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D:\YandexDisk\Science\Regional Fiscal Spillovers RU\Data\"/>
    </mc:Choice>
  </mc:AlternateContent>
  <xr:revisionPtr revIDLastSave="0" documentId="13_ncr:1_{12AF2470-00F8-4FCC-9F68-0E8AB25427DF}" xr6:coauthVersionLast="47" xr6:coauthVersionMax="47" xr10:uidLastSave="{00000000-0000-0000-0000-000000000000}"/>
  <bookViews>
    <workbookView xWindow="-110" yWindow="-110" windowWidth="25420" windowHeight="16300" xr2:uid="{96640A92-348B-427A-9BDD-738DCEE0E67E}"/>
  </bookViews>
  <sheets>
    <sheet name="Data" sheetId="9" r:id="rId1"/>
    <sheet name="Ineq" sheetId="23" r:id="rId2"/>
    <sheet name="ЗАНЯТОСТЬСТРУКТ" sheetId="25" r:id="rId3"/>
    <sheet name="ПРОИЗВОДТРУДА" sheetId="22" r:id="rId4"/>
    <sheet name="ВРП-РЕАЛ" sheetId="10" r:id="rId5"/>
    <sheet name="НАСЕЛЕНИЕ" sheetId="11" r:id="rId6"/>
    <sheet name="ВРП-ДУШ" sheetId="12" r:id="rId7"/>
    <sheet name="ВРП-ДУШ ИФО" sheetId="24" r:id="rId8"/>
    <sheet name="ВРП-СТРУКТ" sheetId="3" r:id="rId9"/>
    <sheet name="ДЕЦ-КОЭФФ" sheetId="4" r:id="rId10"/>
    <sheet name="БЕДНОСТЬ" sheetId="14" r:id="rId11"/>
    <sheet name="ЗАНЯТОСТЬ-ФОРМА-СОБСТВ" sheetId="8" r:id="rId12"/>
    <sheet name="ЗАНЯТОСТЬ" sheetId="15" r:id="rId13"/>
    <sheet name="ЗАНЯТОСТЬ-МСП" sheetId="16" r:id="rId14"/>
    <sheet name="ВРП-НОМИН" sheetId="20" r:id="rId15"/>
    <sheet name="ВАЛЮТНЫЙ КУРС" sheetId="19" r:id="rId16"/>
    <sheet name="ИМПОРТ" sheetId="17" r:id="rId17"/>
    <sheet name="ЭКСПОРТ" sheetId="21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9" l="1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2" i="9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3" i="25"/>
  <c r="B24" i="25"/>
  <c r="B25" i="25"/>
  <c r="B26" i="25"/>
  <c r="B29" i="25"/>
  <c r="B30" i="25"/>
  <c r="B31" i="25"/>
  <c r="B32" i="25"/>
  <c r="B33" i="25"/>
  <c r="B34" i="25"/>
  <c r="B35" i="25"/>
  <c r="B38" i="25"/>
  <c r="B39" i="25"/>
  <c r="B40" i="25"/>
  <c r="B41" i="25"/>
  <c r="B42" i="25"/>
  <c r="B43" i="25"/>
  <c r="B45" i="25"/>
  <c r="B46" i="25"/>
  <c r="B47" i="25"/>
  <c r="B48" i="25"/>
  <c r="B50" i="25"/>
  <c r="B51" i="25"/>
  <c r="B52" i="25"/>
  <c r="B53" i="25"/>
  <c r="B54" i="25"/>
  <c r="B56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4" i="25"/>
  <c r="B75" i="25"/>
  <c r="B76" i="25"/>
  <c r="B77" i="25"/>
  <c r="B78" i="25"/>
  <c r="B79" i="25"/>
  <c r="B80" i="25"/>
  <c r="B81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4" i="25"/>
  <c r="Q96" i="25"/>
  <c r="Q95" i="25"/>
  <c r="Q94" i="25"/>
  <c r="Q93" i="25"/>
  <c r="Q92" i="25"/>
  <c r="Q91" i="25"/>
  <c r="Q90" i="25"/>
  <c r="Q89" i="25"/>
  <c r="Q88" i="25"/>
  <c r="Q87" i="25"/>
  <c r="Q86" i="25"/>
  <c r="Q85" i="25"/>
  <c r="Q84" i="25"/>
  <c r="Q83" i="25"/>
  <c r="Q82" i="25"/>
  <c r="Q81" i="25"/>
  <c r="Q80" i="25"/>
  <c r="Q79" i="25"/>
  <c r="Q78" i="25"/>
  <c r="Q77" i="25"/>
  <c r="Q76" i="25"/>
  <c r="Q75" i="25"/>
  <c r="Q74" i="25"/>
  <c r="Q73" i="25"/>
  <c r="Q72" i="25"/>
  <c r="Q71" i="25"/>
  <c r="Q70" i="25"/>
  <c r="Q69" i="25"/>
  <c r="Q68" i="25"/>
  <c r="Q67" i="25"/>
  <c r="Q66" i="25"/>
  <c r="Q65" i="25"/>
  <c r="Q64" i="25"/>
  <c r="Q63" i="25"/>
  <c r="Q62" i="25"/>
  <c r="Q61" i="25"/>
  <c r="Q60" i="25"/>
  <c r="Q59" i="25"/>
  <c r="Q58" i="25"/>
  <c r="Q57" i="25"/>
  <c r="Q56" i="25"/>
  <c r="Q55" i="25"/>
  <c r="Q54" i="25"/>
  <c r="Q53" i="25"/>
  <c r="Q52" i="25"/>
  <c r="Q51" i="25"/>
  <c r="Q50" i="25"/>
  <c r="Q49" i="25"/>
  <c r="Q48" i="25"/>
  <c r="Q47" i="25"/>
  <c r="Q46" i="25"/>
  <c r="Q45" i="25"/>
  <c r="Q44" i="25"/>
  <c r="Q43" i="25"/>
  <c r="Q42" i="25"/>
  <c r="Q41" i="25"/>
  <c r="Q40" i="25"/>
  <c r="Q39" i="25"/>
  <c r="Q38" i="25"/>
  <c r="Q37" i="25"/>
  <c r="Q36" i="25"/>
  <c r="Q35" i="25"/>
  <c r="Q34" i="25"/>
  <c r="Q33" i="25"/>
  <c r="Q32" i="25"/>
  <c r="Q31" i="25"/>
  <c r="Q30" i="25"/>
  <c r="Q29" i="25"/>
  <c r="Q28" i="25"/>
  <c r="Q27" i="25"/>
  <c r="Q26" i="25"/>
  <c r="Q25" i="25"/>
  <c r="Q24" i="25"/>
  <c r="Q23" i="25"/>
  <c r="Q22" i="25"/>
  <c r="Q21" i="25"/>
  <c r="Q20" i="25"/>
  <c r="Q19" i="25"/>
  <c r="Q18" i="25"/>
  <c r="Q17" i="25"/>
  <c r="Q16" i="25"/>
  <c r="Q15" i="25"/>
  <c r="Q14" i="25"/>
  <c r="Q13" i="25"/>
  <c r="Q12" i="25"/>
  <c r="Q11" i="25"/>
  <c r="Q10" i="25"/>
  <c r="Q9" i="25"/>
  <c r="Q8" i="25"/>
  <c r="Q7" i="25"/>
  <c r="Q6" i="25"/>
  <c r="Q5" i="25"/>
  <c r="Q4" i="25"/>
  <c r="C3" i="23"/>
  <c r="C4" i="23"/>
  <c r="C5" i="23"/>
  <c r="C6" i="23"/>
  <c r="C7" i="23"/>
  <c r="C8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7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2" i="23"/>
  <c r="E2" i="23"/>
  <c r="F2" i="23"/>
  <c r="G2" i="23"/>
  <c r="H2" i="23"/>
  <c r="I2" i="23"/>
  <c r="J2" i="23"/>
  <c r="K2" i="23"/>
  <c r="L2" i="23"/>
  <c r="M2" i="23"/>
  <c r="N2" i="23"/>
  <c r="O2" i="23"/>
  <c r="E3" i="23"/>
  <c r="F3" i="23"/>
  <c r="G3" i="23"/>
  <c r="H3" i="23"/>
  <c r="I3" i="23"/>
  <c r="J3" i="23"/>
  <c r="K3" i="23"/>
  <c r="L3" i="23"/>
  <c r="M3" i="23"/>
  <c r="N3" i="23"/>
  <c r="O3" i="23"/>
  <c r="E4" i="23"/>
  <c r="F4" i="23"/>
  <c r="G4" i="23"/>
  <c r="H4" i="23"/>
  <c r="I4" i="23"/>
  <c r="J4" i="23"/>
  <c r="K4" i="23"/>
  <c r="L4" i="23"/>
  <c r="M4" i="23"/>
  <c r="N4" i="23"/>
  <c r="O4" i="23"/>
  <c r="E5" i="23"/>
  <c r="F5" i="23"/>
  <c r="G5" i="23"/>
  <c r="H5" i="23"/>
  <c r="I5" i="23"/>
  <c r="J5" i="23"/>
  <c r="K5" i="23"/>
  <c r="L5" i="23"/>
  <c r="M5" i="23"/>
  <c r="N5" i="23"/>
  <c r="O5" i="23"/>
  <c r="E6" i="23"/>
  <c r="F6" i="23"/>
  <c r="G6" i="23"/>
  <c r="H6" i="23"/>
  <c r="I6" i="23"/>
  <c r="J6" i="23"/>
  <c r="K6" i="23"/>
  <c r="L6" i="23"/>
  <c r="M6" i="23"/>
  <c r="N6" i="23"/>
  <c r="O6" i="23"/>
  <c r="E7" i="23"/>
  <c r="F7" i="23"/>
  <c r="G7" i="23"/>
  <c r="H7" i="23"/>
  <c r="I7" i="23"/>
  <c r="J7" i="23"/>
  <c r="K7" i="23"/>
  <c r="L7" i="23"/>
  <c r="M7" i="23"/>
  <c r="N7" i="23"/>
  <c r="O7" i="23"/>
  <c r="E8" i="23"/>
  <c r="F8" i="23"/>
  <c r="G8" i="23"/>
  <c r="H8" i="23"/>
  <c r="I8" i="23"/>
  <c r="J8" i="23"/>
  <c r="K8" i="23"/>
  <c r="L8" i="23"/>
  <c r="M8" i="23"/>
  <c r="N8" i="23"/>
  <c r="O8" i="23"/>
  <c r="E9" i="23"/>
  <c r="F9" i="23"/>
  <c r="G9" i="23"/>
  <c r="H9" i="23"/>
  <c r="I9" i="23"/>
  <c r="J9" i="23"/>
  <c r="K9" i="23"/>
  <c r="L9" i="23"/>
  <c r="M9" i="23"/>
  <c r="N9" i="23"/>
  <c r="O9" i="23"/>
  <c r="E10" i="23"/>
  <c r="F10" i="23"/>
  <c r="G10" i="23"/>
  <c r="H10" i="23"/>
  <c r="I10" i="23"/>
  <c r="J10" i="23"/>
  <c r="K10" i="23"/>
  <c r="L10" i="23"/>
  <c r="M10" i="23"/>
  <c r="N10" i="23"/>
  <c r="O10" i="23"/>
  <c r="E11" i="23"/>
  <c r="F11" i="23"/>
  <c r="G11" i="23"/>
  <c r="H11" i="23"/>
  <c r="I11" i="23"/>
  <c r="J11" i="23"/>
  <c r="K11" i="23"/>
  <c r="L11" i="23"/>
  <c r="M11" i="23"/>
  <c r="N11" i="23"/>
  <c r="O11" i="23"/>
  <c r="E12" i="23"/>
  <c r="F12" i="23"/>
  <c r="G12" i="23"/>
  <c r="H12" i="23"/>
  <c r="I12" i="23"/>
  <c r="J12" i="23"/>
  <c r="K12" i="23"/>
  <c r="L12" i="23"/>
  <c r="M12" i="23"/>
  <c r="N12" i="23"/>
  <c r="O12" i="23"/>
  <c r="E13" i="23"/>
  <c r="F13" i="23"/>
  <c r="G13" i="23"/>
  <c r="H13" i="23"/>
  <c r="I13" i="23"/>
  <c r="J13" i="23"/>
  <c r="K13" i="23"/>
  <c r="L13" i="23"/>
  <c r="M13" i="23"/>
  <c r="N13" i="23"/>
  <c r="O13" i="23"/>
  <c r="E14" i="23"/>
  <c r="F14" i="23"/>
  <c r="G14" i="23"/>
  <c r="H14" i="23"/>
  <c r="I14" i="23"/>
  <c r="J14" i="23"/>
  <c r="K14" i="23"/>
  <c r="L14" i="23"/>
  <c r="M14" i="23"/>
  <c r="N14" i="23"/>
  <c r="O14" i="23"/>
  <c r="E15" i="23"/>
  <c r="F15" i="23"/>
  <c r="G15" i="23"/>
  <c r="H15" i="23"/>
  <c r="I15" i="23"/>
  <c r="J15" i="23"/>
  <c r="K15" i="23"/>
  <c r="L15" i="23"/>
  <c r="M15" i="23"/>
  <c r="N15" i="23"/>
  <c r="O15" i="23"/>
  <c r="E16" i="23"/>
  <c r="F16" i="23"/>
  <c r="G16" i="23"/>
  <c r="H16" i="23"/>
  <c r="I16" i="23"/>
  <c r="J16" i="23"/>
  <c r="K16" i="23"/>
  <c r="L16" i="23"/>
  <c r="M16" i="23"/>
  <c r="N16" i="23"/>
  <c r="O16" i="23"/>
  <c r="E17" i="23"/>
  <c r="F17" i="23"/>
  <c r="G17" i="23"/>
  <c r="H17" i="23"/>
  <c r="I17" i="23"/>
  <c r="J17" i="23"/>
  <c r="K17" i="23"/>
  <c r="L17" i="23"/>
  <c r="M17" i="23"/>
  <c r="N17" i="23"/>
  <c r="O17" i="23"/>
  <c r="E18" i="23"/>
  <c r="F18" i="23"/>
  <c r="G18" i="23"/>
  <c r="H18" i="23"/>
  <c r="I18" i="23"/>
  <c r="J18" i="23"/>
  <c r="K18" i="23"/>
  <c r="L18" i="23"/>
  <c r="M18" i="23"/>
  <c r="N18" i="23"/>
  <c r="O18" i="23"/>
  <c r="E19" i="23"/>
  <c r="F19" i="23"/>
  <c r="G19" i="23"/>
  <c r="H19" i="23"/>
  <c r="I19" i="23"/>
  <c r="J19" i="23"/>
  <c r="K19" i="23"/>
  <c r="L19" i="23"/>
  <c r="M19" i="23"/>
  <c r="N19" i="23"/>
  <c r="O19" i="23"/>
  <c r="E20" i="23"/>
  <c r="F20" i="23"/>
  <c r="G20" i="23"/>
  <c r="H20" i="23"/>
  <c r="I20" i="23"/>
  <c r="J20" i="23"/>
  <c r="K20" i="23"/>
  <c r="L20" i="23"/>
  <c r="M20" i="23"/>
  <c r="N20" i="23"/>
  <c r="O20" i="23"/>
  <c r="E21" i="23"/>
  <c r="F21" i="23"/>
  <c r="G21" i="23"/>
  <c r="H21" i="23"/>
  <c r="I21" i="23"/>
  <c r="J21" i="23"/>
  <c r="K21" i="23"/>
  <c r="L21" i="23"/>
  <c r="M21" i="23"/>
  <c r="N21" i="23"/>
  <c r="O21" i="23"/>
  <c r="E22" i="23"/>
  <c r="F22" i="23"/>
  <c r="G22" i="23"/>
  <c r="H22" i="23"/>
  <c r="I22" i="23"/>
  <c r="J22" i="23"/>
  <c r="K22" i="23"/>
  <c r="L22" i="23"/>
  <c r="M22" i="23"/>
  <c r="N22" i="23"/>
  <c r="O22" i="23"/>
  <c r="E23" i="23"/>
  <c r="F23" i="23"/>
  <c r="G23" i="23"/>
  <c r="H23" i="23"/>
  <c r="I23" i="23"/>
  <c r="J23" i="23"/>
  <c r="K23" i="23"/>
  <c r="L23" i="23"/>
  <c r="M23" i="23"/>
  <c r="N23" i="23"/>
  <c r="O23" i="23"/>
  <c r="E24" i="23"/>
  <c r="F24" i="23"/>
  <c r="G24" i="23"/>
  <c r="H24" i="23"/>
  <c r="I24" i="23"/>
  <c r="J24" i="23"/>
  <c r="K24" i="23"/>
  <c r="L24" i="23"/>
  <c r="M24" i="23"/>
  <c r="N24" i="23"/>
  <c r="O24" i="23"/>
  <c r="E25" i="23"/>
  <c r="F25" i="23"/>
  <c r="G25" i="23"/>
  <c r="H25" i="23"/>
  <c r="I25" i="23"/>
  <c r="J25" i="23"/>
  <c r="K25" i="23"/>
  <c r="L25" i="23"/>
  <c r="M25" i="23"/>
  <c r="N25" i="23"/>
  <c r="O25" i="23"/>
  <c r="E26" i="23"/>
  <c r="F26" i="23"/>
  <c r="G26" i="23"/>
  <c r="H26" i="23"/>
  <c r="I26" i="23"/>
  <c r="J26" i="23"/>
  <c r="K26" i="23"/>
  <c r="L26" i="23"/>
  <c r="M26" i="23"/>
  <c r="N26" i="23"/>
  <c r="O26" i="23"/>
  <c r="E27" i="23"/>
  <c r="F27" i="23"/>
  <c r="G27" i="23"/>
  <c r="H27" i="23"/>
  <c r="I27" i="23"/>
  <c r="J27" i="23"/>
  <c r="K27" i="23"/>
  <c r="L27" i="23"/>
  <c r="M27" i="23"/>
  <c r="N27" i="23"/>
  <c r="O27" i="23"/>
  <c r="E28" i="23"/>
  <c r="F28" i="23"/>
  <c r="G28" i="23"/>
  <c r="H28" i="23"/>
  <c r="I28" i="23"/>
  <c r="J28" i="23"/>
  <c r="K28" i="23"/>
  <c r="L28" i="23"/>
  <c r="M28" i="23"/>
  <c r="N28" i="23"/>
  <c r="O28" i="23"/>
  <c r="E29" i="23"/>
  <c r="F29" i="23"/>
  <c r="G29" i="23"/>
  <c r="H29" i="23"/>
  <c r="I29" i="23"/>
  <c r="J29" i="23"/>
  <c r="K29" i="23"/>
  <c r="L29" i="23"/>
  <c r="M29" i="23"/>
  <c r="N29" i="23"/>
  <c r="O29" i="23"/>
  <c r="E30" i="23"/>
  <c r="F30" i="23"/>
  <c r="G30" i="23"/>
  <c r="H30" i="23"/>
  <c r="I30" i="23"/>
  <c r="J30" i="23"/>
  <c r="K30" i="23"/>
  <c r="L30" i="23"/>
  <c r="M30" i="23"/>
  <c r="N30" i="23"/>
  <c r="O30" i="23"/>
  <c r="E31" i="23"/>
  <c r="F31" i="23"/>
  <c r="G31" i="23"/>
  <c r="H31" i="23"/>
  <c r="I31" i="23"/>
  <c r="J31" i="23"/>
  <c r="K31" i="23"/>
  <c r="L31" i="23"/>
  <c r="M31" i="23"/>
  <c r="N31" i="23"/>
  <c r="O31" i="23"/>
  <c r="E32" i="23"/>
  <c r="F32" i="23"/>
  <c r="G32" i="23"/>
  <c r="H32" i="23"/>
  <c r="I32" i="23"/>
  <c r="J32" i="23"/>
  <c r="K32" i="23"/>
  <c r="L32" i="23"/>
  <c r="M32" i="23"/>
  <c r="N32" i="23"/>
  <c r="O32" i="23"/>
  <c r="E33" i="23"/>
  <c r="F33" i="23"/>
  <c r="G33" i="23"/>
  <c r="H33" i="23"/>
  <c r="I33" i="23"/>
  <c r="J33" i="23"/>
  <c r="K33" i="23"/>
  <c r="L33" i="23"/>
  <c r="M33" i="23"/>
  <c r="N33" i="23"/>
  <c r="O33" i="23"/>
  <c r="E34" i="23"/>
  <c r="F34" i="23"/>
  <c r="G34" i="23"/>
  <c r="H34" i="23"/>
  <c r="I34" i="23"/>
  <c r="J34" i="23"/>
  <c r="K34" i="23"/>
  <c r="L34" i="23"/>
  <c r="M34" i="23"/>
  <c r="N34" i="23"/>
  <c r="O34" i="23"/>
  <c r="E35" i="23"/>
  <c r="F35" i="23"/>
  <c r="G35" i="23"/>
  <c r="H35" i="23"/>
  <c r="I35" i="23"/>
  <c r="J35" i="23"/>
  <c r="K35" i="23"/>
  <c r="L35" i="23"/>
  <c r="M35" i="23"/>
  <c r="N35" i="23"/>
  <c r="O35" i="23"/>
  <c r="E36" i="23"/>
  <c r="F36" i="23"/>
  <c r="G36" i="23"/>
  <c r="H36" i="23"/>
  <c r="I36" i="23"/>
  <c r="J36" i="23"/>
  <c r="K36" i="23"/>
  <c r="L36" i="23"/>
  <c r="M36" i="23"/>
  <c r="N36" i="23"/>
  <c r="O36" i="23"/>
  <c r="E37" i="23"/>
  <c r="F37" i="23"/>
  <c r="G37" i="23"/>
  <c r="H37" i="23"/>
  <c r="I37" i="23"/>
  <c r="J37" i="23"/>
  <c r="K37" i="23"/>
  <c r="L37" i="23"/>
  <c r="M37" i="23"/>
  <c r="N37" i="23"/>
  <c r="O37" i="23"/>
  <c r="E38" i="23"/>
  <c r="F38" i="23"/>
  <c r="G38" i="23"/>
  <c r="H38" i="23"/>
  <c r="I38" i="23"/>
  <c r="J38" i="23"/>
  <c r="K38" i="23"/>
  <c r="L38" i="23"/>
  <c r="M38" i="23"/>
  <c r="N38" i="23"/>
  <c r="O38" i="23"/>
  <c r="E39" i="23"/>
  <c r="F39" i="23"/>
  <c r="G39" i="23"/>
  <c r="H39" i="23"/>
  <c r="I39" i="23"/>
  <c r="J39" i="23"/>
  <c r="K39" i="23"/>
  <c r="L39" i="23"/>
  <c r="M39" i="23"/>
  <c r="N39" i="23"/>
  <c r="O39" i="23"/>
  <c r="E40" i="23"/>
  <c r="F40" i="23"/>
  <c r="G40" i="23"/>
  <c r="H40" i="23"/>
  <c r="I40" i="23"/>
  <c r="J40" i="23"/>
  <c r="K40" i="23"/>
  <c r="L40" i="23"/>
  <c r="M40" i="23"/>
  <c r="N40" i="23"/>
  <c r="O40" i="23"/>
  <c r="E41" i="23"/>
  <c r="F41" i="23"/>
  <c r="G41" i="23"/>
  <c r="H41" i="23"/>
  <c r="I41" i="23"/>
  <c r="J41" i="23"/>
  <c r="K41" i="23"/>
  <c r="L41" i="23"/>
  <c r="M41" i="23"/>
  <c r="N41" i="23"/>
  <c r="O41" i="23"/>
  <c r="E42" i="23"/>
  <c r="F42" i="23"/>
  <c r="G42" i="23"/>
  <c r="H42" i="23"/>
  <c r="I42" i="23"/>
  <c r="J42" i="23"/>
  <c r="K42" i="23"/>
  <c r="L42" i="23"/>
  <c r="M42" i="23"/>
  <c r="N42" i="23"/>
  <c r="O42" i="23"/>
  <c r="E43" i="23"/>
  <c r="F43" i="23"/>
  <c r="G43" i="23"/>
  <c r="H43" i="23"/>
  <c r="I43" i="23"/>
  <c r="J43" i="23"/>
  <c r="K43" i="23"/>
  <c r="L43" i="23"/>
  <c r="M43" i="23"/>
  <c r="N43" i="23"/>
  <c r="O43" i="23"/>
  <c r="E44" i="23"/>
  <c r="F44" i="23"/>
  <c r="G44" i="23"/>
  <c r="H44" i="23"/>
  <c r="I44" i="23"/>
  <c r="J44" i="23"/>
  <c r="K44" i="23"/>
  <c r="L44" i="23"/>
  <c r="M44" i="23"/>
  <c r="N44" i="23"/>
  <c r="O44" i="23"/>
  <c r="E45" i="23"/>
  <c r="F45" i="23"/>
  <c r="G45" i="23"/>
  <c r="H45" i="23"/>
  <c r="I45" i="23"/>
  <c r="J45" i="23"/>
  <c r="K45" i="23"/>
  <c r="L45" i="23"/>
  <c r="M45" i="23"/>
  <c r="N45" i="23"/>
  <c r="O45" i="23"/>
  <c r="E46" i="23"/>
  <c r="F46" i="23"/>
  <c r="G46" i="23"/>
  <c r="H46" i="23"/>
  <c r="I46" i="23"/>
  <c r="J46" i="23"/>
  <c r="K46" i="23"/>
  <c r="L46" i="23"/>
  <c r="M46" i="23"/>
  <c r="N46" i="23"/>
  <c r="O46" i="23"/>
  <c r="E47" i="23"/>
  <c r="F47" i="23"/>
  <c r="G47" i="23"/>
  <c r="H47" i="23"/>
  <c r="I47" i="23"/>
  <c r="J47" i="23"/>
  <c r="K47" i="23"/>
  <c r="L47" i="23"/>
  <c r="M47" i="23"/>
  <c r="N47" i="23"/>
  <c r="O47" i="23"/>
  <c r="E48" i="23"/>
  <c r="F48" i="23"/>
  <c r="G48" i="23"/>
  <c r="H48" i="23"/>
  <c r="I48" i="23"/>
  <c r="J48" i="23"/>
  <c r="K48" i="23"/>
  <c r="L48" i="23"/>
  <c r="M48" i="23"/>
  <c r="N48" i="23"/>
  <c r="O48" i="23"/>
  <c r="E49" i="23"/>
  <c r="F49" i="23"/>
  <c r="G49" i="23"/>
  <c r="H49" i="23"/>
  <c r="I49" i="23"/>
  <c r="J49" i="23"/>
  <c r="K49" i="23"/>
  <c r="L49" i="23"/>
  <c r="M49" i="23"/>
  <c r="N49" i="23"/>
  <c r="O49" i="23"/>
  <c r="E50" i="23"/>
  <c r="F50" i="23"/>
  <c r="G50" i="23"/>
  <c r="H50" i="23"/>
  <c r="I50" i="23"/>
  <c r="J50" i="23"/>
  <c r="K50" i="23"/>
  <c r="L50" i="23"/>
  <c r="M50" i="23"/>
  <c r="N50" i="23"/>
  <c r="O50" i="23"/>
  <c r="E51" i="23"/>
  <c r="F51" i="23"/>
  <c r="G51" i="23"/>
  <c r="H51" i="23"/>
  <c r="I51" i="23"/>
  <c r="J51" i="23"/>
  <c r="K51" i="23"/>
  <c r="L51" i="23"/>
  <c r="M51" i="23"/>
  <c r="N51" i="23"/>
  <c r="O51" i="23"/>
  <c r="E52" i="23"/>
  <c r="F52" i="23"/>
  <c r="G52" i="23"/>
  <c r="H52" i="23"/>
  <c r="I52" i="23"/>
  <c r="J52" i="23"/>
  <c r="K52" i="23"/>
  <c r="L52" i="23"/>
  <c r="M52" i="23"/>
  <c r="N52" i="23"/>
  <c r="O52" i="23"/>
  <c r="E53" i="23"/>
  <c r="F53" i="23"/>
  <c r="G53" i="23"/>
  <c r="H53" i="23"/>
  <c r="I53" i="23"/>
  <c r="J53" i="23"/>
  <c r="K53" i="23"/>
  <c r="L53" i="23"/>
  <c r="M53" i="23"/>
  <c r="N53" i="23"/>
  <c r="O53" i="23"/>
  <c r="E54" i="23"/>
  <c r="F54" i="23"/>
  <c r="G54" i="23"/>
  <c r="H54" i="23"/>
  <c r="I54" i="23"/>
  <c r="J54" i="23"/>
  <c r="K54" i="23"/>
  <c r="L54" i="23"/>
  <c r="M54" i="23"/>
  <c r="N54" i="23"/>
  <c r="O54" i="23"/>
  <c r="E55" i="23"/>
  <c r="F55" i="23"/>
  <c r="G55" i="23"/>
  <c r="H55" i="23"/>
  <c r="I55" i="23"/>
  <c r="J55" i="23"/>
  <c r="K55" i="23"/>
  <c r="L55" i="23"/>
  <c r="M55" i="23"/>
  <c r="N55" i="23"/>
  <c r="O55" i="23"/>
  <c r="E56" i="23"/>
  <c r="F56" i="23"/>
  <c r="G56" i="23"/>
  <c r="H56" i="23"/>
  <c r="I56" i="23"/>
  <c r="J56" i="23"/>
  <c r="K56" i="23"/>
  <c r="L56" i="23"/>
  <c r="M56" i="23"/>
  <c r="N56" i="23"/>
  <c r="O56" i="23"/>
  <c r="E57" i="23"/>
  <c r="F57" i="23"/>
  <c r="G57" i="23"/>
  <c r="H57" i="23"/>
  <c r="I57" i="23"/>
  <c r="J57" i="23"/>
  <c r="K57" i="23"/>
  <c r="L57" i="23"/>
  <c r="M57" i="23"/>
  <c r="N57" i="23"/>
  <c r="O57" i="23"/>
  <c r="E58" i="23"/>
  <c r="F58" i="23"/>
  <c r="G58" i="23"/>
  <c r="H58" i="23"/>
  <c r="I58" i="23"/>
  <c r="J58" i="23"/>
  <c r="K58" i="23"/>
  <c r="L58" i="23"/>
  <c r="M58" i="23"/>
  <c r="N58" i="23"/>
  <c r="O58" i="23"/>
  <c r="E59" i="23"/>
  <c r="F59" i="23"/>
  <c r="G59" i="23"/>
  <c r="H59" i="23"/>
  <c r="I59" i="23"/>
  <c r="J59" i="23"/>
  <c r="K59" i="23"/>
  <c r="L59" i="23"/>
  <c r="M59" i="23"/>
  <c r="N59" i="23"/>
  <c r="O59" i="23"/>
  <c r="E60" i="23"/>
  <c r="F60" i="23"/>
  <c r="G60" i="23"/>
  <c r="H60" i="23"/>
  <c r="I60" i="23"/>
  <c r="J60" i="23"/>
  <c r="K60" i="23"/>
  <c r="L60" i="23"/>
  <c r="M60" i="23"/>
  <c r="N60" i="23"/>
  <c r="O60" i="23"/>
  <c r="E61" i="23"/>
  <c r="F61" i="23"/>
  <c r="G61" i="23"/>
  <c r="H61" i="23"/>
  <c r="I61" i="23"/>
  <c r="J61" i="23"/>
  <c r="K61" i="23"/>
  <c r="L61" i="23"/>
  <c r="M61" i="23"/>
  <c r="N61" i="23"/>
  <c r="O61" i="23"/>
  <c r="E62" i="23"/>
  <c r="F62" i="23"/>
  <c r="G62" i="23"/>
  <c r="H62" i="23"/>
  <c r="I62" i="23"/>
  <c r="J62" i="23"/>
  <c r="K62" i="23"/>
  <c r="L62" i="23"/>
  <c r="M62" i="23"/>
  <c r="N62" i="23"/>
  <c r="O62" i="23"/>
  <c r="E63" i="23"/>
  <c r="F63" i="23"/>
  <c r="G63" i="23"/>
  <c r="H63" i="23"/>
  <c r="I63" i="23"/>
  <c r="J63" i="23"/>
  <c r="K63" i="23"/>
  <c r="L63" i="23"/>
  <c r="M63" i="23"/>
  <c r="N63" i="23"/>
  <c r="O63" i="23"/>
  <c r="E64" i="23"/>
  <c r="F64" i="23"/>
  <c r="G64" i="23"/>
  <c r="H64" i="23"/>
  <c r="I64" i="23"/>
  <c r="J64" i="23"/>
  <c r="K64" i="23"/>
  <c r="L64" i="23"/>
  <c r="M64" i="23"/>
  <c r="N64" i="23"/>
  <c r="O64" i="23"/>
  <c r="E65" i="23"/>
  <c r="F65" i="23"/>
  <c r="G65" i="23"/>
  <c r="H65" i="23"/>
  <c r="I65" i="23"/>
  <c r="J65" i="23"/>
  <c r="K65" i="23"/>
  <c r="L65" i="23"/>
  <c r="M65" i="23"/>
  <c r="N65" i="23"/>
  <c r="O65" i="23"/>
  <c r="E66" i="23"/>
  <c r="F66" i="23"/>
  <c r="G66" i="23"/>
  <c r="H66" i="23"/>
  <c r="I66" i="23"/>
  <c r="J66" i="23"/>
  <c r="K66" i="23"/>
  <c r="L66" i="23"/>
  <c r="M66" i="23"/>
  <c r="N66" i="23"/>
  <c r="O66" i="23"/>
  <c r="E67" i="23"/>
  <c r="F67" i="23"/>
  <c r="G67" i="23"/>
  <c r="H67" i="23"/>
  <c r="I67" i="23"/>
  <c r="J67" i="23"/>
  <c r="K67" i="23"/>
  <c r="L67" i="23"/>
  <c r="M67" i="23"/>
  <c r="N67" i="23"/>
  <c r="O67" i="23"/>
  <c r="E68" i="23"/>
  <c r="F68" i="23"/>
  <c r="G68" i="23"/>
  <c r="H68" i="23"/>
  <c r="I68" i="23"/>
  <c r="J68" i="23"/>
  <c r="K68" i="23"/>
  <c r="L68" i="23"/>
  <c r="M68" i="23"/>
  <c r="N68" i="23"/>
  <c r="O68" i="23"/>
  <c r="E69" i="23"/>
  <c r="F69" i="23"/>
  <c r="G69" i="23"/>
  <c r="H69" i="23"/>
  <c r="I69" i="23"/>
  <c r="J69" i="23"/>
  <c r="K69" i="23"/>
  <c r="L69" i="23"/>
  <c r="M69" i="23"/>
  <c r="N69" i="23"/>
  <c r="O69" i="23"/>
  <c r="E70" i="23"/>
  <c r="F70" i="23"/>
  <c r="G70" i="23"/>
  <c r="H70" i="23"/>
  <c r="I70" i="23"/>
  <c r="J70" i="23"/>
  <c r="K70" i="23"/>
  <c r="L70" i="23"/>
  <c r="M70" i="23"/>
  <c r="N70" i="23"/>
  <c r="O70" i="23"/>
  <c r="E71" i="23"/>
  <c r="F71" i="23"/>
  <c r="G71" i="23"/>
  <c r="H71" i="23"/>
  <c r="I71" i="23"/>
  <c r="J71" i="23"/>
  <c r="K71" i="23"/>
  <c r="L71" i="23"/>
  <c r="M71" i="23"/>
  <c r="N71" i="23"/>
  <c r="O71" i="23"/>
  <c r="E72" i="23"/>
  <c r="F72" i="23"/>
  <c r="G72" i="23"/>
  <c r="H72" i="23"/>
  <c r="I72" i="23"/>
  <c r="J72" i="23"/>
  <c r="K72" i="23"/>
  <c r="L72" i="23"/>
  <c r="M72" i="23"/>
  <c r="N72" i="23"/>
  <c r="O72" i="23"/>
  <c r="E73" i="23"/>
  <c r="F73" i="23"/>
  <c r="G73" i="23"/>
  <c r="H73" i="23"/>
  <c r="I73" i="23"/>
  <c r="J73" i="23"/>
  <c r="K73" i="23"/>
  <c r="L73" i="23"/>
  <c r="M73" i="23"/>
  <c r="N73" i="23"/>
  <c r="O73" i="23"/>
  <c r="E74" i="23"/>
  <c r="F74" i="23"/>
  <c r="G74" i="23"/>
  <c r="H74" i="23"/>
  <c r="I74" i="23"/>
  <c r="J74" i="23"/>
  <c r="K74" i="23"/>
  <c r="L74" i="23"/>
  <c r="M74" i="23"/>
  <c r="N74" i="23"/>
  <c r="O74" i="23"/>
  <c r="E75" i="23"/>
  <c r="F75" i="23"/>
  <c r="G75" i="23"/>
  <c r="H75" i="23"/>
  <c r="I75" i="23"/>
  <c r="J75" i="23"/>
  <c r="K75" i="23"/>
  <c r="L75" i="23"/>
  <c r="M75" i="23"/>
  <c r="N75" i="23"/>
  <c r="O75" i="23"/>
  <c r="E76" i="23"/>
  <c r="F76" i="23"/>
  <c r="G76" i="23"/>
  <c r="H76" i="23"/>
  <c r="I76" i="23"/>
  <c r="J76" i="23"/>
  <c r="K76" i="23"/>
  <c r="L76" i="23"/>
  <c r="M76" i="23"/>
  <c r="N76" i="23"/>
  <c r="O76" i="23"/>
  <c r="E77" i="23"/>
  <c r="F77" i="23"/>
  <c r="G77" i="23"/>
  <c r="H77" i="23"/>
  <c r="I77" i="23"/>
  <c r="J77" i="23"/>
  <c r="K77" i="23"/>
  <c r="L77" i="23"/>
  <c r="M77" i="23"/>
  <c r="N77" i="23"/>
  <c r="O77" i="23"/>
  <c r="E78" i="23"/>
  <c r="F78" i="23"/>
  <c r="G78" i="23"/>
  <c r="H78" i="23"/>
  <c r="I78" i="23"/>
  <c r="J78" i="23"/>
  <c r="K78" i="23"/>
  <c r="L78" i="23"/>
  <c r="M78" i="23"/>
  <c r="N78" i="23"/>
  <c r="O78" i="23"/>
  <c r="E79" i="23"/>
  <c r="F79" i="23"/>
  <c r="G79" i="23"/>
  <c r="H79" i="23"/>
  <c r="I79" i="23"/>
  <c r="J79" i="23"/>
  <c r="K79" i="23"/>
  <c r="L79" i="23"/>
  <c r="M79" i="23"/>
  <c r="N79" i="23"/>
  <c r="O79" i="23"/>
  <c r="E80" i="23"/>
  <c r="F80" i="23"/>
  <c r="G80" i="23"/>
  <c r="H80" i="23"/>
  <c r="I80" i="23"/>
  <c r="J80" i="23"/>
  <c r="K80" i="23"/>
  <c r="L80" i="23"/>
  <c r="M80" i="23"/>
  <c r="N80" i="23"/>
  <c r="O80" i="23"/>
  <c r="E81" i="23"/>
  <c r="F81" i="23"/>
  <c r="G81" i="23"/>
  <c r="H81" i="23"/>
  <c r="I81" i="23"/>
  <c r="J81" i="23"/>
  <c r="K81" i="23"/>
  <c r="L81" i="23"/>
  <c r="M81" i="23"/>
  <c r="N81" i="23"/>
  <c r="O81" i="23"/>
  <c r="E82" i="23"/>
  <c r="F82" i="23"/>
  <c r="G82" i="23"/>
  <c r="H82" i="23"/>
  <c r="I82" i="23"/>
  <c r="J82" i="23"/>
  <c r="K82" i="23"/>
  <c r="L82" i="23"/>
  <c r="M82" i="23"/>
  <c r="N82" i="23"/>
  <c r="O82" i="23"/>
  <c r="E83" i="23"/>
  <c r="F83" i="23"/>
  <c r="G83" i="23"/>
  <c r="H83" i="23"/>
  <c r="I83" i="23"/>
  <c r="J83" i="23"/>
  <c r="K83" i="23"/>
  <c r="L83" i="23"/>
  <c r="M83" i="23"/>
  <c r="N83" i="23"/>
  <c r="O83" i="23"/>
  <c r="E84" i="23"/>
  <c r="F84" i="23"/>
  <c r="G84" i="23"/>
  <c r="H84" i="23"/>
  <c r="I84" i="23"/>
  <c r="J84" i="23"/>
  <c r="K84" i="23"/>
  <c r="L84" i="23"/>
  <c r="M84" i="23"/>
  <c r="N84" i="23"/>
  <c r="O84" i="23"/>
  <c r="E85" i="23"/>
  <c r="F85" i="23"/>
  <c r="G85" i="23"/>
  <c r="H85" i="23"/>
  <c r="I85" i="23"/>
  <c r="J85" i="23"/>
  <c r="K85" i="23"/>
  <c r="L85" i="23"/>
  <c r="M85" i="23"/>
  <c r="N85" i="23"/>
  <c r="O85" i="23"/>
  <c r="E86" i="23"/>
  <c r="F86" i="23"/>
  <c r="G86" i="23"/>
  <c r="H86" i="23"/>
  <c r="I86" i="23"/>
  <c r="J86" i="23"/>
  <c r="K86" i="23"/>
  <c r="L86" i="23"/>
  <c r="M86" i="23"/>
  <c r="N86" i="23"/>
  <c r="O86" i="23"/>
  <c r="E87" i="23"/>
  <c r="F87" i="23"/>
  <c r="G87" i="23"/>
  <c r="H87" i="23"/>
  <c r="I87" i="23"/>
  <c r="J87" i="23"/>
  <c r="K87" i="23"/>
  <c r="L87" i="23"/>
  <c r="M87" i="23"/>
  <c r="N87" i="23"/>
  <c r="O87" i="23"/>
  <c r="E88" i="23"/>
  <c r="F88" i="23"/>
  <c r="G88" i="23"/>
  <c r="H88" i="23"/>
  <c r="I88" i="23"/>
  <c r="J88" i="23"/>
  <c r="K88" i="23"/>
  <c r="L88" i="23"/>
  <c r="M88" i="23"/>
  <c r="N88" i="23"/>
  <c r="O88" i="23"/>
  <c r="E89" i="23"/>
  <c r="F89" i="23"/>
  <c r="G89" i="23"/>
  <c r="H89" i="23"/>
  <c r="I89" i="23"/>
  <c r="J89" i="23"/>
  <c r="K89" i="23"/>
  <c r="L89" i="23"/>
  <c r="M89" i="23"/>
  <c r="N89" i="23"/>
  <c r="O89" i="23"/>
  <c r="M5" i="12"/>
  <c r="L5" i="12" s="1"/>
  <c r="K5" i="12" s="1"/>
  <c r="J5" i="12" s="1"/>
  <c r="I5" i="12" s="1"/>
  <c r="H5" i="12" s="1"/>
  <c r="G5" i="12" s="1"/>
  <c r="F5" i="12" s="1"/>
  <c r="E5" i="12" s="1"/>
  <c r="D5" i="12" s="1"/>
  <c r="M6" i="12"/>
  <c r="L6" i="12" s="1"/>
  <c r="K6" i="12" s="1"/>
  <c r="J6" i="12" s="1"/>
  <c r="I6" i="12" s="1"/>
  <c r="H6" i="12" s="1"/>
  <c r="G6" i="12" s="1"/>
  <c r="F6" i="12" s="1"/>
  <c r="E6" i="12" s="1"/>
  <c r="D6" i="12" s="1"/>
  <c r="M7" i="12"/>
  <c r="L7" i="12" s="1"/>
  <c r="K7" i="12" s="1"/>
  <c r="J7" i="12" s="1"/>
  <c r="I7" i="12" s="1"/>
  <c r="H7" i="12" s="1"/>
  <c r="G7" i="12" s="1"/>
  <c r="F7" i="12" s="1"/>
  <c r="E7" i="12" s="1"/>
  <c r="D7" i="12" s="1"/>
  <c r="M8" i="12"/>
  <c r="L8" i="12" s="1"/>
  <c r="K8" i="12" s="1"/>
  <c r="J8" i="12" s="1"/>
  <c r="I8" i="12" s="1"/>
  <c r="H8" i="12" s="1"/>
  <c r="G8" i="12" s="1"/>
  <c r="F8" i="12" s="1"/>
  <c r="E8" i="12" s="1"/>
  <c r="D8" i="12" s="1"/>
  <c r="M9" i="12"/>
  <c r="L9" i="12" s="1"/>
  <c r="K9" i="12" s="1"/>
  <c r="J9" i="12" s="1"/>
  <c r="I9" i="12" s="1"/>
  <c r="H9" i="12" s="1"/>
  <c r="G9" i="12" s="1"/>
  <c r="F9" i="12" s="1"/>
  <c r="E9" i="12" s="1"/>
  <c r="D9" i="12" s="1"/>
  <c r="M10" i="12"/>
  <c r="L10" i="12" s="1"/>
  <c r="K10" i="12" s="1"/>
  <c r="J10" i="12" s="1"/>
  <c r="I10" i="12" s="1"/>
  <c r="H10" i="12" s="1"/>
  <c r="G10" i="12" s="1"/>
  <c r="F10" i="12" s="1"/>
  <c r="E10" i="12" s="1"/>
  <c r="D10" i="12" s="1"/>
  <c r="M11" i="12"/>
  <c r="L11" i="12" s="1"/>
  <c r="K11" i="12" s="1"/>
  <c r="J11" i="12" s="1"/>
  <c r="I11" i="12" s="1"/>
  <c r="H11" i="12" s="1"/>
  <c r="G11" i="12" s="1"/>
  <c r="F11" i="12" s="1"/>
  <c r="E11" i="12" s="1"/>
  <c r="D11" i="12" s="1"/>
  <c r="L12" i="12"/>
  <c r="K12" i="12" s="1"/>
  <c r="J12" i="12" s="1"/>
  <c r="I12" i="12" s="1"/>
  <c r="H12" i="12" s="1"/>
  <c r="G12" i="12" s="1"/>
  <c r="F12" i="12" s="1"/>
  <c r="E12" i="12" s="1"/>
  <c r="D12" i="12" s="1"/>
  <c r="M12" i="12"/>
  <c r="M13" i="12"/>
  <c r="L13" i="12" s="1"/>
  <c r="K13" i="12" s="1"/>
  <c r="J13" i="12" s="1"/>
  <c r="I13" i="12" s="1"/>
  <c r="H13" i="12" s="1"/>
  <c r="G13" i="12" s="1"/>
  <c r="F13" i="12" s="1"/>
  <c r="E13" i="12" s="1"/>
  <c r="D13" i="12" s="1"/>
  <c r="M14" i="12"/>
  <c r="L14" i="12" s="1"/>
  <c r="K14" i="12" s="1"/>
  <c r="J14" i="12" s="1"/>
  <c r="I14" i="12" s="1"/>
  <c r="H14" i="12" s="1"/>
  <c r="G14" i="12" s="1"/>
  <c r="F14" i="12" s="1"/>
  <c r="E14" i="12" s="1"/>
  <c r="D14" i="12" s="1"/>
  <c r="M15" i="12"/>
  <c r="L15" i="12" s="1"/>
  <c r="K15" i="12" s="1"/>
  <c r="J15" i="12" s="1"/>
  <c r="I15" i="12" s="1"/>
  <c r="H15" i="12" s="1"/>
  <c r="G15" i="12" s="1"/>
  <c r="F15" i="12" s="1"/>
  <c r="E15" i="12" s="1"/>
  <c r="D15" i="12" s="1"/>
  <c r="M16" i="12"/>
  <c r="L16" i="12" s="1"/>
  <c r="K16" i="12" s="1"/>
  <c r="J16" i="12" s="1"/>
  <c r="I16" i="12" s="1"/>
  <c r="H16" i="12" s="1"/>
  <c r="G16" i="12" s="1"/>
  <c r="F16" i="12" s="1"/>
  <c r="E16" i="12" s="1"/>
  <c r="D16" i="12" s="1"/>
  <c r="M17" i="12"/>
  <c r="L17" i="12" s="1"/>
  <c r="K17" i="12" s="1"/>
  <c r="J17" i="12" s="1"/>
  <c r="I17" i="12" s="1"/>
  <c r="H17" i="12" s="1"/>
  <c r="G17" i="12" s="1"/>
  <c r="F17" i="12" s="1"/>
  <c r="E17" i="12" s="1"/>
  <c r="D17" i="12" s="1"/>
  <c r="M18" i="12"/>
  <c r="L18" i="12" s="1"/>
  <c r="K18" i="12" s="1"/>
  <c r="J18" i="12" s="1"/>
  <c r="I18" i="12" s="1"/>
  <c r="H18" i="12" s="1"/>
  <c r="G18" i="12" s="1"/>
  <c r="F18" i="12" s="1"/>
  <c r="E18" i="12" s="1"/>
  <c r="D18" i="12" s="1"/>
  <c r="M19" i="12"/>
  <c r="L19" i="12" s="1"/>
  <c r="K19" i="12" s="1"/>
  <c r="J19" i="12" s="1"/>
  <c r="I19" i="12" s="1"/>
  <c r="H19" i="12" s="1"/>
  <c r="G19" i="12" s="1"/>
  <c r="F19" i="12" s="1"/>
  <c r="E19" i="12" s="1"/>
  <c r="D19" i="12" s="1"/>
  <c r="M20" i="12"/>
  <c r="L20" i="12" s="1"/>
  <c r="K20" i="12" s="1"/>
  <c r="J20" i="12" s="1"/>
  <c r="I20" i="12" s="1"/>
  <c r="H20" i="12" s="1"/>
  <c r="G20" i="12" s="1"/>
  <c r="F20" i="12" s="1"/>
  <c r="E20" i="12" s="1"/>
  <c r="D20" i="12" s="1"/>
  <c r="M21" i="12"/>
  <c r="L21" i="12" s="1"/>
  <c r="K21" i="12" s="1"/>
  <c r="J21" i="12" s="1"/>
  <c r="I21" i="12" s="1"/>
  <c r="H21" i="12" s="1"/>
  <c r="G21" i="12" s="1"/>
  <c r="F21" i="12" s="1"/>
  <c r="E21" i="12" s="1"/>
  <c r="D21" i="12" s="1"/>
  <c r="M22" i="12"/>
  <c r="L22" i="12" s="1"/>
  <c r="K22" i="12" s="1"/>
  <c r="J22" i="12" s="1"/>
  <c r="I22" i="12" s="1"/>
  <c r="H22" i="12" s="1"/>
  <c r="G22" i="12" s="1"/>
  <c r="F22" i="12" s="1"/>
  <c r="E22" i="12" s="1"/>
  <c r="D22" i="12" s="1"/>
  <c r="M23" i="12"/>
  <c r="L23" i="12" s="1"/>
  <c r="K23" i="12" s="1"/>
  <c r="J23" i="12" s="1"/>
  <c r="I23" i="12" s="1"/>
  <c r="H23" i="12" s="1"/>
  <c r="G23" i="12" s="1"/>
  <c r="F23" i="12" s="1"/>
  <c r="E23" i="12" s="1"/>
  <c r="D23" i="12" s="1"/>
  <c r="E24" i="12"/>
  <c r="D24" i="12" s="1"/>
  <c r="M24" i="12"/>
  <c r="L24" i="12" s="1"/>
  <c r="K24" i="12" s="1"/>
  <c r="J24" i="12" s="1"/>
  <c r="I24" i="12" s="1"/>
  <c r="H24" i="12" s="1"/>
  <c r="G24" i="12" s="1"/>
  <c r="F24" i="12" s="1"/>
  <c r="M25" i="12"/>
  <c r="L25" i="12" s="1"/>
  <c r="K25" i="12" s="1"/>
  <c r="J25" i="12" s="1"/>
  <c r="I25" i="12" s="1"/>
  <c r="H25" i="12" s="1"/>
  <c r="G25" i="12" s="1"/>
  <c r="F25" i="12" s="1"/>
  <c r="E25" i="12" s="1"/>
  <c r="D25" i="12" s="1"/>
  <c r="M26" i="12"/>
  <c r="L26" i="12" s="1"/>
  <c r="K26" i="12" s="1"/>
  <c r="J26" i="12" s="1"/>
  <c r="I26" i="12" s="1"/>
  <c r="H26" i="12" s="1"/>
  <c r="G26" i="12" s="1"/>
  <c r="F26" i="12" s="1"/>
  <c r="E26" i="12" s="1"/>
  <c r="D26" i="12" s="1"/>
  <c r="G27" i="12"/>
  <c r="F27" i="12" s="1"/>
  <c r="E27" i="12" s="1"/>
  <c r="D27" i="12" s="1"/>
  <c r="M27" i="12"/>
  <c r="L27" i="12" s="1"/>
  <c r="K27" i="12" s="1"/>
  <c r="J27" i="12" s="1"/>
  <c r="I27" i="12" s="1"/>
  <c r="H27" i="12" s="1"/>
  <c r="L28" i="12"/>
  <c r="K28" i="12" s="1"/>
  <c r="J28" i="12" s="1"/>
  <c r="I28" i="12" s="1"/>
  <c r="H28" i="12" s="1"/>
  <c r="G28" i="12" s="1"/>
  <c r="F28" i="12" s="1"/>
  <c r="E28" i="12" s="1"/>
  <c r="D28" i="12" s="1"/>
  <c r="M28" i="12"/>
  <c r="M29" i="12"/>
  <c r="L29" i="12" s="1"/>
  <c r="K29" i="12" s="1"/>
  <c r="J29" i="12" s="1"/>
  <c r="I29" i="12" s="1"/>
  <c r="H29" i="12" s="1"/>
  <c r="G29" i="12" s="1"/>
  <c r="F29" i="12" s="1"/>
  <c r="E29" i="12" s="1"/>
  <c r="D29" i="12" s="1"/>
  <c r="M30" i="12"/>
  <c r="L30" i="12" s="1"/>
  <c r="K30" i="12" s="1"/>
  <c r="J30" i="12" s="1"/>
  <c r="I30" i="12" s="1"/>
  <c r="H30" i="12" s="1"/>
  <c r="G30" i="12" s="1"/>
  <c r="F30" i="12" s="1"/>
  <c r="E30" i="12" s="1"/>
  <c r="D30" i="12" s="1"/>
  <c r="M31" i="12"/>
  <c r="L31" i="12" s="1"/>
  <c r="K31" i="12" s="1"/>
  <c r="J31" i="12" s="1"/>
  <c r="I31" i="12" s="1"/>
  <c r="H31" i="12" s="1"/>
  <c r="G31" i="12" s="1"/>
  <c r="F31" i="12" s="1"/>
  <c r="E31" i="12" s="1"/>
  <c r="D31" i="12" s="1"/>
  <c r="M32" i="12"/>
  <c r="L32" i="12" s="1"/>
  <c r="K32" i="12" s="1"/>
  <c r="J32" i="12" s="1"/>
  <c r="I32" i="12" s="1"/>
  <c r="H32" i="12" s="1"/>
  <c r="G32" i="12" s="1"/>
  <c r="F32" i="12" s="1"/>
  <c r="E32" i="12" s="1"/>
  <c r="D32" i="12" s="1"/>
  <c r="M33" i="12"/>
  <c r="L33" i="12" s="1"/>
  <c r="K33" i="12" s="1"/>
  <c r="J33" i="12" s="1"/>
  <c r="I33" i="12" s="1"/>
  <c r="H33" i="12" s="1"/>
  <c r="G33" i="12" s="1"/>
  <c r="F33" i="12" s="1"/>
  <c r="E33" i="12" s="1"/>
  <c r="D33" i="12" s="1"/>
  <c r="M34" i="12"/>
  <c r="L34" i="12" s="1"/>
  <c r="K34" i="12" s="1"/>
  <c r="J34" i="12" s="1"/>
  <c r="I34" i="12" s="1"/>
  <c r="H34" i="12" s="1"/>
  <c r="G34" i="12" s="1"/>
  <c r="F34" i="12" s="1"/>
  <c r="E34" i="12" s="1"/>
  <c r="D34" i="12" s="1"/>
  <c r="M35" i="12"/>
  <c r="L35" i="12" s="1"/>
  <c r="K35" i="12" s="1"/>
  <c r="J35" i="12" s="1"/>
  <c r="I35" i="12" s="1"/>
  <c r="H35" i="12" s="1"/>
  <c r="G35" i="12" s="1"/>
  <c r="F35" i="12" s="1"/>
  <c r="E35" i="12" s="1"/>
  <c r="D35" i="12" s="1"/>
  <c r="M36" i="12"/>
  <c r="L36" i="12" s="1"/>
  <c r="K36" i="12" s="1"/>
  <c r="J36" i="12" s="1"/>
  <c r="I36" i="12" s="1"/>
  <c r="H36" i="12" s="1"/>
  <c r="G36" i="12" s="1"/>
  <c r="F36" i="12" s="1"/>
  <c r="E36" i="12" s="1"/>
  <c r="D36" i="12" s="1"/>
  <c r="M37" i="12"/>
  <c r="L37" i="12" s="1"/>
  <c r="K37" i="12" s="1"/>
  <c r="J37" i="12" s="1"/>
  <c r="I37" i="12" s="1"/>
  <c r="H37" i="12" s="1"/>
  <c r="G37" i="12" s="1"/>
  <c r="F37" i="12" s="1"/>
  <c r="E37" i="12" s="1"/>
  <c r="D37" i="12" s="1"/>
  <c r="I38" i="12"/>
  <c r="H38" i="12" s="1"/>
  <c r="G38" i="12" s="1"/>
  <c r="F38" i="12" s="1"/>
  <c r="E38" i="12" s="1"/>
  <c r="D38" i="12" s="1"/>
  <c r="M38" i="12"/>
  <c r="L38" i="12" s="1"/>
  <c r="K38" i="12" s="1"/>
  <c r="J38" i="12" s="1"/>
  <c r="M39" i="12"/>
  <c r="L39" i="12" s="1"/>
  <c r="K39" i="12" s="1"/>
  <c r="J39" i="12" s="1"/>
  <c r="I39" i="12" s="1"/>
  <c r="H39" i="12" s="1"/>
  <c r="G39" i="12" s="1"/>
  <c r="F39" i="12" s="1"/>
  <c r="E39" i="12" s="1"/>
  <c r="D39" i="12" s="1"/>
  <c r="M40" i="12"/>
  <c r="L40" i="12" s="1"/>
  <c r="K40" i="12" s="1"/>
  <c r="J40" i="12" s="1"/>
  <c r="I40" i="12" s="1"/>
  <c r="H40" i="12" s="1"/>
  <c r="G40" i="12" s="1"/>
  <c r="F40" i="12" s="1"/>
  <c r="E40" i="12" s="1"/>
  <c r="D40" i="12" s="1"/>
  <c r="M41" i="12"/>
  <c r="L41" i="12" s="1"/>
  <c r="K41" i="12" s="1"/>
  <c r="J41" i="12" s="1"/>
  <c r="I41" i="12" s="1"/>
  <c r="H41" i="12" s="1"/>
  <c r="G41" i="12" s="1"/>
  <c r="F41" i="12" s="1"/>
  <c r="E41" i="12" s="1"/>
  <c r="D41" i="12" s="1"/>
  <c r="M42" i="12"/>
  <c r="L42" i="12" s="1"/>
  <c r="K42" i="12" s="1"/>
  <c r="J42" i="12" s="1"/>
  <c r="I42" i="12" s="1"/>
  <c r="H42" i="12" s="1"/>
  <c r="G42" i="12" s="1"/>
  <c r="F42" i="12" s="1"/>
  <c r="E42" i="12" s="1"/>
  <c r="D42" i="12" s="1"/>
  <c r="G43" i="12"/>
  <c r="F43" i="12" s="1"/>
  <c r="E43" i="12" s="1"/>
  <c r="D43" i="12" s="1"/>
  <c r="M43" i="12"/>
  <c r="L43" i="12" s="1"/>
  <c r="K43" i="12" s="1"/>
  <c r="J43" i="12" s="1"/>
  <c r="I43" i="12" s="1"/>
  <c r="H43" i="12" s="1"/>
  <c r="L44" i="12"/>
  <c r="K44" i="12" s="1"/>
  <c r="J44" i="12" s="1"/>
  <c r="I44" i="12" s="1"/>
  <c r="H44" i="12" s="1"/>
  <c r="G44" i="12" s="1"/>
  <c r="F44" i="12" s="1"/>
  <c r="E44" i="12" s="1"/>
  <c r="D44" i="12" s="1"/>
  <c r="M44" i="12"/>
  <c r="M45" i="12"/>
  <c r="L45" i="12" s="1"/>
  <c r="K45" i="12" s="1"/>
  <c r="J45" i="12" s="1"/>
  <c r="I45" i="12" s="1"/>
  <c r="H45" i="12" s="1"/>
  <c r="G45" i="12" s="1"/>
  <c r="F45" i="12" s="1"/>
  <c r="E45" i="12" s="1"/>
  <c r="D45" i="12" s="1"/>
  <c r="H46" i="12"/>
  <c r="G46" i="12" s="1"/>
  <c r="F46" i="12" s="1"/>
  <c r="E46" i="12" s="1"/>
  <c r="D46" i="12" s="1"/>
  <c r="I46" i="12"/>
  <c r="M46" i="12"/>
  <c r="L46" i="12" s="1"/>
  <c r="K46" i="12" s="1"/>
  <c r="J46" i="12" s="1"/>
  <c r="M47" i="12"/>
  <c r="L47" i="12" s="1"/>
  <c r="K47" i="12" s="1"/>
  <c r="J47" i="12" s="1"/>
  <c r="I47" i="12" s="1"/>
  <c r="H47" i="12" s="1"/>
  <c r="G47" i="12" s="1"/>
  <c r="F47" i="12" s="1"/>
  <c r="E47" i="12" s="1"/>
  <c r="D47" i="12" s="1"/>
  <c r="M48" i="12"/>
  <c r="L48" i="12" s="1"/>
  <c r="K48" i="12" s="1"/>
  <c r="J48" i="12" s="1"/>
  <c r="I48" i="12" s="1"/>
  <c r="H48" i="12" s="1"/>
  <c r="G48" i="12" s="1"/>
  <c r="F48" i="12" s="1"/>
  <c r="E48" i="12" s="1"/>
  <c r="D48" i="12" s="1"/>
  <c r="M49" i="12"/>
  <c r="L49" i="12" s="1"/>
  <c r="K49" i="12" s="1"/>
  <c r="J49" i="12" s="1"/>
  <c r="I49" i="12" s="1"/>
  <c r="H49" i="12" s="1"/>
  <c r="G49" i="12" s="1"/>
  <c r="F49" i="12" s="1"/>
  <c r="E49" i="12" s="1"/>
  <c r="D49" i="12" s="1"/>
  <c r="M50" i="12"/>
  <c r="L50" i="12" s="1"/>
  <c r="K50" i="12" s="1"/>
  <c r="J50" i="12" s="1"/>
  <c r="I50" i="12" s="1"/>
  <c r="H50" i="12" s="1"/>
  <c r="G50" i="12" s="1"/>
  <c r="F50" i="12" s="1"/>
  <c r="E50" i="12" s="1"/>
  <c r="D50" i="12" s="1"/>
  <c r="M51" i="12"/>
  <c r="L51" i="12" s="1"/>
  <c r="K51" i="12" s="1"/>
  <c r="J51" i="12" s="1"/>
  <c r="I51" i="12" s="1"/>
  <c r="H51" i="12" s="1"/>
  <c r="G51" i="12" s="1"/>
  <c r="F51" i="12" s="1"/>
  <c r="E51" i="12" s="1"/>
  <c r="D51" i="12" s="1"/>
  <c r="M52" i="12"/>
  <c r="L52" i="12" s="1"/>
  <c r="K52" i="12" s="1"/>
  <c r="J52" i="12" s="1"/>
  <c r="I52" i="12" s="1"/>
  <c r="H52" i="12" s="1"/>
  <c r="G52" i="12" s="1"/>
  <c r="F52" i="12" s="1"/>
  <c r="E52" i="12" s="1"/>
  <c r="D52" i="12" s="1"/>
  <c r="M53" i="12"/>
  <c r="L53" i="12" s="1"/>
  <c r="K53" i="12" s="1"/>
  <c r="J53" i="12" s="1"/>
  <c r="I53" i="12" s="1"/>
  <c r="H53" i="12" s="1"/>
  <c r="G53" i="12" s="1"/>
  <c r="F53" i="12" s="1"/>
  <c r="E53" i="12" s="1"/>
  <c r="D53" i="12" s="1"/>
  <c r="M54" i="12"/>
  <c r="L54" i="12" s="1"/>
  <c r="K54" i="12" s="1"/>
  <c r="J54" i="12" s="1"/>
  <c r="I54" i="12" s="1"/>
  <c r="H54" i="12" s="1"/>
  <c r="G54" i="12" s="1"/>
  <c r="F54" i="12" s="1"/>
  <c r="E54" i="12" s="1"/>
  <c r="D54" i="12" s="1"/>
  <c r="M55" i="12"/>
  <c r="L55" i="12" s="1"/>
  <c r="K55" i="12" s="1"/>
  <c r="J55" i="12" s="1"/>
  <c r="I55" i="12" s="1"/>
  <c r="H55" i="12" s="1"/>
  <c r="G55" i="12" s="1"/>
  <c r="F55" i="12" s="1"/>
  <c r="E55" i="12" s="1"/>
  <c r="D55" i="12" s="1"/>
  <c r="M56" i="12"/>
  <c r="L56" i="12" s="1"/>
  <c r="K56" i="12" s="1"/>
  <c r="J56" i="12" s="1"/>
  <c r="I56" i="12" s="1"/>
  <c r="H56" i="12" s="1"/>
  <c r="G56" i="12" s="1"/>
  <c r="F56" i="12" s="1"/>
  <c r="E56" i="12" s="1"/>
  <c r="D56" i="12" s="1"/>
  <c r="K57" i="12"/>
  <c r="J57" i="12" s="1"/>
  <c r="I57" i="12" s="1"/>
  <c r="H57" i="12" s="1"/>
  <c r="G57" i="12" s="1"/>
  <c r="F57" i="12" s="1"/>
  <c r="E57" i="12" s="1"/>
  <c r="D57" i="12" s="1"/>
  <c r="M57" i="12"/>
  <c r="L57" i="12" s="1"/>
  <c r="M58" i="12"/>
  <c r="L58" i="12" s="1"/>
  <c r="K58" i="12" s="1"/>
  <c r="J58" i="12" s="1"/>
  <c r="I58" i="12" s="1"/>
  <c r="H58" i="12" s="1"/>
  <c r="G58" i="12" s="1"/>
  <c r="F58" i="12" s="1"/>
  <c r="E58" i="12" s="1"/>
  <c r="D58" i="12" s="1"/>
  <c r="G59" i="12"/>
  <c r="F59" i="12" s="1"/>
  <c r="E59" i="12" s="1"/>
  <c r="D59" i="12" s="1"/>
  <c r="M59" i="12"/>
  <c r="L59" i="12" s="1"/>
  <c r="K59" i="12" s="1"/>
  <c r="J59" i="12" s="1"/>
  <c r="I59" i="12" s="1"/>
  <c r="H59" i="12" s="1"/>
  <c r="M60" i="12"/>
  <c r="L60" i="12" s="1"/>
  <c r="K60" i="12" s="1"/>
  <c r="J60" i="12" s="1"/>
  <c r="I60" i="12" s="1"/>
  <c r="H60" i="12" s="1"/>
  <c r="G60" i="12" s="1"/>
  <c r="F60" i="12" s="1"/>
  <c r="E60" i="12" s="1"/>
  <c r="D60" i="12" s="1"/>
  <c r="M61" i="12"/>
  <c r="L61" i="12" s="1"/>
  <c r="K61" i="12" s="1"/>
  <c r="J61" i="12" s="1"/>
  <c r="I61" i="12" s="1"/>
  <c r="H61" i="12" s="1"/>
  <c r="G61" i="12" s="1"/>
  <c r="F61" i="12" s="1"/>
  <c r="E61" i="12" s="1"/>
  <c r="D61" i="12" s="1"/>
  <c r="M62" i="12"/>
  <c r="L62" i="12" s="1"/>
  <c r="K62" i="12" s="1"/>
  <c r="J62" i="12" s="1"/>
  <c r="I62" i="12" s="1"/>
  <c r="H62" i="12" s="1"/>
  <c r="G62" i="12" s="1"/>
  <c r="F62" i="12" s="1"/>
  <c r="E62" i="12" s="1"/>
  <c r="D62" i="12" s="1"/>
  <c r="M63" i="12"/>
  <c r="L63" i="12" s="1"/>
  <c r="K63" i="12" s="1"/>
  <c r="J63" i="12" s="1"/>
  <c r="I63" i="12" s="1"/>
  <c r="H63" i="12" s="1"/>
  <c r="G63" i="12" s="1"/>
  <c r="F63" i="12" s="1"/>
  <c r="E63" i="12" s="1"/>
  <c r="D63" i="12" s="1"/>
  <c r="M64" i="12"/>
  <c r="L64" i="12" s="1"/>
  <c r="K64" i="12" s="1"/>
  <c r="J64" i="12" s="1"/>
  <c r="I64" i="12" s="1"/>
  <c r="H64" i="12" s="1"/>
  <c r="G64" i="12" s="1"/>
  <c r="F64" i="12" s="1"/>
  <c r="E64" i="12" s="1"/>
  <c r="D64" i="12" s="1"/>
  <c r="M65" i="12"/>
  <c r="L65" i="12" s="1"/>
  <c r="K65" i="12" s="1"/>
  <c r="J65" i="12" s="1"/>
  <c r="I65" i="12" s="1"/>
  <c r="H65" i="12" s="1"/>
  <c r="G65" i="12" s="1"/>
  <c r="F65" i="12" s="1"/>
  <c r="E65" i="12" s="1"/>
  <c r="D65" i="12" s="1"/>
  <c r="M66" i="12"/>
  <c r="L66" i="12" s="1"/>
  <c r="K66" i="12" s="1"/>
  <c r="J66" i="12" s="1"/>
  <c r="I66" i="12" s="1"/>
  <c r="H66" i="12" s="1"/>
  <c r="G66" i="12" s="1"/>
  <c r="F66" i="12" s="1"/>
  <c r="E66" i="12" s="1"/>
  <c r="D66" i="12" s="1"/>
  <c r="M67" i="12"/>
  <c r="L67" i="12" s="1"/>
  <c r="K67" i="12" s="1"/>
  <c r="J67" i="12" s="1"/>
  <c r="I67" i="12" s="1"/>
  <c r="H67" i="12" s="1"/>
  <c r="G67" i="12" s="1"/>
  <c r="F67" i="12" s="1"/>
  <c r="E67" i="12" s="1"/>
  <c r="D67" i="12" s="1"/>
  <c r="L68" i="12"/>
  <c r="K68" i="12" s="1"/>
  <c r="J68" i="12" s="1"/>
  <c r="I68" i="12" s="1"/>
  <c r="H68" i="12" s="1"/>
  <c r="G68" i="12" s="1"/>
  <c r="F68" i="12" s="1"/>
  <c r="E68" i="12" s="1"/>
  <c r="D68" i="12" s="1"/>
  <c r="M68" i="12"/>
  <c r="M69" i="12"/>
  <c r="L69" i="12" s="1"/>
  <c r="K69" i="12" s="1"/>
  <c r="J69" i="12" s="1"/>
  <c r="I69" i="12" s="1"/>
  <c r="H69" i="12" s="1"/>
  <c r="G69" i="12" s="1"/>
  <c r="F69" i="12" s="1"/>
  <c r="E69" i="12" s="1"/>
  <c r="D69" i="12" s="1"/>
  <c r="M70" i="12"/>
  <c r="L70" i="12" s="1"/>
  <c r="K70" i="12" s="1"/>
  <c r="J70" i="12" s="1"/>
  <c r="I70" i="12" s="1"/>
  <c r="H70" i="12" s="1"/>
  <c r="G70" i="12" s="1"/>
  <c r="F70" i="12" s="1"/>
  <c r="E70" i="12" s="1"/>
  <c r="D70" i="12" s="1"/>
  <c r="M71" i="12"/>
  <c r="L71" i="12" s="1"/>
  <c r="K71" i="12" s="1"/>
  <c r="J71" i="12" s="1"/>
  <c r="I71" i="12" s="1"/>
  <c r="H71" i="12" s="1"/>
  <c r="G71" i="12" s="1"/>
  <c r="F71" i="12" s="1"/>
  <c r="E71" i="12" s="1"/>
  <c r="D71" i="12" s="1"/>
  <c r="M72" i="12"/>
  <c r="L72" i="12" s="1"/>
  <c r="K72" i="12" s="1"/>
  <c r="J72" i="12" s="1"/>
  <c r="I72" i="12" s="1"/>
  <c r="H72" i="12" s="1"/>
  <c r="G72" i="12" s="1"/>
  <c r="F72" i="12" s="1"/>
  <c r="E72" i="12" s="1"/>
  <c r="D72" i="12" s="1"/>
  <c r="K73" i="12"/>
  <c r="J73" i="12" s="1"/>
  <c r="I73" i="12" s="1"/>
  <c r="H73" i="12" s="1"/>
  <c r="G73" i="12" s="1"/>
  <c r="F73" i="12" s="1"/>
  <c r="E73" i="12" s="1"/>
  <c r="D73" i="12" s="1"/>
  <c r="M73" i="12"/>
  <c r="L73" i="12" s="1"/>
  <c r="M74" i="12"/>
  <c r="L74" i="12" s="1"/>
  <c r="K74" i="12" s="1"/>
  <c r="J74" i="12" s="1"/>
  <c r="I74" i="12" s="1"/>
  <c r="H74" i="12" s="1"/>
  <c r="G74" i="12" s="1"/>
  <c r="F74" i="12" s="1"/>
  <c r="E74" i="12" s="1"/>
  <c r="D74" i="12" s="1"/>
  <c r="M75" i="12"/>
  <c r="L75" i="12" s="1"/>
  <c r="K75" i="12" s="1"/>
  <c r="J75" i="12" s="1"/>
  <c r="I75" i="12" s="1"/>
  <c r="H75" i="12" s="1"/>
  <c r="G75" i="12" s="1"/>
  <c r="F75" i="12" s="1"/>
  <c r="E75" i="12" s="1"/>
  <c r="D75" i="12" s="1"/>
  <c r="M76" i="12"/>
  <c r="L76" i="12" s="1"/>
  <c r="K76" i="12" s="1"/>
  <c r="J76" i="12" s="1"/>
  <c r="I76" i="12" s="1"/>
  <c r="H76" i="12" s="1"/>
  <c r="G76" i="12" s="1"/>
  <c r="F76" i="12" s="1"/>
  <c r="E76" i="12" s="1"/>
  <c r="D76" i="12" s="1"/>
  <c r="M77" i="12"/>
  <c r="L77" i="12" s="1"/>
  <c r="K77" i="12" s="1"/>
  <c r="J77" i="12" s="1"/>
  <c r="I77" i="12" s="1"/>
  <c r="H77" i="12" s="1"/>
  <c r="G77" i="12" s="1"/>
  <c r="F77" i="12" s="1"/>
  <c r="E77" i="12" s="1"/>
  <c r="D77" i="12" s="1"/>
  <c r="M78" i="12"/>
  <c r="L78" i="12" s="1"/>
  <c r="K78" i="12" s="1"/>
  <c r="J78" i="12" s="1"/>
  <c r="I78" i="12" s="1"/>
  <c r="H78" i="12" s="1"/>
  <c r="G78" i="12" s="1"/>
  <c r="F78" i="12" s="1"/>
  <c r="E78" i="12" s="1"/>
  <c r="D78" i="12" s="1"/>
  <c r="M79" i="12"/>
  <c r="L79" i="12" s="1"/>
  <c r="K79" i="12" s="1"/>
  <c r="J79" i="12" s="1"/>
  <c r="I79" i="12" s="1"/>
  <c r="H79" i="12" s="1"/>
  <c r="G79" i="12" s="1"/>
  <c r="F79" i="12" s="1"/>
  <c r="E79" i="12" s="1"/>
  <c r="D79" i="12" s="1"/>
  <c r="M80" i="12"/>
  <c r="L80" i="12" s="1"/>
  <c r="K80" i="12" s="1"/>
  <c r="J80" i="12" s="1"/>
  <c r="I80" i="12" s="1"/>
  <c r="H80" i="12" s="1"/>
  <c r="G80" i="12" s="1"/>
  <c r="F80" i="12" s="1"/>
  <c r="E80" i="12" s="1"/>
  <c r="D80" i="12" s="1"/>
  <c r="M81" i="12"/>
  <c r="L81" i="12" s="1"/>
  <c r="K81" i="12" s="1"/>
  <c r="J81" i="12" s="1"/>
  <c r="I81" i="12" s="1"/>
  <c r="H81" i="12" s="1"/>
  <c r="G81" i="12" s="1"/>
  <c r="F81" i="12" s="1"/>
  <c r="E81" i="12" s="1"/>
  <c r="D81" i="12" s="1"/>
  <c r="M82" i="12"/>
  <c r="L82" i="12" s="1"/>
  <c r="K82" i="12" s="1"/>
  <c r="J82" i="12" s="1"/>
  <c r="I82" i="12" s="1"/>
  <c r="H82" i="12" s="1"/>
  <c r="G82" i="12" s="1"/>
  <c r="F82" i="12" s="1"/>
  <c r="E82" i="12" s="1"/>
  <c r="D82" i="12" s="1"/>
  <c r="M83" i="12"/>
  <c r="L83" i="12" s="1"/>
  <c r="K83" i="12" s="1"/>
  <c r="J83" i="12" s="1"/>
  <c r="I83" i="12" s="1"/>
  <c r="H83" i="12" s="1"/>
  <c r="G83" i="12" s="1"/>
  <c r="F83" i="12" s="1"/>
  <c r="E83" i="12" s="1"/>
  <c r="D83" i="12" s="1"/>
  <c r="L84" i="12"/>
  <c r="K84" i="12" s="1"/>
  <c r="J84" i="12" s="1"/>
  <c r="I84" i="12" s="1"/>
  <c r="H84" i="12" s="1"/>
  <c r="G84" i="12" s="1"/>
  <c r="F84" i="12" s="1"/>
  <c r="E84" i="12" s="1"/>
  <c r="D84" i="12" s="1"/>
  <c r="M84" i="12"/>
  <c r="M85" i="12"/>
  <c r="L85" i="12" s="1"/>
  <c r="K85" i="12" s="1"/>
  <c r="J85" i="12" s="1"/>
  <c r="I85" i="12" s="1"/>
  <c r="H85" i="12" s="1"/>
  <c r="G85" i="12" s="1"/>
  <c r="F85" i="12" s="1"/>
  <c r="E85" i="12" s="1"/>
  <c r="D85" i="12" s="1"/>
  <c r="M86" i="12"/>
  <c r="L86" i="12" s="1"/>
  <c r="K86" i="12" s="1"/>
  <c r="J86" i="12" s="1"/>
  <c r="I86" i="12" s="1"/>
  <c r="H86" i="12" s="1"/>
  <c r="G86" i="12" s="1"/>
  <c r="F86" i="12" s="1"/>
  <c r="E86" i="12" s="1"/>
  <c r="D86" i="12" s="1"/>
  <c r="I87" i="12"/>
  <c r="H87" i="12" s="1"/>
  <c r="G87" i="12" s="1"/>
  <c r="F87" i="12" s="1"/>
  <c r="E87" i="12" s="1"/>
  <c r="D87" i="12" s="1"/>
  <c r="M87" i="12"/>
  <c r="L87" i="12" s="1"/>
  <c r="K87" i="12" s="1"/>
  <c r="J87" i="12" s="1"/>
  <c r="I88" i="12"/>
  <c r="H88" i="12" s="1"/>
  <c r="G88" i="12" s="1"/>
  <c r="F88" i="12" s="1"/>
  <c r="E88" i="12" s="1"/>
  <c r="D88" i="12" s="1"/>
  <c r="M88" i="12"/>
  <c r="L88" i="12" s="1"/>
  <c r="K88" i="12" s="1"/>
  <c r="J88" i="12" s="1"/>
  <c r="M89" i="12"/>
  <c r="L89" i="12" s="1"/>
  <c r="K89" i="12" s="1"/>
  <c r="J89" i="12" s="1"/>
  <c r="I89" i="12" s="1"/>
  <c r="H89" i="12" s="1"/>
  <c r="G89" i="12" s="1"/>
  <c r="F89" i="12" s="1"/>
  <c r="E89" i="12" s="1"/>
  <c r="D89" i="12" s="1"/>
  <c r="M90" i="12"/>
  <c r="L90" i="12" s="1"/>
  <c r="K90" i="12" s="1"/>
  <c r="J90" i="12" s="1"/>
  <c r="I90" i="12" s="1"/>
  <c r="H90" i="12" s="1"/>
  <c r="G90" i="12" s="1"/>
  <c r="F90" i="12" s="1"/>
  <c r="E90" i="12" s="1"/>
  <c r="D90" i="12" s="1"/>
  <c r="M91" i="12"/>
  <c r="L91" i="12" s="1"/>
  <c r="K91" i="12" s="1"/>
  <c r="J91" i="12" s="1"/>
  <c r="I91" i="12" s="1"/>
  <c r="H91" i="12" s="1"/>
  <c r="G91" i="12" s="1"/>
  <c r="F91" i="12" s="1"/>
  <c r="E91" i="12" s="1"/>
  <c r="D91" i="12" s="1"/>
  <c r="M92" i="12"/>
  <c r="L92" i="12" s="1"/>
  <c r="K92" i="12" s="1"/>
  <c r="J92" i="12" s="1"/>
  <c r="I92" i="12" s="1"/>
  <c r="H92" i="12" s="1"/>
  <c r="G92" i="12" s="1"/>
  <c r="F92" i="12" s="1"/>
  <c r="E92" i="12" s="1"/>
  <c r="D92" i="12" s="1"/>
  <c r="M93" i="12"/>
  <c r="L93" i="12" s="1"/>
  <c r="K93" i="12" s="1"/>
  <c r="J93" i="12" s="1"/>
  <c r="I93" i="12" s="1"/>
  <c r="H93" i="12" s="1"/>
  <c r="G93" i="12" s="1"/>
  <c r="F93" i="12" s="1"/>
  <c r="E93" i="12" s="1"/>
  <c r="D93" i="12" s="1"/>
  <c r="M94" i="12"/>
  <c r="L94" i="12" s="1"/>
  <c r="K94" i="12" s="1"/>
  <c r="J94" i="12" s="1"/>
  <c r="I94" i="12" s="1"/>
  <c r="H94" i="12" s="1"/>
  <c r="G94" i="12" s="1"/>
  <c r="F94" i="12" s="1"/>
  <c r="E94" i="12" s="1"/>
  <c r="D94" i="12" s="1"/>
  <c r="K95" i="12"/>
  <c r="J95" i="12" s="1"/>
  <c r="I95" i="12" s="1"/>
  <c r="H95" i="12" s="1"/>
  <c r="G95" i="12" s="1"/>
  <c r="F95" i="12" s="1"/>
  <c r="E95" i="12" s="1"/>
  <c r="D95" i="12" s="1"/>
  <c r="M95" i="12"/>
  <c r="L95" i="12" s="1"/>
  <c r="M96" i="12"/>
  <c r="L96" i="12" s="1"/>
  <c r="K96" i="12" s="1"/>
  <c r="J96" i="12" s="1"/>
  <c r="I96" i="12" s="1"/>
  <c r="H96" i="12" s="1"/>
  <c r="G96" i="12" s="1"/>
  <c r="F96" i="12" s="1"/>
  <c r="E96" i="12" s="1"/>
  <c r="D96" i="12" s="1"/>
  <c r="J97" i="12"/>
  <c r="I97" i="12" s="1"/>
  <c r="H97" i="12" s="1"/>
  <c r="G97" i="12" s="1"/>
  <c r="F97" i="12" s="1"/>
  <c r="E97" i="12" s="1"/>
  <c r="D97" i="12" s="1"/>
  <c r="K97" i="12"/>
  <c r="M97" i="12"/>
  <c r="L97" i="12" s="1"/>
  <c r="M98" i="12"/>
  <c r="L98" i="12" s="1"/>
  <c r="K98" i="12" s="1"/>
  <c r="J98" i="12" s="1"/>
  <c r="I98" i="12" s="1"/>
  <c r="H98" i="12" s="1"/>
  <c r="G98" i="12" s="1"/>
  <c r="F98" i="12" s="1"/>
  <c r="E98" i="12" s="1"/>
  <c r="D98" i="12" s="1"/>
  <c r="M99" i="12"/>
  <c r="L99" i="12" s="1"/>
  <c r="K99" i="12" s="1"/>
  <c r="J99" i="12" s="1"/>
  <c r="I99" i="12" s="1"/>
  <c r="H99" i="12" s="1"/>
  <c r="G99" i="12" s="1"/>
  <c r="F99" i="12" s="1"/>
  <c r="E99" i="12" s="1"/>
  <c r="D99" i="12" s="1"/>
  <c r="K100" i="12"/>
  <c r="J100" i="12" s="1"/>
  <c r="I100" i="12" s="1"/>
  <c r="H100" i="12" s="1"/>
  <c r="G100" i="12" s="1"/>
  <c r="F100" i="12" s="1"/>
  <c r="E100" i="12" s="1"/>
  <c r="D100" i="12" s="1"/>
  <c r="L100" i="12"/>
  <c r="M100" i="12"/>
  <c r="M101" i="12"/>
  <c r="L101" i="12" s="1"/>
  <c r="K101" i="12" s="1"/>
  <c r="J101" i="12" s="1"/>
  <c r="I101" i="12" s="1"/>
  <c r="H101" i="12" s="1"/>
  <c r="G101" i="12" s="1"/>
  <c r="F101" i="12" s="1"/>
  <c r="E101" i="12" s="1"/>
  <c r="D101" i="12" s="1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5" i="12"/>
  <c r="B89" i="23"/>
  <c r="B88" i="23"/>
  <c r="B87" i="23"/>
  <c r="B86" i="23"/>
  <c r="B85" i="23"/>
  <c r="B84" i="23"/>
  <c r="B83" i="23"/>
  <c r="B82" i="23"/>
  <c r="B81" i="23"/>
  <c r="B80" i="23"/>
  <c r="B79" i="23"/>
  <c r="B78" i="23"/>
  <c r="B77" i="23"/>
  <c r="B76" i="23"/>
  <c r="B75" i="23"/>
  <c r="B74" i="23"/>
  <c r="B73" i="23"/>
  <c r="B72" i="23"/>
  <c r="B71" i="23"/>
  <c r="B70" i="23"/>
  <c r="B69" i="23"/>
  <c r="B68" i="23"/>
  <c r="B67" i="23"/>
  <c r="B66" i="23"/>
  <c r="B65" i="23"/>
  <c r="B64" i="23"/>
  <c r="B63" i="23"/>
  <c r="B62" i="23"/>
  <c r="B61" i="23"/>
  <c r="B60" i="23"/>
  <c r="B59" i="23"/>
  <c r="B58" i="23"/>
  <c r="B57" i="23"/>
  <c r="B56" i="23"/>
  <c r="B55" i="23"/>
  <c r="B54" i="23"/>
  <c r="B53" i="23"/>
  <c r="B52" i="23"/>
  <c r="B51" i="23"/>
  <c r="B50" i="23"/>
  <c r="B49" i="23"/>
  <c r="B48" i="23"/>
  <c r="B47" i="23"/>
  <c r="B46" i="23"/>
  <c r="B45" i="23"/>
  <c r="B44" i="23"/>
  <c r="B43" i="23"/>
  <c r="B42" i="23"/>
  <c r="B41" i="23"/>
  <c r="B40" i="23"/>
  <c r="B39" i="23"/>
  <c r="B38" i="23"/>
  <c r="B37" i="23"/>
  <c r="B36" i="23"/>
  <c r="B35" i="23"/>
  <c r="B34" i="23"/>
  <c r="B33" i="23"/>
  <c r="B32" i="23"/>
  <c r="B31" i="23"/>
  <c r="B30" i="23"/>
  <c r="B29" i="23"/>
  <c r="B28" i="23"/>
  <c r="B27" i="23"/>
  <c r="B26" i="23"/>
  <c r="B25" i="23"/>
  <c r="B24" i="23"/>
  <c r="B23" i="23"/>
  <c r="B22" i="23"/>
  <c r="B21" i="23"/>
  <c r="B20" i="23"/>
  <c r="B19" i="23"/>
  <c r="B18" i="23"/>
  <c r="B17" i="23"/>
  <c r="B16" i="23"/>
  <c r="B15" i="23"/>
  <c r="B14" i="23"/>
  <c r="B13" i="23"/>
  <c r="B12" i="23"/>
  <c r="B11" i="23"/>
  <c r="B10" i="23"/>
  <c r="B9" i="23"/>
  <c r="B8" i="23"/>
  <c r="B7" i="23"/>
  <c r="B6" i="23"/>
  <c r="B5" i="23"/>
  <c r="B4" i="23"/>
  <c r="B3" i="23"/>
  <c r="B2" i="23"/>
  <c r="R4" i="22" l="1" a="1"/>
  <c r="R4" i="22" s="1"/>
  <c r="S4" i="22" s="1"/>
  <c r="N80" i="9"/>
  <c r="N81" i="9"/>
  <c r="R91" i="22" a="1"/>
  <c r="R91" i="22" s="1"/>
  <c r="S91" i="22" s="1"/>
  <c r="R90" i="22" a="1"/>
  <c r="R90" i="22" s="1"/>
  <c r="S90" i="22" s="1"/>
  <c r="R89" i="22" a="1"/>
  <c r="R89" i="22" s="1"/>
  <c r="S89" i="22" s="1"/>
  <c r="R88" i="22" a="1"/>
  <c r="R88" i="22" s="1"/>
  <c r="S88" i="22" s="1"/>
  <c r="R87" i="22" a="1"/>
  <c r="R87" i="22" s="1"/>
  <c r="S87" i="22" s="1"/>
  <c r="S86" i="22"/>
  <c r="R86" i="22"/>
  <c r="R86" i="22" a="1"/>
  <c r="R85" i="22" a="1"/>
  <c r="R85" i="22" s="1"/>
  <c r="S85" i="22" s="1"/>
  <c r="R84" i="22" a="1"/>
  <c r="R84" i="22" s="1"/>
  <c r="S84" i="22" s="1"/>
  <c r="R83" i="22" a="1"/>
  <c r="R83" i="22" s="1"/>
  <c r="S83" i="22" s="1"/>
  <c r="R82" i="22" a="1"/>
  <c r="R82" i="22" s="1"/>
  <c r="S82" i="22" s="1"/>
  <c r="R81" i="22"/>
  <c r="S81" i="22" s="1"/>
  <c r="R81" i="22" a="1"/>
  <c r="R80" i="22" a="1"/>
  <c r="R80" i="22" s="1"/>
  <c r="S80" i="22" s="1"/>
  <c r="R79" i="22" a="1"/>
  <c r="R79" i="22" s="1"/>
  <c r="S79" i="22" s="1"/>
  <c r="R78" i="22" a="1"/>
  <c r="R78" i="22" s="1"/>
  <c r="S78" i="22" s="1"/>
  <c r="R77" i="22"/>
  <c r="S77" i="22" s="1"/>
  <c r="R77" i="22" a="1"/>
  <c r="R76" i="22" a="1"/>
  <c r="R76" i="22" s="1"/>
  <c r="S76" i="22" s="1"/>
  <c r="R75" i="22" a="1"/>
  <c r="R75" i="22" s="1"/>
  <c r="S75" i="22" s="1"/>
  <c r="R74" i="22" a="1"/>
  <c r="R74" i="22" s="1"/>
  <c r="S74" i="22" s="1"/>
  <c r="R73" i="22" a="1"/>
  <c r="R73" i="22" s="1"/>
  <c r="S73" i="22" s="1"/>
  <c r="R72" i="22" a="1"/>
  <c r="R72" i="22" s="1"/>
  <c r="S72" i="22" s="1"/>
  <c r="R71" i="22" a="1"/>
  <c r="R71" i="22" s="1"/>
  <c r="S71" i="22" s="1"/>
  <c r="S70" i="22"/>
  <c r="R70" i="22"/>
  <c r="R70" i="22" a="1"/>
  <c r="R69" i="22" a="1"/>
  <c r="R69" i="22" s="1"/>
  <c r="S69" i="22" s="1"/>
  <c r="R68" i="22" a="1"/>
  <c r="R68" i="22" s="1"/>
  <c r="S68" i="22" s="1"/>
  <c r="S67" i="22"/>
  <c r="R67" i="22"/>
  <c r="R67" i="22" a="1"/>
  <c r="R66" i="22" a="1"/>
  <c r="R66" i="22" s="1"/>
  <c r="S66" i="22" s="1"/>
  <c r="R65" i="22"/>
  <c r="S65" i="22" s="1"/>
  <c r="R65" i="22" a="1"/>
  <c r="R64" i="22" a="1"/>
  <c r="R64" i="22" s="1"/>
  <c r="S64" i="22" s="1"/>
  <c r="R63" i="22" a="1"/>
  <c r="R63" i="22" s="1"/>
  <c r="S63" i="22" s="1"/>
  <c r="R62" i="22"/>
  <c r="S62" i="22" s="1"/>
  <c r="R62" i="22" a="1"/>
  <c r="R61" i="22"/>
  <c r="S61" i="22" s="1"/>
  <c r="R61" i="22" a="1"/>
  <c r="R60" i="22" a="1"/>
  <c r="R60" i="22" s="1"/>
  <c r="S60" i="22" s="1"/>
  <c r="R59" i="22" a="1"/>
  <c r="R59" i="22" s="1"/>
  <c r="S59" i="22" s="1"/>
  <c r="R58" i="22" a="1"/>
  <c r="R58" i="22" s="1"/>
  <c r="S58" i="22" s="1"/>
  <c r="R57" i="22" a="1"/>
  <c r="R57" i="22" s="1"/>
  <c r="S57" i="22" s="1"/>
  <c r="R56" i="22" a="1"/>
  <c r="R56" i="22" s="1"/>
  <c r="S56" i="22" s="1"/>
  <c r="R55" i="22" a="1"/>
  <c r="R55" i="22" s="1"/>
  <c r="S55" i="22" s="1"/>
  <c r="S54" i="22"/>
  <c r="R54" i="22"/>
  <c r="R54" i="22" a="1"/>
  <c r="R53" i="22" a="1"/>
  <c r="R53" i="22" s="1"/>
  <c r="S53" i="22" s="1"/>
  <c r="R52" i="22" a="1"/>
  <c r="R52" i="22" s="1"/>
  <c r="S52" i="22" s="1"/>
  <c r="S51" i="22"/>
  <c r="R51" i="22"/>
  <c r="R51" i="22" a="1"/>
  <c r="R50" i="22" a="1"/>
  <c r="R50" i="22" s="1"/>
  <c r="S50" i="22" s="1"/>
  <c r="R49" i="22"/>
  <c r="S49" i="22" s="1"/>
  <c r="R49" i="22" a="1"/>
  <c r="R48" i="22" a="1"/>
  <c r="R48" i="22" s="1"/>
  <c r="S48" i="22" s="1"/>
  <c r="R47" i="22" a="1"/>
  <c r="R47" i="22" s="1"/>
  <c r="S47" i="22" s="1"/>
  <c r="R46" i="22"/>
  <c r="S46" i="22" s="1"/>
  <c r="R46" i="22" a="1"/>
  <c r="R45" i="22"/>
  <c r="S45" i="22" s="1"/>
  <c r="R45" i="22" a="1"/>
  <c r="R44" i="22" a="1"/>
  <c r="R44" i="22" s="1"/>
  <c r="S44" i="22" s="1"/>
  <c r="R43" i="22" a="1"/>
  <c r="R43" i="22" s="1"/>
  <c r="S43" i="22" s="1"/>
  <c r="R42" i="22" a="1"/>
  <c r="R42" i="22" s="1"/>
  <c r="S42" i="22" s="1"/>
  <c r="R41" i="22" a="1"/>
  <c r="R41" i="22" s="1"/>
  <c r="S41" i="22" s="1"/>
  <c r="R40" i="22" a="1"/>
  <c r="R40" i="22" s="1"/>
  <c r="S40" i="22" s="1"/>
  <c r="R39" i="22" a="1"/>
  <c r="R39" i="22" s="1"/>
  <c r="S39" i="22" s="1"/>
  <c r="S38" i="22"/>
  <c r="R38" i="22"/>
  <c r="R38" i="22" a="1"/>
  <c r="R37" i="22" a="1"/>
  <c r="R37" i="22" s="1"/>
  <c r="S37" i="22" s="1"/>
  <c r="R36" i="22" a="1"/>
  <c r="R36" i="22" s="1"/>
  <c r="S36" i="22" s="1"/>
  <c r="S35" i="22"/>
  <c r="R35" i="22"/>
  <c r="R35" i="22" a="1"/>
  <c r="R34" i="22" a="1"/>
  <c r="R34" i="22" s="1"/>
  <c r="S34" i="22" s="1"/>
  <c r="R33" i="22"/>
  <c r="S33" i="22" s="1"/>
  <c r="R33" i="22" a="1"/>
  <c r="R32" i="22" a="1"/>
  <c r="R32" i="22" s="1"/>
  <c r="S32" i="22" s="1"/>
  <c r="R31" i="22" a="1"/>
  <c r="R31" i="22" s="1"/>
  <c r="S31" i="22" s="1"/>
  <c r="R30" i="22"/>
  <c r="S30" i="22" s="1"/>
  <c r="R30" i="22" a="1"/>
  <c r="R29" i="22"/>
  <c r="S29" i="22" s="1"/>
  <c r="R29" i="22" a="1"/>
  <c r="R28" i="22" a="1"/>
  <c r="R28" i="22" s="1"/>
  <c r="S28" i="22" s="1"/>
  <c r="R27" i="22" a="1"/>
  <c r="R27" i="22" s="1"/>
  <c r="S27" i="22" s="1"/>
  <c r="R26" i="22" a="1"/>
  <c r="R26" i="22" s="1"/>
  <c r="S26" i="22" s="1"/>
  <c r="R25" i="22" a="1"/>
  <c r="R25" i="22" s="1"/>
  <c r="S25" i="22" s="1"/>
  <c r="R24" i="22" a="1"/>
  <c r="R24" i="22" s="1"/>
  <c r="S24" i="22" s="1"/>
  <c r="R23" i="22" a="1"/>
  <c r="R23" i="22" s="1"/>
  <c r="S23" i="22" s="1"/>
  <c r="S22" i="22"/>
  <c r="R22" i="22"/>
  <c r="R22" i="22" a="1"/>
  <c r="R21" i="22" a="1"/>
  <c r="R21" i="22" s="1"/>
  <c r="S21" i="22" s="1"/>
  <c r="R20" i="22" a="1"/>
  <c r="R20" i="22" s="1"/>
  <c r="S20" i="22" s="1"/>
  <c r="S19" i="22"/>
  <c r="R19" i="22"/>
  <c r="R19" i="22" a="1"/>
  <c r="R18" i="22" a="1"/>
  <c r="R18" i="22" s="1"/>
  <c r="S18" i="22" s="1"/>
  <c r="R17" i="22"/>
  <c r="S17" i="22" s="1"/>
  <c r="R17" i="22" a="1"/>
  <c r="R16" i="22" a="1"/>
  <c r="R16" i="22" s="1"/>
  <c r="S16" i="22" s="1"/>
  <c r="R15" i="22" a="1"/>
  <c r="R15" i="22" s="1"/>
  <c r="S15" i="22" s="1"/>
  <c r="R14" i="22"/>
  <c r="S14" i="22" s="1"/>
  <c r="R14" i="22" a="1"/>
  <c r="R13" i="22"/>
  <c r="S13" i="22" s="1"/>
  <c r="R13" i="22" a="1"/>
  <c r="R12" i="22" a="1"/>
  <c r="R12" i="22" s="1"/>
  <c r="S12" i="22" s="1"/>
  <c r="R11" i="22" a="1"/>
  <c r="R11" i="22" s="1"/>
  <c r="S11" i="22" s="1"/>
  <c r="S10" i="22"/>
  <c r="R10" i="22"/>
  <c r="R10" i="22" a="1"/>
  <c r="R9" i="22" a="1"/>
  <c r="R9" i="22" s="1"/>
  <c r="S9" i="22" s="1"/>
  <c r="R8" i="22" a="1"/>
  <c r="R8" i="22" s="1"/>
  <c r="S8" i="22" s="1"/>
  <c r="R7" i="22" a="1"/>
  <c r="R7" i="22" s="1"/>
  <c r="S7" i="22" s="1"/>
  <c r="S6" i="22"/>
  <c r="R6" i="22"/>
  <c r="R6" i="22" a="1"/>
  <c r="R5" i="22" a="1"/>
  <c r="R5" i="22" s="1"/>
  <c r="S5" i="22" s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2" i="9"/>
  <c r="X104" i="21"/>
  <c r="R104" i="21"/>
  <c r="Q104" i="21"/>
  <c r="W104" i="21" s="1"/>
  <c r="P104" i="21"/>
  <c r="V104" i="21" s="1"/>
  <c r="O104" i="21"/>
  <c r="U104" i="21" s="1"/>
  <c r="N104" i="21"/>
  <c r="T104" i="21" s="1"/>
  <c r="Z104" i="21" s="1"/>
  <c r="R103" i="21"/>
  <c r="X103" i="21" s="1"/>
  <c r="Q103" i="21"/>
  <c r="W103" i="21" s="1"/>
  <c r="P103" i="21"/>
  <c r="V103" i="21" s="1"/>
  <c r="O103" i="21"/>
  <c r="U103" i="21" s="1"/>
  <c r="N103" i="21"/>
  <c r="T103" i="21" s="1"/>
  <c r="X102" i="21"/>
  <c r="W102" i="21"/>
  <c r="V102" i="21"/>
  <c r="U102" i="21"/>
  <c r="R102" i="21"/>
  <c r="Q102" i="21"/>
  <c r="P102" i="21"/>
  <c r="O102" i="21"/>
  <c r="N102" i="21"/>
  <c r="T102" i="21" s="1"/>
  <c r="Z102" i="21" s="1"/>
  <c r="T101" i="21"/>
  <c r="R101" i="21"/>
  <c r="X101" i="21" s="1"/>
  <c r="Q101" i="21"/>
  <c r="W101" i="21" s="1"/>
  <c r="P101" i="21"/>
  <c r="V101" i="21" s="1"/>
  <c r="O101" i="21"/>
  <c r="U101" i="21" s="1"/>
  <c r="N101" i="21"/>
  <c r="R100" i="21"/>
  <c r="X100" i="21" s="1"/>
  <c r="Q100" i="21"/>
  <c r="W100" i="21" s="1"/>
  <c r="P100" i="21"/>
  <c r="V100" i="21" s="1"/>
  <c r="O100" i="21"/>
  <c r="U100" i="21" s="1"/>
  <c r="N100" i="21"/>
  <c r="T100" i="21" s="1"/>
  <c r="X99" i="21"/>
  <c r="W99" i="21"/>
  <c r="V99" i="21"/>
  <c r="R99" i="21"/>
  <c r="Q99" i="21"/>
  <c r="P99" i="21"/>
  <c r="O99" i="21"/>
  <c r="U99" i="21" s="1"/>
  <c r="N99" i="21"/>
  <c r="T99" i="21" s="1"/>
  <c r="U98" i="21"/>
  <c r="T98" i="21"/>
  <c r="R98" i="21"/>
  <c r="X98" i="21" s="1"/>
  <c r="Q98" i="21"/>
  <c r="W98" i="21" s="1"/>
  <c r="P98" i="21"/>
  <c r="V98" i="21" s="1"/>
  <c r="O98" i="21"/>
  <c r="N98" i="21"/>
  <c r="R97" i="21"/>
  <c r="X97" i="21" s="1"/>
  <c r="Q97" i="21"/>
  <c r="W97" i="21" s="1"/>
  <c r="P97" i="21"/>
  <c r="V97" i="21" s="1"/>
  <c r="O97" i="21"/>
  <c r="U97" i="21" s="1"/>
  <c r="N97" i="21"/>
  <c r="T97" i="21" s="1"/>
  <c r="X96" i="21"/>
  <c r="W96" i="21"/>
  <c r="R96" i="21"/>
  <c r="Q96" i="21"/>
  <c r="P96" i="21"/>
  <c r="V96" i="21" s="1"/>
  <c r="O96" i="21"/>
  <c r="U96" i="21" s="1"/>
  <c r="N96" i="21"/>
  <c r="T96" i="21" s="1"/>
  <c r="V95" i="21"/>
  <c r="U95" i="21"/>
  <c r="T95" i="21"/>
  <c r="R95" i="21"/>
  <c r="X95" i="21" s="1"/>
  <c r="Q95" i="21"/>
  <c r="W95" i="21" s="1"/>
  <c r="P95" i="21"/>
  <c r="O95" i="21"/>
  <c r="N95" i="21"/>
  <c r="R94" i="21"/>
  <c r="X94" i="21" s="1"/>
  <c r="Q94" i="21"/>
  <c r="W94" i="21" s="1"/>
  <c r="P94" i="21"/>
  <c r="V94" i="21" s="1"/>
  <c r="O94" i="21"/>
  <c r="U94" i="21" s="1"/>
  <c r="N94" i="21"/>
  <c r="T94" i="21" s="1"/>
  <c r="X93" i="21"/>
  <c r="R93" i="21"/>
  <c r="Q93" i="21"/>
  <c r="W93" i="21" s="1"/>
  <c r="P93" i="21"/>
  <c r="V93" i="21" s="1"/>
  <c r="O93" i="21"/>
  <c r="U93" i="21" s="1"/>
  <c r="N93" i="21"/>
  <c r="T93" i="21" s="1"/>
  <c r="W92" i="21"/>
  <c r="V92" i="21"/>
  <c r="U92" i="21"/>
  <c r="T92" i="21"/>
  <c r="Z92" i="21" s="1"/>
  <c r="R92" i="21"/>
  <c r="X92" i="21" s="1"/>
  <c r="Q92" i="21"/>
  <c r="P92" i="21"/>
  <c r="O92" i="21"/>
  <c r="N92" i="21"/>
  <c r="R91" i="21"/>
  <c r="X91" i="21" s="1"/>
  <c r="Q91" i="21"/>
  <c r="W91" i="21" s="1"/>
  <c r="P91" i="21"/>
  <c r="V91" i="21" s="1"/>
  <c r="O91" i="21"/>
  <c r="U91" i="21" s="1"/>
  <c r="N91" i="21"/>
  <c r="T91" i="21" s="1"/>
  <c r="Z91" i="21" s="1"/>
  <c r="R90" i="21"/>
  <c r="X90" i="21" s="1"/>
  <c r="Q90" i="21"/>
  <c r="W90" i="21" s="1"/>
  <c r="P90" i="21"/>
  <c r="V90" i="21" s="1"/>
  <c r="O90" i="21"/>
  <c r="U90" i="21" s="1"/>
  <c r="N90" i="21"/>
  <c r="T90" i="21" s="1"/>
  <c r="Z90" i="21" s="1"/>
  <c r="X89" i="21"/>
  <c r="W89" i="21"/>
  <c r="V89" i="21"/>
  <c r="U89" i="21"/>
  <c r="T89" i="21"/>
  <c r="Z89" i="21" s="1"/>
  <c r="R89" i="21"/>
  <c r="Q89" i="21"/>
  <c r="P89" i="21"/>
  <c r="O89" i="21"/>
  <c r="N89" i="21"/>
  <c r="R88" i="21"/>
  <c r="X88" i="21" s="1"/>
  <c r="Q88" i="21"/>
  <c r="W88" i="21" s="1"/>
  <c r="P88" i="21"/>
  <c r="V88" i="21" s="1"/>
  <c r="O88" i="21"/>
  <c r="U88" i="21" s="1"/>
  <c r="N88" i="21"/>
  <c r="T88" i="21" s="1"/>
  <c r="R87" i="21"/>
  <c r="X87" i="21" s="1"/>
  <c r="Q87" i="21"/>
  <c r="W87" i="21" s="1"/>
  <c r="P87" i="21"/>
  <c r="V87" i="21" s="1"/>
  <c r="O87" i="21"/>
  <c r="U87" i="21" s="1"/>
  <c r="N87" i="21"/>
  <c r="T87" i="21" s="1"/>
  <c r="X86" i="21"/>
  <c r="W86" i="21"/>
  <c r="V86" i="21"/>
  <c r="U86" i="21"/>
  <c r="R86" i="21"/>
  <c r="Q86" i="21"/>
  <c r="P86" i="21"/>
  <c r="O86" i="21"/>
  <c r="N86" i="21"/>
  <c r="T86" i="21" s="1"/>
  <c r="Z86" i="21" s="1"/>
  <c r="T85" i="21"/>
  <c r="R85" i="21"/>
  <c r="X85" i="21" s="1"/>
  <c r="Q85" i="21"/>
  <c r="W85" i="21" s="1"/>
  <c r="P85" i="21"/>
  <c r="V85" i="21" s="1"/>
  <c r="O85" i="21"/>
  <c r="U85" i="21" s="1"/>
  <c r="N85" i="21"/>
  <c r="R84" i="21"/>
  <c r="X84" i="21" s="1"/>
  <c r="Q84" i="21"/>
  <c r="W84" i="21" s="1"/>
  <c r="P84" i="21"/>
  <c r="V84" i="21" s="1"/>
  <c r="O84" i="21"/>
  <c r="U84" i="21" s="1"/>
  <c r="N84" i="21"/>
  <c r="T84" i="21" s="1"/>
  <c r="Z84" i="21" s="1"/>
  <c r="X83" i="21"/>
  <c r="W83" i="21"/>
  <c r="V83" i="21"/>
  <c r="R83" i="21"/>
  <c r="Q83" i="21"/>
  <c r="P83" i="21"/>
  <c r="O83" i="21"/>
  <c r="U83" i="21" s="1"/>
  <c r="N83" i="21"/>
  <c r="T83" i="21" s="1"/>
  <c r="Z83" i="21" s="1"/>
  <c r="U82" i="21"/>
  <c r="T82" i="21"/>
  <c r="R82" i="21"/>
  <c r="X82" i="21" s="1"/>
  <c r="Q82" i="21"/>
  <c r="W82" i="21" s="1"/>
  <c r="P82" i="21"/>
  <c r="V82" i="21" s="1"/>
  <c r="O82" i="21"/>
  <c r="N82" i="21"/>
  <c r="R81" i="21"/>
  <c r="X81" i="21" s="1"/>
  <c r="Q81" i="21"/>
  <c r="W81" i="21" s="1"/>
  <c r="P81" i="21"/>
  <c r="V81" i="21" s="1"/>
  <c r="O81" i="21"/>
  <c r="U81" i="21" s="1"/>
  <c r="N81" i="21"/>
  <c r="T81" i="21" s="1"/>
  <c r="X80" i="21"/>
  <c r="W80" i="21"/>
  <c r="R80" i="21"/>
  <c r="Q80" i="21"/>
  <c r="P80" i="21"/>
  <c r="V80" i="21" s="1"/>
  <c r="O80" i="21"/>
  <c r="U80" i="21" s="1"/>
  <c r="N80" i="21"/>
  <c r="T80" i="21" s="1"/>
  <c r="Z80" i="21" s="1"/>
  <c r="V79" i="21"/>
  <c r="U79" i="21"/>
  <c r="T79" i="21"/>
  <c r="Z79" i="21" s="1"/>
  <c r="R79" i="21"/>
  <c r="X79" i="21" s="1"/>
  <c r="Q79" i="21"/>
  <c r="W79" i="21" s="1"/>
  <c r="P79" i="21"/>
  <c r="O79" i="21"/>
  <c r="N79" i="21"/>
  <c r="R78" i="21"/>
  <c r="X78" i="21" s="1"/>
  <c r="Q78" i="21"/>
  <c r="W78" i="21" s="1"/>
  <c r="P78" i="21"/>
  <c r="V78" i="21" s="1"/>
  <c r="O78" i="21"/>
  <c r="U78" i="21" s="1"/>
  <c r="N78" i="21"/>
  <c r="T78" i="21" s="1"/>
  <c r="X77" i="21"/>
  <c r="R77" i="21"/>
  <c r="Q77" i="21"/>
  <c r="W77" i="21" s="1"/>
  <c r="P77" i="21"/>
  <c r="V77" i="21" s="1"/>
  <c r="O77" i="21"/>
  <c r="U77" i="21" s="1"/>
  <c r="N77" i="21"/>
  <c r="T77" i="21" s="1"/>
  <c r="W76" i="21"/>
  <c r="V76" i="21"/>
  <c r="U76" i="21"/>
  <c r="T76" i="21"/>
  <c r="Z76" i="21" s="1"/>
  <c r="R76" i="21"/>
  <c r="X76" i="21" s="1"/>
  <c r="Q76" i="21"/>
  <c r="P76" i="21"/>
  <c r="O76" i="21"/>
  <c r="N76" i="21"/>
  <c r="R75" i="21"/>
  <c r="X75" i="21" s="1"/>
  <c r="Q75" i="21"/>
  <c r="W75" i="21" s="1"/>
  <c r="P75" i="21"/>
  <c r="V75" i="21" s="1"/>
  <c r="O75" i="21"/>
  <c r="U75" i="21" s="1"/>
  <c r="N75" i="21"/>
  <c r="T75" i="21" s="1"/>
  <c r="Z75" i="21" s="1"/>
  <c r="R74" i="21"/>
  <c r="X74" i="21" s="1"/>
  <c r="Q74" i="21"/>
  <c r="W74" i="21" s="1"/>
  <c r="P74" i="21"/>
  <c r="V74" i="21" s="1"/>
  <c r="O74" i="21"/>
  <c r="U74" i="21" s="1"/>
  <c r="N74" i="21"/>
  <c r="T74" i="21" s="1"/>
  <c r="Z74" i="21" s="1"/>
  <c r="X73" i="21"/>
  <c r="W73" i="21"/>
  <c r="V73" i="21"/>
  <c r="U73" i="21"/>
  <c r="T73" i="21"/>
  <c r="Z73" i="21" s="1"/>
  <c r="R73" i="21"/>
  <c r="Q73" i="21"/>
  <c r="P73" i="21"/>
  <c r="O73" i="21"/>
  <c r="N73" i="21"/>
  <c r="R72" i="21"/>
  <c r="X72" i="21" s="1"/>
  <c r="Q72" i="21"/>
  <c r="W72" i="21" s="1"/>
  <c r="P72" i="21"/>
  <c r="V72" i="21" s="1"/>
  <c r="O72" i="21"/>
  <c r="U72" i="21" s="1"/>
  <c r="N72" i="21"/>
  <c r="T72" i="21" s="1"/>
  <c r="R71" i="21"/>
  <c r="X71" i="21" s="1"/>
  <c r="Q71" i="21"/>
  <c r="W71" i="21" s="1"/>
  <c r="P71" i="21"/>
  <c r="V71" i="21" s="1"/>
  <c r="O71" i="21"/>
  <c r="U71" i="21" s="1"/>
  <c r="N71" i="21"/>
  <c r="T71" i="21" s="1"/>
  <c r="X70" i="21"/>
  <c r="W70" i="21"/>
  <c r="V70" i="21"/>
  <c r="U70" i="21"/>
  <c r="R70" i="21"/>
  <c r="Q70" i="21"/>
  <c r="P70" i="21"/>
  <c r="O70" i="21"/>
  <c r="N70" i="21"/>
  <c r="T70" i="21" s="1"/>
  <c r="Z70" i="21" s="1"/>
  <c r="T69" i="21"/>
  <c r="R69" i="21"/>
  <c r="X69" i="21" s="1"/>
  <c r="Q69" i="21"/>
  <c r="W69" i="21" s="1"/>
  <c r="P69" i="21"/>
  <c r="V69" i="21" s="1"/>
  <c r="O69" i="21"/>
  <c r="U69" i="21" s="1"/>
  <c r="N69" i="21"/>
  <c r="R68" i="21"/>
  <c r="X68" i="21" s="1"/>
  <c r="Q68" i="21"/>
  <c r="W68" i="21" s="1"/>
  <c r="P68" i="21"/>
  <c r="V68" i="21" s="1"/>
  <c r="O68" i="21"/>
  <c r="U68" i="21" s="1"/>
  <c r="N68" i="21"/>
  <c r="T68" i="21" s="1"/>
  <c r="X67" i="21"/>
  <c r="W67" i="21"/>
  <c r="V67" i="21"/>
  <c r="R67" i="21"/>
  <c r="Q67" i="21"/>
  <c r="P67" i="21"/>
  <c r="O67" i="21"/>
  <c r="U67" i="21" s="1"/>
  <c r="N67" i="21"/>
  <c r="T67" i="21" s="1"/>
  <c r="Z67" i="21" s="1"/>
  <c r="U66" i="21"/>
  <c r="T66" i="21"/>
  <c r="Z66" i="21" s="1"/>
  <c r="R66" i="21"/>
  <c r="X66" i="21" s="1"/>
  <c r="Q66" i="21"/>
  <c r="W66" i="21" s="1"/>
  <c r="P66" i="21"/>
  <c r="V66" i="21" s="1"/>
  <c r="O66" i="21"/>
  <c r="N66" i="21"/>
  <c r="R65" i="21"/>
  <c r="X65" i="21" s="1"/>
  <c r="Q65" i="21"/>
  <c r="W65" i="21" s="1"/>
  <c r="P65" i="21"/>
  <c r="V65" i="21" s="1"/>
  <c r="O65" i="21"/>
  <c r="U65" i="21" s="1"/>
  <c r="N65" i="21"/>
  <c r="T65" i="21" s="1"/>
  <c r="Z65" i="21" s="1"/>
  <c r="X64" i="21"/>
  <c r="W64" i="21"/>
  <c r="R64" i="21"/>
  <c r="Q64" i="21"/>
  <c r="P64" i="21"/>
  <c r="V64" i="21" s="1"/>
  <c r="O64" i="21"/>
  <c r="U64" i="21" s="1"/>
  <c r="N64" i="21"/>
  <c r="T64" i="21" s="1"/>
  <c r="V63" i="21"/>
  <c r="U63" i="21"/>
  <c r="T63" i="21"/>
  <c r="R63" i="21"/>
  <c r="X63" i="21" s="1"/>
  <c r="Q63" i="21"/>
  <c r="W63" i="21" s="1"/>
  <c r="P63" i="21"/>
  <c r="O63" i="21"/>
  <c r="N63" i="21"/>
  <c r="R62" i="21"/>
  <c r="X62" i="21" s="1"/>
  <c r="Q62" i="21"/>
  <c r="W62" i="21" s="1"/>
  <c r="P62" i="21"/>
  <c r="V62" i="21" s="1"/>
  <c r="O62" i="21"/>
  <c r="U62" i="21" s="1"/>
  <c r="N62" i="21"/>
  <c r="T62" i="21" s="1"/>
  <c r="Z62" i="21" s="1"/>
  <c r="X61" i="21"/>
  <c r="R61" i="21"/>
  <c r="Q61" i="21"/>
  <c r="W61" i="21" s="1"/>
  <c r="P61" i="21"/>
  <c r="V61" i="21" s="1"/>
  <c r="O61" i="21"/>
  <c r="U61" i="21" s="1"/>
  <c r="N61" i="21"/>
  <c r="T61" i="21" s="1"/>
  <c r="W60" i="21"/>
  <c r="V60" i="21"/>
  <c r="U60" i="21"/>
  <c r="T60" i="21"/>
  <c r="R60" i="21"/>
  <c r="X60" i="21" s="1"/>
  <c r="Q60" i="21"/>
  <c r="P60" i="21"/>
  <c r="O60" i="21"/>
  <c r="N60" i="21"/>
  <c r="R59" i="21"/>
  <c r="X59" i="21" s="1"/>
  <c r="Q59" i="21"/>
  <c r="W59" i="21" s="1"/>
  <c r="P59" i="21"/>
  <c r="V59" i="21" s="1"/>
  <c r="O59" i="21"/>
  <c r="U59" i="21" s="1"/>
  <c r="N59" i="21"/>
  <c r="T59" i="21" s="1"/>
  <c r="R58" i="21"/>
  <c r="X58" i="21" s="1"/>
  <c r="Q58" i="21"/>
  <c r="W58" i="21" s="1"/>
  <c r="P58" i="21"/>
  <c r="V58" i="21" s="1"/>
  <c r="O58" i="21"/>
  <c r="U58" i="21" s="1"/>
  <c r="N58" i="21"/>
  <c r="T58" i="21" s="1"/>
  <c r="X57" i="21"/>
  <c r="W57" i="21"/>
  <c r="V57" i="21"/>
  <c r="U57" i="21"/>
  <c r="T57" i="21"/>
  <c r="Z57" i="21" s="1"/>
  <c r="R57" i="21"/>
  <c r="Q57" i="21"/>
  <c r="P57" i="21"/>
  <c r="O57" i="21"/>
  <c r="N57" i="21"/>
  <c r="R56" i="21"/>
  <c r="X56" i="21" s="1"/>
  <c r="Q56" i="21"/>
  <c r="W56" i="21" s="1"/>
  <c r="P56" i="21"/>
  <c r="V56" i="21" s="1"/>
  <c r="O56" i="21"/>
  <c r="U56" i="21" s="1"/>
  <c r="N56" i="21"/>
  <c r="T56" i="21" s="1"/>
  <c r="T55" i="21"/>
  <c r="R55" i="21"/>
  <c r="X55" i="21" s="1"/>
  <c r="Q55" i="21"/>
  <c r="W55" i="21" s="1"/>
  <c r="P55" i="21"/>
  <c r="V55" i="21" s="1"/>
  <c r="O55" i="21"/>
  <c r="U55" i="21" s="1"/>
  <c r="N55" i="21"/>
  <c r="X54" i="21"/>
  <c r="W54" i="21"/>
  <c r="V54" i="21"/>
  <c r="U54" i="21"/>
  <c r="R54" i="21"/>
  <c r="Q54" i="21"/>
  <c r="P54" i="21"/>
  <c r="O54" i="21"/>
  <c r="N54" i="21"/>
  <c r="T54" i="21" s="1"/>
  <c r="Z54" i="21" s="1"/>
  <c r="T53" i="21"/>
  <c r="R53" i="21"/>
  <c r="X53" i="21" s="1"/>
  <c r="Q53" i="21"/>
  <c r="W53" i="21" s="1"/>
  <c r="P53" i="21"/>
  <c r="V53" i="21" s="1"/>
  <c r="O53" i="21"/>
  <c r="U53" i="21" s="1"/>
  <c r="N53" i="21"/>
  <c r="R52" i="21"/>
  <c r="X52" i="21" s="1"/>
  <c r="Q52" i="21"/>
  <c r="W52" i="21" s="1"/>
  <c r="P52" i="21"/>
  <c r="V52" i="21" s="1"/>
  <c r="O52" i="21"/>
  <c r="U52" i="21" s="1"/>
  <c r="N52" i="21"/>
  <c r="T52" i="21" s="1"/>
  <c r="Z52" i="21" s="1"/>
  <c r="X51" i="21"/>
  <c r="W51" i="21"/>
  <c r="V51" i="21"/>
  <c r="R51" i="21"/>
  <c r="Q51" i="21"/>
  <c r="P51" i="21"/>
  <c r="O51" i="21"/>
  <c r="U51" i="21" s="1"/>
  <c r="N51" i="21"/>
  <c r="T51" i="21" s="1"/>
  <c r="Z51" i="21" s="1"/>
  <c r="U50" i="21"/>
  <c r="T50" i="21"/>
  <c r="R50" i="21"/>
  <c r="X50" i="21" s="1"/>
  <c r="Q50" i="21"/>
  <c r="W50" i="21" s="1"/>
  <c r="P50" i="21"/>
  <c r="V50" i="21" s="1"/>
  <c r="O50" i="21"/>
  <c r="N50" i="21"/>
  <c r="R49" i="21"/>
  <c r="X49" i="21" s="1"/>
  <c r="Q49" i="21"/>
  <c r="W49" i="21" s="1"/>
  <c r="P49" i="21"/>
  <c r="V49" i="21" s="1"/>
  <c r="O49" i="21"/>
  <c r="U49" i="21" s="1"/>
  <c r="N49" i="21"/>
  <c r="T49" i="21" s="1"/>
  <c r="X48" i="21"/>
  <c r="W48" i="21"/>
  <c r="R48" i="21"/>
  <c r="Q48" i="21"/>
  <c r="P48" i="21"/>
  <c r="V48" i="21" s="1"/>
  <c r="O48" i="21"/>
  <c r="U48" i="21" s="1"/>
  <c r="N48" i="21"/>
  <c r="T48" i="21" s="1"/>
  <c r="Z48" i="21" s="1"/>
  <c r="V47" i="21"/>
  <c r="U47" i="21"/>
  <c r="T47" i="21"/>
  <c r="R47" i="21"/>
  <c r="X47" i="21" s="1"/>
  <c r="Q47" i="21"/>
  <c r="W47" i="21" s="1"/>
  <c r="P47" i="21"/>
  <c r="O47" i="21"/>
  <c r="N47" i="21"/>
  <c r="R46" i="21"/>
  <c r="X46" i="21" s="1"/>
  <c r="Q46" i="21"/>
  <c r="W46" i="21" s="1"/>
  <c r="P46" i="21"/>
  <c r="V46" i="21" s="1"/>
  <c r="O46" i="21"/>
  <c r="U46" i="21" s="1"/>
  <c r="N46" i="21"/>
  <c r="T46" i="21" s="1"/>
  <c r="Z46" i="21" s="1"/>
  <c r="X45" i="21"/>
  <c r="R45" i="21"/>
  <c r="Q45" i="21"/>
  <c r="W45" i="21" s="1"/>
  <c r="P45" i="21"/>
  <c r="V45" i="21" s="1"/>
  <c r="O45" i="21"/>
  <c r="U45" i="21" s="1"/>
  <c r="N45" i="21"/>
  <c r="T45" i="21" s="1"/>
  <c r="Z45" i="21" s="1"/>
  <c r="W44" i="21"/>
  <c r="V44" i="21"/>
  <c r="U44" i="21"/>
  <c r="T44" i="21"/>
  <c r="Z44" i="21" s="1"/>
  <c r="R44" i="21"/>
  <c r="X44" i="21" s="1"/>
  <c r="Q44" i="21"/>
  <c r="P44" i="21"/>
  <c r="O44" i="21"/>
  <c r="N44" i="21"/>
  <c r="R43" i="21"/>
  <c r="X43" i="21" s="1"/>
  <c r="Q43" i="21"/>
  <c r="W43" i="21" s="1"/>
  <c r="P43" i="21"/>
  <c r="V43" i="21" s="1"/>
  <c r="O43" i="21"/>
  <c r="U43" i="21" s="1"/>
  <c r="N43" i="21"/>
  <c r="T43" i="21" s="1"/>
  <c r="R42" i="21"/>
  <c r="X42" i="21" s="1"/>
  <c r="Q42" i="21"/>
  <c r="W42" i="21" s="1"/>
  <c r="P42" i="21"/>
  <c r="V42" i="21" s="1"/>
  <c r="O42" i="21"/>
  <c r="U42" i="21" s="1"/>
  <c r="N42" i="21"/>
  <c r="T42" i="21" s="1"/>
  <c r="X41" i="21"/>
  <c r="W41" i="21"/>
  <c r="V41" i="21"/>
  <c r="U41" i="21"/>
  <c r="T41" i="21"/>
  <c r="Z41" i="21" s="1"/>
  <c r="R41" i="21"/>
  <c r="Q41" i="21"/>
  <c r="P41" i="21"/>
  <c r="O41" i="21"/>
  <c r="N41" i="21"/>
  <c r="R40" i="21"/>
  <c r="X40" i="21" s="1"/>
  <c r="Q40" i="21"/>
  <c r="W40" i="21" s="1"/>
  <c r="P40" i="21"/>
  <c r="V40" i="21" s="1"/>
  <c r="O40" i="21"/>
  <c r="U40" i="21" s="1"/>
  <c r="N40" i="21"/>
  <c r="T40" i="21" s="1"/>
  <c r="Z40" i="21" s="1"/>
  <c r="R39" i="21"/>
  <c r="X39" i="21" s="1"/>
  <c r="Q39" i="21"/>
  <c r="W39" i="21" s="1"/>
  <c r="P39" i="21"/>
  <c r="V39" i="21" s="1"/>
  <c r="O39" i="21"/>
  <c r="U39" i="21" s="1"/>
  <c r="N39" i="21"/>
  <c r="T39" i="21" s="1"/>
  <c r="X38" i="21"/>
  <c r="W38" i="21"/>
  <c r="V38" i="21"/>
  <c r="U38" i="21"/>
  <c r="R38" i="21"/>
  <c r="Q38" i="21"/>
  <c r="P38" i="21"/>
  <c r="O38" i="21"/>
  <c r="N38" i="21"/>
  <c r="T38" i="21" s="1"/>
  <c r="Z38" i="21" s="1"/>
  <c r="T37" i="21"/>
  <c r="R37" i="21"/>
  <c r="X37" i="21" s="1"/>
  <c r="Q37" i="21"/>
  <c r="W37" i="21" s="1"/>
  <c r="P37" i="21"/>
  <c r="V37" i="21" s="1"/>
  <c r="O37" i="21"/>
  <c r="U37" i="21" s="1"/>
  <c r="N37" i="21"/>
  <c r="R36" i="21"/>
  <c r="X36" i="21" s="1"/>
  <c r="Q36" i="21"/>
  <c r="W36" i="21" s="1"/>
  <c r="P36" i="21"/>
  <c r="V36" i="21" s="1"/>
  <c r="O36" i="21"/>
  <c r="U36" i="21" s="1"/>
  <c r="N36" i="21"/>
  <c r="T36" i="21" s="1"/>
  <c r="Z36" i="21" s="1"/>
  <c r="X35" i="21"/>
  <c r="W35" i="21"/>
  <c r="V35" i="21"/>
  <c r="R35" i="21"/>
  <c r="Q35" i="21"/>
  <c r="P35" i="21"/>
  <c r="O35" i="21"/>
  <c r="U35" i="21" s="1"/>
  <c r="N35" i="21"/>
  <c r="T35" i="21" s="1"/>
  <c r="U34" i="21"/>
  <c r="T34" i="21"/>
  <c r="R34" i="21"/>
  <c r="X34" i="21" s="1"/>
  <c r="Q34" i="21"/>
  <c r="W34" i="21" s="1"/>
  <c r="P34" i="21"/>
  <c r="V34" i="21" s="1"/>
  <c r="O34" i="21"/>
  <c r="N34" i="21"/>
  <c r="R33" i="21"/>
  <c r="X33" i="21" s="1"/>
  <c r="Q33" i="21"/>
  <c r="W33" i="21" s="1"/>
  <c r="P33" i="21"/>
  <c r="V33" i="21" s="1"/>
  <c r="O33" i="21"/>
  <c r="U33" i="21" s="1"/>
  <c r="N33" i="21"/>
  <c r="T33" i="21" s="1"/>
  <c r="X32" i="21"/>
  <c r="W32" i="21"/>
  <c r="R32" i="21"/>
  <c r="Q32" i="21"/>
  <c r="P32" i="21"/>
  <c r="V32" i="21" s="1"/>
  <c r="O32" i="21"/>
  <c r="U32" i="21" s="1"/>
  <c r="N32" i="21"/>
  <c r="T32" i="21" s="1"/>
  <c r="V31" i="21"/>
  <c r="U31" i="21"/>
  <c r="T31" i="21"/>
  <c r="R31" i="21"/>
  <c r="X31" i="21" s="1"/>
  <c r="Q31" i="21"/>
  <c r="W31" i="21" s="1"/>
  <c r="P31" i="21"/>
  <c r="O31" i="21"/>
  <c r="N31" i="21"/>
  <c r="R30" i="21"/>
  <c r="X30" i="21" s="1"/>
  <c r="Q30" i="21"/>
  <c r="W30" i="21" s="1"/>
  <c r="P30" i="21"/>
  <c r="V30" i="21" s="1"/>
  <c r="O30" i="21"/>
  <c r="U30" i="21" s="1"/>
  <c r="N30" i="21"/>
  <c r="T30" i="21" s="1"/>
  <c r="X29" i="21"/>
  <c r="R29" i="21"/>
  <c r="Q29" i="21"/>
  <c r="W29" i="21" s="1"/>
  <c r="P29" i="21"/>
  <c r="V29" i="21" s="1"/>
  <c r="O29" i="21"/>
  <c r="U29" i="21" s="1"/>
  <c r="N29" i="21"/>
  <c r="T29" i="21" s="1"/>
  <c r="W28" i="21"/>
  <c r="V28" i="21"/>
  <c r="U28" i="21"/>
  <c r="T28" i="21"/>
  <c r="R28" i="21"/>
  <c r="X28" i="21" s="1"/>
  <c r="Q28" i="21"/>
  <c r="P28" i="21"/>
  <c r="O28" i="21"/>
  <c r="N28" i="21"/>
  <c r="R27" i="21"/>
  <c r="X27" i="21" s="1"/>
  <c r="Q27" i="21"/>
  <c r="W27" i="21" s="1"/>
  <c r="P27" i="21"/>
  <c r="V27" i="21" s="1"/>
  <c r="O27" i="21"/>
  <c r="U27" i="21" s="1"/>
  <c r="N27" i="21"/>
  <c r="T27" i="21" s="1"/>
  <c r="R26" i="21"/>
  <c r="X26" i="21" s="1"/>
  <c r="Q26" i="21"/>
  <c r="W26" i="21" s="1"/>
  <c r="P26" i="21"/>
  <c r="V26" i="21" s="1"/>
  <c r="O26" i="21"/>
  <c r="U26" i="21" s="1"/>
  <c r="N26" i="21"/>
  <c r="T26" i="21" s="1"/>
  <c r="Z26" i="21" s="1"/>
  <c r="X25" i="21"/>
  <c r="W25" i="21"/>
  <c r="V25" i="21"/>
  <c r="U25" i="21"/>
  <c r="T25" i="21"/>
  <c r="Z25" i="21" s="1"/>
  <c r="R25" i="21"/>
  <c r="Q25" i="21"/>
  <c r="P25" i="21"/>
  <c r="O25" i="21"/>
  <c r="N25" i="21"/>
  <c r="R24" i="21"/>
  <c r="X24" i="21" s="1"/>
  <c r="Q24" i="21"/>
  <c r="W24" i="21" s="1"/>
  <c r="P24" i="21"/>
  <c r="V24" i="21" s="1"/>
  <c r="O24" i="21"/>
  <c r="U24" i="21" s="1"/>
  <c r="N24" i="21"/>
  <c r="T24" i="21" s="1"/>
  <c r="Z24" i="21" s="1"/>
  <c r="R23" i="21"/>
  <c r="X23" i="21" s="1"/>
  <c r="Q23" i="21"/>
  <c r="W23" i="21" s="1"/>
  <c r="P23" i="21"/>
  <c r="V23" i="21" s="1"/>
  <c r="O23" i="21"/>
  <c r="U23" i="21" s="1"/>
  <c r="N23" i="21"/>
  <c r="T23" i="21" s="1"/>
  <c r="Z23" i="21" s="1"/>
  <c r="X22" i="21"/>
  <c r="W22" i="21"/>
  <c r="V22" i="21"/>
  <c r="U22" i="21"/>
  <c r="R22" i="21"/>
  <c r="Q22" i="21"/>
  <c r="P22" i="21"/>
  <c r="O22" i="21"/>
  <c r="N22" i="21"/>
  <c r="T22" i="21" s="1"/>
  <c r="Z22" i="21" s="1"/>
  <c r="T21" i="21"/>
  <c r="R21" i="21"/>
  <c r="X21" i="21" s="1"/>
  <c r="Q21" i="21"/>
  <c r="W21" i="21" s="1"/>
  <c r="P21" i="21"/>
  <c r="V21" i="21" s="1"/>
  <c r="O21" i="21"/>
  <c r="U21" i="21" s="1"/>
  <c r="N21" i="21"/>
  <c r="R20" i="21"/>
  <c r="X20" i="21" s="1"/>
  <c r="Q20" i="21"/>
  <c r="W20" i="21" s="1"/>
  <c r="P20" i="21"/>
  <c r="V20" i="21" s="1"/>
  <c r="O20" i="21"/>
  <c r="U20" i="21" s="1"/>
  <c r="N20" i="21"/>
  <c r="T20" i="21" s="1"/>
  <c r="X19" i="21"/>
  <c r="W19" i="21"/>
  <c r="V19" i="21"/>
  <c r="R19" i="21"/>
  <c r="Q19" i="21"/>
  <c r="P19" i="21"/>
  <c r="O19" i="21"/>
  <c r="U19" i="21" s="1"/>
  <c r="N19" i="21"/>
  <c r="T19" i="21" s="1"/>
  <c r="Z19" i="21" s="1"/>
  <c r="U18" i="21"/>
  <c r="T18" i="21"/>
  <c r="R18" i="21"/>
  <c r="X18" i="21" s="1"/>
  <c r="Q18" i="21"/>
  <c r="W18" i="21" s="1"/>
  <c r="P18" i="21"/>
  <c r="V18" i="21" s="1"/>
  <c r="O18" i="21"/>
  <c r="N18" i="21"/>
  <c r="R17" i="21"/>
  <c r="X17" i="21" s="1"/>
  <c r="Q17" i="21"/>
  <c r="W17" i="21" s="1"/>
  <c r="P17" i="21"/>
  <c r="V17" i="21" s="1"/>
  <c r="O17" i="21"/>
  <c r="U17" i="21" s="1"/>
  <c r="N17" i="21"/>
  <c r="T17" i="21" s="1"/>
  <c r="X16" i="21"/>
  <c r="W16" i="21"/>
  <c r="R16" i="21"/>
  <c r="Q16" i="21"/>
  <c r="P16" i="21"/>
  <c r="V16" i="21" s="1"/>
  <c r="O16" i="21"/>
  <c r="U16" i="21" s="1"/>
  <c r="N16" i="21"/>
  <c r="T16" i="21" s="1"/>
  <c r="Z16" i="21" s="1"/>
  <c r="V15" i="21"/>
  <c r="U15" i="21"/>
  <c r="T15" i="21"/>
  <c r="Z15" i="21" s="1"/>
  <c r="R15" i="21"/>
  <c r="X15" i="21" s="1"/>
  <c r="Q15" i="21"/>
  <c r="W15" i="21" s="1"/>
  <c r="P15" i="21"/>
  <c r="O15" i="21"/>
  <c r="N15" i="21"/>
  <c r="R14" i="21"/>
  <c r="X14" i="21" s="1"/>
  <c r="Q14" i="21"/>
  <c r="W14" i="21" s="1"/>
  <c r="P14" i="21"/>
  <c r="V14" i="21" s="1"/>
  <c r="O14" i="21"/>
  <c r="U14" i="21" s="1"/>
  <c r="N14" i="21"/>
  <c r="T14" i="21" s="1"/>
  <c r="Z14" i="21" s="1"/>
  <c r="X13" i="21"/>
  <c r="R13" i="21"/>
  <c r="Q13" i="21"/>
  <c r="W13" i="21" s="1"/>
  <c r="P13" i="21"/>
  <c r="V13" i="21" s="1"/>
  <c r="O13" i="21"/>
  <c r="U13" i="21" s="1"/>
  <c r="N13" i="21"/>
  <c r="T13" i="21" s="1"/>
  <c r="Z13" i="21" s="1"/>
  <c r="W12" i="21"/>
  <c r="V12" i="21"/>
  <c r="U12" i="21"/>
  <c r="T12" i="21"/>
  <c r="R12" i="21"/>
  <c r="X12" i="21" s="1"/>
  <c r="Q12" i="21"/>
  <c r="P12" i="21"/>
  <c r="O12" i="21"/>
  <c r="N12" i="21"/>
  <c r="R11" i="21"/>
  <c r="X11" i="21" s="1"/>
  <c r="Q11" i="21"/>
  <c r="W11" i="21" s="1"/>
  <c r="P11" i="21"/>
  <c r="V11" i="21" s="1"/>
  <c r="O11" i="21"/>
  <c r="U11" i="21" s="1"/>
  <c r="N11" i="21"/>
  <c r="T11" i="21" s="1"/>
  <c r="Z11" i="21" s="1"/>
  <c r="R10" i="21"/>
  <c r="X10" i="21" s="1"/>
  <c r="Q10" i="21"/>
  <c r="W10" i="21" s="1"/>
  <c r="P10" i="21"/>
  <c r="V10" i="21" s="1"/>
  <c r="O10" i="21"/>
  <c r="U10" i="21" s="1"/>
  <c r="N10" i="21"/>
  <c r="T10" i="21" s="1"/>
  <c r="X9" i="21"/>
  <c r="W9" i="21"/>
  <c r="V9" i="21"/>
  <c r="U9" i="21"/>
  <c r="T9" i="21"/>
  <c r="Z9" i="21" s="1"/>
  <c r="R9" i="21"/>
  <c r="Q9" i="21"/>
  <c r="P9" i="21"/>
  <c r="O9" i="21"/>
  <c r="N9" i="21"/>
  <c r="R8" i="21"/>
  <c r="X8" i="21" s="1"/>
  <c r="Q8" i="21"/>
  <c r="W8" i="21" s="1"/>
  <c r="P8" i="21"/>
  <c r="V8" i="21" s="1"/>
  <c r="O8" i="21"/>
  <c r="U8" i="21" s="1"/>
  <c r="N8" i="21"/>
  <c r="T8" i="21" s="1"/>
  <c r="R7" i="21"/>
  <c r="X7" i="21" s="1"/>
  <c r="Q7" i="21"/>
  <c r="W7" i="21" s="1"/>
  <c r="P7" i="21"/>
  <c r="V7" i="21" s="1"/>
  <c r="O7" i="21"/>
  <c r="U7" i="21" s="1"/>
  <c r="N7" i="21"/>
  <c r="T7" i="21" s="1"/>
  <c r="Z7" i="21" s="1"/>
  <c r="X6" i="21"/>
  <c r="W6" i="21"/>
  <c r="V6" i="21"/>
  <c r="U6" i="21"/>
  <c r="R6" i="21"/>
  <c r="Q6" i="21"/>
  <c r="P6" i="21"/>
  <c r="O6" i="21"/>
  <c r="N6" i="21"/>
  <c r="T6" i="21" s="1"/>
  <c r="Z6" i="21" s="1"/>
  <c r="T5" i="21"/>
  <c r="R5" i="21"/>
  <c r="X5" i="21" s="1"/>
  <c r="Q5" i="21"/>
  <c r="W5" i="21" s="1"/>
  <c r="P5" i="21"/>
  <c r="V5" i="21" s="1"/>
  <c r="O5" i="21"/>
  <c r="U5" i="21" s="1"/>
  <c r="N5" i="21"/>
  <c r="Z6" i="17"/>
  <c r="Z7" i="17"/>
  <c r="Z8" i="17"/>
  <c r="Z9" i="17"/>
  <c r="Z10" i="17"/>
  <c r="Z11" i="17"/>
  <c r="Z12" i="17"/>
  <c r="Z13" i="17"/>
  <c r="Z14" i="17"/>
  <c r="Z15" i="17"/>
  <c r="Z16" i="17"/>
  <c r="Z17" i="17"/>
  <c r="Z18" i="17"/>
  <c r="Z19" i="17"/>
  <c r="Z20" i="17"/>
  <c r="Z21" i="17"/>
  <c r="Z22" i="17"/>
  <c r="Z23" i="17"/>
  <c r="Z24" i="17"/>
  <c r="Z25" i="17"/>
  <c r="Z26" i="17"/>
  <c r="Z27" i="17"/>
  <c r="Z28" i="17"/>
  <c r="Z29" i="17"/>
  <c r="Z30" i="17"/>
  <c r="Z31" i="17"/>
  <c r="Z32" i="17"/>
  <c r="Z33" i="17"/>
  <c r="Z34" i="17"/>
  <c r="Z35" i="17"/>
  <c r="Z36" i="17"/>
  <c r="Z37" i="17"/>
  <c r="Z38" i="17"/>
  <c r="Z39" i="17"/>
  <c r="Z40" i="17"/>
  <c r="Z41" i="17"/>
  <c r="Z42" i="17"/>
  <c r="Z43" i="17"/>
  <c r="Z44" i="17"/>
  <c r="Z45" i="17"/>
  <c r="Z46" i="17"/>
  <c r="Z47" i="17"/>
  <c r="Z48" i="17"/>
  <c r="Z49" i="17"/>
  <c r="Z50" i="17"/>
  <c r="Z51" i="17"/>
  <c r="Z52" i="17"/>
  <c r="Z53" i="17"/>
  <c r="Z54" i="17"/>
  <c r="Z55" i="17"/>
  <c r="Z56" i="17"/>
  <c r="Z57" i="17"/>
  <c r="Z58" i="17"/>
  <c r="Z59" i="17"/>
  <c r="Z60" i="17"/>
  <c r="Z61" i="17"/>
  <c r="Z62" i="17"/>
  <c r="Z63" i="17"/>
  <c r="Z64" i="17"/>
  <c r="Z65" i="17"/>
  <c r="Z66" i="17"/>
  <c r="Z67" i="17"/>
  <c r="Z68" i="17"/>
  <c r="Z69" i="17"/>
  <c r="Z70" i="17"/>
  <c r="Z71" i="17"/>
  <c r="Z72" i="17"/>
  <c r="Z73" i="17"/>
  <c r="Z74" i="17"/>
  <c r="Z75" i="17"/>
  <c r="Z76" i="17"/>
  <c r="Z77" i="17"/>
  <c r="Z78" i="17"/>
  <c r="Z79" i="17"/>
  <c r="Z80" i="17"/>
  <c r="Z81" i="17"/>
  <c r="Z82" i="17"/>
  <c r="Z83" i="17"/>
  <c r="Z84" i="17"/>
  <c r="Z85" i="17"/>
  <c r="Z86" i="17"/>
  <c r="Z87" i="17"/>
  <c r="Z88" i="17"/>
  <c r="Z89" i="17"/>
  <c r="Z90" i="17"/>
  <c r="Z91" i="17"/>
  <c r="Z92" i="17"/>
  <c r="Z93" i="17"/>
  <c r="Z94" i="17"/>
  <c r="Z95" i="17"/>
  <c r="Z96" i="17"/>
  <c r="Z97" i="17"/>
  <c r="Z98" i="17"/>
  <c r="Z99" i="17"/>
  <c r="Z100" i="17"/>
  <c r="Z101" i="17"/>
  <c r="Z102" i="17"/>
  <c r="Z103" i="17"/>
  <c r="Z104" i="17"/>
  <c r="Z5" i="17"/>
  <c r="T6" i="17"/>
  <c r="U6" i="17"/>
  <c r="V6" i="17"/>
  <c r="W6" i="17"/>
  <c r="X6" i="17"/>
  <c r="T7" i="17"/>
  <c r="U7" i="17"/>
  <c r="V7" i="17"/>
  <c r="W7" i="17"/>
  <c r="X7" i="17"/>
  <c r="T8" i="17"/>
  <c r="U8" i="17"/>
  <c r="V8" i="17"/>
  <c r="W8" i="17"/>
  <c r="X8" i="17"/>
  <c r="T9" i="17"/>
  <c r="U9" i="17"/>
  <c r="V9" i="17"/>
  <c r="W9" i="17"/>
  <c r="X9" i="17"/>
  <c r="T10" i="17"/>
  <c r="U10" i="17"/>
  <c r="V10" i="17"/>
  <c r="W10" i="17"/>
  <c r="X10" i="17"/>
  <c r="T11" i="17"/>
  <c r="U11" i="17"/>
  <c r="V11" i="17"/>
  <c r="W11" i="17"/>
  <c r="X11" i="17"/>
  <c r="T12" i="17"/>
  <c r="U12" i="17"/>
  <c r="V12" i="17"/>
  <c r="W12" i="17"/>
  <c r="X12" i="17"/>
  <c r="T13" i="17"/>
  <c r="U13" i="17"/>
  <c r="V13" i="17"/>
  <c r="W13" i="17"/>
  <c r="X13" i="17"/>
  <c r="T14" i="17"/>
  <c r="U14" i="17"/>
  <c r="V14" i="17"/>
  <c r="W14" i="17"/>
  <c r="X14" i="17"/>
  <c r="T15" i="17"/>
  <c r="U15" i="17"/>
  <c r="V15" i="17"/>
  <c r="W15" i="17"/>
  <c r="X15" i="17"/>
  <c r="T16" i="17"/>
  <c r="U16" i="17"/>
  <c r="V16" i="17"/>
  <c r="W16" i="17"/>
  <c r="X16" i="17"/>
  <c r="T17" i="17"/>
  <c r="U17" i="17"/>
  <c r="V17" i="17"/>
  <c r="W17" i="17"/>
  <c r="X17" i="17"/>
  <c r="T18" i="17"/>
  <c r="U18" i="17"/>
  <c r="V18" i="17"/>
  <c r="W18" i="17"/>
  <c r="X18" i="17"/>
  <c r="T19" i="17"/>
  <c r="U19" i="17"/>
  <c r="V19" i="17"/>
  <c r="W19" i="17"/>
  <c r="X19" i="17"/>
  <c r="T20" i="17"/>
  <c r="U20" i="17"/>
  <c r="V20" i="17"/>
  <c r="W20" i="17"/>
  <c r="X20" i="17"/>
  <c r="T21" i="17"/>
  <c r="U21" i="17"/>
  <c r="V21" i="17"/>
  <c r="W21" i="17"/>
  <c r="X21" i="17"/>
  <c r="T22" i="17"/>
  <c r="U22" i="17"/>
  <c r="V22" i="17"/>
  <c r="W22" i="17"/>
  <c r="X22" i="17"/>
  <c r="T23" i="17"/>
  <c r="U23" i="17"/>
  <c r="V23" i="17"/>
  <c r="W23" i="17"/>
  <c r="X23" i="17"/>
  <c r="T24" i="17"/>
  <c r="U24" i="17"/>
  <c r="V24" i="17"/>
  <c r="W24" i="17"/>
  <c r="X24" i="17"/>
  <c r="T25" i="17"/>
  <c r="U25" i="17"/>
  <c r="V25" i="17"/>
  <c r="W25" i="17"/>
  <c r="X25" i="17"/>
  <c r="T26" i="17"/>
  <c r="U26" i="17"/>
  <c r="V26" i="17"/>
  <c r="W26" i="17"/>
  <c r="X26" i="17"/>
  <c r="T27" i="17"/>
  <c r="U27" i="17"/>
  <c r="V27" i="17"/>
  <c r="W27" i="17"/>
  <c r="X27" i="17"/>
  <c r="T28" i="17"/>
  <c r="U28" i="17"/>
  <c r="V28" i="17"/>
  <c r="W28" i="17"/>
  <c r="X28" i="17"/>
  <c r="T29" i="17"/>
  <c r="U29" i="17"/>
  <c r="V29" i="17"/>
  <c r="W29" i="17"/>
  <c r="X29" i="17"/>
  <c r="T30" i="17"/>
  <c r="U30" i="17"/>
  <c r="V30" i="17"/>
  <c r="W30" i="17"/>
  <c r="X30" i="17"/>
  <c r="T31" i="17"/>
  <c r="U31" i="17"/>
  <c r="V31" i="17"/>
  <c r="W31" i="17"/>
  <c r="X31" i="17"/>
  <c r="T32" i="17"/>
  <c r="U32" i="17"/>
  <c r="V32" i="17"/>
  <c r="W32" i="17"/>
  <c r="X32" i="17"/>
  <c r="T33" i="17"/>
  <c r="U33" i="17"/>
  <c r="V33" i="17"/>
  <c r="W33" i="17"/>
  <c r="X33" i="17"/>
  <c r="T34" i="17"/>
  <c r="U34" i="17"/>
  <c r="V34" i="17"/>
  <c r="W34" i="17"/>
  <c r="X34" i="17"/>
  <c r="T35" i="17"/>
  <c r="U35" i="17"/>
  <c r="V35" i="17"/>
  <c r="W35" i="17"/>
  <c r="X35" i="17"/>
  <c r="T36" i="17"/>
  <c r="U36" i="17"/>
  <c r="V36" i="17"/>
  <c r="W36" i="17"/>
  <c r="X36" i="17"/>
  <c r="T37" i="17"/>
  <c r="U37" i="17"/>
  <c r="V37" i="17"/>
  <c r="W37" i="17"/>
  <c r="X37" i="17"/>
  <c r="T38" i="17"/>
  <c r="U38" i="17"/>
  <c r="V38" i="17"/>
  <c r="W38" i="17"/>
  <c r="X38" i="17"/>
  <c r="T39" i="17"/>
  <c r="U39" i="17"/>
  <c r="V39" i="17"/>
  <c r="W39" i="17"/>
  <c r="X39" i="17"/>
  <c r="T40" i="17"/>
  <c r="U40" i="17"/>
  <c r="V40" i="17"/>
  <c r="W40" i="17"/>
  <c r="X40" i="17"/>
  <c r="T41" i="17"/>
  <c r="U41" i="17"/>
  <c r="V41" i="17"/>
  <c r="W41" i="17"/>
  <c r="X41" i="17"/>
  <c r="T42" i="17"/>
  <c r="U42" i="17"/>
  <c r="V42" i="17"/>
  <c r="W42" i="17"/>
  <c r="X42" i="17"/>
  <c r="T43" i="17"/>
  <c r="U43" i="17"/>
  <c r="V43" i="17"/>
  <c r="W43" i="17"/>
  <c r="X43" i="17"/>
  <c r="T44" i="17"/>
  <c r="U44" i="17"/>
  <c r="V44" i="17"/>
  <c r="W44" i="17"/>
  <c r="X44" i="17"/>
  <c r="T45" i="17"/>
  <c r="U45" i="17"/>
  <c r="V45" i="17"/>
  <c r="W45" i="17"/>
  <c r="X45" i="17"/>
  <c r="T46" i="17"/>
  <c r="U46" i="17"/>
  <c r="V46" i="17"/>
  <c r="W46" i="17"/>
  <c r="X46" i="17"/>
  <c r="T47" i="17"/>
  <c r="U47" i="17"/>
  <c r="V47" i="17"/>
  <c r="W47" i="17"/>
  <c r="X47" i="17"/>
  <c r="T48" i="17"/>
  <c r="U48" i="17"/>
  <c r="V48" i="17"/>
  <c r="W48" i="17"/>
  <c r="X48" i="17"/>
  <c r="T49" i="17"/>
  <c r="U49" i="17"/>
  <c r="V49" i="17"/>
  <c r="W49" i="17"/>
  <c r="X49" i="17"/>
  <c r="T50" i="17"/>
  <c r="U50" i="17"/>
  <c r="V50" i="17"/>
  <c r="W50" i="17"/>
  <c r="X50" i="17"/>
  <c r="T51" i="17"/>
  <c r="U51" i="17"/>
  <c r="V51" i="17"/>
  <c r="W51" i="17"/>
  <c r="X51" i="17"/>
  <c r="T52" i="17"/>
  <c r="U52" i="17"/>
  <c r="V52" i="17"/>
  <c r="W52" i="17"/>
  <c r="X52" i="17"/>
  <c r="T53" i="17"/>
  <c r="U53" i="17"/>
  <c r="V53" i="17"/>
  <c r="W53" i="17"/>
  <c r="X53" i="17"/>
  <c r="T54" i="17"/>
  <c r="U54" i="17"/>
  <c r="V54" i="17"/>
  <c r="W54" i="17"/>
  <c r="X54" i="17"/>
  <c r="T55" i="17"/>
  <c r="U55" i="17"/>
  <c r="V55" i="17"/>
  <c r="W55" i="17"/>
  <c r="X55" i="17"/>
  <c r="T56" i="17"/>
  <c r="U56" i="17"/>
  <c r="V56" i="17"/>
  <c r="W56" i="17"/>
  <c r="X56" i="17"/>
  <c r="T57" i="17"/>
  <c r="U57" i="17"/>
  <c r="V57" i="17"/>
  <c r="W57" i="17"/>
  <c r="X57" i="17"/>
  <c r="T58" i="17"/>
  <c r="U58" i="17"/>
  <c r="V58" i="17"/>
  <c r="W58" i="17"/>
  <c r="X58" i="17"/>
  <c r="T59" i="17"/>
  <c r="U59" i="17"/>
  <c r="V59" i="17"/>
  <c r="W59" i="17"/>
  <c r="X59" i="17"/>
  <c r="T60" i="17"/>
  <c r="U60" i="17"/>
  <c r="V60" i="17"/>
  <c r="W60" i="17"/>
  <c r="X60" i="17"/>
  <c r="T61" i="17"/>
  <c r="U61" i="17"/>
  <c r="V61" i="17"/>
  <c r="W61" i="17"/>
  <c r="X61" i="17"/>
  <c r="T62" i="17"/>
  <c r="U62" i="17"/>
  <c r="V62" i="17"/>
  <c r="W62" i="17"/>
  <c r="X62" i="17"/>
  <c r="T63" i="17"/>
  <c r="U63" i="17"/>
  <c r="V63" i="17"/>
  <c r="W63" i="17"/>
  <c r="X63" i="17"/>
  <c r="T64" i="17"/>
  <c r="U64" i="17"/>
  <c r="V64" i="17"/>
  <c r="W64" i="17"/>
  <c r="X64" i="17"/>
  <c r="T65" i="17"/>
  <c r="U65" i="17"/>
  <c r="V65" i="17"/>
  <c r="W65" i="17"/>
  <c r="X65" i="17"/>
  <c r="T66" i="17"/>
  <c r="U66" i="17"/>
  <c r="V66" i="17"/>
  <c r="W66" i="17"/>
  <c r="X66" i="17"/>
  <c r="T67" i="17"/>
  <c r="U67" i="17"/>
  <c r="V67" i="17"/>
  <c r="W67" i="17"/>
  <c r="X67" i="17"/>
  <c r="T68" i="17"/>
  <c r="U68" i="17"/>
  <c r="V68" i="17"/>
  <c r="W68" i="17"/>
  <c r="X68" i="17"/>
  <c r="T69" i="17"/>
  <c r="U69" i="17"/>
  <c r="V69" i="17"/>
  <c r="W69" i="17"/>
  <c r="X69" i="17"/>
  <c r="T70" i="17"/>
  <c r="U70" i="17"/>
  <c r="V70" i="17"/>
  <c r="W70" i="17"/>
  <c r="X70" i="17"/>
  <c r="T71" i="17"/>
  <c r="U71" i="17"/>
  <c r="V71" i="17"/>
  <c r="W71" i="17"/>
  <c r="X71" i="17"/>
  <c r="T72" i="17"/>
  <c r="U72" i="17"/>
  <c r="V72" i="17"/>
  <c r="W72" i="17"/>
  <c r="X72" i="17"/>
  <c r="T73" i="17"/>
  <c r="U73" i="17"/>
  <c r="V73" i="17"/>
  <c r="W73" i="17"/>
  <c r="X73" i="17"/>
  <c r="T74" i="17"/>
  <c r="U74" i="17"/>
  <c r="V74" i="17"/>
  <c r="W74" i="17"/>
  <c r="X74" i="17"/>
  <c r="T75" i="17"/>
  <c r="U75" i="17"/>
  <c r="V75" i="17"/>
  <c r="W75" i="17"/>
  <c r="X75" i="17"/>
  <c r="T76" i="17"/>
  <c r="U76" i="17"/>
  <c r="V76" i="17"/>
  <c r="W76" i="17"/>
  <c r="X76" i="17"/>
  <c r="T77" i="17"/>
  <c r="U77" i="17"/>
  <c r="V77" i="17"/>
  <c r="W77" i="17"/>
  <c r="X77" i="17"/>
  <c r="T78" i="17"/>
  <c r="U78" i="17"/>
  <c r="V78" i="17"/>
  <c r="W78" i="17"/>
  <c r="X78" i="17"/>
  <c r="T79" i="17"/>
  <c r="U79" i="17"/>
  <c r="V79" i="17"/>
  <c r="W79" i="17"/>
  <c r="X79" i="17"/>
  <c r="T80" i="17"/>
  <c r="U80" i="17"/>
  <c r="V80" i="17"/>
  <c r="W80" i="17"/>
  <c r="X80" i="17"/>
  <c r="T81" i="17"/>
  <c r="U81" i="17"/>
  <c r="V81" i="17"/>
  <c r="W81" i="17"/>
  <c r="X81" i="17"/>
  <c r="T82" i="17"/>
  <c r="U82" i="17"/>
  <c r="V82" i="17"/>
  <c r="W82" i="17"/>
  <c r="X82" i="17"/>
  <c r="T83" i="17"/>
  <c r="U83" i="17"/>
  <c r="V83" i="17"/>
  <c r="W83" i="17"/>
  <c r="X83" i="17"/>
  <c r="T84" i="17"/>
  <c r="U84" i="17"/>
  <c r="V84" i="17"/>
  <c r="W84" i="17"/>
  <c r="X84" i="17"/>
  <c r="T85" i="17"/>
  <c r="U85" i="17"/>
  <c r="V85" i="17"/>
  <c r="W85" i="17"/>
  <c r="X85" i="17"/>
  <c r="T86" i="17"/>
  <c r="U86" i="17"/>
  <c r="V86" i="17"/>
  <c r="W86" i="17"/>
  <c r="X86" i="17"/>
  <c r="T87" i="17"/>
  <c r="U87" i="17"/>
  <c r="V87" i="17"/>
  <c r="W87" i="17"/>
  <c r="X87" i="17"/>
  <c r="T88" i="17"/>
  <c r="U88" i="17"/>
  <c r="V88" i="17"/>
  <c r="W88" i="17"/>
  <c r="X88" i="17"/>
  <c r="T89" i="17"/>
  <c r="U89" i="17"/>
  <c r="V89" i="17"/>
  <c r="W89" i="17"/>
  <c r="X89" i="17"/>
  <c r="T90" i="17"/>
  <c r="U90" i="17"/>
  <c r="V90" i="17"/>
  <c r="W90" i="17"/>
  <c r="X90" i="17"/>
  <c r="T91" i="17"/>
  <c r="U91" i="17"/>
  <c r="V91" i="17"/>
  <c r="W91" i="17"/>
  <c r="X91" i="17"/>
  <c r="T92" i="17"/>
  <c r="U92" i="17"/>
  <c r="V92" i="17"/>
  <c r="W92" i="17"/>
  <c r="X92" i="17"/>
  <c r="T93" i="17"/>
  <c r="U93" i="17"/>
  <c r="V93" i="17"/>
  <c r="W93" i="17"/>
  <c r="X93" i="17"/>
  <c r="T94" i="17"/>
  <c r="U94" i="17"/>
  <c r="V94" i="17"/>
  <c r="W94" i="17"/>
  <c r="X94" i="17"/>
  <c r="T95" i="17"/>
  <c r="U95" i="17"/>
  <c r="V95" i="17"/>
  <c r="W95" i="17"/>
  <c r="X95" i="17"/>
  <c r="T96" i="17"/>
  <c r="U96" i="17"/>
  <c r="V96" i="17"/>
  <c r="W96" i="17"/>
  <c r="X96" i="17"/>
  <c r="T97" i="17"/>
  <c r="U97" i="17"/>
  <c r="V97" i="17"/>
  <c r="W97" i="17"/>
  <c r="X97" i="17"/>
  <c r="T98" i="17"/>
  <c r="U98" i="17"/>
  <c r="V98" i="17"/>
  <c r="W98" i="17"/>
  <c r="X98" i="17"/>
  <c r="T99" i="17"/>
  <c r="U99" i="17"/>
  <c r="V99" i="17"/>
  <c r="W99" i="17"/>
  <c r="X99" i="17"/>
  <c r="T100" i="17"/>
  <c r="U100" i="17"/>
  <c r="V100" i="17"/>
  <c r="W100" i="17"/>
  <c r="X100" i="17"/>
  <c r="T101" i="17"/>
  <c r="U101" i="17"/>
  <c r="V101" i="17"/>
  <c r="W101" i="17"/>
  <c r="X101" i="17"/>
  <c r="T102" i="17"/>
  <c r="U102" i="17"/>
  <c r="V102" i="17"/>
  <c r="W102" i="17"/>
  <c r="X102" i="17"/>
  <c r="T103" i="17"/>
  <c r="U103" i="17"/>
  <c r="V103" i="17"/>
  <c r="W103" i="17"/>
  <c r="X103" i="17"/>
  <c r="T104" i="17"/>
  <c r="U104" i="17"/>
  <c r="V104" i="17"/>
  <c r="W104" i="17"/>
  <c r="X104" i="17"/>
  <c r="U5" i="17"/>
  <c r="V5" i="17"/>
  <c r="W5" i="17"/>
  <c r="X5" i="17"/>
  <c r="T5" i="17"/>
  <c r="O5" i="17"/>
  <c r="P5" i="17"/>
  <c r="Q5" i="17"/>
  <c r="R5" i="17"/>
  <c r="O6" i="17"/>
  <c r="P6" i="17"/>
  <c r="Q6" i="17"/>
  <c r="R6" i="17"/>
  <c r="O7" i="17"/>
  <c r="P7" i="17"/>
  <c r="Q7" i="17"/>
  <c r="R7" i="17"/>
  <c r="O8" i="17"/>
  <c r="P8" i="17"/>
  <c r="Q8" i="17"/>
  <c r="R8" i="17"/>
  <c r="O9" i="17"/>
  <c r="P9" i="17"/>
  <c r="Q9" i="17"/>
  <c r="R9" i="17"/>
  <c r="O10" i="17"/>
  <c r="P10" i="17"/>
  <c r="Q10" i="17"/>
  <c r="R10" i="17"/>
  <c r="O11" i="17"/>
  <c r="P11" i="17"/>
  <c r="Q11" i="17"/>
  <c r="R11" i="17"/>
  <c r="O12" i="17"/>
  <c r="P12" i="17"/>
  <c r="Q12" i="17"/>
  <c r="R12" i="17"/>
  <c r="O13" i="17"/>
  <c r="P13" i="17"/>
  <c r="Q13" i="17"/>
  <c r="R13" i="17"/>
  <c r="O14" i="17"/>
  <c r="P14" i="17"/>
  <c r="Q14" i="17"/>
  <c r="R14" i="17"/>
  <c r="O15" i="17"/>
  <c r="P15" i="17"/>
  <c r="Q15" i="17"/>
  <c r="R15" i="17"/>
  <c r="O16" i="17"/>
  <c r="P16" i="17"/>
  <c r="Q16" i="17"/>
  <c r="R16" i="17"/>
  <c r="O17" i="17"/>
  <c r="P17" i="17"/>
  <c r="Q17" i="17"/>
  <c r="R17" i="17"/>
  <c r="O18" i="17"/>
  <c r="P18" i="17"/>
  <c r="Q18" i="17"/>
  <c r="R18" i="17"/>
  <c r="O19" i="17"/>
  <c r="P19" i="17"/>
  <c r="Q19" i="17"/>
  <c r="R19" i="17"/>
  <c r="O20" i="17"/>
  <c r="P20" i="17"/>
  <c r="Q20" i="17"/>
  <c r="R20" i="17"/>
  <c r="O21" i="17"/>
  <c r="P21" i="17"/>
  <c r="Q21" i="17"/>
  <c r="R21" i="17"/>
  <c r="O22" i="17"/>
  <c r="P22" i="17"/>
  <c r="Q22" i="17"/>
  <c r="R22" i="17"/>
  <c r="O23" i="17"/>
  <c r="P23" i="17"/>
  <c r="Q23" i="17"/>
  <c r="R23" i="17"/>
  <c r="O24" i="17"/>
  <c r="P24" i="17"/>
  <c r="Q24" i="17"/>
  <c r="R24" i="17"/>
  <c r="O25" i="17"/>
  <c r="P25" i="17"/>
  <c r="Q25" i="17"/>
  <c r="R25" i="17"/>
  <c r="O26" i="17"/>
  <c r="P26" i="17"/>
  <c r="Q26" i="17"/>
  <c r="R26" i="17"/>
  <c r="O27" i="17"/>
  <c r="P27" i="17"/>
  <c r="Q27" i="17"/>
  <c r="R27" i="17"/>
  <c r="O28" i="17"/>
  <c r="P28" i="17"/>
  <c r="Q28" i="17"/>
  <c r="R28" i="17"/>
  <c r="O29" i="17"/>
  <c r="P29" i="17"/>
  <c r="Q29" i="17"/>
  <c r="R29" i="17"/>
  <c r="O30" i="17"/>
  <c r="P30" i="17"/>
  <c r="Q30" i="17"/>
  <c r="R30" i="17"/>
  <c r="O31" i="17"/>
  <c r="P31" i="17"/>
  <c r="Q31" i="17"/>
  <c r="R31" i="17"/>
  <c r="O32" i="17"/>
  <c r="P32" i="17"/>
  <c r="Q32" i="17"/>
  <c r="R32" i="17"/>
  <c r="O33" i="17"/>
  <c r="P33" i="17"/>
  <c r="Q33" i="17"/>
  <c r="R33" i="17"/>
  <c r="O34" i="17"/>
  <c r="P34" i="17"/>
  <c r="Q34" i="17"/>
  <c r="R34" i="17"/>
  <c r="O35" i="17"/>
  <c r="P35" i="17"/>
  <c r="Q35" i="17"/>
  <c r="R35" i="17"/>
  <c r="O36" i="17"/>
  <c r="P36" i="17"/>
  <c r="Q36" i="17"/>
  <c r="R36" i="17"/>
  <c r="O37" i="17"/>
  <c r="P37" i="17"/>
  <c r="Q37" i="17"/>
  <c r="R37" i="17"/>
  <c r="O38" i="17"/>
  <c r="P38" i="17"/>
  <c r="Q38" i="17"/>
  <c r="R38" i="17"/>
  <c r="O39" i="17"/>
  <c r="P39" i="17"/>
  <c r="Q39" i="17"/>
  <c r="R39" i="17"/>
  <c r="O40" i="17"/>
  <c r="P40" i="17"/>
  <c r="Q40" i="17"/>
  <c r="R40" i="17"/>
  <c r="O41" i="17"/>
  <c r="P41" i="17"/>
  <c r="Q41" i="17"/>
  <c r="R41" i="17"/>
  <c r="O42" i="17"/>
  <c r="P42" i="17"/>
  <c r="Q42" i="17"/>
  <c r="R42" i="17"/>
  <c r="O43" i="17"/>
  <c r="P43" i="17"/>
  <c r="Q43" i="17"/>
  <c r="R43" i="17"/>
  <c r="O44" i="17"/>
  <c r="P44" i="17"/>
  <c r="Q44" i="17"/>
  <c r="R44" i="17"/>
  <c r="O45" i="17"/>
  <c r="P45" i="17"/>
  <c r="Q45" i="17"/>
  <c r="R45" i="17"/>
  <c r="O46" i="17"/>
  <c r="P46" i="17"/>
  <c r="Q46" i="17"/>
  <c r="R46" i="17"/>
  <c r="O47" i="17"/>
  <c r="P47" i="17"/>
  <c r="Q47" i="17"/>
  <c r="R47" i="17"/>
  <c r="O48" i="17"/>
  <c r="P48" i="17"/>
  <c r="Q48" i="17"/>
  <c r="R48" i="17"/>
  <c r="O49" i="17"/>
  <c r="P49" i="17"/>
  <c r="Q49" i="17"/>
  <c r="R49" i="17"/>
  <c r="O50" i="17"/>
  <c r="P50" i="17"/>
  <c r="Q50" i="17"/>
  <c r="R50" i="17"/>
  <c r="O51" i="17"/>
  <c r="P51" i="17"/>
  <c r="Q51" i="17"/>
  <c r="R51" i="17"/>
  <c r="O52" i="17"/>
  <c r="P52" i="17"/>
  <c r="Q52" i="17"/>
  <c r="R52" i="17"/>
  <c r="O53" i="17"/>
  <c r="P53" i="17"/>
  <c r="Q53" i="17"/>
  <c r="R53" i="17"/>
  <c r="O54" i="17"/>
  <c r="P54" i="17"/>
  <c r="Q54" i="17"/>
  <c r="R54" i="17"/>
  <c r="O55" i="17"/>
  <c r="P55" i="17"/>
  <c r="Q55" i="17"/>
  <c r="R55" i="17"/>
  <c r="O56" i="17"/>
  <c r="P56" i="17"/>
  <c r="Q56" i="17"/>
  <c r="R56" i="17"/>
  <c r="O57" i="17"/>
  <c r="P57" i="17"/>
  <c r="Q57" i="17"/>
  <c r="R57" i="17"/>
  <c r="O58" i="17"/>
  <c r="P58" i="17"/>
  <c r="Q58" i="17"/>
  <c r="R58" i="17"/>
  <c r="O59" i="17"/>
  <c r="P59" i="17"/>
  <c r="Q59" i="17"/>
  <c r="R59" i="17"/>
  <c r="O60" i="17"/>
  <c r="P60" i="17"/>
  <c r="Q60" i="17"/>
  <c r="R60" i="17"/>
  <c r="O61" i="17"/>
  <c r="P61" i="17"/>
  <c r="Q61" i="17"/>
  <c r="R61" i="17"/>
  <c r="O62" i="17"/>
  <c r="P62" i="17"/>
  <c r="Q62" i="17"/>
  <c r="R62" i="17"/>
  <c r="O63" i="17"/>
  <c r="P63" i="17"/>
  <c r="Q63" i="17"/>
  <c r="R63" i="17"/>
  <c r="O64" i="17"/>
  <c r="P64" i="17"/>
  <c r="Q64" i="17"/>
  <c r="R64" i="17"/>
  <c r="O65" i="17"/>
  <c r="P65" i="17"/>
  <c r="Q65" i="17"/>
  <c r="R65" i="17"/>
  <c r="O66" i="17"/>
  <c r="P66" i="17"/>
  <c r="Q66" i="17"/>
  <c r="R66" i="17"/>
  <c r="O67" i="17"/>
  <c r="P67" i="17"/>
  <c r="Q67" i="17"/>
  <c r="R67" i="17"/>
  <c r="O68" i="17"/>
  <c r="P68" i="17"/>
  <c r="Q68" i="17"/>
  <c r="R68" i="17"/>
  <c r="O69" i="17"/>
  <c r="P69" i="17"/>
  <c r="Q69" i="17"/>
  <c r="R69" i="17"/>
  <c r="O70" i="17"/>
  <c r="P70" i="17"/>
  <c r="Q70" i="17"/>
  <c r="R70" i="17"/>
  <c r="O71" i="17"/>
  <c r="P71" i="17"/>
  <c r="Q71" i="17"/>
  <c r="R71" i="17"/>
  <c r="O72" i="17"/>
  <c r="P72" i="17"/>
  <c r="Q72" i="17"/>
  <c r="R72" i="17"/>
  <c r="O73" i="17"/>
  <c r="P73" i="17"/>
  <c r="Q73" i="17"/>
  <c r="R73" i="17"/>
  <c r="O74" i="17"/>
  <c r="P74" i="17"/>
  <c r="Q74" i="17"/>
  <c r="R74" i="17"/>
  <c r="O75" i="17"/>
  <c r="P75" i="17"/>
  <c r="Q75" i="17"/>
  <c r="R75" i="17"/>
  <c r="O76" i="17"/>
  <c r="P76" i="17"/>
  <c r="Q76" i="17"/>
  <c r="R76" i="17"/>
  <c r="O77" i="17"/>
  <c r="P77" i="17"/>
  <c r="Q77" i="17"/>
  <c r="R77" i="17"/>
  <c r="O78" i="17"/>
  <c r="P78" i="17"/>
  <c r="Q78" i="17"/>
  <c r="R78" i="17"/>
  <c r="O79" i="17"/>
  <c r="P79" i="17"/>
  <c r="Q79" i="17"/>
  <c r="R79" i="17"/>
  <c r="O80" i="17"/>
  <c r="P80" i="17"/>
  <c r="Q80" i="17"/>
  <c r="R80" i="17"/>
  <c r="O81" i="17"/>
  <c r="P81" i="17"/>
  <c r="Q81" i="17"/>
  <c r="R81" i="17"/>
  <c r="O82" i="17"/>
  <c r="P82" i="17"/>
  <c r="Q82" i="17"/>
  <c r="R82" i="17"/>
  <c r="O83" i="17"/>
  <c r="P83" i="17"/>
  <c r="Q83" i="17"/>
  <c r="R83" i="17"/>
  <c r="O84" i="17"/>
  <c r="P84" i="17"/>
  <c r="Q84" i="17"/>
  <c r="R84" i="17"/>
  <c r="O85" i="17"/>
  <c r="P85" i="17"/>
  <c r="Q85" i="17"/>
  <c r="R85" i="17"/>
  <c r="O86" i="17"/>
  <c r="P86" i="17"/>
  <c r="Q86" i="17"/>
  <c r="R86" i="17"/>
  <c r="O87" i="17"/>
  <c r="P87" i="17"/>
  <c r="Q87" i="17"/>
  <c r="R87" i="17"/>
  <c r="O88" i="17"/>
  <c r="P88" i="17"/>
  <c r="Q88" i="17"/>
  <c r="R88" i="17"/>
  <c r="O89" i="17"/>
  <c r="P89" i="17"/>
  <c r="Q89" i="17"/>
  <c r="R89" i="17"/>
  <c r="O90" i="17"/>
  <c r="P90" i="17"/>
  <c r="Q90" i="17"/>
  <c r="R90" i="17"/>
  <c r="O91" i="17"/>
  <c r="P91" i="17"/>
  <c r="Q91" i="17"/>
  <c r="R91" i="17"/>
  <c r="O92" i="17"/>
  <c r="P92" i="17"/>
  <c r="Q92" i="17"/>
  <c r="R92" i="17"/>
  <c r="O93" i="17"/>
  <c r="P93" i="17"/>
  <c r="Q93" i="17"/>
  <c r="R93" i="17"/>
  <c r="O94" i="17"/>
  <c r="P94" i="17"/>
  <c r="Q94" i="17"/>
  <c r="R94" i="17"/>
  <c r="O95" i="17"/>
  <c r="P95" i="17"/>
  <c r="Q95" i="17"/>
  <c r="R95" i="17"/>
  <c r="O96" i="17"/>
  <c r="P96" i="17"/>
  <c r="Q96" i="17"/>
  <c r="R96" i="17"/>
  <c r="O97" i="17"/>
  <c r="P97" i="17"/>
  <c r="Q97" i="17"/>
  <c r="R97" i="17"/>
  <c r="O98" i="17"/>
  <c r="P98" i="17"/>
  <c r="Q98" i="17"/>
  <c r="R98" i="17"/>
  <c r="O99" i="17"/>
  <c r="P99" i="17"/>
  <c r="Q99" i="17"/>
  <c r="R99" i="17"/>
  <c r="O100" i="17"/>
  <c r="P100" i="17"/>
  <c r="Q100" i="17"/>
  <c r="R100" i="17"/>
  <c r="O101" i="17"/>
  <c r="P101" i="17"/>
  <c r="Q101" i="17"/>
  <c r="R101" i="17"/>
  <c r="O102" i="17"/>
  <c r="P102" i="17"/>
  <c r="Q102" i="17"/>
  <c r="R102" i="17"/>
  <c r="O103" i="17"/>
  <c r="P103" i="17"/>
  <c r="Q103" i="17"/>
  <c r="R103" i="17"/>
  <c r="O104" i="17"/>
  <c r="P104" i="17"/>
  <c r="Q104" i="17"/>
  <c r="R104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59" i="17"/>
  <c r="N60" i="17"/>
  <c r="N61" i="17"/>
  <c r="N62" i="17"/>
  <c r="N63" i="17"/>
  <c r="N64" i="17"/>
  <c r="N65" i="17"/>
  <c r="N66" i="17"/>
  <c r="N67" i="17"/>
  <c r="N68" i="17"/>
  <c r="N69" i="17"/>
  <c r="N70" i="17"/>
  <c r="N71" i="17"/>
  <c r="N72" i="17"/>
  <c r="N73" i="17"/>
  <c r="N74" i="17"/>
  <c r="N75" i="17"/>
  <c r="N76" i="17"/>
  <c r="N77" i="17"/>
  <c r="N78" i="17"/>
  <c r="N79" i="17"/>
  <c r="N80" i="17"/>
  <c r="N81" i="17"/>
  <c r="N82" i="17"/>
  <c r="N83" i="17"/>
  <c r="N84" i="17"/>
  <c r="N85" i="17"/>
  <c r="N86" i="17"/>
  <c r="N87" i="17"/>
  <c r="N88" i="17"/>
  <c r="N89" i="17"/>
  <c r="N90" i="17"/>
  <c r="N91" i="17"/>
  <c r="N92" i="17"/>
  <c r="N93" i="17"/>
  <c r="N94" i="17"/>
  <c r="N95" i="17"/>
  <c r="N96" i="17"/>
  <c r="N97" i="17"/>
  <c r="N98" i="17"/>
  <c r="N99" i="17"/>
  <c r="N100" i="17"/>
  <c r="N101" i="17"/>
  <c r="N102" i="17"/>
  <c r="N103" i="17"/>
  <c r="N104" i="17"/>
  <c r="N5" i="17"/>
  <c r="D77" i="16"/>
  <c r="J77" i="16" s="1"/>
  <c r="E77" i="16"/>
  <c r="F77" i="16"/>
  <c r="L77" i="16" s="1"/>
  <c r="G77" i="16"/>
  <c r="M77" i="16" s="1"/>
  <c r="C77" i="16"/>
  <c r="I77" i="16" s="1"/>
  <c r="K77" i="16"/>
  <c r="D29" i="16"/>
  <c r="J29" i="16" s="1"/>
  <c r="E29" i="16"/>
  <c r="K29" i="16" s="1"/>
  <c r="F29" i="16"/>
  <c r="L29" i="16" s="1"/>
  <c r="G29" i="16"/>
  <c r="M29" i="16" s="1"/>
  <c r="C29" i="16"/>
  <c r="I29" i="16" s="1"/>
  <c r="I6" i="16"/>
  <c r="N6" i="16" s="1"/>
  <c r="J6" i="16"/>
  <c r="K6" i="16"/>
  <c r="L6" i="16"/>
  <c r="M6" i="16"/>
  <c r="I7" i="16"/>
  <c r="J7" i="16"/>
  <c r="K7" i="16"/>
  <c r="L7" i="16"/>
  <c r="M7" i="16"/>
  <c r="I8" i="16"/>
  <c r="J8" i="16"/>
  <c r="K8" i="16"/>
  <c r="L8" i="16"/>
  <c r="M8" i="16"/>
  <c r="I9" i="16"/>
  <c r="J9" i="16"/>
  <c r="K9" i="16"/>
  <c r="L9" i="16"/>
  <c r="M9" i="16"/>
  <c r="I10" i="16"/>
  <c r="J10" i="16"/>
  <c r="K10" i="16"/>
  <c r="L10" i="16"/>
  <c r="M10" i="16"/>
  <c r="I11" i="16"/>
  <c r="J11" i="16"/>
  <c r="K11" i="16"/>
  <c r="L11" i="16"/>
  <c r="M11" i="16"/>
  <c r="I12" i="16"/>
  <c r="J12" i="16"/>
  <c r="K12" i="16"/>
  <c r="L12" i="16"/>
  <c r="M12" i="16"/>
  <c r="I13" i="16"/>
  <c r="J13" i="16"/>
  <c r="K13" i="16"/>
  <c r="L13" i="16"/>
  <c r="M13" i="16"/>
  <c r="I14" i="16"/>
  <c r="J14" i="16"/>
  <c r="K14" i="16"/>
  <c r="L14" i="16"/>
  <c r="M14" i="16"/>
  <c r="I15" i="16"/>
  <c r="J15" i="16"/>
  <c r="K15" i="16"/>
  <c r="L15" i="16"/>
  <c r="M15" i="16"/>
  <c r="I16" i="16"/>
  <c r="J16" i="16"/>
  <c r="K16" i="16"/>
  <c r="L16" i="16"/>
  <c r="M16" i="16"/>
  <c r="I17" i="16"/>
  <c r="J17" i="16"/>
  <c r="K17" i="16"/>
  <c r="L17" i="16"/>
  <c r="M17" i="16"/>
  <c r="I18" i="16"/>
  <c r="J18" i="16"/>
  <c r="K18" i="16"/>
  <c r="L18" i="16"/>
  <c r="M18" i="16"/>
  <c r="I19" i="16"/>
  <c r="J19" i="16"/>
  <c r="K19" i="16"/>
  <c r="L19" i="16"/>
  <c r="M19" i="16"/>
  <c r="I20" i="16"/>
  <c r="J20" i="16"/>
  <c r="K20" i="16"/>
  <c r="L20" i="16"/>
  <c r="M20" i="16"/>
  <c r="I21" i="16"/>
  <c r="J21" i="16"/>
  <c r="K21" i="16"/>
  <c r="L21" i="16"/>
  <c r="M21" i="16"/>
  <c r="I22" i="16"/>
  <c r="N22" i="16" s="1"/>
  <c r="K18" i="9" s="1"/>
  <c r="J22" i="16"/>
  <c r="K22" i="16"/>
  <c r="L22" i="16"/>
  <c r="M22" i="16"/>
  <c r="I23" i="16"/>
  <c r="J23" i="16"/>
  <c r="K23" i="16"/>
  <c r="L23" i="16"/>
  <c r="M23" i="16"/>
  <c r="I24" i="16"/>
  <c r="J24" i="16"/>
  <c r="K24" i="16"/>
  <c r="L24" i="16"/>
  <c r="M24" i="16"/>
  <c r="I25" i="16"/>
  <c r="J25" i="16"/>
  <c r="K25" i="16"/>
  <c r="L25" i="16"/>
  <c r="M25" i="16"/>
  <c r="I26" i="16"/>
  <c r="J26" i="16"/>
  <c r="K26" i="16"/>
  <c r="L26" i="16"/>
  <c r="M26" i="16"/>
  <c r="I27" i="16"/>
  <c r="J27" i="16"/>
  <c r="K27" i="16"/>
  <c r="L27" i="16"/>
  <c r="M27" i="16"/>
  <c r="I28" i="16"/>
  <c r="J28" i="16"/>
  <c r="K28" i="16"/>
  <c r="L28" i="16"/>
  <c r="M28" i="16"/>
  <c r="I30" i="16"/>
  <c r="J30" i="16"/>
  <c r="K30" i="16"/>
  <c r="L30" i="16"/>
  <c r="M30" i="16"/>
  <c r="I31" i="16"/>
  <c r="J31" i="16"/>
  <c r="K31" i="16"/>
  <c r="L31" i="16"/>
  <c r="M31" i="16"/>
  <c r="I32" i="16"/>
  <c r="J32" i="16"/>
  <c r="K32" i="16"/>
  <c r="L32" i="16"/>
  <c r="M32" i="16"/>
  <c r="I33" i="16"/>
  <c r="J33" i="16"/>
  <c r="K33" i="16"/>
  <c r="L33" i="16"/>
  <c r="M33" i="16"/>
  <c r="I34" i="16"/>
  <c r="J34" i="16"/>
  <c r="K34" i="16"/>
  <c r="L34" i="16"/>
  <c r="M34" i="16"/>
  <c r="I35" i="16"/>
  <c r="J35" i="16"/>
  <c r="K35" i="16"/>
  <c r="L35" i="16"/>
  <c r="M35" i="16"/>
  <c r="I36" i="16"/>
  <c r="J36" i="16"/>
  <c r="K36" i="16"/>
  <c r="L36" i="16"/>
  <c r="M36" i="16"/>
  <c r="I37" i="16"/>
  <c r="J37" i="16"/>
  <c r="K37" i="16"/>
  <c r="L37" i="16"/>
  <c r="M37" i="16"/>
  <c r="I38" i="16"/>
  <c r="N38" i="16" s="1"/>
  <c r="J38" i="16"/>
  <c r="K38" i="16"/>
  <c r="L38" i="16"/>
  <c r="M38" i="16"/>
  <c r="I39" i="16"/>
  <c r="N39" i="16" s="1"/>
  <c r="J39" i="16"/>
  <c r="K39" i="16"/>
  <c r="L39" i="16"/>
  <c r="M39" i="16"/>
  <c r="I40" i="16"/>
  <c r="J40" i="16"/>
  <c r="K40" i="16"/>
  <c r="L40" i="16"/>
  <c r="M40" i="16"/>
  <c r="I41" i="16"/>
  <c r="J41" i="16"/>
  <c r="K41" i="16"/>
  <c r="L41" i="16"/>
  <c r="M41" i="16"/>
  <c r="I42" i="16"/>
  <c r="J42" i="16"/>
  <c r="K42" i="16"/>
  <c r="L42" i="16"/>
  <c r="M42" i="16"/>
  <c r="I43" i="16"/>
  <c r="N43" i="16" s="1"/>
  <c r="K36" i="9" s="1"/>
  <c r="J43" i="16"/>
  <c r="K43" i="16"/>
  <c r="L43" i="16"/>
  <c r="M43" i="16"/>
  <c r="I44" i="16"/>
  <c r="J44" i="16"/>
  <c r="K44" i="16"/>
  <c r="L44" i="16"/>
  <c r="M44" i="16"/>
  <c r="I45" i="16"/>
  <c r="J45" i="16"/>
  <c r="K45" i="16"/>
  <c r="L45" i="16"/>
  <c r="M45" i="16"/>
  <c r="I46" i="16"/>
  <c r="J46" i="16"/>
  <c r="K46" i="16"/>
  <c r="L46" i="16"/>
  <c r="M46" i="16"/>
  <c r="I47" i="16"/>
  <c r="J47" i="16"/>
  <c r="K47" i="16"/>
  <c r="L47" i="16"/>
  <c r="M47" i="16"/>
  <c r="I48" i="16"/>
  <c r="N48" i="16" s="1"/>
  <c r="J48" i="16"/>
  <c r="K48" i="16"/>
  <c r="L48" i="16"/>
  <c r="M48" i="16"/>
  <c r="I49" i="16"/>
  <c r="J49" i="16"/>
  <c r="K49" i="16"/>
  <c r="L49" i="16"/>
  <c r="M49" i="16"/>
  <c r="I50" i="16"/>
  <c r="J50" i="16"/>
  <c r="K50" i="16"/>
  <c r="L50" i="16"/>
  <c r="M50" i="16"/>
  <c r="I51" i="16"/>
  <c r="J51" i="16"/>
  <c r="K51" i="16"/>
  <c r="L51" i="16"/>
  <c r="M51" i="16"/>
  <c r="I52" i="16"/>
  <c r="J52" i="16"/>
  <c r="K52" i="16"/>
  <c r="L52" i="16"/>
  <c r="M52" i="16"/>
  <c r="I53" i="16"/>
  <c r="J53" i="16"/>
  <c r="K53" i="16"/>
  <c r="L53" i="16"/>
  <c r="M53" i="16"/>
  <c r="I54" i="16"/>
  <c r="J54" i="16"/>
  <c r="K54" i="16"/>
  <c r="L54" i="16"/>
  <c r="M54" i="16"/>
  <c r="I55" i="16"/>
  <c r="J55" i="16"/>
  <c r="K55" i="16"/>
  <c r="L55" i="16"/>
  <c r="M55" i="16"/>
  <c r="I56" i="16"/>
  <c r="J56" i="16"/>
  <c r="K56" i="16"/>
  <c r="L56" i="16"/>
  <c r="M56" i="16"/>
  <c r="I57" i="16"/>
  <c r="J57" i="16"/>
  <c r="K57" i="16"/>
  <c r="L57" i="16"/>
  <c r="M57" i="16"/>
  <c r="I58" i="16"/>
  <c r="J58" i="16"/>
  <c r="K58" i="16"/>
  <c r="L58" i="16"/>
  <c r="M58" i="16"/>
  <c r="I59" i="16"/>
  <c r="N59" i="16" s="1"/>
  <c r="K50" i="9" s="1"/>
  <c r="J59" i="16"/>
  <c r="K59" i="16"/>
  <c r="L59" i="16"/>
  <c r="M59" i="16"/>
  <c r="I60" i="16"/>
  <c r="J60" i="16"/>
  <c r="K60" i="16"/>
  <c r="L60" i="16"/>
  <c r="M60" i="16"/>
  <c r="I61" i="16"/>
  <c r="J61" i="16"/>
  <c r="K61" i="16"/>
  <c r="L61" i="16"/>
  <c r="M61" i="16"/>
  <c r="I62" i="16"/>
  <c r="J62" i="16"/>
  <c r="K62" i="16"/>
  <c r="L62" i="16"/>
  <c r="M62" i="16"/>
  <c r="I63" i="16"/>
  <c r="J63" i="16"/>
  <c r="K63" i="16"/>
  <c r="L63" i="16"/>
  <c r="M63" i="16"/>
  <c r="I64" i="16"/>
  <c r="J64" i="16"/>
  <c r="K64" i="16"/>
  <c r="L64" i="16"/>
  <c r="M64" i="16"/>
  <c r="I65" i="16"/>
  <c r="J65" i="16"/>
  <c r="K65" i="16"/>
  <c r="L65" i="16"/>
  <c r="M65" i="16"/>
  <c r="I66" i="16"/>
  <c r="J66" i="16"/>
  <c r="K66" i="16"/>
  <c r="L66" i="16"/>
  <c r="M66" i="16"/>
  <c r="I67" i="16"/>
  <c r="J67" i="16"/>
  <c r="K67" i="16"/>
  <c r="L67" i="16"/>
  <c r="M67" i="16"/>
  <c r="I68" i="16"/>
  <c r="J68" i="16"/>
  <c r="K68" i="16"/>
  <c r="L68" i="16"/>
  <c r="M68" i="16"/>
  <c r="I69" i="16"/>
  <c r="J69" i="16"/>
  <c r="K69" i="16"/>
  <c r="L69" i="16"/>
  <c r="M69" i="16"/>
  <c r="I70" i="16"/>
  <c r="J70" i="16"/>
  <c r="K70" i="16"/>
  <c r="L70" i="16"/>
  <c r="M70" i="16"/>
  <c r="I71" i="16"/>
  <c r="N71" i="16" s="1"/>
  <c r="J71" i="16"/>
  <c r="K71" i="16"/>
  <c r="L71" i="16"/>
  <c r="M71" i="16"/>
  <c r="I72" i="16"/>
  <c r="J72" i="16"/>
  <c r="K72" i="16"/>
  <c r="L72" i="16"/>
  <c r="M72" i="16"/>
  <c r="I73" i="16"/>
  <c r="J73" i="16"/>
  <c r="K73" i="16"/>
  <c r="L73" i="16"/>
  <c r="M73" i="16"/>
  <c r="I74" i="16"/>
  <c r="J74" i="16"/>
  <c r="K74" i="16"/>
  <c r="L74" i="16"/>
  <c r="M74" i="16"/>
  <c r="I75" i="16"/>
  <c r="N75" i="16" s="1"/>
  <c r="K65" i="9" s="1"/>
  <c r="J75" i="16"/>
  <c r="K75" i="16"/>
  <c r="L75" i="16"/>
  <c r="M75" i="16"/>
  <c r="I76" i="16"/>
  <c r="J76" i="16"/>
  <c r="K76" i="16"/>
  <c r="L76" i="16"/>
  <c r="M76" i="16"/>
  <c r="I78" i="16"/>
  <c r="J78" i="16"/>
  <c r="K78" i="16"/>
  <c r="L78" i="16"/>
  <c r="M78" i="16"/>
  <c r="I79" i="16"/>
  <c r="N79" i="16" s="1"/>
  <c r="J79" i="16"/>
  <c r="K79" i="16"/>
  <c r="L79" i="16"/>
  <c r="M79" i="16"/>
  <c r="I80" i="16"/>
  <c r="J80" i="16"/>
  <c r="K80" i="16"/>
  <c r="L80" i="16"/>
  <c r="M80" i="16"/>
  <c r="I81" i="16"/>
  <c r="J81" i="16"/>
  <c r="K81" i="16"/>
  <c r="L81" i="16"/>
  <c r="M81" i="16"/>
  <c r="I82" i="16"/>
  <c r="J82" i="16"/>
  <c r="K82" i="16"/>
  <c r="L82" i="16"/>
  <c r="M82" i="16"/>
  <c r="I83" i="16"/>
  <c r="J83" i="16"/>
  <c r="K83" i="16"/>
  <c r="L83" i="16"/>
  <c r="M83" i="16"/>
  <c r="I84" i="16"/>
  <c r="J84" i="16"/>
  <c r="K84" i="16"/>
  <c r="L84" i="16"/>
  <c r="M84" i="16"/>
  <c r="I85" i="16"/>
  <c r="J85" i="16"/>
  <c r="K85" i="16"/>
  <c r="L85" i="16"/>
  <c r="M85" i="16"/>
  <c r="I86" i="16"/>
  <c r="N86" i="16" s="1"/>
  <c r="K75" i="9" s="1"/>
  <c r="J86" i="16"/>
  <c r="K86" i="16"/>
  <c r="L86" i="16"/>
  <c r="M86" i="16"/>
  <c r="I87" i="16"/>
  <c r="J87" i="16"/>
  <c r="K87" i="16"/>
  <c r="L87" i="16"/>
  <c r="M87" i="16"/>
  <c r="I88" i="16"/>
  <c r="J88" i="16"/>
  <c r="K88" i="16"/>
  <c r="L88" i="16"/>
  <c r="M88" i="16"/>
  <c r="I89" i="16"/>
  <c r="J89" i="16"/>
  <c r="K89" i="16"/>
  <c r="L89" i="16"/>
  <c r="M89" i="16"/>
  <c r="I90" i="16"/>
  <c r="N90" i="16" s="1"/>
  <c r="J90" i="16"/>
  <c r="K90" i="16"/>
  <c r="L90" i="16"/>
  <c r="M90" i="16"/>
  <c r="I91" i="16"/>
  <c r="J91" i="16"/>
  <c r="K91" i="16"/>
  <c r="L91" i="16"/>
  <c r="M91" i="16"/>
  <c r="I92" i="16"/>
  <c r="N92" i="16" s="1"/>
  <c r="K81" i="9" s="1"/>
  <c r="J92" i="16"/>
  <c r="K92" i="16"/>
  <c r="L92" i="16"/>
  <c r="M92" i="16"/>
  <c r="I93" i="16"/>
  <c r="J93" i="16"/>
  <c r="K93" i="16"/>
  <c r="L93" i="16"/>
  <c r="M93" i="16"/>
  <c r="I94" i="16"/>
  <c r="J94" i="16"/>
  <c r="K94" i="16"/>
  <c r="L94" i="16"/>
  <c r="M94" i="16"/>
  <c r="I95" i="16"/>
  <c r="J95" i="16"/>
  <c r="K95" i="16"/>
  <c r="L95" i="16"/>
  <c r="M95" i="16"/>
  <c r="I96" i="16"/>
  <c r="J96" i="16"/>
  <c r="K96" i="16"/>
  <c r="L96" i="16"/>
  <c r="M96" i="16"/>
  <c r="I97" i="16"/>
  <c r="J97" i="16"/>
  <c r="K97" i="16"/>
  <c r="L97" i="16"/>
  <c r="M97" i="16"/>
  <c r="I98" i="16"/>
  <c r="J98" i="16"/>
  <c r="K98" i="16"/>
  <c r="L98" i="16"/>
  <c r="M98" i="16"/>
  <c r="I99" i="16"/>
  <c r="J99" i="16"/>
  <c r="K99" i="16"/>
  <c r="L99" i="16"/>
  <c r="M99" i="16"/>
  <c r="I100" i="16"/>
  <c r="J100" i="16"/>
  <c r="K100" i="16"/>
  <c r="L100" i="16"/>
  <c r="M100" i="16"/>
  <c r="I101" i="16"/>
  <c r="J101" i="16"/>
  <c r="K101" i="16"/>
  <c r="L101" i="16"/>
  <c r="M101" i="16"/>
  <c r="J5" i="16"/>
  <c r="K5" i="16"/>
  <c r="L5" i="16"/>
  <c r="M5" i="16"/>
  <c r="I5" i="16"/>
  <c r="N5" i="16" s="1"/>
  <c r="K2" i="9" s="1"/>
  <c r="J3" i="9"/>
  <c r="J4" i="9"/>
  <c r="J6" i="9"/>
  <c r="J7" i="9"/>
  <c r="J8" i="9"/>
  <c r="J10" i="9"/>
  <c r="J11" i="9"/>
  <c r="J12" i="9"/>
  <c r="J20" i="9"/>
  <c r="J21" i="9"/>
  <c r="J22" i="9"/>
  <c r="J23" i="9"/>
  <c r="J25" i="9"/>
  <c r="J27" i="9"/>
  <c r="J28" i="9"/>
  <c r="J34" i="9"/>
  <c r="J36" i="9"/>
  <c r="J37" i="9"/>
  <c r="J38" i="9"/>
  <c r="J50" i="9"/>
  <c r="J51" i="9"/>
  <c r="J52" i="9"/>
  <c r="J54" i="9"/>
  <c r="J55" i="9"/>
  <c r="J56" i="9"/>
  <c r="J57" i="9"/>
  <c r="J58" i="9"/>
  <c r="J59" i="9"/>
  <c r="J65" i="9"/>
  <c r="J66" i="9"/>
  <c r="J67" i="9"/>
  <c r="J69" i="9"/>
  <c r="J70" i="9"/>
  <c r="J76" i="9"/>
  <c r="J78" i="9"/>
  <c r="J82" i="9"/>
  <c r="J83" i="9"/>
  <c r="J84" i="9"/>
  <c r="J89" i="9"/>
  <c r="J2" i="9"/>
  <c r="P10" i="8"/>
  <c r="P11" i="8"/>
  <c r="P12" i="8"/>
  <c r="P13" i="8"/>
  <c r="J5" i="9" s="1"/>
  <c r="P14" i="8"/>
  <c r="P15" i="8"/>
  <c r="P16" i="8"/>
  <c r="P17" i="8"/>
  <c r="J9" i="9" s="1"/>
  <c r="P18" i="8"/>
  <c r="P19" i="8"/>
  <c r="P20" i="8"/>
  <c r="P21" i="8"/>
  <c r="J13" i="9" s="1"/>
  <c r="P22" i="8"/>
  <c r="J14" i="9" s="1"/>
  <c r="P23" i="8"/>
  <c r="J15" i="9" s="1"/>
  <c r="P24" i="8"/>
  <c r="J16" i="9" s="1"/>
  <c r="P25" i="8"/>
  <c r="J17" i="9" s="1"/>
  <c r="P26" i="8"/>
  <c r="J18" i="9" s="1"/>
  <c r="P27" i="8"/>
  <c r="J19" i="9" s="1"/>
  <c r="P28" i="8"/>
  <c r="P29" i="8"/>
  <c r="P30" i="8"/>
  <c r="P31" i="8"/>
  <c r="P32" i="8"/>
  <c r="P33" i="8"/>
  <c r="J24" i="9" s="1"/>
  <c r="P34" i="8"/>
  <c r="P35" i="8"/>
  <c r="J26" i="9" s="1"/>
  <c r="P36" i="8"/>
  <c r="P37" i="8"/>
  <c r="P38" i="8"/>
  <c r="J29" i="9" s="1"/>
  <c r="P39" i="8"/>
  <c r="J30" i="9" s="1"/>
  <c r="P40" i="8"/>
  <c r="J31" i="9" s="1"/>
  <c r="P41" i="8"/>
  <c r="J32" i="9" s="1"/>
  <c r="P42" i="8"/>
  <c r="P43" i="8"/>
  <c r="J33" i="9" s="1"/>
  <c r="P44" i="8"/>
  <c r="P45" i="8"/>
  <c r="J35" i="9" s="1"/>
  <c r="P46" i="8"/>
  <c r="P47" i="8"/>
  <c r="P48" i="8"/>
  <c r="P49" i="8"/>
  <c r="J39" i="9" s="1"/>
  <c r="P50" i="8"/>
  <c r="J40" i="9" s="1"/>
  <c r="P51" i="8"/>
  <c r="P52" i="8"/>
  <c r="J41" i="9" s="1"/>
  <c r="P53" i="8"/>
  <c r="J42" i="9" s="1"/>
  <c r="P54" i="8"/>
  <c r="J43" i="9" s="1"/>
  <c r="P55" i="8"/>
  <c r="J44" i="9" s="1"/>
  <c r="P56" i="8"/>
  <c r="J45" i="9" s="1"/>
  <c r="P57" i="8"/>
  <c r="J46" i="9" s="1"/>
  <c r="P58" i="8"/>
  <c r="J47" i="9" s="1"/>
  <c r="P59" i="8"/>
  <c r="P60" i="8"/>
  <c r="J48" i="9" s="1"/>
  <c r="P61" i="8"/>
  <c r="J49" i="9" s="1"/>
  <c r="P62" i="8"/>
  <c r="P63" i="8"/>
  <c r="P64" i="8"/>
  <c r="P65" i="8"/>
  <c r="J53" i="9" s="1"/>
  <c r="P66" i="8"/>
  <c r="P67" i="8"/>
  <c r="P68" i="8"/>
  <c r="P69" i="8"/>
  <c r="P70" i="8"/>
  <c r="P71" i="8"/>
  <c r="P72" i="8"/>
  <c r="J60" i="9" s="1"/>
  <c r="P73" i="8"/>
  <c r="J61" i="9" s="1"/>
  <c r="P74" i="8"/>
  <c r="P75" i="8"/>
  <c r="J62" i="9" s="1"/>
  <c r="P76" i="8"/>
  <c r="J63" i="9" s="1"/>
  <c r="P77" i="8"/>
  <c r="J64" i="9" s="1"/>
  <c r="P78" i="8"/>
  <c r="P79" i="8"/>
  <c r="P80" i="8"/>
  <c r="P81" i="8"/>
  <c r="J68" i="9" s="1"/>
  <c r="P82" i="8"/>
  <c r="P83" i="8"/>
  <c r="P84" i="8"/>
  <c r="P85" i="8"/>
  <c r="P86" i="8"/>
  <c r="J71" i="9" s="1"/>
  <c r="P87" i="8"/>
  <c r="J72" i="9" s="1"/>
  <c r="P88" i="8"/>
  <c r="J73" i="9" s="1"/>
  <c r="P89" i="8"/>
  <c r="J74" i="9" s="1"/>
  <c r="P90" i="8"/>
  <c r="J75" i="9" s="1"/>
  <c r="P91" i="8"/>
  <c r="P92" i="8"/>
  <c r="J77" i="9" s="1"/>
  <c r="P93" i="8"/>
  <c r="P94" i="8"/>
  <c r="P95" i="8"/>
  <c r="P96" i="8"/>
  <c r="J79" i="9" s="1"/>
  <c r="P97" i="8"/>
  <c r="J80" i="9" s="1"/>
  <c r="P98" i="8"/>
  <c r="J81" i="9" s="1"/>
  <c r="P99" i="8"/>
  <c r="P100" i="8"/>
  <c r="P101" i="8"/>
  <c r="P102" i="8"/>
  <c r="J85" i="9" s="1"/>
  <c r="P103" i="8"/>
  <c r="J86" i="9" s="1"/>
  <c r="P104" i="8"/>
  <c r="J87" i="9" s="1"/>
  <c r="P105" i="8"/>
  <c r="J88" i="9" s="1"/>
  <c r="P106" i="8"/>
  <c r="P9" i="8"/>
  <c r="I8" i="9"/>
  <c r="I10" i="9"/>
  <c r="I11" i="9"/>
  <c r="I12" i="9"/>
  <c r="I13" i="9"/>
  <c r="I14" i="9"/>
  <c r="I18" i="9"/>
  <c r="I24" i="9"/>
  <c r="I25" i="9"/>
  <c r="I27" i="9"/>
  <c r="I28" i="9"/>
  <c r="I29" i="9"/>
  <c r="I30" i="9"/>
  <c r="I31" i="9"/>
  <c r="I32" i="9"/>
  <c r="I40" i="9"/>
  <c r="I41" i="9"/>
  <c r="I42" i="9"/>
  <c r="I43" i="9"/>
  <c r="I44" i="9"/>
  <c r="I47" i="9"/>
  <c r="I50" i="9"/>
  <c r="I52" i="9"/>
  <c r="I56" i="9"/>
  <c r="I57" i="9"/>
  <c r="I58" i="9"/>
  <c r="I65" i="9"/>
  <c r="I68" i="9"/>
  <c r="I70" i="9"/>
  <c r="I71" i="9"/>
  <c r="I72" i="9"/>
  <c r="I73" i="9"/>
  <c r="I74" i="9"/>
  <c r="I76" i="9"/>
  <c r="I79" i="9"/>
  <c r="I80" i="9"/>
  <c r="I81" i="9"/>
  <c r="I82" i="9"/>
  <c r="AE5" i="14"/>
  <c r="AE6" i="14"/>
  <c r="I3" i="9" s="1"/>
  <c r="AE7" i="14"/>
  <c r="I4" i="9" s="1"/>
  <c r="AE8" i="14"/>
  <c r="I5" i="9" s="1"/>
  <c r="AE9" i="14"/>
  <c r="I6" i="9" s="1"/>
  <c r="AE10" i="14"/>
  <c r="I7" i="9" s="1"/>
  <c r="AE11" i="14"/>
  <c r="AE12" i="14"/>
  <c r="I9" i="9" s="1"/>
  <c r="AE13" i="14"/>
  <c r="AE14" i="14"/>
  <c r="AE15" i="14"/>
  <c r="AE16" i="14"/>
  <c r="AE17" i="14"/>
  <c r="AE18" i="14"/>
  <c r="I15" i="9" s="1"/>
  <c r="AE19" i="14"/>
  <c r="I16" i="9" s="1"/>
  <c r="AE20" i="14"/>
  <c r="I17" i="9" s="1"/>
  <c r="AE21" i="14"/>
  <c r="AE22" i="14"/>
  <c r="I19" i="9" s="1"/>
  <c r="AE23" i="14"/>
  <c r="I20" i="9" s="1"/>
  <c r="AE24" i="14"/>
  <c r="AE25" i="14"/>
  <c r="I21" i="9" s="1"/>
  <c r="AE26" i="14"/>
  <c r="I22" i="9" s="1"/>
  <c r="AE27" i="14"/>
  <c r="I23" i="9" s="1"/>
  <c r="AE28" i="14"/>
  <c r="AE29" i="14"/>
  <c r="AE30" i="14"/>
  <c r="I26" i="9" s="1"/>
  <c r="AE31" i="14"/>
  <c r="AE32" i="14"/>
  <c r="AE33" i="14"/>
  <c r="AE34" i="14"/>
  <c r="AE35" i="14"/>
  <c r="AE36" i="14"/>
  <c r="AE37" i="14"/>
  <c r="AE38" i="14"/>
  <c r="I33" i="9" s="1"/>
  <c r="AE39" i="14"/>
  <c r="I34" i="9" s="1"/>
  <c r="AE40" i="14"/>
  <c r="I35" i="9" s="1"/>
  <c r="AE41" i="14"/>
  <c r="I36" i="9" s="1"/>
  <c r="AE42" i="14"/>
  <c r="I37" i="9" s="1"/>
  <c r="AE43" i="14"/>
  <c r="I38" i="9" s="1"/>
  <c r="AE44" i="14"/>
  <c r="I39" i="9" s="1"/>
  <c r="AE45" i="14"/>
  <c r="AE46" i="14"/>
  <c r="AE47" i="14"/>
  <c r="AE48" i="14"/>
  <c r="AE49" i="14"/>
  <c r="AE50" i="14"/>
  <c r="AE51" i="14"/>
  <c r="I45" i="9" s="1"/>
  <c r="AE52" i="14"/>
  <c r="I46" i="9" s="1"/>
  <c r="AE53" i="14"/>
  <c r="AE54" i="14"/>
  <c r="AE55" i="14"/>
  <c r="I48" i="9" s="1"/>
  <c r="AE56" i="14"/>
  <c r="I49" i="9" s="1"/>
  <c r="AE57" i="14"/>
  <c r="AE58" i="14"/>
  <c r="I51" i="9" s="1"/>
  <c r="AE59" i="14"/>
  <c r="AE60" i="14"/>
  <c r="I53" i="9" s="1"/>
  <c r="AE61" i="14"/>
  <c r="I54" i="9" s="1"/>
  <c r="AE62" i="14"/>
  <c r="I55" i="9" s="1"/>
  <c r="AE63" i="14"/>
  <c r="AE64" i="14"/>
  <c r="AE65" i="14"/>
  <c r="AE66" i="14"/>
  <c r="I59" i="9" s="1"/>
  <c r="AE67" i="14"/>
  <c r="I60" i="9" s="1"/>
  <c r="AE68" i="14"/>
  <c r="I61" i="9" s="1"/>
  <c r="AE69" i="14"/>
  <c r="AE70" i="14"/>
  <c r="I62" i="9" s="1"/>
  <c r="AE71" i="14"/>
  <c r="I63" i="9" s="1"/>
  <c r="AE72" i="14"/>
  <c r="I64" i="9" s="1"/>
  <c r="AE73" i="14"/>
  <c r="AE74" i="14"/>
  <c r="I66" i="9" s="1"/>
  <c r="AE75" i="14"/>
  <c r="I67" i="9" s="1"/>
  <c r="AE76" i="14"/>
  <c r="AE77" i="14"/>
  <c r="AE78" i="14"/>
  <c r="I69" i="9" s="1"/>
  <c r="AE79" i="14"/>
  <c r="AE80" i="14"/>
  <c r="AE81" i="14"/>
  <c r="AE82" i="14"/>
  <c r="AE83" i="14"/>
  <c r="AE84" i="14"/>
  <c r="I75" i="9" s="1"/>
  <c r="AE85" i="14"/>
  <c r="AE86" i="14"/>
  <c r="I77" i="9" s="1"/>
  <c r="AE87" i="14"/>
  <c r="I78" i="9" s="1"/>
  <c r="AE88" i="14"/>
  <c r="AE89" i="14"/>
  <c r="AE90" i="14"/>
  <c r="AE91" i="14"/>
  <c r="AE92" i="14"/>
  <c r="AE93" i="14"/>
  <c r="I83" i="9" s="1"/>
  <c r="AE94" i="14"/>
  <c r="I84" i="9" s="1"/>
  <c r="AE95" i="14"/>
  <c r="I85" i="9" s="1"/>
  <c r="AE96" i="14"/>
  <c r="I86" i="9" s="1"/>
  <c r="AE97" i="14"/>
  <c r="I87" i="9" s="1"/>
  <c r="AE98" i="14"/>
  <c r="I88" i="9" s="1"/>
  <c r="AE99" i="14"/>
  <c r="I89" i="9" s="1"/>
  <c r="AE4" i="14"/>
  <c r="I2" i="9" s="1"/>
  <c r="H4" i="9"/>
  <c r="H5" i="9"/>
  <c r="H6" i="9"/>
  <c r="H12" i="9"/>
  <c r="H16" i="9"/>
  <c r="H17" i="9"/>
  <c r="H18" i="9"/>
  <c r="H20" i="9"/>
  <c r="H21" i="9"/>
  <c r="H24" i="9"/>
  <c r="H25" i="9"/>
  <c r="H26" i="9"/>
  <c r="H34" i="9"/>
  <c r="H35" i="9"/>
  <c r="H36" i="9"/>
  <c r="H38" i="9"/>
  <c r="H41" i="9"/>
  <c r="H48" i="9"/>
  <c r="H49" i="9"/>
  <c r="H50" i="9"/>
  <c r="H52" i="9"/>
  <c r="H56" i="9"/>
  <c r="H58" i="9"/>
  <c r="H63" i="9"/>
  <c r="H64" i="9"/>
  <c r="H65" i="9"/>
  <c r="H67" i="9"/>
  <c r="H68" i="9"/>
  <c r="H69" i="9"/>
  <c r="H74" i="9"/>
  <c r="H76" i="9"/>
  <c r="H78" i="9"/>
  <c r="H86" i="9"/>
  <c r="H87" i="9"/>
  <c r="H88" i="9"/>
  <c r="N6" i="4"/>
  <c r="N7" i="4"/>
  <c r="H3" i="9" s="1"/>
  <c r="N8" i="4"/>
  <c r="N9" i="4"/>
  <c r="N10" i="4"/>
  <c r="N11" i="4"/>
  <c r="H7" i="9" s="1"/>
  <c r="N12" i="4"/>
  <c r="H8" i="9" s="1"/>
  <c r="N13" i="4"/>
  <c r="H9" i="9" s="1"/>
  <c r="N14" i="4"/>
  <c r="H10" i="9" s="1"/>
  <c r="N15" i="4"/>
  <c r="H11" i="9" s="1"/>
  <c r="N16" i="4"/>
  <c r="N17" i="4"/>
  <c r="H13" i="9" s="1"/>
  <c r="N18" i="4"/>
  <c r="H14" i="9" s="1"/>
  <c r="N19" i="4"/>
  <c r="H15" i="9" s="1"/>
  <c r="N20" i="4"/>
  <c r="N21" i="4"/>
  <c r="N22" i="4"/>
  <c r="N23" i="4"/>
  <c r="H19" i="9" s="1"/>
  <c r="N24" i="4"/>
  <c r="N25" i="4"/>
  <c r="N26" i="4"/>
  <c r="N27" i="4"/>
  <c r="H22" i="9" s="1"/>
  <c r="N28" i="4"/>
  <c r="H23" i="9" s="1"/>
  <c r="N29" i="4"/>
  <c r="N30" i="4"/>
  <c r="N31" i="4"/>
  <c r="N32" i="4"/>
  <c r="H27" i="9" s="1"/>
  <c r="N33" i="4"/>
  <c r="H28" i="9" s="1"/>
  <c r="N34" i="4"/>
  <c r="H29" i="9" s="1"/>
  <c r="N35" i="4"/>
  <c r="H30" i="9" s="1"/>
  <c r="N36" i="4"/>
  <c r="H31" i="9" s="1"/>
  <c r="N37" i="4"/>
  <c r="H32" i="9" s="1"/>
  <c r="N38" i="4"/>
  <c r="N39" i="4"/>
  <c r="H33" i="9" s="1"/>
  <c r="N40" i="4"/>
  <c r="N41" i="4"/>
  <c r="N42" i="4"/>
  <c r="N43" i="4"/>
  <c r="H37" i="9" s="1"/>
  <c r="N44" i="4"/>
  <c r="N45" i="4"/>
  <c r="H39" i="9" s="1"/>
  <c r="N46" i="4"/>
  <c r="H40" i="9" s="1"/>
  <c r="N47" i="4"/>
  <c r="N48" i="4"/>
  <c r="N49" i="4"/>
  <c r="H42" i="9" s="1"/>
  <c r="N50" i="4"/>
  <c r="H43" i="9" s="1"/>
  <c r="N51" i="4"/>
  <c r="H44" i="9" s="1"/>
  <c r="N52" i="4"/>
  <c r="H45" i="9" s="1"/>
  <c r="N53" i="4"/>
  <c r="H46" i="9" s="1"/>
  <c r="N54" i="4"/>
  <c r="H47" i="9" s="1"/>
  <c r="N55" i="4"/>
  <c r="N56" i="4"/>
  <c r="N57" i="4"/>
  <c r="N58" i="4"/>
  <c r="N59" i="4"/>
  <c r="H51" i="9" s="1"/>
  <c r="N60" i="4"/>
  <c r="N61" i="4"/>
  <c r="H53" i="9" s="1"/>
  <c r="N62" i="4"/>
  <c r="H54" i="9" s="1"/>
  <c r="N63" i="4"/>
  <c r="H55" i="9" s="1"/>
  <c r="N64" i="4"/>
  <c r="N65" i="4"/>
  <c r="H57" i="9" s="1"/>
  <c r="N66" i="4"/>
  <c r="N67" i="4"/>
  <c r="H59" i="9" s="1"/>
  <c r="N68" i="4"/>
  <c r="H60" i="9" s="1"/>
  <c r="N69" i="4"/>
  <c r="H61" i="9" s="1"/>
  <c r="N70" i="4"/>
  <c r="N71" i="4"/>
  <c r="H62" i="9" s="1"/>
  <c r="N72" i="4"/>
  <c r="N73" i="4"/>
  <c r="N74" i="4"/>
  <c r="N75" i="4"/>
  <c r="H66" i="9" s="1"/>
  <c r="N76" i="4"/>
  <c r="N77" i="4"/>
  <c r="N78" i="4"/>
  <c r="N79" i="4"/>
  <c r="N80" i="4"/>
  <c r="H70" i="9" s="1"/>
  <c r="N81" i="4"/>
  <c r="H71" i="9" s="1"/>
  <c r="N82" i="4"/>
  <c r="H72" i="9" s="1"/>
  <c r="N83" i="4"/>
  <c r="H73" i="9" s="1"/>
  <c r="N84" i="4"/>
  <c r="N85" i="4"/>
  <c r="H75" i="9" s="1"/>
  <c r="N86" i="4"/>
  <c r="N87" i="4"/>
  <c r="H77" i="9" s="1"/>
  <c r="N88" i="4"/>
  <c r="N89" i="4"/>
  <c r="N90" i="4"/>
  <c r="H79" i="9" s="1"/>
  <c r="N91" i="4"/>
  <c r="H80" i="9" s="1"/>
  <c r="N92" i="4"/>
  <c r="H81" i="9" s="1"/>
  <c r="N93" i="4"/>
  <c r="H82" i="9" s="1"/>
  <c r="N94" i="4"/>
  <c r="H83" i="9" s="1"/>
  <c r="N95" i="4"/>
  <c r="H84" i="9" s="1"/>
  <c r="N96" i="4"/>
  <c r="H85" i="9" s="1"/>
  <c r="N97" i="4"/>
  <c r="N98" i="4"/>
  <c r="N99" i="4"/>
  <c r="N100" i="4"/>
  <c r="H89" i="9" s="1"/>
  <c r="N5" i="4"/>
  <c r="H2" i="9" s="1"/>
  <c r="F3" i="9"/>
  <c r="G5" i="9"/>
  <c r="E6" i="9"/>
  <c r="E10" i="9"/>
  <c r="E11" i="9"/>
  <c r="F11" i="9"/>
  <c r="G11" i="9"/>
  <c r="F12" i="9"/>
  <c r="G12" i="9"/>
  <c r="F16" i="9"/>
  <c r="G16" i="9"/>
  <c r="F17" i="9"/>
  <c r="F18" i="9"/>
  <c r="G18" i="9"/>
  <c r="G22" i="9"/>
  <c r="E23" i="9"/>
  <c r="F23" i="9"/>
  <c r="G24" i="9"/>
  <c r="E27" i="9"/>
  <c r="F27" i="9"/>
  <c r="F29" i="9"/>
  <c r="E30" i="9"/>
  <c r="F31" i="9"/>
  <c r="E32" i="9"/>
  <c r="F32" i="9"/>
  <c r="G33" i="9"/>
  <c r="E34" i="9"/>
  <c r="E37" i="9"/>
  <c r="F37" i="9"/>
  <c r="G37" i="9"/>
  <c r="E42" i="9"/>
  <c r="F43" i="9"/>
  <c r="G43" i="9"/>
  <c r="E44" i="9"/>
  <c r="F48" i="9"/>
  <c r="F49" i="9"/>
  <c r="G49" i="9"/>
  <c r="E50" i="9"/>
  <c r="F51" i="9"/>
  <c r="E55" i="9"/>
  <c r="F55" i="9"/>
  <c r="G56" i="9"/>
  <c r="G58" i="9"/>
  <c r="E59" i="9"/>
  <c r="F59" i="9"/>
  <c r="E62" i="9"/>
  <c r="F63" i="9"/>
  <c r="F65" i="9"/>
  <c r="E66" i="9"/>
  <c r="E69" i="9"/>
  <c r="E70" i="9"/>
  <c r="E72" i="9"/>
  <c r="E74" i="9"/>
  <c r="E76" i="9"/>
  <c r="F76" i="9"/>
  <c r="G76" i="9"/>
  <c r="E80" i="9"/>
  <c r="F80" i="9"/>
  <c r="G80" i="9"/>
  <c r="E82" i="9"/>
  <c r="F82" i="9"/>
  <c r="F83" i="9"/>
  <c r="E87" i="9"/>
  <c r="F87" i="9"/>
  <c r="W7" i="3"/>
  <c r="X7" i="3"/>
  <c r="Y7" i="3" s="1"/>
  <c r="W8" i="3"/>
  <c r="E3" i="9" s="1"/>
  <c r="X8" i="3"/>
  <c r="Y8" i="3" s="1"/>
  <c r="G3" i="9" s="1"/>
  <c r="W9" i="3"/>
  <c r="E4" i="9" s="1"/>
  <c r="X9" i="3"/>
  <c r="W10" i="3"/>
  <c r="E5" i="9" s="1"/>
  <c r="X10" i="3"/>
  <c r="Y10" i="3" s="1"/>
  <c r="W11" i="3"/>
  <c r="X11" i="3"/>
  <c r="Y11" i="3" s="1"/>
  <c r="G6" i="9" s="1"/>
  <c r="W12" i="3"/>
  <c r="E7" i="9" s="1"/>
  <c r="X12" i="3"/>
  <c r="Y12" i="3" s="1"/>
  <c r="G7" i="9" s="1"/>
  <c r="W13" i="3"/>
  <c r="E8" i="9" s="1"/>
  <c r="X13" i="3"/>
  <c r="W14" i="3"/>
  <c r="E9" i="9" s="1"/>
  <c r="X14" i="3"/>
  <c r="Y14" i="3" s="1"/>
  <c r="G9" i="9" s="1"/>
  <c r="W15" i="3"/>
  <c r="X15" i="3"/>
  <c r="Y15" i="3" s="1"/>
  <c r="G10" i="9" s="1"/>
  <c r="W16" i="3"/>
  <c r="X16" i="3"/>
  <c r="Y16" i="3" s="1"/>
  <c r="W17" i="3"/>
  <c r="E12" i="9" s="1"/>
  <c r="X17" i="3"/>
  <c r="Y17" i="3" s="1"/>
  <c r="W18" i="3"/>
  <c r="E13" i="9" s="1"/>
  <c r="X18" i="3"/>
  <c r="Y18" i="3" s="1"/>
  <c r="G13" i="9" s="1"/>
  <c r="W19" i="3"/>
  <c r="E14" i="9" s="1"/>
  <c r="X19" i="3"/>
  <c r="W20" i="3"/>
  <c r="E15" i="9" s="1"/>
  <c r="X20" i="3"/>
  <c r="Y20" i="3" s="1"/>
  <c r="G15" i="9" s="1"/>
  <c r="W21" i="3"/>
  <c r="E16" i="9" s="1"/>
  <c r="X21" i="3"/>
  <c r="Y21" i="3" s="1"/>
  <c r="W22" i="3"/>
  <c r="E17" i="9" s="1"/>
  <c r="X22" i="3"/>
  <c r="Y22" i="3"/>
  <c r="G17" i="9" s="1"/>
  <c r="W23" i="3"/>
  <c r="E18" i="9" s="1"/>
  <c r="X23" i="3"/>
  <c r="Y23" i="3" s="1"/>
  <c r="W24" i="3"/>
  <c r="E19" i="9" s="1"/>
  <c r="X24" i="3"/>
  <c r="W25" i="3"/>
  <c r="E20" i="9" s="1"/>
  <c r="X25" i="3"/>
  <c r="F20" i="9" s="1"/>
  <c r="W26" i="3"/>
  <c r="X26" i="3"/>
  <c r="Y26" i="3" s="1"/>
  <c r="W27" i="3"/>
  <c r="E21" i="9" s="1"/>
  <c r="X27" i="3"/>
  <c r="F21" i="9" s="1"/>
  <c r="Y27" i="3"/>
  <c r="G21" i="9" s="1"/>
  <c r="W28" i="3"/>
  <c r="E22" i="9" s="1"/>
  <c r="X28" i="3"/>
  <c r="Y28" i="3" s="1"/>
  <c r="W29" i="3"/>
  <c r="X29" i="3"/>
  <c r="Y29" i="3" s="1"/>
  <c r="G23" i="9" s="1"/>
  <c r="W30" i="3"/>
  <c r="E24" i="9" s="1"/>
  <c r="X30" i="3"/>
  <c r="F24" i="9" s="1"/>
  <c r="Y30" i="3"/>
  <c r="W31" i="3"/>
  <c r="E25" i="9" s="1"/>
  <c r="X31" i="3"/>
  <c r="W32" i="3"/>
  <c r="E26" i="9" s="1"/>
  <c r="X32" i="3"/>
  <c r="Y32" i="3" s="1"/>
  <c r="G26" i="9" s="1"/>
  <c r="W33" i="3"/>
  <c r="X33" i="3"/>
  <c r="Y33" i="3" s="1"/>
  <c r="G27" i="9" s="1"/>
  <c r="W34" i="3"/>
  <c r="E28" i="9" s="1"/>
  <c r="X34" i="3"/>
  <c r="Y34" i="3" s="1"/>
  <c r="G28" i="9" s="1"/>
  <c r="W35" i="3"/>
  <c r="E29" i="9" s="1"/>
  <c r="X35" i="3"/>
  <c r="Y35" i="3" s="1"/>
  <c r="G29" i="9" s="1"/>
  <c r="W36" i="3"/>
  <c r="X36" i="3"/>
  <c r="W37" i="3"/>
  <c r="E31" i="9" s="1"/>
  <c r="X37" i="3"/>
  <c r="Y37" i="3" s="1"/>
  <c r="G31" i="9" s="1"/>
  <c r="W38" i="3"/>
  <c r="X38" i="3"/>
  <c r="Y38" i="3"/>
  <c r="G32" i="9" s="1"/>
  <c r="W39" i="3"/>
  <c r="X39" i="3"/>
  <c r="Y39" i="3" s="1"/>
  <c r="W40" i="3"/>
  <c r="E33" i="9" s="1"/>
  <c r="X40" i="3"/>
  <c r="Y40" i="3" s="1"/>
  <c r="W41" i="3"/>
  <c r="X41" i="3"/>
  <c r="F34" i="9" s="1"/>
  <c r="Y41" i="3"/>
  <c r="G34" i="9" s="1"/>
  <c r="W42" i="3"/>
  <c r="E35" i="9" s="1"/>
  <c r="X42" i="3"/>
  <c r="F35" i="9" s="1"/>
  <c r="Y42" i="3"/>
  <c r="G35" i="9" s="1"/>
  <c r="W43" i="3"/>
  <c r="E36" i="9" s="1"/>
  <c r="X43" i="3"/>
  <c r="F36" i="9" s="1"/>
  <c r="W44" i="3"/>
  <c r="X44" i="3"/>
  <c r="Y44" i="3" s="1"/>
  <c r="W45" i="3"/>
  <c r="E38" i="9" s="1"/>
  <c r="X45" i="3"/>
  <c r="Y45" i="3" s="1"/>
  <c r="G38" i="9" s="1"/>
  <c r="W46" i="3"/>
  <c r="E39" i="9" s="1"/>
  <c r="X46" i="3"/>
  <c r="F39" i="9" s="1"/>
  <c r="W47" i="3"/>
  <c r="E40" i="9" s="1"/>
  <c r="X47" i="3"/>
  <c r="W48" i="3"/>
  <c r="X48" i="3"/>
  <c r="Y48" i="3" s="1"/>
  <c r="W49" i="3"/>
  <c r="E41" i="9" s="1"/>
  <c r="X49" i="3"/>
  <c r="W50" i="3"/>
  <c r="X50" i="3"/>
  <c r="Y50" i="3" s="1"/>
  <c r="G42" i="9" s="1"/>
  <c r="W51" i="3"/>
  <c r="E43" i="9" s="1"/>
  <c r="X51" i="3"/>
  <c r="Y51" i="3" s="1"/>
  <c r="W52" i="3"/>
  <c r="X52" i="3"/>
  <c r="Y52" i="3" s="1"/>
  <c r="G44" i="9" s="1"/>
  <c r="W53" i="3"/>
  <c r="E45" i="9" s="1"/>
  <c r="X53" i="3"/>
  <c r="Y53" i="3" s="1"/>
  <c r="G45" i="9" s="1"/>
  <c r="W54" i="3"/>
  <c r="E46" i="9" s="1"/>
  <c r="X54" i="3"/>
  <c r="F46" i="9" s="1"/>
  <c r="W55" i="3"/>
  <c r="E47" i="9" s="1"/>
  <c r="X55" i="3"/>
  <c r="Y55" i="3" s="1"/>
  <c r="G47" i="9" s="1"/>
  <c r="W56" i="3"/>
  <c r="X56" i="3"/>
  <c r="Y56" i="3" s="1"/>
  <c r="W57" i="3"/>
  <c r="E48" i="9" s="1"/>
  <c r="X57" i="3"/>
  <c r="Y57" i="3" s="1"/>
  <c r="G48" i="9" s="1"/>
  <c r="W58" i="3"/>
  <c r="E49" i="9" s="1"/>
  <c r="X58" i="3"/>
  <c r="Y58" i="3" s="1"/>
  <c r="W59" i="3"/>
  <c r="X59" i="3"/>
  <c r="W60" i="3"/>
  <c r="E51" i="9" s="1"/>
  <c r="X60" i="3"/>
  <c r="Y60" i="3" s="1"/>
  <c r="G51" i="9" s="1"/>
  <c r="W61" i="3"/>
  <c r="E52" i="9" s="1"/>
  <c r="X61" i="3"/>
  <c r="W62" i="3"/>
  <c r="E53" i="9" s="1"/>
  <c r="X62" i="3"/>
  <c r="F53" i="9" s="1"/>
  <c r="Y62" i="3"/>
  <c r="G53" i="9" s="1"/>
  <c r="W63" i="3"/>
  <c r="E54" i="9" s="1"/>
  <c r="X63" i="3"/>
  <c r="Y63" i="3" s="1"/>
  <c r="G54" i="9" s="1"/>
  <c r="W64" i="3"/>
  <c r="X64" i="3"/>
  <c r="Y64" i="3" s="1"/>
  <c r="G55" i="9" s="1"/>
  <c r="W65" i="3"/>
  <c r="E56" i="9" s="1"/>
  <c r="X65" i="3"/>
  <c r="Y65" i="3" s="1"/>
  <c r="W66" i="3"/>
  <c r="E57" i="9" s="1"/>
  <c r="X66" i="3"/>
  <c r="W67" i="3"/>
  <c r="E58" i="9" s="1"/>
  <c r="X67" i="3"/>
  <c r="Y67" i="3" s="1"/>
  <c r="W68" i="3"/>
  <c r="X68" i="3"/>
  <c r="Y68" i="3" s="1"/>
  <c r="G59" i="9" s="1"/>
  <c r="W69" i="3"/>
  <c r="E60" i="9" s="1"/>
  <c r="X69" i="3"/>
  <c r="Y69" i="3" s="1"/>
  <c r="G60" i="9" s="1"/>
  <c r="W70" i="3"/>
  <c r="E61" i="9" s="1"/>
  <c r="X70" i="3"/>
  <c r="W71" i="3"/>
  <c r="X71" i="3"/>
  <c r="Y71" i="3" s="1"/>
  <c r="W72" i="3"/>
  <c r="X72" i="3"/>
  <c r="W73" i="3"/>
  <c r="E63" i="9" s="1"/>
  <c r="X73" i="3"/>
  <c r="Y73" i="3"/>
  <c r="G63" i="9" s="1"/>
  <c r="W74" i="3"/>
  <c r="E64" i="9" s="1"/>
  <c r="X74" i="3"/>
  <c r="Y74" i="3" s="1"/>
  <c r="G64" i="9" s="1"/>
  <c r="W75" i="3"/>
  <c r="E65" i="9" s="1"/>
  <c r="X75" i="3"/>
  <c r="Y75" i="3" s="1"/>
  <c r="G65" i="9" s="1"/>
  <c r="W76" i="3"/>
  <c r="X76" i="3"/>
  <c r="Y76" i="3" s="1"/>
  <c r="G66" i="9" s="1"/>
  <c r="W77" i="3"/>
  <c r="E67" i="9" s="1"/>
  <c r="X77" i="3"/>
  <c r="Y77" i="3" s="1"/>
  <c r="G67" i="9" s="1"/>
  <c r="W78" i="3"/>
  <c r="E68" i="9" s="1"/>
  <c r="X78" i="3"/>
  <c r="F68" i="9" s="1"/>
  <c r="W79" i="3"/>
  <c r="X79" i="3"/>
  <c r="Y79" i="3" s="1"/>
  <c r="W80" i="3"/>
  <c r="X80" i="3"/>
  <c r="W81" i="3"/>
  <c r="X81" i="3"/>
  <c r="Y81" i="3" s="1"/>
  <c r="G70" i="9" s="1"/>
  <c r="W82" i="3"/>
  <c r="E71" i="9" s="1"/>
  <c r="X82" i="3"/>
  <c r="Y82" i="3" s="1"/>
  <c r="G71" i="9" s="1"/>
  <c r="W83" i="3"/>
  <c r="X83" i="3"/>
  <c r="W84" i="3"/>
  <c r="E73" i="9" s="1"/>
  <c r="X84" i="3"/>
  <c r="W85" i="3"/>
  <c r="X85" i="3"/>
  <c r="Y85" i="3" s="1"/>
  <c r="G74" i="9" s="1"/>
  <c r="W86" i="3"/>
  <c r="E75" i="9" s="1"/>
  <c r="X86" i="3"/>
  <c r="F75" i="9" s="1"/>
  <c r="W87" i="3"/>
  <c r="X87" i="3"/>
  <c r="Y87" i="3" s="1"/>
  <c r="W88" i="3"/>
  <c r="E77" i="9" s="1"/>
  <c r="X88" i="3"/>
  <c r="Y88" i="3" s="1"/>
  <c r="G77" i="9" s="1"/>
  <c r="W89" i="3"/>
  <c r="E78" i="9" s="1"/>
  <c r="X89" i="3"/>
  <c r="F78" i="9" s="1"/>
  <c r="W90" i="3"/>
  <c r="X90" i="3"/>
  <c r="Y90" i="3" s="1"/>
  <c r="W91" i="3"/>
  <c r="E79" i="9" s="1"/>
  <c r="X91" i="3"/>
  <c r="W92" i="3"/>
  <c r="X92" i="3"/>
  <c r="Y92" i="3" s="1"/>
  <c r="W93" i="3"/>
  <c r="E81" i="9" s="1"/>
  <c r="X93" i="3"/>
  <c r="Y93" i="3" s="1"/>
  <c r="G81" i="9" s="1"/>
  <c r="W94" i="3"/>
  <c r="X94" i="3"/>
  <c r="Y94" i="3"/>
  <c r="G82" i="9" s="1"/>
  <c r="W95" i="3"/>
  <c r="E83" i="9" s="1"/>
  <c r="X95" i="3"/>
  <c r="Y95" i="3" s="1"/>
  <c r="G83" i="9" s="1"/>
  <c r="W96" i="3"/>
  <c r="E84" i="9" s="1"/>
  <c r="X96" i="3"/>
  <c r="W97" i="3"/>
  <c r="E85" i="9" s="1"/>
  <c r="X97" i="3"/>
  <c r="Y97" i="3" s="1"/>
  <c r="G85" i="9" s="1"/>
  <c r="W98" i="3"/>
  <c r="E86" i="9" s="1"/>
  <c r="X98" i="3"/>
  <c r="W99" i="3"/>
  <c r="X99" i="3"/>
  <c r="Y99" i="3" s="1"/>
  <c r="G87" i="9" s="1"/>
  <c r="W100" i="3"/>
  <c r="E88" i="9" s="1"/>
  <c r="X100" i="3"/>
  <c r="F88" i="9" s="1"/>
  <c r="W101" i="3"/>
  <c r="E89" i="9" s="1"/>
  <c r="X101" i="3"/>
  <c r="Y101" i="3" s="1"/>
  <c r="G89" i="9" s="1"/>
  <c r="X6" i="3"/>
  <c r="W6" i="3"/>
  <c r="E2" i="9" s="1"/>
  <c r="C6" i="12"/>
  <c r="P6" i="12" s="1"/>
  <c r="C7" i="12"/>
  <c r="P7" i="12" s="1"/>
  <c r="Q3" i="23" s="1"/>
  <c r="C8" i="12"/>
  <c r="R8" i="12" s="1"/>
  <c r="S4" i="23" s="1"/>
  <c r="C9" i="12"/>
  <c r="O9" i="12" s="1"/>
  <c r="P5" i="23" s="1"/>
  <c r="C10" i="12"/>
  <c r="Q10" i="12" s="1"/>
  <c r="R6" i="23" s="1"/>
  <c r="C11" i="12"/>
  <c r="C12" i="12"/>
  <c r="P12" i="12" s="1"/>
  <c r="Q8" i="23" s="1"/>
  <c r="C13" i="12"/>
  <c r="Q13" i="12" s="1"/>
  <c r="R9" i="23" s="1"/>
  <c r="C14" i="12"/>
  <c r="P14" i="12" s="1"/>
  <c r="Q10" i="23" s="1"/>
  <c r="C15" i="12"/>
  <c r="U15" i="12" s="1"/>
  <c r="V11" i="23" s="1"/>
  <c r="C16" i="12"/>
  <c r="P16" i="12" s="1"/>
  <c r="Q12" i="23" s="1"/>
  <c r="C17" i="12"/>
  <c r="S17" i="12" s="1"/>
  <c r="T13" i="23" s="1"/>
  <c r="C18" i="12"/>
  <c r="Q18" i="12" s="1"/>
  <c r="R14" i="23" s="1"/>
  <c r="C19" i="12"/>
  <c r="T19" i="12" s="1"/>
  <c r="U15" i="23" s="1"/>
  <c r="C20" i="12"/>
  <c r="S20" i="12" s="1"/>
  <c r="T16" i="23" s="1"/>
  <c r="C21" i="12"/>
  <c r="C22" i="12"/>
  <c r="R22" i="12" s="1"/>
  <c r="S18" i="23" s="1"/>
  <c r="C23" i="12"/>
  <c r="P23" i="12" s="1"/>
  <c r="Q19" i="23" s="1"/>
  <c r="C24" i="12"/>
  <c r="Q24" i="12" s="1"/>
  <c r="R20" i="23" s="1"/>
  <c r="C25" i="12"/>
  <c r="P25" i="12" s="1"/>
  <c r="C26" i="12"/>
  <c r="Q26" i="12" s="1"/>
  <c r="R21" i="23" s="1"/>
  <c r="C27" i="12"/>
  <c r="P27" i="12" s="1"/>
  <c r="Q22" i="23" s="1"/>
  <c r="C28" i="12"/>
  <c r="C29" i="12"/>
  <c r="P29" i="12" s="1"/>
  <c r="Q24" i="23" s="1"/>
  <c r="C30" i="12"/>
  <c r="U30" i="12" s="1"/>
  <c r="V25" i="23" s="1"/>
  <c r="C31" i="12"/>
  <c r="P31" i="12" s="1"/>
  <c r="Q26" i="23" s="1"/>
  <c r="C32" i="12"/>
  <c r="P32" i="12" s="1"/>
  <c r="Q27" i="23" s="1"/>
  <c r="C33" i="12"/>
  <c r="U33" i="12" s="1"/>
  <c r="V28" i="23" s="1"/>
  <c r="C34" i="12"/>
  <c r="P34" i="12" s="1"/>
  <c r="Q29" i="23" s="1"/>
  <c r="C35" i="12"/>
  <c r="T35" i="12" s="1"/>
  <c r="U30" i="23" s="1"/>
  <c r="C36" i="12"/>
  <c r="P36" i="12" s="1"/>
  <c r="Q31" i="23" s="1"/>
  <c r="C37" i="12"/>
  <c r="Q37" i="12" s="1"/>
  <c r="R32" i="23" s="1"/>
  <c r="C38" i="12"/>
  <c r="R38" i="12" s="1"/>
  <c r="C39" i="12"/>
  <c r="P39" i="12" s="1"/>
  <c r="Q33" i="23" s="1"/>
  <c r="C40" i="12"/>
  <c r="P40" i="12" s="1"/>
  <c r="Q34" i="23" s="1"/>
  <c r="C41" i="12"/>
  <c r="Q41" i="12" s="1"/>
  <c r="R35" i="23" s="1"/>
  <c r="C42" i="12"/>
  <c r="Q42" i="12" s="1"/>
  <c r="R36" i="23" s="1"/>
  <c r="C43" i="12"/>
  <c r="U43" i="12" s="1"/>
  <c r="V37" i="23" s="1"/>
  <c r="C44" i="12"/>
  <c r="P44" i="12" s="1"/>
  <c r="Q38" i="23" s="1"/>
  <c r="C45" i="12"/>
  <c r="C46" i="12"/>
  <c r="R46" i="12" s="1"/>
  <c r="S40" i="23" s="1"/>
  <c r="C47" i="12"/>
  <c r="U47" i="12" s="1"/>
  <c r="C48" i="12"/>
  <c r="T48" i="12" s="1"/>
  <c r="U41" i="23" s="1"/>
  <c r="C49" i="12"/>
  <c r="U49" i="12" s="1"/>
  <c r="V42" i="23" s="1"/>
  <c r="C50" i="12"/>
  <c r="S50" i="12" s="1"/>
  <c r="T43" i="23" s="1"/>
  <c r="C51" i="12"/>
  <c r="T51" i="12" s="1"/>
  <c r="U44" i="23" s="1"/>
  <c r="C52" i="12"/>
  <c r="C53" i="12"/>
  <c r="C54" i="12"/>
  <c r="T54" i="12" s="1"/>
  <c r="U47" i="23" s="1"/>
  <c r="C55" i="12"/>
  <c r="P55" i="12" s="1"/>
  <c r="C56" i="12"/>
  <c r="Q56" i="12" s="1"/>
  <c r="R48" i="23" s="1"/>
  <c r="C57" i="12"/>
  <c r="Q57" i="12" s="1"/>
  <c r="R49" i="23" s="1"/>
  <c r="C58" i="12"/>
  <c r="Q58" i="12" s="1"/>
  <c r="R50" i="23" s="1"/>
  <c r="C59" i="12"/>
  <c r="U59" i="12" s="1"/>
  <c r="V51" i="23" s="1"/>
  <c r="C60" i="12"/>
  <c r="U60" i="12" s="1"/>
  <c r="V52" i="23" s="1"/>
  <c r="C61" i="12"/>
  <c r="P61" i="12" s="1"/>
  <c r="Q53" i="23" s="1"/>
  <c r="C62" i="12"/>
  <c r="R62" i="12" s="1"/>
  <c r="S54" i="23" s="1"/>
  <c r="C63" i="12"/>
  <c r="U63" i="12" s="1"/>
  <c r="V55" i="23" s="1"/>
  <c r="C64" i="12"/>
  <c r="O64" i="12" s="1"/>
  <c r="P56" i="23" s="1"/>
  <c r="C65" i="12"/>
  <c r="U65" i="12" s="1"/>
  <c r="V57" i="23" s="1"/>
  <c r="C66" i="12"/>
  <c r="U66" i="12" s="1"/>
  <c r="V58" i="23" s="1"/>
  <c r="C67" i="12"/>
  <c r="T67" i="12" s="1"/>
  <c r="U59" i="23" s="1"/>
  <c r="C68" i="12"/>
  <c r="O68" i="12" s="1"/>
  <c r="P60" i="23" s="1"/>
  <c r="C69" i="12"/>
  <c r="C70" i="12"/>
  <c r="U70" i="12" s="1"/>
  <c r="C71" i="12"/>
  <c r="P71" i="12" s="1"/>
  <c r="Q62" i="23" s="1"/>
  <c r="C72" i="12"/>
  <c r="P72" i="12" s="1"/>
  <c r="Q63" i="23" s="1"/>
  <c r="C73" i="12"/>
  <c r="P73" i="12" s="1"/>
  <c r="Q64" i="23" s="1"/>
  <c r="C74" i="12"/>
  <c r="Q74" i="12" s="1"/>
  <c r="R65" i="23" s="1"/>
  <c r="C75" i="12"/>
  <c r="P75" i="12" s="1"/>
  <c r="Q66" i="23" s="1"/>
  <c r="C76" i="12"/>
  <c r="T76" i="12" s="1"/>
  <c r="U67" i="23" s="1"/>
  <c r="C77" i="12"/>
  <c r="U77" i="12" s="1"/>
  <c r="V68" i="23" s="1"/>
  <c r="C78" i="12"/>
  <c r="U78" i="12" s="1"/>
  <c r="C79" i="12"/>
  <c r="U79" i="12" s="1"/>
  <c r="V69" i="23" s="1"/>
  <c r="C80" i="12"/>
  <c r="R80" i="12" s="1"/>
  <c r="S70" i="23" s="1"/>
  <c r="C81" i="12"/>
  <c r="O81" i="12" s="1"/>
  <c r="P71" i="23" s="1"/>
  <c r="C82" i="12"/>
  <c r="U82" i="12" s="1"/>
  <c r="V72" i="23" s="1"/>
  <c r="C83" i="12"/>
  <c r="T83" i="12" s="1"/>
  <c r="U73" i="23" s="1"/>
  <c r="C84" i="12"/>
  <c r="C85" i="12"/>
  <c r="O85" i="12" s="1"/>
  <c r="P75" i="23" s="1"/>
  <c r="C86" i="12"/>
  <c r="Q86" i="12" s="1"/>
  <c r="R76" i="23" s="1"/>
  <c r="C87" i="12"/>
  <c r="P87" i="12" s="1"/>
  <c r="Q77" i="23" s="1"/>
  <c r="C88" i="12"/>
  <c r="U88" i="12" s="1"/>
  <c r="V78" i="23" s="1"/>
  <c r="C89" i="12"/>
  <c r="P89" i="12" s="1"/>
  <c r="V89" i="12" s="1"/>
  <c r="C90" i="12"/>
  <c r="Q90" i="12" s="1"/>
  <c r="R79" i="23" s="1"/>
  <c r="C91" i="12"/>
  <c r="T91" i="12" s="1"/>
  <c r="U80" i="23" s="1"/>
  <c r="C92" i="12"/>
  <c r="O92" i="12" s="1"/>
  <c r="P81" i="23" s="1"/>
  <c r="C93" i="12"/>
  <c r="O93" i="12" s="1"/>
  <c r="P82" i="23" s="1"/>
  <c r="C94" i="12"/>
  <c r="Q94" i="12" s="1"/>
  <c r="R83" i="23" s="1"/>
  <c r="C95" i="12"/>
  <c r="U95" i="12" s="1"/>
  <c r="V84" i="23" s="1"/>
  <c r="C96" i="12"/>
  <c r="R96" i="12" s="1"/>
  <c r="S85" i="23" s="1"/>
  <c r="C97" i="12"/>
  <c r="P97" i="12" s="1"/>
  <c r="C98" i="12"/>
  <c r="R98" i="12" s="1"/>
  <c r="S87" i="23" s="1"/>
  <c r="C99" i="12"/>
  <c r="T99" i="12" s="1"/>
  <c r="U88" i="23" s="1"/>
  <c r="C100" i="12"/>
  <c r="T100" i="12" s="1"/>
  <c r="U89" i="23" s="1"/>
  <c r="C101" i="12"/>
  <c r="O101" i="12" s="1"/>
  <c r="C5" i="12"/>
  <c r="R5" i="12" s="1"/>
  <c r="S2" i="23" s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N15" i="9" s="1"/>
  <c r="B16" i="9"/>
  <c r="N16" i="9" s="1"/>
  <c r="B17" i="9"/>
  <c r="N17" i="9" s="1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N31" i="9" s="1"/>
  <c r="B32" i="9"/>
  <c r="N32" i="9" s="1"/>
  <c r="B33" i="9"/>
  <c r="N33" i="9" s="1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N47" i="9" s="1"/>
  <c r="B48" i="9"/>
  <c r="N48" i="9" s="1"/>
  <c r="B49" i="9"/>
  <c r="N49" i="9" s="1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N63" i="9" s="1"/>
  <c r="B64" i="9"/>
  <c r="N64" i="9" s="1"/>
  <c r="B65" i="9"/>
  <c r="N65" i="9" s="1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N79" i="9" s="1"/>
  <c r="B80" i="9"/>
  <c r="B81" i="9"/>
  <c r="B82" i="9"/>
  <c r="B83" i="9"/>
  <c r="B84" i="9"/>
  <c r="B85" i="9"/>
  <c r="B86" i="9"/>
  <c r="B87" i="9"/>
  <c r="B88" i="9"/>
  <c r="B89" i="9"/>
  <c r="B2" i="9"/>
  <c r="R56" i="12" l="1"/>
  <c r="S48" i="23" s="1"/>
  <c r="R30" i="12"/>
  <c r="S25" i="23" s="1"/>
  <c r="S23" i="12"/>
  <c r="T19" i="23" s="1"/>
  <c r="S54" i="12"/>
  <c r="T47" i="23" s="1"/>
  <c r="U10" i="12"/>
  <c r="V6" i="23" s="1"/>
  <c r="U9" i="12"/>
  <c r="V5" i="23" s="1"/>
  <c r="O58" i="12"/>
  <c r="P50" i="23" s="1"/>
  <c r="O54" i="12"/>
  <c r="P47" i="23" s="1"/>
  <c r="R88" i="12"/>
  <c r="S78" i="23" s="1"/>
  <c r="P82" i="12"/>
  <c r="T88" i="12"/>
  <c r="U78" i="23" s="1"/>
  <c r="T57" i="12"/>
  <c r="U49" i="23" s="1"/>
  <c r="T30" i="12"/>
  <c r="U25" i="23" s="1"/>
  <c r="U55" i="12"/>
  <c r="O90" i="12"/>
  <c r="P79" i="23" s="1"/>
  <c r="S88" i="12"/>
  <c r="T78" i="23" s="1"/>
  <c r="P57" i="12"/>
  <c r="Q49" i="23" s="1"/>
  <c r="S30" i="12"/>
  <c r="T25" i="23" s="1"/>
  <c r="U54" i="12"/>
  <c r="V47" i="23" s="1"/>
  <c r="O46" i="12"/>
  <c r="P40" i="23" s="1"/>
  <c r="S81" i="12"/>
  <c r="T71" i="23" s="1"/>
  <c r="R54" i="12"/>
  <c r="S47" i="23" s="1"/>
  <c r="S22" i="12"/>
  <c r="T18" i="23" s="1"/>
  <c r="U8" i="12"/>
  <c r="V4" i="23" s="1"/>
  <c r="O23" i="12"/>
  <c r="P19" i="23" s="1"/>
  <c r="Q81" i="12"/>
  <c r="R71" i="23" s="1"/>
  <c r="S49" i="12"/>
  <c r="T42" i="23" s="1"/>
  <c r="Q22" i="12"/>
  <c r="R18" i="23" s="1"/>
  <c r="U7" i="12"/>
  <c r="V3" i="23" s="1"/>
  <c r="O18" i="12"/>
  <c r="P14" i="23" s="1"/>
  <c r="T71" i="12"/>
  <c r="U62" i="23" s="1"/>
  <c r="T47" i="12"/>
  <c r="P22" i="12"/>
  <c r="Q18" i="23" s="1"/>
  <c r="O17" i="12"/>
  <c r="P13" i="23" s="1"/>
  <c r="R71" i="12"/>
  <c r="S62" i="23" s="1"/>
  <c r="S47" i="12"/>
  <c r="R20" i="12"/>
  <c r="S16" i="23" s="1"/>
  <c r="O16" i="12"/>
  <c r="P12" i="23" s="1"/>
  <c r="T70" i="12"/>
  <c r="R47" i="12"/>
  <c r="P17" i="12"/>
  <c r="Q13" i="23" s="1"/>
  <c r="O10" i="12"/>
  <c r="P6" i="23" s="1"/>
  <c r="S70" i="12"/>
  <c r="T46" i="12"/>
  <c r="U40" i="23" s="1"/>
  <c r="T16" i="12"/>
  <c r="U12" i="23" s="1"/>
  <c r="P98" i="12"/>
  <c r="Q87" i="23" s="1"/>
  <c r="R70" i="12"/>
  <c r="S40" i="12"/>
  <c r="T34" i="23" s="1"/>
  <c r="R15" i="12"/>
  <c r="S11" i="23" s="1"/>
  <c r="S97" i="12"/>
  <c r="T86" i="23" s="1"/>
  <c r="Q65" i="12"/>
  <c r="R57" i="23" s="1"/>
  <c r="Q39" i="12"/>
  <c r="R33" i="23" s="1"/>
  <c r="Q15" i="12"/>
  <c r="R11" i="23" s="1"/>
  <c r="R97" i="12"/>
  <c r="S86" i="23" s="1"/>
  <c r="T64" i="12"/>
  <c r="U56" i="23" s="1"/>
  <c r="Q38" i="12"/>
  <c r="T6" i="12"/>
  <c r="O5" i="12"/>
  <c r="P2" i="23" s="1"/>
  <c r="S95" i="12"/>
  <c r="T84" i="23" s="1"/>
  <c r="R64" i="12"/>
  <c r="S56" i="23" s="1"/>
  <c r="P38" i="12"/>
  <c r="R6" i="12"/>
  <c r="O97" i="12"/>
  <c r="P86" i="23" s="1"/>
  <c r="P90" i="12"/>
  <c r="Q79" i="23" s="1"/>
  <c r="T63" i="12"/>
  <c r="U55" i="23" s="1"/>
  <c r="P33" i="12"/>
  <c r="Q28" i="23" s="1"/>
  <c r="T5" i="12"/>
  <c r="U2" i="23" s="1"/>
  <c r="O94" i="12"/>
  <c r="P83" i="23" s="1"/>
  <c r="Q89" i="12"/>
  <c r="Q63" i="12"/>
  <c r="R55" i="23" s="1"/>
  <c r="Q32" i="12"/>
  <c r="R27" i="23" s="1"/>
  <c r="U62" i="12"/>
  <c r="V54" i="23" s="1"/>
  <c r="Q72" i="23"/>
  <c r="R17" i="12"/>
  <c r="S13" i="23" s="1"/>
  <c r="U18" i="12"/>
  <c r="V14" i="23" s="1"/>
  <c r="O98" i="12"/>
  <c r="P87" i="23" s="1"/>
  <c r="O57" i="12"/>
  <c r="P49" i="23" s="1"/>
  <c r="O19" i="12"/>
  <c r="P15" i="23" s="1"/>
  <c r="T97" i="12"/>
  <c r="U86" i="23" s="1"/>
  <c r="R89" i="12"/>
  <c r="T81" i="12"/>
  <c r="U71" i="23" s="1"/>
  <c r="S71" i="12"/>
  <c r="T62" i="23" s="1"/>
  <c r="P65" i="12"/>
  <c r="Q57" i="23" s="1"/>
  <c r="S57" i="12"/>
  <c r="T49" i="23" s="1"/>
  <c r="R49" i="12"/>
  <c r="S42" i="23" s="1"/>
  <c r="R39" i="12"/>
  <c r="S33" i="23" s="1"/>
  <c r="R32" i="12"/>
  <c r="S27" i="23" s="1"/>
  <c r="T22" i="12"/>
  <c r="U18" i="23" s="1"/>
  <c r="Q17" i="12"/>
  <c r="R13" i="23" s="1"/>
  <c r="S6" i="12"/>
  <c r="U58" i="12"/>
  <c r="V50" i="23" s="1"/>
  <c r="U17" i="12"/>
  <c r="V13" i="23" s="1"/>
  <c r="S5" i="12"/>
  <c r="T2" i="23" s="1"/>
  <c r="U51" i="12"/>
  <c r="V44" i="23" s="1"/>
  <c r="R37" i="12"/>
  <c r="S32" i="23" s="1"/>
  <c r="Q5" i="12"/>
  <c r="R2" i="23" s="1"/>
  <c r="U50" i="12"/>
  <c r="V43" i="23" s="1"/>
  <c r="Q86" i="23"/>
  <c r="Q80" i="12"/>
  <c r="R70" i="23" s="1"/>
  <c r="O77" i="12"/>
  <c r="P68" i="23" s="1"/>
  <c r="O42" i="12"/>
  <c r="P36" i="23" s="1"/>
  <c r="O8" i="12"/>
  <c r="P4" i="23" s="1"/>
  <c r="R95" i="12"/>
  <c r="S84" i="23" s="1"/>
  <c r="T87" i="12"/>
  <c r="U77" i="23" s="1"/>
  <c r="P80" i="12"/>
  <c r="Q70" i="23" s="1"/>
  <c r="P70" i="12"/>
  <c r="P63" i="12"/>
  <c r="Q55" i="23" s="1"/>
  <c r="Q54" i="12"/>
  <c r="R47" i="23" s="1"/>
  <c r="S46" i="12"/>
  <c r="T40" i="23" s="1"/>
  <c r="P30" i="12"/>
  <c r="Q25" i="23" s="1"/>
  <c r="S19" i="12"/>
  <c r="T15" i="23" s="1"/>
  <c r="R14" i="12"/>
  <c r="S10" i="23" s="1"/>
  <c r="P5" i="12"/>
  <c r="Q2" i="23" s="1"/>
  <c r="U46" i="12"/>
  <c r="V40" i="23" s="1"/>
  <c r="P81" i="12"/>
  <c r="Q71" i="23" s="1"/>
  <c r="O76" i="12"/>
  <c r="P67" i="23" s="1"/>
  <c r="O41" i="12"/>
  <c r="P35" i="23" s="1"/>
  <c r="O7" i="12"/>
  <c r="P3" i="23" s="1"/>
  <c r="Q95" i="12"/>
  <c r="R84" i="23" s="1"/>
  <c r="Q87" i="12"/>
  <c r="R77" i="23" s="1"/>
  <c r="S78" i="12"/>
  <c r="R67" i="12"/>
  <c r="S59" i="23" s="1"/>
  <c r="Q62" i="12"/>
  <c r="R54" i="23" s="1"/>
  <c r="S51" i="12"/>
  <c r="T44" i="23" s="1"/>
  <c r="Q46" i="12"/>
  <c r="R40" i="23" s="1"/>
  <c r="S35" i="12"/>
  <c r="T30" i="23" s="1"/>
  <c r="Q27" i="12"/>
  <c r="R22" i="23" s="1"/>
  <c r="R19" i="12"/>
  <c r="S15" i="23" s="1"/>
  <c r="Q14" i="12"/>
  <c r="R10" i="23" s="1"/>
  <c r="U98" i="12"/>
  <c r="V87" i="23" s="1"/>
  <c r="U42" i="12"/>
  <c r="V36" i="23" s="1"/>
  <c r="O74" i="12"/>
  <c r="P65" i="23" s="1"/>
  <c r="O40" i="12"/>
  <c r="P34" i="23" s="1"/>
  <c r="O6" i="12"/>
  <c r="T94" i="12"/>
  <c r="U83" i="23" s="1"/>
  <c r="T86" i="12"/>
  <c r="U76" i="23" s="1"/>
  <c r="R78" i="12"/>
  <c r="Q67" i="12"/>
  <c r="R59" i="23" s="1"/>
  <c r="P62" i="12"/>
  <c r="Q54" i="23" s="1"/>
  <c r="R51" i="12"/>
  <c r="S44" i="23" s="1"/>
  <c r="P46" i="12"/>
  <c r="T34" i="12"/>
  <c r="U29" i="23" s="1"/>
  <c r="T26" i="12"/>
  <c r="U21" i="23" s="1"/>
  <c r="Q19" i="12"/>
  <c r="R15" i="23" s="1"/>
  <c r="S13" i="12"/>
  <c r="T9" i="23" s="1"/>
  <c r="U97" i="12"/>
  <c r="V86" i="23" s="1"/>
  <c r="U41" i="12"/>
  <c r="V35" i="23" s="1"/>
  <c r="O71" i="12"/>
  <c r="P62" i="23" s="1"/>
  <c r="O38" i="12"/>
  <c r="S99" i="12"/>
  <c r="T88" i="23" s="1"/>
  <c r="S94" i="12"/>
  <c r="T83" i="23" s="1"/>
  <c r="P86" i="12"/>
  <c r="Q76" i="23" s="1"/>
  <c r="Q78" i="12"/>
  <c r="P67" i="12"/>
  <c r="Q59" i="23" s="1"/>
  <c r="S61" i="12"/>
  <c r="T53" i="23" s="1"/>
  <c r="Q51" i="12"/>
  <c r="R44" i="23" s="1"/>
  <c r="R44" i="12"/>
  <c r="S38" i="23" s="1"/>
  <c r="S34" i="12"/>
  <c r="T29" i="23" s="1"/>
  <c r="S26" i="12"/>
  <c r="T21" i="23" s="1"/>
  <c r="P19" i="12"/>
  <c r="Q15" i="23" s="1"/>
  <c r="T10" i="12"/>
  <c r="U6" i="23" s="1"/>
  <c r="U94" i="12"/>
  <c r="V83" i="23" s="1"/>
  <c r="U38" i="12"/>
  <c r="O70" i="12"/>
  <c r="O35" i="12"/>
  <c r="P30" i="23" s="1"/>
  <c r="R99" i="12"/>
  <c r="S88" i="23" s="1"/>
  <c r="R94" i="12"/>
  <c r="S83" i="23" s="1"/>
  <c r="S83" i="12"/>
  <c r="T73" i="23" s="1"/>
  <c r="T74" i="12"/>
  <c r="U65" i="23" s="1"/>
  <c r="T66" i="12"/>
  <c r="U58" i="23" s="1"/>
  <c r="Q61" i="12"/>
  <c r="R53" i="23" s="1"/>
  <c r="P51" i="12"/>
  <c r="Q44" i="23" s="1"/>
  <c r="T42" i="12"/>
  <c r="U36" i="23" s="1"/>
  <c r="R34" i="12"/>
  <c r="S29" i="23" s="1"/>
  <c r="R26" i="12"/>
  <c r="S21" i="23" s="1"/>
  <c r="T18" i="12"/>
  <c r="U14" i="23" s="1"/>
  <c r="S10" i="12"/>
  <c r="T6" i="23" s="1"/>
  <c r="U90" i="12"/>
  <c r="V79" i="23" s="1"/>
  <c r="U35" i="12"/>
  <c r="V30" i="23" s="1"/>
  <c r="O50" i="12"/>
  <c r="P43" i="23" s="1"/>
  <c r="Q97" i="12"/>
  <c r="R86" i="23" s="1"/>
  <c r="O67" i="12"/>
  <c r="P59" i="23" s="1"/>
  <c r="O34" i="12"/>
  <c r="P29" i="23" s="1"/>
  <c r="Q99" i="12"/>
  <c r="R88" i="23" s="1"/>
  <c r="P94" i="12"/>
  <c r="R83" i="12"/>
  <c r="S73" i="23" s="1"/>
  <c r="S74" i="12"/>
  <c r="T65" i="23" s="1"/>
  <c r="S66" i="12"/>
  <c r="T58" i="23" s="1"/>
  <c r="T50" i="12"/>
  <c r="U43" i="23" s="1"/>
  <c r="S42" i="12"/>
  <c r="Q34" i="12"/>
  <c r="R29" i="23" s="1"/>
  <c r="P26" i="12"/>
  <c r="S18" i="12"/>
  <c r="T14" i="23" s="1"/>
  <c r="R10" i="12"/>
  <c r="S6" i="23" s="1"/>
  <c r="U89" i="12"/>
  <c r="U34" i="12"/>
  <c r="V29" i="23" s="1"/>
  <c r="O66" i="12"/>
  <c r="P58" i="23" s="1"/>
  <c r="O33" i="12"/>
  <c r="P28" i="23" s="1"/>
  <c r="P99" i="12"/>
  <c r="Q88" i="23" s="1"/>
  <c r="Q92" i="12"/>
  <c r="R81" i="23" s="1"/>
  <c r="T82" i="12"/>
  <c r="U72" i="23" s="1"/>
  <c r="R74" i="12"/>
  <c r="S65" i="23" s="1"/>
  <c r="R66" i="12"/>
  <c r="S58" i="23" s="1"/>
  <c r="T58" i="12"/>
  <c r="U50" i="23" s="1"/>
  <c r="R50" i="12"/>
  <c r="S43" i="23" s="1"/>
  <c r="R42" i="12"/>
  <c r="S36" i="23" s="1"/>
  <c r="S25" i="12"/>
  <c r="R18" i="12"/>
  <c r="S14" i="23" s="1"/>
  <c r="P10" i="12"/>
  <c r="U86" i="12"/>
  <c r="V76" i="23" s="1"/>
  <c r="U26" i="12"/>
  <c r="V21" i="23" s="1"/>
  <c r="O51" i="12"/>
  <c r="P44" i="23" s="1"/>
  <c r="O63" i="12"/>
  <c r="P55" i="23" s="1"/>
  <c r="O26" i="12"/>
  <c r="P21" i="23" s="1"/>
  <c r="T98" i="12"/>
  <c r="U87" i="23" s="1"/>
  <c r="T90" i="12"/>
  <c r="U79" i="23" s="1"/>
  <c r="S82" i="12"/>
  <c r="T72" i="23" s="1"/>
  <c r="P74" i="12"/>
  <c r="Q66" i="12"/>
  <c r="R58" i="23" s="1"/>
  <c r="S58" i="12"/>
  <c r="T50" i="23" s="1"/>
  <c r="Q50" i="12"/>
  <c r="R43" i="23" s="1"/>
  <c r="P42" i="12"/>
  <c r="Q36" i="23" s="1"/>
  <c r="T33" i="12"/>
  <c r="U28" i="23" s="1"/>
  <c r="R25" i="12"/>
  <c r="P18" i="12"/>
  <c r="Q14" i="23" s="1"/>
  <c r="T9" i="12"/>
  <c r="U5" i="23" s="1"/>
  <c r="U81" i="12"/>
  <c r="V71" i="23" s="1"/>
  <c r="U25" i="12"/>
  <c r="O62" i="12"/>
  <c r="P54" i="23" s="1"/>
  <c r="O25" i="12"/>
  <c r="S98" i="12"/>
  <c r="T87" i="23" s="1"/>
  <c r="S90" i="12"/>
  <c r="R82" i="12"/>
  <c r="S72" i="23" s="1"/>
  <c r="R73" i="12"/>
  <c r="S64" i="23" s="1"/>
  <c r="S65" i="12"/>
  <c r="T57" i="23" s="1"/>
  <c r="R58" i="12"/>
  <c r="S50" i="23" s="1"/>
  <c r="P50" i="12"/>
  <c r="Q43" i="23" s="1"/>
  <c r="P41" i="12"/>
  <c r="Q35" i="23" s="1"/>
  <c r="R33" i="12"/>
  <c r="S28" i="23" s="1"/>
  <c r="P24" i="12"/>
  <c r="Q20" i="23" s="1"/>
  <c r="T17" i="12"/>
  <c r="U13" i="23" s="1"/>
  <c r="Q9" i="12"/>
  <c r="R5" i="23" s="1"/>
  <c r="U76" i="12"/>
  <c r="V67" i="23" s="1"/>
  <c r="U24" i="12"/>
  <c r="V20" i="23" s="1"/>
  <c r="O60" i="12"/>
  <c r="P52" i="23" s="1"/>
  <c r="O24" i="12"/>
  <c r="P20" i="23" s="1"/>
  <c r="Q98" i="12"/>
  <c r="R87" i="23" s="1"/>
  <c r="R90" i="12"/>
  <c r="S79" i="23" s="1"/>
  <c r="Q82" i="12"/>
  <c r="R72" i="23" s="1"/>
  <c r="Q73" i="12"/>
  <c r="R64" i="23" s="1"/>
  <c r="R65" i="12"/>
  <c r="S57" i="23" s="1"/>
  <c r="P58" i="12"/>
  <c r="T49" i="12"/>
  <c r="U42" i="23" s="1"/>
  <c r="T40" i="12"/>
  <c r="U34" i="23" s="1"/>
  <c r="Q33" i="12"/>
  <c r="R28" i="23" s="1"/>
  <c r="T23" i="12"/>
  <c r="U19" i="23" s="1"/>
  <c r="S8" i="12"/>
  <c r="T4" i="23" s="1"/>
  <c r="U74" i="12"/>
  <c r="V65" i="23" s="1"/>
  <c r="U19" i="12"/>
  <c r="V15" i="23" s="1"/>
  <c r="N78" i="9"/>
  <c r="N62" i="9"/>
  <c r="N46" i="9"/>
  <c r="N30" i="9"/>
  <c r="N14" i="9"/>
  <c r="N77" i="9"/>
  <c r="N61" i="9"/>
  <c r="N45" i="9"/>
  <c r="N29" i="9"/>
  <c r="N13" i="9"/>
  <c r="N76" i="9"/>
  <c r="N60" i="9"/>
  <c r="N44" i="9"/>
  <c r="N28" i="9"/>
  <c r="N12" i="9"/>
  <c r="N75" i="9"/>
  <c r="N59" i="9"/>
  <c r="N43" i="9"/>
  <c r="N27" i="9"/>
  <c r="N11" i="9"/>
  <c r="N74" i="9"/>
  <c r="N58" i="9"/>
  <c r="N42" i="9"/>
  <c r="N26" i="9"/>
  <c r="N10" i="9"/>
  <c r="N89" i="9"/>
  <c r="N73" i="9"/>
  <c r="N57" i="9"/>
  <c r="N41" i="9"/>
  <c r="N25" i="9"/>
  <c r="N9" i="9"/>
  <c r="N88" i="9"/>
  <c r="N72" i="9"/>
  <c r="N56" i="9"/>
  <c r="N40" i="9"/>
  <c r="N24" i="9"/>
  <c r="N8" i="9"/>
  <c r="N87" i="9"/>
  <c r="N71" i="9"/>
  <c r="N55" i="9"/>
  <c r="N39" i="9"/>
  <c r="N23" i="9"/>
  <c r="N7" i="9"/>
  <c r="N86" i="9"/>
  <c r="N70" i="9"/>
  <c r="N54" i="9"/>
  <c r="N38" i="9"/>
  <c r="N22" i="9"/>
  <c r="N6" i="9"/>
  <c r="N85" i="9"/>
  <c r="N69" i="9"/>
  <c r="N53" i="9"/>
  <c r="N37" i="9"/>
  <c r="N21" i="9"/>
  <c r="N5" i="9"/>
  <c r="N84" i="9"/>
  <c r="N68" i="9"/>
  <c r="N52" i="9"/>
  <c r="N36" i="9"/>
  <c r="N20" i="9"/>
  <c r="N4" i="9"/>
  <c r="N83" i="9"/>
  <c r="N67" i="9"/>
  <c r="N51" i="9"/>
  <c r="N35" i="9"/>
  <c r="N19" i="9"/>
  <c r="N3" i="9"/>
  <c r="N82" i="9"/>
  <c r="N66" i="9"/>
  <c r="N50" i="9"/>
  <c r="N34" i="9"/>
  <c r="N18" i="9"/>
  <c r="N2" i="9"/>
  <c r="Z28" i="21"/>
  <c r="Z50" i="21"/>
  <c r="Z27" i="21"/>
  <c r="Z78" i="21"/>
  <c r="Z12" i="21"/>
  <c r="Z32" i="21"/>
  <c r="Z49" i="21"/>
  <c r="Z61" i="21"/>
  <c r="Z63" i="21"/>
  <c r="Z88" i="21"/>
  <c r="Z100" i="21"/>
  <c r="Z60" i="21"/>
  <c r="Z39" i="21"/>
  <c r="Z10" i="21"/>
  <c r="Z34" i="21"/>
  <c r="Z85" i="21"/>
  <c r="Z93" i="21"/>
  <c r="Z95" i="21"/>
  <c r="Z47" i="21"/>
  <c r="Z33" i="21"/>
  <c r="Z72" i="21"/>
  <c r="Z18" i="21"/>
  <c r="Z8" i="21"/>
  <c r="Z20" i="21"/>
  <c r="Z59" i="21"/>
  <c r="Z71" i="21"/>
  <c r="Z5" i="21"/>
  <c r="Z30" i="21"/>
  <c r="Z35" i="21"/>
  <c r="Z42" i="21"/>
  <c r="Z64" i="21"/>
  <c r="Z81" i="21"/>
  <c r="Z103" i="21"/>
  <c r="Z96" i="21"/>
  <c r="Z98" i="21"/>
  <c r="Z43" i="21"/>
  <c r="Z69" i="21"/>
  <c r="Z94" i="21"/>
  <c r="Z99" i="21"/>
  <c r="Z77" i="21"/>
  <c r="Z101" i="21"/>
  <c r="Z97" i="21"/>
  <c r="Z37" i="21"/>
  <c r="Z87" i="21"/>
  <c r="Z21" i="21"/>
  <c r="Z29" i="21"/>
  <c r="Z31" i="21"/>
  <c r="Z55" i="21"/>
  <c r="Z58" i="21"/>
  <c r="Z82" i="21"/>
  <c r="Z17" i="21"/>
  <c r="Z53" i="21"/>
  <c r="Z56" i="21"/>
  <c r="Z68" i="21"/>
  <c r="T59" i="12"/>
  <c r="U51" i="23" s="1"/>
  <c r="Y80" i="3"/>
  <c r="G69" i="9" s="1"/>
  <c r="F69" i="9"/>
  <c r="Q44" i="12"/>
  <c r="R27" i="12"/>
  <c r="S100" i="12"/>
  <c r="T89" i="23" s="1"/>
  <c r="P100" i="12"/>
  <c r="Q89" i="23" s="1"/>
  <c r="U100" i="12"/>
  <c r="V89" i="23" s="1"/>
  <c r="Q100" i="12"/>
  <c r="R89" i="23" s="1"/>
  <c r="R100" i="12"/>
  <c r="S89" i="23" s="1"/>
  <c r="O100" i="12"/>
  <c r="P89" i="23" s="1"/>
  <c r="U84" i="12"/>
  <c r="V74" i="23" s="1"/>
  <c r="P84" i="12"/>
  <c r="Q84" i="12"/>
  <c r="R74" i="23" s="1"/>
  <c r="R84" i="12"/>
  <c r="S74" i="23" s="1"/>
  <c r="S84" i="12"/>
  <c r="T74" i="23" s="1"/>
  <c r="T84" i="12"/>
  <c r="U74" i="23" s="1"/>
  <c r="S68" i="12"/>
  <c r="T60" i="23" s="1"/>
  <c r="U68" i="12"/>
  <c r="V60" i="23" s="1"/>
  <c r="T68" i="12"/>
  <c r="U60" i="23" s="1"/>
  <c r="P52" i="12"/>
  <c r="Q45" i="23" s="1"/>
  <c r="Q52" i="12"/>
  <c r="R45" i="23" s="1"/>
  <c r="R52" i="12"/>
  <c r="S45" i="23" s="1"/>
  <c r="S52" i="12"/>
  <c r="T45" i="23" s="1"/>
  <c r="T52" i="12"/>
  <c r="U45" i="23" s="1"/>
  <c r="O52" i="12"/>
  <c r="P45" i="23" s="1"/>
  <c r="U36" i="12"/>
  <c r="V31" i="23" s="1"/>
  <c r="Q36" i="12"/>
  <c r="R36" i="12"/>
  <c r="S31" i="23" s="1"/>
  <c r="O36" i="12"/>
  <c r="P31" i="23" s="1"/>
  <c r="S36" i="12"/>
  <c r="T31" i="23" s="1"/>
  <c r="T36" i="12"/>
  <c r="U31" i="23" s="1"/>
  <c r="T20" i="12"/>
  <c r="U16" i="23" s="1"/>
  <c r="U20" i="12"/>
  <c r="V16" i="23" s="1"/>
  <c r="O20" i="12"/>
  <c r="P16" i="23" s="1"/>
  <c r="P20" i="12"/>
  <c r="Q16" i="23" s="1"/>
  <c r="Q20" i="12"/>
  <c r="R16" i="23" s="1"/>
  <c r="U75" i="12"/>
  <c r="V66" i="23" s="1"/>
  <c r="Y6" i="3"/>
  <c r="G2" i="9" s="1"/>
  <c r="F2" i="9"/>
  <c r="U53" i="12"/>
  <c r="V46" i="23" s="1"/>
  <c r="Q53" i="12"/>
  <c r="R46" i="23" s="1"/>
  <c r="R53" i="12"/>
  <c r="S46" i="23" s="1"/>
  <c r="O53" i="12"/>
  <c r="P46" i="23" s="1"/>
  <c r="S53" i="12"/>
  <c r="T46" i="23" s="1"/>
  <c r="T53" i="12"/>
  <c r="U46" i="23" s="1"/>
  <c r="F61" i="9"/>
  <c r="Y70" i="3"/>
  <c r="G61" i="9" s="1"/>
  <c r="P69" i="12"/>
  <c r="Q61" i="23" s="1"/>
  <c r="Q69" i="12"/>
  <c r="R61" i="23" s="1"/>
  <c r="R69" i="12"/>
  <c r="S61" i="23" s="1"/>
  <c r="S69" i="12"/>
  <c r="T61" i="23" s="1"/>
  <c r="T69" i="12"/>
  <c r="U61" i="23" s="1"/>
  <c r="O69" i="12"/>
  <c r="P61" i="23" s="1"/>
  <c r="P21" i="12"/>
  <c r="Q17" i="23" s="1"/>
  <c r="Q21" i="12"/>
  <c r="R17" i="23" s="1"/>
  <c r="R21" i="12"/>
  <c r="S17" i="23" s="1"/>
  <c r="S21" i="12"/>
  <c r="T17" i="23" s="1"/>
  <c r="T21" i="12"/>
  <c r="U17" i="23" s="1"/>
  <c r="U21" i="12"/>
  <c r="V17" i="23" s="1"/>
  <c r="O21" i="12"/>
  <c r="P17" i="23" s="1"/>
  <c r="P92" i="12"/>
  <c r="Q81" i="23" s="1"/>
  <c r="Q85" i="12"/>
  <c r="R75" i="23" s="1"/>
  <c r="U69" i="12"/>
  <c r="V61" i="23" s="1"/>
  <c r="Y9" i="3"/>
  <c r="G4" i="9" s="1"/>
  <c r="F4" i="9"/>
  <c r="P85" i="12"/>
  <c r="Q75" i="23" s="1"/>
  <c r="T13" i="12"/>
  <c r="U9" i="23" s="1"/>
  <c r="Y24" i="3"/>
  <c r="G19" i="9" s="1"/>
  <c r="F19" i="9"/>
  <c r="R68" i="12"/>
  <c r="S60" i="23" s="1"/>
  <c r="Y84" i="3"/>
  <c r="G73" i="9" s="1"/>
  <c r="F73" i="9"/>
  <c r="Q75" i="12"/>
  <c r="Q68" i="12"/>
  <c r="R60" i="23" s="1"/>
  <c r="R85" i="12"/>
  <c r="S75" i="23" s="1"/>
  <c r="P68" i="12"/>
  <c r="Y91" i="3"/>
  <c r="G79" i="9" s="1"/>
  <c r="F79" i="9"/>
  <c r="R93" i="12"/>
  <c r="S82" i="23" s="1"/>
  <c r="T93" i="12"/>
  <c r="U82" i="23" s="1"/>
  <c r="P93" i="12"/>
  <c r="Q82" i="23" s="1"/>
  <c r="Q93" i="12"/>
  <c r="R82" i="23" s="1"/>
  <c r="S93" i="12"/>
  <c r="T82" i="23" s="1"/>
  <c r="R77" i="12"/>
  <c r="S68" i="23" s="1"/>
  <c r="P77" i="12"/>
  <c r="Q68" i="23" s="1"/>
  <c r="Q77" i="12"/>
  <c r="R68" i="23" s="1"/>
  <c r="S77" i="12"/>
  <c r="T68" i="23" s="1"/>
  <c r="T77" i="12"/>
  <c r="U68" i="23" s="1"/>
  <c r="R61" i="12"/>
  <c r="U61" i="12"/>
  <c r="V53" i="23" s="1"/>
  <c r="T61" i="12"/>
  <c r="U53" i="23" s="1"/>
  <c r="O61" i="12"/>
  <c r="P53" i="23" s="1"/>
  <c r="R45" i="12"/>
  <c r="S39" i="23" s="1"/>
  <c r="O45" i="12"/>
  <c r="P39" i="23" s="1"/>
  <c r="U45" i="12"/>
  <c r="V39" i="23" s="1"/>
  <c r="P45" i="12"/>
  <c r="Q39" i="23" s="1"/>
  <c r="Q45" i="12"/>
  <c r="R39" i="23" s="1"/>
  <c r="S45" i="12"/>
  <c r="T39" i="23" s="1"/>
  <c r="T45" i="12"/>
  <c r="U39" i="23" s="1"/>
  <c r="R29" i="12"/>
  <c r="S24" i="23" s="1"/>
  <c r="U29" i="12"/>
  <c r="V24" i="23" s="1"/>
  <c r="O29" i="12"/>
  <c r="P24" i="23" s="1"/>
  <c r="Q29" i="12"/>
  <c r="S29" i="12"/>
  <c r="T24" i="23" s="1"/>
  <c r="T29" i="12"/>
  <c r="U24" i="23" s="1"/>
  <c r="R13" i="12"/>
  <c r="S9" i="23" s="1"/>
  <c r="U13" i="12"/>
  <c r="V9" i="23" s="1"/>
  <c r="O13" i="12"/>
  <c r="P9" i="23" s="1"/>
  <c r="P13" i="12"/>
  <c r="Y98" i="3"/>
  <c r="G86" i="9" s="1"/>
  <c r="F86" i="9"/>
  <c r="U101" i="12"/>
  <c r="P101" i="12"/>
  <c r="V101" i="12" s="1"/>
  <c r="Q101" i="12"/>
  <c r="R101" i="12"/>
  <c r="S101" i="12"/>
  <c r="T101" i="12"/>
  <c r="R92" i="12"/>
  <c r="S81" i="23" s="1"/>
  <c r="S92" i="12"/>
  <c r="T81" i="23" s="1"/>
  <c r="T92" i="12"/>
  <c r="U81" i="23" s="1"/>
  <c r="P76" i="12"/>
  <c r="Q67" i="23" s="1"/>
  <c r="Q76" i="12"/>
  <c r="R67" i="23" s="1"/>
  <c r="R76" i="12"/>
  <c r="S67" i="23" s="1"/>
  <c r="S76" i="12"/>
  <c r="T67" i="23" s="1"/>
  <c r="P60" i="12"/>
  <c r="Q60" i="12"/>
  <c r="R52" i="23" s="1"/>
  <c r="R60" i="12"/>
  <c r="S52" i="23" s="1"/>
  <c r="S60" i="12"/>
  <c r="T52" i="23" s="1"/>
  <c r="T60" i="12"/>
  <c r="U52" i="23" s="1"/>
  <c r="U44" i="12"/>
  <c r="V38" i="23" s="1"/>
  <c r="S44" i="12"/>
  <c r="T38" i="23" s="1"/>
  <c r="O44" i="12"/>
  <c r="P38" i="23" s="1"/>
  <c r="T44" i="12"/>
  <c r="U38" i="23" s="1"/>
  <c r="O28" i="12"/>
  <c r="P23" i="23" s="1"/>
  <c r="T28" i="12"/>
  <c r="U23" i="23" s="1"/>
  <c r="U28" i="12"/>
  <c r="V23" i="23" s="1"/>
  <c r="P28" i="12"/>
  <c r="Q23" i="23" s="1"/>
  <c r="Q28" i="12"/>
  <c r="R23" i="23" s="1"/>
  <c r="R28" i="12"/>
  <c r="S23" i="23" s="1"/>
  <c r="S28" i="12"/>
  <c r="T23" i="23" s="1"/>
  <c r="U12" i="12"/>
  <c r="V8" i="23" s="1"/>
  <c r="O12" i="12"/>
  <c r="P8" i="23" s="1"/>
  <c r="Q12" i="12"/>
  <c r="R12" i="12"/>
  <c r="S8" i="23" s="1"/>
  <c r="S12" i="12"/>
  <c r="T8" i="23" s="1"/>
  <c r="T12" i="12"/>
  <c r="U8" i="23" s="1"/>
  <c r="O84" i="12"/>
  <c r="P74" i="23" s="1"/>
  <c r="P53" i="12"/>
  <c r="Q46" i="23" s="1"/>
  <c r="U93" i="12"/>
  <c r="V82" i="23" s="1"/>
  <c r="Y59" i="3"/>
  <c r="G50" i="9" s="1"/>
  <c r="F50" i="9"/>
  <c r="S85" i="12"/>
  <c r="T75" i="23" s="1"/>
  <c r="T85" i="12"/>
  <c r="U75" i="23" s="1"/>
  <c r="U85" i="12"/>
  <c r="V75" i="23" s="1"/>
  <c r="T37" i="12"/>
  <c r="U32" i="23" s="1"/>
  <c r="U37" i="12"/>
  <c r="V32" i="23" s="1"/>
  <c r="O37" i="12"/>
  <c r="P32" i="23" s="1"/>
  <c r="P37" i="12"/>
  <c r="Q32" i="23" s="1"/>
  <c r="O91" i="12"/>
  <c r="P80" i="23" s="1"/>
  <c r="P91" i="12"/>
  <c r="Q91" i="12"/>
  <c r="R80" i="23" s="1"/>
  <c r="R91" i="12"/>
  <c r="S80" i="23" s="1"/>
  <c r="U91" i="12"/>
  <c r="V80" i="23" s="1"/>
  <c r="S91" i="12"/>
  <c r="T80" i="23" s="1"/>
  <c r="O75" i="12"/>
  <c r="P66" i="23" s="1"/>
  <c r="R75" i="12"/>
  <c r="S66" i="23" s="1"/>
  <c r="S75" i="12"/>
  <c r="T66" i="23" s="1"/>
  <c r="T75" i="12"/>
  <c r="U66" i="23" s="1"/>
  <c r="O59" i="12"/>
  <c r="P51" i="23" s="1"/>
  <c r="P59" i="12"/>
  <c r="Q51" i="23" s="1"/>
  <c r="S59" i="12"/>
  <c r="T51" i="23" s="1"/>
  <c r="Q59" i="12"/>
  <c r="R51" i="23" s="1"/>
  <c r="R59" i="12"/>
  <c r="S51" i="23" s="1"/>
  <c r="O43" i="12"/>
  <c r="P37" i="23" s="1"/>
  <c r="P43" i="12"/>
  <c r="Q37" i="23" s="1"/>
  <c r="Q43" i="12"/>
  <c r="R37" i="23" s="1"/>
  <c r="R43" i="12"/>
  <c r="S37" i="23" s="1"/>
  <c r="S43" i="12"/>
  <c r="T37" i="23" s="1"/>
  <c r="T43" i="12"/>
  <c r="U37" i="23" s="1"/>
  <c r="O27" i="12"/>
  <c r="P22" i="23" s="1"/>
  <c r="U27" i="12"/>
  <c r="V22" i="23" s="1"/>
  <c r="S27" i="12"/>
  <c r="T22" i="23" s="1"/>
  <c r="T27" i="12"/>
  <c r="U22" i="23" s="1"/>
  <c r="O11" i="12"/>
  <c r="P7" i="23" s="1"/>
  <c r="U11" i="12"/>
  <c r="V7" i="23" s="1"/>
  <c r="P11" i="12"/>
  <c r="Q7" i="23" s="1"/>
  <c r="Q11" i="12"/>
  <c r="R7" i="23" s="1"/>
  <c r="R11" i="12"/>
  <c r="S7" i="23" s="1"/>
  <c r="S11" i="12"/>
  <c r="T7" i="23" s="1"/>
  <c r="T11" i="12"/>
  <c r="U7" i="23" s="1"/>
  <c r="S37" i="12"/>
  <c r="T32" i="23" s="1"/>
  <c r="U92" i="12"/>
  <c r="V81" i="23" s="1"/>
  <c r="U52" i="12"/>
  <c r="V45" i="23" s="1"/>
  <c r="Y66" i="3"/>
  <c r="G57" i="9" s="1"/>
  <c r="F57" i="9"/>
  <c r="F44" i="9"/>
  <c r="O73" i="12"/>
  <c r="P64" i="23" s="1"/>
  <c r="O56" i="12"/>
  <c r="P48" i="23" s="1"/>
  <c r="O39" i="12"/>
  <c r="P33" i="23" s="1"/>
  <c r="O22" i="12"/>
  <c r="P18" i="23" s="1"/>
  <c r="P95" i="12"/>
  <c r="Q84" i="23" s="1"/>
  <c r="Q88" i="12"/>
  <c r="R78" i="23" s="1"/>
  <c r="R81" i="12"/>
  <c r="P78" i="12"/>
  <c r="V78" i="12" s="1"/>
  <c r="Q71" i="12"/>
  <c r="R62" i="23" s="1"/>
  <c r="S67" i="12"/>
  <c r="Q64" i="12"/>
  <c r="R56" i="23" s="1"/>
  <c r="R57" i="12"/>
  <c r="P54" i="12"/>
  <c r="Q47" i="12"/>
  <c r="R40" i="12"/>
  <c r="S34" i="23" s="1"/>
  <c r="S33" i="12"/>
  <c r="Q30" i="12"/>
  <c r="R23" i="12"/>
  <c r="S19" i="23" s="1"/>
  <c r="R16" i="12"/>
  <c r="S12" i="23" s="1"/>
  <c r="S9" i="12"/>
  <c r="T5" i="23" s="1"/>
  <c r="Q6" i="12"/>
  <c r="U57" i="12"/>
  <c r="V49" i="23" s="1"/>
  <c r="U40" i="12"/>
  <c r="V34" i="23" s="1"/>
  <c r="U23" i="12"/>
  <c r="V19" i="23" s="1"/>
  <c r="U6" i="12"/>
  <c r="Y100" i="3"/>
  <c r="G88" i="9" s="1"/>
  <c r="Y86" i="3"/>
  <c r="G75" i="9" s="1"/>
  <c r="Y72" i="3"/>
  <c r="G62" i="9" s="1"/>
  <c r="F62" i="9"/>
  <c r="Y43" i="3"/>
  <c r="G36" i="9" s="1"/>
  <c r="F58" i="9"/>
  <c r="F22" i="9"/>
  <c r="O89" i="12"/>
  <c r="O72" i="12"/>
  <c r="P63" i="23" s="1"/>
  <c r="O55" i="12"/>
  <c r="P88" i="12"/>
  <c r="Q78" i="23" s="1"/>
  <c r="P64" i="12"/>
  <c r="Q56" i="23" s="1"/>
  <c r="P47" i="12"/>
  <c r="Q40" i="12"/>
  <c r="Q23" i="12"/>
  <c r="Q16" i="12"/>
  <c r="R9" i="12"/>
  <c r="S5" i="23" s="1"/>
  <c r="U73" i="12"/>
  <c r="V64" i="23" s="1"/>
  <c r="U56" i="12"/>
  <c r="V48" i="23" s="1"/>
  <c r="U39" i="12"/>
  <c r="V33" i="23" s="1"/>
  <c r="U22" i="12"/>
  <c r="U5" i="12"/>
  <c r="Y78" i="3"/>
  <c r="G68" i="9" s="1"/>
  <c r="F71" i="9"/>
  <c r="F15" i="9"/>
  <c r="F7" i="9"/>
  <c r="Y36" i="3"/>
  <c r="G30" i="9" s="1"/>
  <c r="F30" i="9"/>
  <c r="F64" i="9"/>
  <c r="F28" i="9"/>
  <c r="N58" i="16"/>
  <c r="K49" i="9" s="1"/>
  <c r="O88" i="12"/>
  <c r="P78" i="23" s="1"/>
  <c r="O87" i="12"/>
  <c r="P77" i="23" s="1"/>
  <c r="S87" i="12"/>
  <c r="T77" i="23" s="1"/>
  <c r="T80" i="12"/>
  <c r="U70" i="23" s="1"/>
  <c r="T73" i="12"/>
  <c r="U64" i="23" s="1"/>
  <c r="Y49" i="3"/>
  <c r="G41" i="9" s="1"/>
  <c r="F41" i="9"/>
  <c r="F85" i="9"/>
  <c r="F77" i="9"/>
  <c r="F13" i="9"/>
  <c r="U72" i="12"/>
  <c r="V63" i="23" s="1"/>
  <c r="S63" i="12"/>
  <c r="T55" i="23" s="1"/>
  <c r="T56" i="12"/>
  <c r="U48" i="23" s="1"/>
  <c r="T39" i="12"/>
  <c r="U33" i="23" s="1"/>
  <c r="T15" i="12"/>
  <c r="U11" i="23" s="1"/>
  <c r="P9" i="12"/>
  <c r="U71" i="12"/>
  <c r="V62" i="23" s="1"/>
  <c r="O86" i="12"/>
  <c r="P76" i="23" s="1"/>
  <c r="R87" i="12"/>
  <c r="S73" i="12"/>
  <c r="Q70" i="12"/>
  <c r="R63" i="12"/>
  <c r="S56" i="12"/>
  <c r="T48" i="23" s="1"/>
  <c r="S39" i="12"/>
  <c r="T32" i="12"/>
  <c r="U27" i="23" s="1"/>
  <c r="T25" i="12"/>
  <c r="S15" i="12"/>
  <c r="T11" i="23" s="1"/>
  <c r="T8" i="12"/>
  <c r="U4" i="23" s="1"/>
  <c r="U87" i="12"/>
  <c r="V77" i="23" s="1"/>
  <c r="Y13" i="3"/>
  <c r="G8" i="9" s="1"/>
  <c r="F8" i="9"/>
  <c r="F70" i="9"/>
  <c r="F42" i="9"/>
  <c r="F6" i="9"/>
  <c r="O83" i="12"/>
  <c r="P73" i="23" s="1"/>
  <c r="O49" i="12"/>
  <c r="P42" i="23" s="1"/>
  <c r="O32" i="12"/>
  <c r="P27" i="23" s="1"/>
  <c r="O15" i="12"/>
  <c r="P11" i="23" s="1"/>
  <c r="T62" i="12"/>
  <c r="U54" i="23" s="1"/>
  <c r="P56" i="12"/>
  <c r="Q48" i="23" s="1"/>
  <c r="Q49" i="12"/>
  <c r="R42" i="23" s="1"/>
  <c r="T38" i="12"/>
  <c r="P15" i="12"/>
  <c r="Q8" i="12"/>
  <c r="R4" i="23" s="1"/>
  <c r="U67" i="12"/>
  <c r="V59" i="23" s="1"/>
  <c r="Y83" i="3"/>
  <c r="G72" i="9" s="1"/>
  <c r="F72" i="9"/>
  <c r="Y47" i="3"/>
  <c r="G40" i="9" s="1"/>
  <c r="F40" i="9"/>
  <c r="F33" i="9"/>
  <c r="F5" i="9"/>
  <c r="S86" i="12"/>
  <c r="T76" i="23" s="1"/>
  <c r="Q83" i="12"/>
  <c r="R73" i="23" s="1"/>
  <c r="T79" i="12"/>
  <c r="U69" i="23" s="1"/>
  <c r="R35" i="12"/>
  <c r="S30" i="23" s="1"/>
  <c r="Q25" i="12"/>
  <c r="O99" i="12"/>
  <c r="P88" i="23" s="1"/>
  <c r="O82" i="12"/>
  <c r="P72" i="23" s="1"/>
  <c r="O65" i="12"/>
  <c r="P57" i="23" s="1"/>
  <c r="O48" i="12"/>
  <c r="P41" i="23" s="1"/>
  <c r="O31" i="12"/>
  <c r="P26" i="23" s="1"/>
  <c r="O14" i="12"/>
  <c r="P10" i="23" s="1"/>
  <c r="T96" i="12"/>
  <c r="U85" i="23" s="1"/>
  <c r="T89" i="12"/>
  <c r="R86" i="12"/>
  <c r="P83" i="12"/>
  <c r="S79" i="12"/>
  <c r="T69" i="23" s="1"/>
  <c r="T72" i="12"/>
  <c r="U63" i="23" s="1"/>
  <c r="P66" i="12"/>
  <c r="S62" i="12"/>
  <c r="T55" i="12"/>
  <c r="P49" i="12"/>
  <c r="Q42" i="23" s="1"/>
  <c r="S38" i="12"/>
  <c r="Q35" i="12"/>
  <c r="R30" i="23" s="1"/>
  <c r="T31" i="12"/>
  <c r="U26" i="23" s="1"/>
  <c r="T14" i="12"/>
  <c r="U10" i="23" s="1"/>
  <c r="P8" i="12"/>
  <c r="Q4" i="23" s="1"/>
  <c r="U83" i="12"/>
  <c r="V73" i="23" s="1"/>
  <c r="U31" i="12"/>
  <c r="V26" i="23" s="1"/>
  <c r="U14" i="12"/>
  <c r="V10" i="23" s="1"/>
  <c r="Y61" i="3"/>
  <c r="G52" i="9" s="1"/>
  <c r="F52" i="9"/>
  <c r="Y54" i="3"/>
  <c r="G46" i="9" s="1"/>
  <c r="Y19" i="3"/>
  <c r="G14" i="9" s="1"/>
  <c r="F14" i="9"/>
  <c r="F54" i="9"/>
  <c r="F26" i="9"/>
  <c r="O47" i="12"/>
  <c r="O30" i="12"/>
  <c r="P25" i="23" s="1"/>
  <c r="S89" i="12"/>
  <c r="R79" i="12"/>
  <c r="S69" i="23" s="1"/>
  <c r="S72" i="12"/>
  <c r="T63" i="23" s="1"/>
  <c r="T65" i="12"/>
  <c r="S55" i="12"/>
  <c r="T41" i="12"/>
  <c r="U35" i="23" s="1"/>
  <c r="P35" i="12"/>
  <c r="S31" i="12"/>
  <c r="T26" i="23" s="1"/>
  <c r="T24" i="12"/>
  <c r="U20" i="23" s="1"/>
  <c r="S14" i="12"/>
  <c r="T7" i="12"/>
  <c r="U3" i="23" s="1"/>
  <c r="U99" i="12"/>
  <c r="Y96" i="3"/>
  <c r="G84" i="9" s="1"/>
  <c r="F84" i="9"/>
  <c r="Y89" i="3"/>
  <c r="G78" i="9" s="1"/>
  <c r="Y46" i="3"/>
  <c r="G39" i="9" s="1"/>
  <c r="F47" i="9"/>
  <c r="U96" i="12"/>
  <c r="V85" i="23" s="1"/>
  <c r="S96" i="12"/>
  <c r="T85" i="23" s="1"/>
  <c r="U80" i="12"/>
  <c r="V70" i="23" s="1"/>
  <c r="S80" i="12"/>
  <c r="U64" i="12"/>
  <c r="V56" i="23" s="1"/>
  <c r="S64" i="12"/>
  <c r="T56" i="23" s="1"/>
  <c r="U48" i="12"/>
  <c r="V41" i="23" s="1"/>
  <c r="S48" i="12"/>
  <c r="T41" i="23" s="1"/>
  <c r="U32" i="12"/>
  <c r="V27" i="23" s="1"/>
  <c r="S32" i="12"/>
  <c r="U16" i="12"/>
  <c r="V12" i="23" s="1"/>
  <c r="S16" i="12"/>
  <c r="T12" i="23" s="1"/>
  <c r="Q79" i="12"/>
  <c r="R69" i="23" s="1"/>
  <c r="R72" i="12"/>
  <c r="S63" i="23" s="1"/>
  <c r="R55" i="12"/>
  <c r="R48" i="12"/>
  <c r="S41" i="23" s="1"/>
  <c r="S41" i="12"/>
  <c r="T35" i="23" s="1"/>
  <c r="R31" i="12"/>
  <c r="S26" i="23" s="1"/>
  <c r="S24" i="12"/>
  <c r="T20" i="23" s="1"/>
  <c r="S7" i="12"/>
  <c r="T3" i="23" s="1"/>
  <c r="Y25" i="3"/>
  <c r="G20" i="9" s="1"/>
  <c r="F67" i="9"/>
  <c r="F60" i="9"/>
  <c r="O96" i="12"/>
  <c r="P85" i="23" s="1"/>
  <c r="O79" i="12"/>
  <c r="P69" i="23" s="1"/>
  <c r="P79" i="12"/>
  <c r="Q69" i="23" s="1"/>
  <c r="Q72" i="12"/>
  <c r="Q55" i="12"/>
  <c r="R7" i="12"/>
  <c r="S3" i="23" s="1"/>
  <c r="F81" i="9"/>
  <c r="F45" i="9"/>
  <c r="O80" i="12"/>
  <c r="P70" i="23" s="1"/>
  <c r="Q96" i="12"/>
  <c r="R85" i="23" s="1"/>
  <c r="P96" i="12"/>
  <c r="Q85" i="23" s="1"/>
  <c r="Q48" i="12"/>
  <c r="R41" i="23" s="1"/>
  <c r="R41" i="12"/>
  <c r="Q31" i="12"/>
  <c r="R24" i="12"/>
  <c r="S20" i="23" s="1"/>
  <c r="O95" i="12"/>
  <c r="P84" i="23" s="1"/>
  <c r="O78" i="12"/>
  <c r="T95" i="12"/>
  <c r="U84" i="23" s="1"/>
  <c r="T78" i="12"/>
  <c r="P48" i="12"/>
  <c r="Q41" i="23" s="1"/>
  <c r="Q7" i="12"/>
  <c r="Y31" i="3"/>
  <c r="G25" i="9" s="1"/>
  <c r="F25" i="9"/>
  <c r="F74" i="9"/>
  <c r="F66" i="9"/>
  <c r="F38" i="9"/>
  <c r="F10" i="9"/>
  <c r="N32" i="16"/>
  <c r="K27" i="9" s="1"/>
  <c r="N24" i="16"/>
  <c r="K20" i="9" s="1"/>
  <c r="N14" i="16"/>
  <c r="K10" i="9" s="1"/>
  <c r="F89" i="9"/>
  <c r="F9" i="9"/>
  <c r="F56" i="9"/>
  <c r="N72" i="16"/>
  <c r="K62" i="9" s="1"/>
  <c r="N56" i="16"/>
  <c r="N23" i="16"/>
  <c r="K19" i="9" s="1"/>
  <c r="N10" i="16"/>
  <c r="K6" i="9" s="1"/>
  <c r="N7" i="16"/>
  <c r="K3" i="9" s="1"/>
  <c r="N46" i="16"/>
  <c r="K39" i="9" s="1"/>
  <c r="N30" i="16"/>
  <c r="K24" i="9" s="1"/>
  <c r="N13" i="16"/>
  <c r="K9" i="9" s="1"/>
  <c r="N77" i="16"/>
  <c r="K67" i="9" s="1"/>
  <c r="N29" i="16"/>
  <c r="K25" i="9" s="1"/>
  <c r="N42" i="16"/>
  <c r="K35" i="9" s="1"/>
  <c r="N25" i="16"/>
  <c r="N9" i="16"/>
  <c r="K5" i="9" s="1"/>
  <c r="N45" i="16"/>
  <c r="K38" i="9" s="1"/>
  <c r="N28" i="16"/>
  <c r="K23" i="9" s="1"/>
  <c r="N15" i="16"/>
  <c r="K11" i="9" s="1"/>
  <c r="N12" i="16"/>
  <c r="K8" i="9" s="1"/>
  <c r="N91" i="16"/>
  <c r="K79" i="9" s="1"/>
  <c r="N61" i="16"/>
  <c r="K52" i="9" s="1"/>
  <c r="N81" i="16"/>
  <c r="K70" i="9" s="1"/>
  <c r="N64" i="16"/>
  <c r="K55" i="9" s="1"/>
  <c r="N51" i="16"/>
  <c r="K43" i="9" s="1"/>
  <c r="N35" i="16"/>
  <c r="K30" i="9" s="1"/>
  <c r="N18" i="16"/>
  <c r="K14" i="9" s="1"/>
  <c r="N54" i="16"/>
  <c r="K46" i="9" s="1"/>
  <c r="N21" i="16"/>
  <c r="K17" i="9" s="1"/>
  <c r="N73" i="16"/>
  <c r="K63" i="9" s="1"/>
  <c r="N57" i="16"/>
  <c r="K48" i="9" s="1"/>
  <c r="N41" i="16"/>
  <c r="K34" i="9" s="1"/>
  <c r="N31" i="16"/>
  <c r="K26" i="9" s="1"/>
  <c r="N27" i="16"/>
  <c r="K22" i="9" s="1"/>
  <c r="N17" i="16"/>
  <c r="K13" i="9" s="1"/>
  <c r="N11" i="16"/>
  <c r="K7" i="9" s="1"/>
  <c r="N8" i="16"/>
  <c r="K4" i="9" s="1"/>
  <c r="N55" i="16"/>
  <c r="K47" i="9" s="1"/>
  <c r="N74" i="16"/>
  <c r="K64" i="9" s="1"/>
  <c r="N76" i="16"/>
  <c r="K66" i="9" s="1"/>
  <c r="N60" i="16"/>
  <c r="K51" i="9" s="1"/>
  <c r="N44" i="16"/>
  <c r="K37" i="9" s="1"/>
  <c r="N80" i="16"/>
  <c r="K69" i="9" s="1"/>
  <c r="N63" i="16"/>
  <c r="K54" i="9" s="1"/>
  <c r="N88" i="16"/>
  <c r="K77" i="9" s="1"/>
  <c r="N94" i="16"/>
  <c r="K82" i="9" s="1"/>
  <c r="N78" i="16"/>
  <c r="K68" i="9" s="1"/>
  <c r="N97" i="16"/>
  <c r="K85" i="9" s="1"/>
  <c r="N100" i="16"/>
  <c r="K88" i="9" s="1"/>
  <c r="N84" i="16"/>
  <c r="K73" i="9" s="1"/>
  <c r="N67" i="16"/>
  <c r="K58" i="9" s="1"/>
  <c r="N87" i="16"/>
  <c r="K76" i="9" s="1"/>
  <c r="N70" i="16"/>
  <c r="K61" i="9" s="1"/>
  <c r="N83" i="16"/>
  <c r="K72" i="9" s="1"/>
  <c r="N66" i="16"/>
  <c r="K57" i="9" s="1"/>
  <c r="N50" i="16"/>
  <c r="K42" i="9" s="1"/>
  <c r="N34" i="16"/>
  <c r="K29" i="9" s="1"/>
  <c r="N69" i="16"/>
  <c r="K60" i="9" s="1"/>
  <c r="N20" i="16"/>
  <c r="K16" i="9" s="1"/>
  <c r="N93" i="16"/>
  <c r="K80" i="9" s="1"/>
  <c r="N96" i="16"/>
  <c r="K84" i="9" s="1"/>
  <c r="N99" i="16"/>
  <c r="K87" i="9" s="1"/>
  <c r="N89" i="16"/>
  <c r="K78" i="9" s="1"/>
  <c r="N26" i="16"/>
  <c r="K21" i="9" s="1"/>
  <c r="N49" i="16"/>
  <c r="K41" i="9" s="1"/>
  <c r="N33" i="16"/>
  <c r="K28" i="9" s="1"/>
  <c r="N16" i="16"/>
  <c r="K12" i="9" s="1"/>
  <c r="N95" i="16"/>
  <c r="K83" i="9" s="1"/>
  <c r="N62" i="16"/>
  <c r="K53" i="9" s="1"/>
  <c r="N98" i="16"/>
  <c r="K86" i="9" s="1"/>
  <c r="N82" i="16"/>
  <c r="K71" i="9" s="1"/>
  <c r="N65" i="16"/>
  <c r="K56" i="9" s="1"/>
  <c r="N101" i="16"/>
  <c r="K89" i="9" s="1"/>
  <c r="N85" i="16"/>
  <c r="K74" i="9" s="1"/>
  <c r="N68" i="16"/>
  <c r="K59" i="9" s="1"/>
  <c r="N52" i="16"/>
  <c r="K44" i="9" s="1"/>
  <c r="N36" i="16"/>
  <c r="K31" i="9" s="1"/>
  <c r="N19" i="16"/>
  <c r="K15" i="9" s="1"/>
  <c r="N53" i="16"/>
  <c r="K45" i="9" s="1"/>
  <c r="N47" i="16"/>
  <c r="K40" i="9" s="1"/>
  <c r="N40" i="16"/>
  <c r="K33" i="9" s="1"/>
  <c r="N37" i="16"/>
  <c r="K32" i="9" s="1"/>
  <c r="V50" i="12" l="1"/>
  <c r="D43" i="9" s="1"/>
  <c r="V51" i="12"/>
  <c r="D44" i="9" s="1"/>
  <c r="V34" i="12"/>
  <c r="D29" i="9" s="1"/>
  <c r="V18" i="12"/>
  <c r="D14" i="9" s="1"/>
  <c r="V19" i="12"/>
  <c r="D15" i="9" s="1"/>
  <c r="V70" i="12"/>
  <c r="V17" i="12"/>
  <c r="D13" i="9" s="1"/>
  <c r="V41" i="12"/>
  <c r="D35" i="9" s="1"/>
  <c r="S35" i="23"/>
  <c r="V80" i="12"/>
  <c r="D70" i="9" s="1"/>
  <c r="T70" i="23"/>
  <c r="V9" i="12"/>
  <c r="D5" i="9" s="1"/>
  <c r="Q5" i="23"/>
  <c r="V67" i="12"/>
  <c r="D59" i="9" s="1"/>
  <c r="T59" i="23"/>
  <c r="V23" i="12"/>
  <c r="D19" i="9" s="1"/>
  <c r="R19" i="23"/>
  <c r="V13" i="12"/>
  <c r="D9" i="9" s="1"/>
  <c r="Q9" i="23"/>
  <c r="V68" i="12"/>
  <c r="D60" i="9" s="1"/>
  <c r="Q60" i="23"/>
  <c r="V15" i="12"/>
  <c r="D11" i="9" s="1"/>
  <c r="Q11" i="23"/>
  <c r="V47" i="12"/>
  <c r="V84" i="12"/>
  <c r="D74" i="9" s="1"/>
  <c r="Q74" i="23"/>
  <c r="V10" i="12"/>
  <c r="D6" i="9" s="1"/>
  <c r="Q6" i="23"/>
  <c r="V97" i="12"/>
  <c r="D86" i="9" s="1"/>
  <c r="V12" i="12"/>
  <c r="D8" i="9" s="1"/>
  <c r="R8" i="23"/>
  <c r="V24" i="12"/>
  <c r="D20" i="9" s="1"/>
  <c r="V36" i="12"/>
  <c r="D31" i="9" s="1"/>
  <c r="R31" i="23"/>
  <c r="V26" i="12"/>
  <c r="D21" i="9" s="1"/>
  <c r="Q21" i="23"/>
  <c r="V81" i="12"/>
  <c r="D71" i="9" s="1"/>
  <c r="S71" i="23"/>
  <c r="V38" i="12"/>
  <c r="V98" i="12"/>
  <c r="D87" i="9" s="1"/>
  <c r="V61" i="12"/>
  <c r="D53" i="9" s="1"/>
  <c r="S53" i="23"/>
  <c r="V75" i="12"/>
  <c r="D66" i="9" s="1"/>
  <c r="R66" i="23"/>
  <c r="V65" i="12"/>
  <c r="D57" i="9" s="1"/>
  <c r="U57" i="23"/>
  <c r="V25" i="12"/>
  <c r="V42" i="12"/>
  <c r="D36" i="9" s="1"/>
  <c r="T36" i="23"/>
  <c r="V31" i="12"/>
  <c r="D26" i="9" s="1"/>
  <c r="R26" i="23"/>
  <c r="V35" i="12"/>
  <c r="D30" i="9" s="1"/>
  <c r="Q30" i="23"/>
  <c r="V16" i="12"/>
  <c r="D12" i="9" s="1"/>
  <c r="R12" i="23"/>
  <c r="V40" i="12"/>
  <c r="D34" i="9" s="1"/>
  <c r="R34" i="23"/>
  <c r="V6" i="12"/>
  <c r="V7" i="12"/>
  <c r="D3" i="9" s="1"/>
  <c r="R3" i="23"/>
  <c r="V55" i="12"/>
  <c r="V39" i="12"/>
  <c r="D33" i="9" s="1"/>
  <c r="T33" i="23"/>
  <c r="V29" i="12"/>
  <c r="D24" i="9" s="1"/>
  <c r="R24" i="23"/>
  <c r="V46" i="12"/>
  <c r="D40" i="9" s="1"/>
  <c r="Q40" i="23"/>
  <c r="V60" i="12"/>
  <c r="D52" i="9" s="1"/>
  <c r="Q52" i="23"/>
  <c r="V72" i="12"/>
  <c r="D63" i="9" s="1"/>
  <c r="R63" i="23"/>
  <c r="V99" i="12"/>
  <c r="D88" i="9" s="1"/>
  <c r="V88" i="23"/>
  <c r="V62" i="12"/>
  <c r="D54" i="9" s="1"/>
  <c r="T54" i="23"/>
  <c r="V30" i="12"/>
  <c r="D25" i="9" s="1"/>
  <c r="R25" i="23"/>
  <c r="V58" i="12"/>
  <c r="D50" i="9" s="1"/>
  <c r="Q50" i="23"/>
  <c r="V32" i="12"/>
  <c r="D27" i="9" s="1"/>
  <c r="T27" i="23"/>
  <c r="V66" i="12"/>
  <c r="D58" i="9" s="1"/>
  <c r="Q58" i="23"/>
  <c r="V63" i="12"/>
  <c r="D55" i="9" s="1"/>
  <c r="S55" i="23"/>
  <c r="V33" i="12"/>
  <c r="D28" i="9" s="1"/>
  <c r="T28" i="23"/>
  <c r="V5" i="12"/>
  <c r="D2" i="9" s="1"/>
  <c r="V2" i="23"/>
  <c r="V74" i="12"/>
  <c r="D65" i="9" s="1"/>
  <c r="Q65" i="23"/>
  <c r="V14" i="12"/>
  <c r="D10" i="9" s="1"/>
  <c r="T10" i="23"/>
  <c r="V73" i="12"/>
  <c r="D64" i="9" s="1"/>
  <c r="T64" i="23"/>
  <c r="V22" i="12"/>
  <c r="D18" i="9" s="1"/>
  <c r="V18" i="23"/>
  <c r="V27" i="12"/>
  <c r="D22" i="9" s="1"/>
  <c r="S22" i="23"/>
  <c r="V94" i="12"/>
  <c r="D83" i="9" s="1"/>
  <c r="Q83" i="23"/>
  <c r="V83" i="12"/>
  <c r="D73" i="9" s="1"/>
  <c r="Q73" i="23"/>
  <c r="V87" i="12"/>
  <c r="D77" i="9" s="1"/>
  <c r="S77" i="23"/>
  <c r="V54" i="12"/>
  <c r="D47" i="9" s="1"/>
  <c r="Q47" i="23"/>
  <c r="V90" i="12"/>
  <c r="D79" i="9" s="1"/>
  <c r="T79" i="23"/>
  <c r="V86" i="12"/>
  <c r="D76" i="9" s="1"/>
  <c r="S76" i="23"/>
  <c r="V57" i="12"/>
  <c r="D49" i="9" s="1"/>
  <c r="S49" i="23"/>
  <c r="V91" i="12"/>
  <c r="D80" i="9" s="1"/>
  <c r="Q80" i="23"/>
  <c r="V44" i="12"/>
  <c r="D38" i="9" s="1"/>
  <c r="R38" i="23"/>
  <c r="V82" i="12"/>
  <c r="D72" i="9" s="1"/>
  <c r="V64" i="12"/>
  <c r="D56" i="9" s="1"/>
  <c r="V95" i="12"/>
  <c r="D84" i="9" s="1"/>
  <c r="V11" i="12"/>
  <c r="D7" i="9" s="1"/>
  <c r="V59" i="12"/>
  <c r="D51" i="9" s="1"/>
  <c r="V88" i="12"/>
  <c r="D78" i="9" s="1"/>
  <c r="V49" i="12"/>
  <c r="D42" i="9" s="1"/>
  <c r="V56" i="12"/>
  <c r="D48" i="9" s="1"/>
  <c r="V28" i="12"/>
  <c r="D23" i="9" s="1"/>
  <c r="V76" i="12"/>
  <c r="D67" i="9" s="1"/>
  <c r="V21" i="12"/>
  <c r="D17" i="9" s="1"/>
  <c r="V85" i="12"/>
  <c r="D75" i="9" s="1"/>
  <c r="V48" i="12"/>
  <c r="D41" i="9" s="1"/>
  <c r="V79" i="12"/>
  <c r="D69" i="9" s="1"/>
  <c r="V100" i="12"/>
  <c r="D89" i="9" s="1"/>
  <c r="V53" i="12"/>
  <c r="D46" i="9" s="1"/>
  <c r="V77" i="12"/>
  <c r="D68" i="9" s="1"/>
  <c r="V52" i="12"/>
  <c r="D45" i="9" s="1"/>
  <c r="V69" i="12"/>
  <c r="D61" i="9" s="1"/>
  <c r="V20" i="12"/>
  <c r="D16" i="9" s="1"/>
  <c r="V43" i="12"/>
  <c r="D37" i="9" s="1"/>
  <c r="V93" i="12"/>
  <c r="D82" i="9" s="1"/>
  <c r="V92" i="12"/>
  <c r="D81" i="9" s="1"/>
  <c r="V71" i="12"/>
  <c r="D62" i="9" s="1"/>
  <c r="V37" i="12"/>
  <c r="D32" i="9" s="1"/>
  <c r="V45" i="12"/>
  <c r="D39" i="9" s="1"/>
  <c r="V96" i="12"/>
  <c r="D85" i="9" s="1"/>
  <c r="V8" i="12"/>
  <c r="D4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<sst xmlns="http://schemas.openxmlformats.org/spreadsheetml/2006/main" count="3640" uniqueCount="464">
  <si>
    <t/>
  </si>
  <si>
    <t>2016</t>
  </si>
  <si>
    <t>2017</t>
  </si>
  <si>
    <t>2018</t>
  </si>
  <si>
    <t>2019</t>
  </si>
  <si>
    <t>2020</t>
  </si>
  <si>
    <t>2021</t>
  </si>
  <si>
    <t>2022</t>
  </si>
  <si>
    <t>значение показателя за год</t>
  </si>
  <si>
    <t>Всего по обследуемым видам экономической деятельности</t>
  </si>
  <si>
    <t>Российская Федерация</t>
  </si>
  <si>
    <t xml:space="preserve">    Центральный федеральный округ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</si>
  <si>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</si>
  <si>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</si>
  <si>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</si>
  <si>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</si>
  <si>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</si>
  <si>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</si>
  <si>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</si>
  <si>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</si>
  <si>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</si>
  <si>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</si>
  <si>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</si>
  <si>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</si>
  <si>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</si>
  <si>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</si>
  <si>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</si>
  <si>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</si>
  <si>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</si>
  <si>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</si>
  <si>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Северо-Западный федеральный округ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</si>
  <si>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</si>
  <si>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</si>
  <si>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</si>
  <si>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</si>
  <si>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</si>
  <si>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</si>
  <si>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</si>
  <si>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</si>
  <si>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</si>
  <si>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</si>
  <si>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</si>
  <si>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</si>
  <si>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</si>
  <si>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</si>
  <si>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</si>
  <si>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</si>
  <si>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</si>
  <si>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</si>
  <si>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</si>
  <si>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</si>
  <si>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</si>
  <si>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</si>
  <si>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</si>
  <si>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</si>
  <si>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</si>
  <si>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</si>
  <si>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</si>
  <si>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</si>
  <si>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</si>
  <si>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</si>
  <si>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</si>
  <si>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</si>
  <si>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</si>
  <si>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</si>
  <si>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</si>
  <si>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</si>
  <si>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</si>
  <si>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</si>
  <si>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</si>
  <si>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</si>
  <si>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</si>
  <si>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</si>
  <si>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</si>
  <si>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</si>
  <si>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</si>
  <si>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</si>
  <si>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</si>
  <si>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</si>
  <si>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</si>
  <si>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</si>
  <si>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</si>
  <si>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</si>
  <si>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 (с 03.11.2018)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</si>
  <si>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</si>
  <si>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</si>
  <si>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</si>
  <si>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</si>
  <si>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</si>
  <si>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</si>
  <si>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</si>
  <si>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</si>
  <si>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</si>
  <si>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</si>
  <si>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 (с 03.11.2018)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</si>
  <si>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</si>
  <si>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</si>
  <si>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</si>
  <si>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</si>
  <si>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</si>
  <si>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</si>
  <si>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</si>
  <si>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</si>
  <si>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</si>
  <si>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</si>
  <si>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</si>
  <si>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СТРОИТЕЛЬСТВО</t>
  </si>
  <si>
    <t>ОБРАБАТЫВАЮЩИЕ ПРОИЗВОДСТВА</t>
  </si>
  <si>
    <t>ДОБЫЧА ПОЛЕЗНЫХ ИСКОПАЕМЫХ</t>
  </si>
  <si>
    <t>Структура валового регионального продукта (ОКВЭД 2) (процент)</t>
  </si>
  <si>
    <t>2023</t>
  </si>
  <si>
    <t>2015</t>
  </si>
  <si>
    <t>2014</t>
  </si>
  <si>
    <t>2012</t>
  </si>
  <si>
    <t>2011</t>
  </si>
  <si>
    <t>Децильный коэффициент (соотношение минимальных доходов 10% наиболее обеспеченного населения и максимальных доходов 10% наименее обеспеченного населения) (-)</t>
  </si>
  <si>
    <t xml:space="preserve">    Дальневосточный федеральный округ</t>
  </si>
  <si>
    <t xml:space="preserve">    Сибирский федеральный округ</t>
  </si>
  <si>
    <t>2013</t>
  </si>
  <si>
    <t>2010</t>
  </si>
  <si>
    <t>2009</t>
  </si>
  <si>
    <t>человек</t>
  </si>
  <si>
    <t>ВСЕГО (по всем формам собственности)</t>
  </si>
  <si>
    <t>НЕГОСУДАРСТВЕННАЯ ФОРМА СОБСТВЕННОСТИ</t>
  </si>
  <si>
    <t>Среднесписочная численность работников по полному кругу организаций с 2017 г.</t>
  </si>
  <si>
    <t>region</t>
  </si>
  <si>
    <t>OKATO</t>
  </si>
  <si>
    <t>OKATO_id</t>
  </si>
  <si>
    <t>GRP</t>
  </si>
  <si>
    <t>Сухопутные территории Арктической зоны Российской Федерации</t>
  </si>
  <si>
    <t>Постоянные цены 2016 года</t>
  </si>
  <si>
    <t>Валовой региональный продукт в основных ценах (ОКВЭД 2) (тысяча рублей, значение показателя за год)</t>
  </si>
  <si>
    <t>643</t>
  </si>
  <si>
    <t>Центральный федеральный округ</t>
  </si>
  <si>
    <t>030</t>
  </si>
  <si>
    <t>Белгородская область</t>
  </si>
  <si>
    <t>14000000000</t>
  </si>
  <si>
    <t>Брянская область</t>
  </si>
  <si>
    <t>15000000000</t>
  </si>
  <si>
    <t>Владимирская область</t>
  </si>
  <si>
    <t>17000000000</t>
  </si>
  <si>
    <t>Воронежская область</t>
  </si>
  <si>
    <t>20000000000</t>
  </si>
  <si>
    <t>Ивановская область</t>
  </si>
  <si>
    <t>24000000000</t>
  </si>
  <si>
    <t>Калужская область</t>
  </si>
  <si>
    <t>29000000000</t>
  </si>
  <si>
    <t>Костромская область</t>
  </si>
  <si>
    <t>34000000000</t>
  </si>
  <si>
    <t>Курская область</t>
  </si>
  <si>
    <t>38000000000</t>
  </si>
  <si>
    <t>Липецкая область</t>
  </si>
  <si>
    <t>42000000000</t>
  </si>
  <si>
    <t>Московская область</t>
  </si>
  <si>
    <t>46000000000</t>
  </si>
  <si>
    <t>Орловская область</t>
  </si>
  <si>
    <t>54000000000</t>
  </si>
  <si>
    <t>Рязанская область</t>
  </si>
  <si>
    <t>61000000000</t>
  </si>
  <si>
    <t>Смоленская область</t>
  </si>
  <si>
    <t>66000000000</t>
  </si>
  <si>
    <t>Тамбовская область</t>
  </si>
  <si>
    <t>68000000000</t>
  </si>
  <si>
    <t>Тверская область</t>
  </si>
  <si>
    <t>28000000000</t>
  </si>
  <si>
    <t>Тульская область</t>
  </si>
  <si>
    <t>70000000000</t>
  </si>
  <si>
    <t>Ярославская область</t>
  </si>
  <si>
    <t>78000000000</t>
  </si>
  <si>
    <t>Город Москва столица Российской Федерации город федерального значения</t>
  </si>
  <si>
    <t>45000000000</t>
  </si>
  <si>
    <t>Северо-Западный федеральный округ</t>
  </si>
  <si>
    <t>031</t>
  </si>
  <si>
    <t>Республика Карелия</t>
  </si>
  <si>
    <t>86000000000</t>
  </si>
  <si>
    <t>Республика Коми</t>
  </si>
  <si>
    <t>87000000000</t>
  </si>
  <si>
    <t>Архангельская область</t>
  </si>
  <si>
    <t>11000000000</t>
  </si>
  <si>
    <t>Ненецкий автономный округ (Архангельская область)</t>
  </si>
  <si>
    <t>11100000000</t>
  </si>
  <si>
    <t>Архангельская область (кроме Ненецкого автономного округа)</t>
  </si>
  <si>
    <t>11001000000</t>
  </si>
  <si>
    <t>Вологодская область</t>
  </si>
  <si>
    <t>19000000000</t>
  </si>
  <si>
    <t>Калининградская область</t>
  </si>
  <si>
    <t>27000000000</t>
  </si>
  <si>
    <t>Ленинградская область</t>
  </si>
  <si>
    <t>41000000000</t>
  </si>
  <si>
    <t>Мурманская область</t>
  </si>
  <si>
    <t>47000000000</t>
  </si>
  <si>
    <t>Новгородская область</t>
  </si>
  <si>
    <t>49000000000</t>
  </si>
  <si>
    <t>Псковская область</t>
  </si>
  <si>
    <t>58000000000</t>
  </si>
  <si>
    <t>Город Санкт-Петербург город федерального значения</t>
  </si>
  <si>
    <t>40000000000</t>
  </si>
  <si>
    <t>Южный федеральный округ (по 2009 год)</t>
  </si>
  <si>
    <t>032</t>
  </si>
  <si>
    <t>Южный федеральный округ (с 2010 года)</t>
  </si>
  <si>
    <t>037</t>
  </si>
  <si>
    <t>Южный федеральный округ (с 29.07.2016)</t>
  </si>
  <si>
    <t>040</t>
  </si>
  <si>
    <t>Республика Адыгея (Адыгея)</t>
  </si>
  <si>
    <t>79000000000</t>
  </si>
  <si>
    <t>Республика Калмыкия</t>
  </si>
  <si>
    <t>85000000000</t>
  </si>
  <si>
    <t>Республика Крым</t>
  </si>
  <si>
    <t>35000000000</t>
  </si>
  <si>
    <t>Краснодарский край</t>
  </si>
  <si>
    <t>03000000000</t>
  </si>
  <si>
    <t>Астраханская область</t>
  </si>
  <si>
    <t>12000000000</t>
  </si>
  <si>
    <t>Волгоградская область</t>
  </si>
  <si>
    <t>18000000000</t>
  </si>
  <si>
    <t>Ростовская область</t>
  </si>
  <si>
    <t>60000000000</t>
  </si>
  <si>
    <t>Город федерального значения Севастополь</t>
  </si>
  <si>
    <t>67000000000</t>
  </si>
  <si>
    <t>Северо-Кавказский федеральный округ</t>
  </si>
  <si>
    <t>038</t>
  </si>
  <si>
    <t>Республика Дагестан</t>
  </si>
  <si>
    <t>82000000000</t>
  </si>
  <si>
    <t>Республика Ингушетия</t>
  </si>
  <si>
    <t>26000000000</t>
  </si>
  <si>
    <t>Кабардино-Балкарская Республика</t>
  </si>
  <si>
    <t>83000000000</t>
  </si>
  <si>
    <t>Карачаево-Черкесская Республика</t>
  </si>
  <si>
    <t>91000000000</t>
  </si>
  <si>
    <t>Республика Северная Осетия-Алания</t>
  </si>
  <si>
    <t>90000000000</t>
  </si>
  <si>
    <t>Чеченская Республика</t>
  </si>
  <si>
    <t>96000000000</t>
  </si>
  <si>
    <t>Ставропольский край</t>
  </si>
  <si>
    <t>07000000000</t>
  </si>
  <si>
    <t>Приволжский федеральный округ</t>
  </si>
  <si>
    <t>033</t>
  </si>
  <si>
    <t>Республика Башкортостан</t>
  </si>
  <si>
    <t>80000000000</t>
  </si>
  <si>
    <t>Республика Марий Эл</t>
  </si>
  <si>
    <t>88000000000</t>
  </si>
  <si>
    <t>Республика Мордовия</t>
  </si>
  <si>
    <t>89000000000</t>
  </si>
  <si>
    <t>Республика Татарстан (Татарстан)</t>
  </si>
  <si>
    <t>92000000000</t>
  </si>
  <si>
    <t>Удмуртская Республика</t>
  </si>
  <si>
    <t>94000000000</t>
  </si>
  <si>
    <t>Чувашская Республика - Чувашия</t>
  </si>
  <si>
    <t>97000000000</t>
  </si>
  <si>
    <t>Пермский край</t>
  </si>
  <si>
    <t>57000000000</t>
  </si>
  <si>
    <t>Коми-Пермяцкий округ, входящий в состав Пермского края</t>
  </si>
  <si>
    <t>57100000000</t>
  </si>
  <si>
    <t>Кировская область</t>
  </si>
  <si>
    <t>33000000000</t>
  </si>
  <si>
    <t>Нижегородская область</t>
  </si>
  <si>
    <t>22000000000</t>
  </si>
  <si>
    <t>Оренбургская область</t>
  </si>
  <si>
    <t>53000000000</t>
  </si>
  <si>
    <t>Пензенская область</t>
  </si>
  <si>
    <t>56000000000</t>
  </si>
  <si>
    <t>Самарская область</t>
  </si>
  <si>
    <t>36000000000</t>
  </si>
  <si>
    <t>Саратовская область</t>
  </si>
  <si>
    <t>63000000000</t>
  </si>
  <si>
    <t>Ульяновская область</t>
  </si>
  <si>
    <t>73000000000</t>
  </si>
  <si>
    <t>Уральский федеральный округ</t>
  </si>
  <si>
    <t>034</t>
  </si>
  <si>
    <t>Курганская область</t>
  </si>
  <si>
    <t>37000000000</t>
  </si>
  <si>
    <t>Свердловская область</t>
  </si>
  <si>
    <t>65000000000</t>
  </si>
  <si>
    <t>Тюменская область</t>
  </si>
  <si>
    <t>71000000000</t>
  </si>
  <si>
    <t>Ханты-Мансийский автономный округ - Югра (Тюменская область)</t>
  </si>
  <si>
    <t>71100000000</t>
  </si>
  <si>
    <t>Ямало-Ненецкий автономный округ (Тюменская область)</t>
  </si>
  <si>
    <t>71140000000</t>
  </si>
  <si>
    <t>Тюменская область (кроме Ханты-Мансийского автономного округа-Югры и Ямало-Ненецкого автономного округа)</t>
  </si>
  <si>
    <t>71001000000</t>
  </si>
  <si>
    <t>Челябинская область</t>
  </si>
  <si>
    <t>75000000000</t>
  </si>
  <si>
    <t>Сибирский федеральный округ</t>
  </si>
  <si>
    <t>035</t>
  </si>
  <si>
    <t>041</t>
  </si>
  <si>
    <t>Республика Алтай</t>
  </si>
  <si>
    <t>84000000000</t>
  </si>
  <si>
    <t>Республика Тыва</t>
  </si>
  <si>
    <t>93000000000</t>
  </si>
  <si>
    <t>Республика Хакасия</t>
  </si>
  <si>
    <t>95000000000</t>
  </si>
  <si>
    <t>Алтайский край</t>
  </si>
  <si>
    <t>01000000000</t>
  </si>
  <si>
    <t>Агинский Бурятский округ (Забайкальский край)</t>
  </si>
  <si>
    <t>76100000000</t>
  </si>
  <si>
    <t>Красноярский край</t>
  </si>
  <si>
    <t>04000000000</t>
  </si>
  <si>
    <t>Таймырский (Долгано-Ненецкий) автономный округ (Красноярский край)</t>
  </si>
  <si>
    <t>04100000000</t>
  </si>
  <si>
    <t>Эвенкийский автономный округ (Красноярский край)</t>
  </si>
  <si>
    <t>04130000000</t>
  </si>
  <si>
    <t>Иркутская область</t>
  </si>
  <si>
    <t>25000000000</t>
  </si>
  <si>
    <t>Кемеровская область - Кузбасс</t>
  </si>
  <si>
    <t>32000000000</t>
  </si>
  <si>
    <t>Усть-Ордынский Бурятский округ</t>
  </si>
  <si>
    <t>25100000000</t>
  </si>
  <si>
    <t>Новосибирская область</t>
  </si>
  <si>
    <t>50000000000</t>
  </si>
  <si>
    <t>Омская область</t>
  </si>
  <si>
    <t>52000000000</t>
  </si>
  <si>
    <t>Томская область</t>
  </si>
  <si>
    <t>69000000000</t>
  </si>
  <si>
    <t>Дальневосточный федеральный округ</t>
  </si>
  <si>
    <t>036</t>
  </si>
  <si>
    <t>042</t>
  </si>
  <si>
    <t>Республика Бурятия</t>
  </si>
  <si>
    <t>81000000000</t>
  </si>
  <si>
    <t>Забайкальский край</t>
  </si>
  <si>
    <t>76000000000</t>
  </si>
  <si>
    <t>Республика Саха (Якутия)</t>
  </si>
  <si>
    <t>98000000000</t>
  </si>
  <si>
    <t>Камчатский край</t>
  </si>
  <si>
    <t>30000000000</t>
  </si>
  <si>
    <t>Корякский округ, входящий в состав Камчатского края</t>
  </si>
  <si>
    <t>30100000000</t>
  </si>
  <si>
    <t>Приморский край</t>
  </si>
  <si>
    <t>05000000000</t>
  </si>
  <si>
    <t>Хабаровский край</t>
  </si>
  <si>
    <t>08000000000</t>
  </si>
  <si>
    <t>Амурская область</t>
  </si>
  <si>
    <t>10000000000</t>
  </si>
  <si>
    <t>Магаданская область</t>
  </si>
  <si>
    <t>44000000000</t>
  </si>
  <si>
    <t>Сахалинская область</t>
  </si>
  <si>
    <t>64000000000</t>
  </si>
  <si>
    <t>Еврейская автономная область</t>
  </si>
  <si>
    <t>99000000000</t>
  </si>
  <si>
    <t>Чукотский автономный округ</t>
  </si>
  <si>
    <t>77000000000</t>
  </si>
  <si>
    <t>Крымский федеральный округ</t>
  </si>
  <si>
    <t>039</t>
  </si>
  <si>
    <t>СРЗНАЧ 2017-2022</t>
  </si>
  <si>
    <t>extraction</t>
  </si>
  <si>
    <t>construction</t>
  </si>
  <si>
    <t>industry</t>
  </si>
  <si>
    <t>decile_coeff</t>
  </si>
  <si>
    <t>СРЗНАЧ 2017-2023</t>
  </si>
  <si>
    <t>Численность населения с денежными доходами ниже границы бедности/величины прожиточного минимума</t>
  </si>
  <si>
    <t>в процентах от общей численности населения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</si>
  <si>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</si>
  <si>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</si>
  <si>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</si>
  <si>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</si>
  <si>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</si>
  <si>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</si>
  <si>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</si>
  <si>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</si>
  <si>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</si>
  <si>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</si>
  <si>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</si>
  <si>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</si>
  <si>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</si>
  <si>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</si>
  <si>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 xml:space="preserve">    Южный федеральный округ </t>
  </si>
  <si>
    <t>Данные за 2012-2022 гг. пересмотрены с учетом итогов ВПН-2020.</t>
  </si>
  <si>
    <t>Данные за 2022 - 2023  гг.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</si>
  <si>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poverty</t>
  </si>
  <si>
    <t>private_empl_share</t>
  </si>
  <si>
    <t>Численность занятых в сфере малого и среднего предпринимательства, включая индивидуальных предпринимателей</t>
  </si>
  <si>
    <t xml:space="preserve">    Южный федеральный округ (с 19.01.2010 до 27.07.2016)</t>
  </si>
  <si>
    <t xml:space="preserve">    Южный федеральный округ</t>
  </si>
  <si>
    <t xml:space="preserve">    Северо-Кавказский федеральный округ </t>
  </si>
  <si>
    <t xml:space="preserve">    Дальневосточный федеральный округ </t>
  </si>
  <si>
    <t>Среднегодовая численность занятых в экономике (расчеты на основе интеграции данных) с 2017 г. (человек, значение показателя за год, Всего по обследуемым видам экономической деятельности)</t>
  </si>
  <si>
    <t>СРЗНАЧ 2019-2023</t>
  </si>
  <si>
    <t>sme_empl_share</t>
  </si>
  <si>
    <t>Импорт товаров Российской Федерации (по данным таможенной статистики)</t>
  </si>
  <si>
    <t>январь-декабрь</t>
  </si>
  <si>
    <t>Всего по странам мира</t>
  </si>
  <si>
    <t>миллион долларов</t>
  </si>
  <si>
    <t xml:space="preserve">    Южный федеральный округ (с 2010 года)</t>
  </si>
  <si>
    <t xml:space="preserve">    Крымский федеральный округ</t>
  </si>
  <si>
    <t>Средние номинальные курсы (рубль)</t>
  </si>
  <si>
    <t>2024</t>
  </si>
  <si>
    <t>Доллар США по отношению к рублю</t>
  </si>
  <si>
    <t>Евро по отношению к рублю</t>
  </si>
  <si>
    <t>Текущие цены</t>
  </si>
  <si>
    <t>В рублях</t>
  </si>
  <si>
    <t>К ВРП</t>
  </si>
  <si>
    <t>СРЗНАЧ 2017-2021</t>
  </si>
  <si>
    <t xml:space="preserve">Экспорт товаров Российской Федерации (по данным таможенной статистики) </t>
  </si>
  <si>
    <t>imgrp</t>
  </si>
  <si>
    <t>exgrp</t>
  </si>
  <si>
    <t>Обновлено 02.10.2024</t>
  </si>
  <si>
    <r>
      <t xml:space="preserve">Индекс производительности труда по Российской Федерации в 2008-2023 г.г., 
по субъектам Российской Федерации в 2008-2022 г.г. 
</t>
    </r>
    <r>
      <rPr>
        <sz val="12"/>
        <rFont val="Times New Roman"/>
        <family val="1"/>
        <charset val="204"/>
      </rPr>
      <t>(в % к предыдущему году)</t>
    </r>
  </si>
  <si>
    <r>
      <t>2022</t>
    </r>
    <r>
      <rPr>
        <b/>
        <vertAlign val="superscript"/>
        <sz val="12"/>
        <rFont val="Calibri"/>
        <family val="2"/>
        <charset val="204"/>
      </rPr>
      <t xml:space="preserve"> 2)</t>
    </r>
  </si>
  <si>
    <r>
      <t xml:space="preserve">2023 </t>
    </r>
    <r>
      <rPr>
        <b/>
        <vertAlign val="superscript"/>
        <sz val="12"/>
        <rFont val="Calibri"/>
        <family val="2"/>
        <charset val="204"/>
      </rPr>
      <t>1) 2)</t>
    </r>
  </si>
  <si>
    <t>Методологические пояснения</t>
  </si>
  <si>
    <t xml:space="preserve">Сроки и периодичность в соответствии 
п. 1.5.9. Федерального плана статистических работ
</t>
  </si>
  <si>
    <t xml:space="preserve">Индекс производительности труда по экономике региона в целом рассчитывается как частное от деления индексов физического объема ВРП и изменения совокупных затрат труда.  
Индекс физического объема ВРП рассчитывается исходя из абсолютных значений этого показателя в постоянных ценах. 
Индексы изменения совокупных затрат труда определяются на основе трудовых затрат на всех видах работ, включая дополнительную работу и производство продукции для собственного потребления.                                     
Методика утверждена Приказом Росстата №274 от 28.04.2018.
</t>
  </si>
  <si>
    <t>по Российской Федерации, отдельным видам экономической деятельности</t>
  </si>
  <si>
    <t>первая оценка</t>
  </si>
  <si>
    <t>ежегодно</t>
  </si>
  <si>
    <t>1-я декада октября 
за предыдущий год</t>
  </si>
  <si>
    <t>вторая оценка</t>
  </si>
  <si>
    <t>1-я декада апреля 
за год, предшествующий предыдущему</t>
  </si>
  <si>
    <t>по субъектам Российской Федерации</t>
  </si>
  <si>
    <t>годовая оценка</t>
  </si>
  <si>
    <t>…</t>
  </si>
  <si>
    <r>
      <t xml:space="preserve">1) </t>
    </r>
    <r>
      <rPr>
        <sz val="12"/>
        <rFont val="Times New Roman"/>
        <family val="1"/>
        <charset val="204"/>
      </rPr>
      <t>Расчеты по Российской Федерации выполнены на основе актуальных данных по ВВП и данных о затратах труда на всех  видах работ по выпуску товаров и услуг, рассчитанных в соответствии с п.1.4.2  Федерального плана статистических работ (утвержден распоряжением Правительства РФ от 06.05.2008г. N 671-р) и Методикой расчета баланса трудовых ресурсов и оценки затрат труда (утверждена приказом Росстата от 29.09.2017г. N 647)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</si>
  <si>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</si>
  <si>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 xml:space="preserve">  "…"   нет данных</t>
  </si>
  <si>
    <t>productivity</t>
  </si>
  <si>
    <t>population</t>
  </si>
  <si>
    <t>Индекс физического объема валового регионального продукта на душу населения (процент, значение показателя за год)</t>
  </si>
  <si>
    <t xml:space="preserve">            Архангельская область (без АО)</t>
  </si>
  <si>
    <t xml:space="preserve">    Южный федеральный округ (по 2009 год)</t>
  </si>
  <si>
    <t xml:space="preserve">            Тюменская область (без АО)</t>
  </si>
  <si>
    <t>Сельское, лесное</t>
  </si>
  <si>
    <t>Добыча полезных ископаемых</t>
  </si>
  <si>
    <t>Обрабатывающие производства</t>
  </si>
  <si>
    <t>Обеспечение электрическое энергией, газом и паром; кондиционирование воздуха</t>
  </si>
  <si>
    <t>Водоснабжение;</t>
  </si>
  <si>
    <t>Строи-тельство</t>
  </si>
  <si>
    <t>Торговля оптовая и розничная; ремонт</t>
  </si>
  <si>
    <t>Транспортировка</t>
  </si>
  <si>
    <t>Деятельность гостиниц и предприятий общественного питания</t>
  </si>
  <si>
    <t>Деятельность</t>
  </si>
  <si>
    <t>Деятельность по операциям</t>
  </si>
  <si>
    <t>Образо-вание</t>
  </si>
  <si>
    <t>Другие виды</t>
  </si>
  <si>
    <t>хозяйство, охота, рыболовство</t>
  </si>
  <si>
    <t>водоотведение, организация сбора и утилизации отходов, деятельность</t>
  </si>
  <si>
    <t>автотранспортных средств</t>
  </si>
  <si>
    <t>и хранение</t>
  </si>
  <si>
    <t>в области информации и связи</t>
  </si>
  <si>
    <t>с недвижимым имуществом</t>
  </si>
  <si>
    <t>в области здравоохранения</t>
  </si>
  <si>
    <t>деятель-ности</t>
  </si>
  <si>
    <t>и рыбоводство</t>
  </si>
  <si>
    <t>по ликвидации загрязнений</t>
  </si>
  <si>
    <t>и мотоциклов</t>
  </si>
  <si>
    <t>и социальных услуг</t>
  </si>
  <si>
    <t>Сервисная занятость</t>
  </si>
  <si>
    <t>г. Москва</t>
  </si>
  <si>
    <t xml:space="preserve">в том числе: </t>
  </si>
  <si>
    <t>Ненецкий автономный округ</t>
  </si>
  <si>
    <t>без автономного округа</t>
  </si>
  <si>
    <t>г. Санкт-Петербург</t>
  </si>
  <si>
    <t>Республика Адыгея</t>
  </si>
  <si>
    <t>г. Севастополь</t>
  </si>
  <si>
    <t>Республика Северная Осетия – Алания</t>
  </si>
  <si>
    <t>Республика Татарстан</t>
  </si>
  <si>
    <t>Чувашская Республика</t>
  </si>
  <si>
    <t>в том числе:</t>
  </si>
  <si>
    <t>Ханты-Мансийский автономный</t>
  </si>
  <si>
    <t>округ – Югра</t>
  </si>
  <si>
    <t>Ямало-Ненецкий автономный округ</t>
  </si>
  <si>
    <t>без автономных округов</t>
  </si>
  <si>
    <t>Кемеровская область</t>
  </si>
  <si>
    <t xml:space="preserve">Новосибирская область </t>
  </si>
  <si>
    <t>serviceempl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</si>
</sst>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####"/>
    <numFmt numFmtId="165" formatCode="#,##0.##"/>
    <numFmt numFmtId="166" formatCode="0.0"/>
    <numFmt numFmtId="167" formatCode="#,##0.0"/>
  </numFmts>
  <fonts count="28" x14ac:knownFonts="1">
    <font>
      <sz val="10"/>
      <name val="Arial"/>
    </font>
    <font>
      <sz val="10"/>
      <name val="Arial"/>
    </font>
    <font>
      <sz val="10"/>
      <color indexed="18"/>
      <name val="Arial"/>
    </font>
    <font>
      <b/>
      <sz val="10"/>
      <name val="Arial"/>
    </font>
    <font>
      <b/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1"/>
      <name val="Times New Roman"/>
    </font>
    <font>
      <sz val="10"/>
      <name val="Arial"/>
      <family val="2"/>
      <charset val="204"/>
    </font>
    <font>
      <b/>
      <sz val="11"/>
      <name val="Aptos Narrow"/>
      <family val="2"/>
      <charset val="204"/>
      <scheme val="minor"/>
    </font>
    <font>
      <sz val="10"/>
      <name val="Aptos Narrow"/>
      <family val="2"/>
      <charset val="204"/>
      <scheme val="minor"/>
    </font>
    <font>
      <sz val="9"/>
      <name val="Aptos Narrow"/>
      <family val="2"/>
      <charset val="204"/>
      <scheme val="minor"/>
    </font>
    <font>
      <sz val="11"/>
      <color indexed="18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  <font>
      <sz val="9"/>
      <color theme="1"/>
      <name val="Aptos Narrow"/>
      <family val="2"/>
      <charset val="204"/>
      <scheme val="minor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vertAlign val="superscript"/>
      <sz val="12"/>
      <name val="Calibri"/>
      <family val="2"/>
      <charset val="204"/>
    </font>
    <font>
      <sz val="12"/>
      <name val="Arial"/>
      <family val="2"/>
      <charset val="204"/>
    </font>
    <font>
      <sz val="8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7"/>
      <color theme="1"/>
      <name val="Arial"/>
      <family val="2"/>
      <charset val="204"/>
    </font>
    <font>
      <b/>
      <sz val="7"/>
      <color rgb="FF000000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</fills>
  <borders count="30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55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16" fillId="0" borderId="0"/>
    <xf numFmtId="9" fontId="16" fillId="0" borderId="0" applyFont="0" applyFill="0" applyBorder="0" applyAlignment="0" applyProtection="0"/>
  </cellStyleXfs>
  <cellXfs count="13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3" fillId="0" borderId="0" xfId="0" applyFont="1"/>
    <xf numFmtId="0" fontId="2" fillId="2" borderId="1" xfId="0" applyFont="1" applyFill="1" applyBorder="1" applyAlignment="1">
      <alignment vertical="top"/>
    </xf>
    <xf numFmtId="0" fontId="6" fillId="0" borderId="3" xfId="0" applyFont="1" applyBorder="1" applyAlignment="1">
      <alignment vertical="center" wrapText="1" shrinkToFit="1"/>
    </xf>
    <xf numFmtId="14" fontId="6" fillId="0" borderId="3" xfId="0" applyNumberFormat="1" applyFont="1" applyBorder="1" applyAlignment="1">
      <alignment horizontal="center" vertical="center" wrapText="1" shrinkToFit="1"/>
    </xf>
    <xf numFmtId="0" fontId="6" fillId="0" borderId="3" xfId="0" applyFont="1" applyBorder="1" applyAlignment="1">
      <alignment vertical="center" wrapText="1"/>
    </xf>
    <xf numFmtId="0" fontId="2" fillId="2" borderId="0" xfId="0" applyFont="1" applyFill="1" applyAlignment="1">
      <alignment horizontal="left" vertical="top" wrapText="1"/>
    </xf>
    <xf numFmtId="165" fontId="0" fillId="0" borderId="0" xfId="0" applyNumberFormat="1" applyAlignment="1">
      <alignment horizontal="right" vertical="top"/>
    </xf>
    <xf numFmtId="0" fontId="2" fillId="2" borderId="2" xfId="0" applyFont="1" applyFill="1" applyBorder="1" applyAlignment="1">
      <alignment horizontal="left" vertical="top" wrapText="1"/>
    </xf>
    <xf numFmtId="165" fontId="0" fillId="0" borderId="0" xfId="0" applyNumberFormat="1"/>
    <xf numFmtId="0" fontId="2" fillId="2" borderId="4" xfId="0" applyFont="1" applyFill="1" applyBorder="1" applyAlignment="1">
      <alignment horizontal="left" vertical="top" wrapText="1"/>
    </xf>
    <xf numFmtId="4" fontId="0" fillId="0" borderId="0" xfId="0" applyNumberFormat="1"/>
    <xf numFmtId="0" fontId="8" fillId="0" borderId="0" xfId="2" applyFont="1" applyAlignment="1">
      <alignment horizontal="center"/>
    </xf>
    <xf numFmtId="0" fontId="9" fillId="0" borderId="0" xfId="2" applyFont="1"/>
    <xf numFmtId="0" fontId="10" fillId="0" borderId="5" xfId="2" applyFont="1" applyBorder="1" applyAlignment="1">
      <alignment vertical="center"/>
    </xf>
    <xf numFmtId="0" fontId="10" fillId="0" borderId="5" xfId="2" applyFont="1" applyBorder="1" applyAlignment="1">
      <alignment horizontal="right" vertical="center"/>
    </xf>
    <xf numFmtId="166" fontId="8" fillId="0" borderId="7" xfId="2" applyNumberFormat="1" applyFont="1" applyBorder="1" applyAlignment="1">
      <alignment horizontal="center"/>
    </xf>
    <xf numFmtId="166" fontId="8" fillId="0" borderId="0" xfId="2" applyNumberFormat="1" applyFont="1" applyAlignment="1">
      <alignment horizontal="center"/>
    </xf>
    <xf numFmtId="166" fontId="12" fillId="0" borderId="0" xfId="2" applyNumberFormat="1" applyFont="1" applyAlignment="1">
      <alignment horizontal="center"/>
    </xf>
    <xf numFmtId="0" fontId="12" fillId="0" borderId="0" xfId="2" applyFont="1" applyAlignment="1">
      <alignment horizontal="center"/>
    </xf>
    <xf numFmtId="0" fontId="10" fillId="0" borderId="0" xfId="2" applyFont="1"/>
    <xf numFmtId="0" fontId="13" fillId="0" borderId="0" xfId="2" applyFont="1"/>
    <xf numFmtId="0" fontId="11" fillId="3" borderId="6" xfId="2" applyFont="1" applyFill="1" applyBorder="1" applyAlignment="1">
      <alignment horizontal="right" vertical="center"/>
    </xf>
    <xf numFmtId="0" fontId="11" fillId="3" borderId="6" xfId="2" applyFont="1" applyFill="1" applyBorder="1" applyAlignment="1">
      <alignment horizontal="center" vertical="center"/>
    </xf>
    <xf numFmtId="0" fontId="4" fillId="0" borderId="7" xfId="2" applyFont="1" applyBorder="1" applyAlignment="1">
      <alignment horizontal="left" vertical="top"/>
    </xf>
    <xf numFmtId="0" fontId="4" fillId="0" borderId="0" xfId="2" applyFont="1" applyAlignment="1">
      <alignment horizontal="left" vertical="top"/>
    </xf>
    <xf numFmtId="0" fontId="5" fillId="0" borderId="0" xfId="2" applyFont="1" applyAlignment="1">
      <alignment horizontal="left" vertical="top"/>
    </xf>
    <xf numFmtId="0" fontId="0" fillId="0" borderId="0" xfId="2" applyFont="1" applyAlignment="1">
      <alignment horizontal="left" vertical="top"/>
    </xf>
    <xf numFmtId="0" fontId="5" fillId="0" borderId="0" xfId="2" applyFont="1" applyAlignment="1">
      <alignment horizontal="center" vertical="center"/>
    </xf>
    <xf numFmtId="166" fontId="0" fillId="0" borderId="0" xfId="0" applyNumberFormat="1"/>
    <xf numFmtId="9" fontId="0" fillId="0" borderId="0" xfId="1" applyFont="1"/>
    <xf numFmtId="0" fontId="14" fillId="0" borderId="0" xfId="0" applyFont="1"/>
    <xf numFmtId="0" fontId="15" fillId="2" borderId="1" xfId="0" applyFont="1" applyFill="1" applyBorder="1" applyAlignment="1">
      <alignment horizontal="left" vertical="top"/>
    </xf>
    <xf numFmtId="0" fontId="7" fillId="0" borderId="0" xfId="0" applyFont="1"/>
    <xf numFmtId="49" fontId="0" fillId="0" borderId="0" xfId="0" applyNumberFormat="1"/>
    <xf numFmtId="0" fontId="2" fillId="2" borderId="1" xfId="0" applyFont="1" applyFill="1" applyBorder="1" applyAlignment="1">
      <alignment horizontal="left" vertical="top"/>
    </xf>
    <xf numFmtId="9" fontId="0" fillId="0" borderId="0" xfId="1" applyFont="1" applyAlignment="1"/>
    <xf numFmtId="0" fontId="2" fillId="2" borderId="4" xfId="0" applyFont="1" applyFill="1" applyBorder="1" applyAlignment="1">
      <alignment horizontal="left" vertical="top"/>
    </xf>
    <xf numFmtId="9" fontId="0" fillId="0" borderId="0" xfId="0" applyNumberFormat="1"/>
    <xf numFmtId="0" fontId="17" fillId="0" borderId="0" xfId="3" applyFont="1"/>
    <xf numFmtId="166" fontId="18" fillId="4" borderId="0" xfId="3" applyNumberFormat="1" applyFont="1" applyFill="1" applyAlignment="1">
      <alignment horizontal="center" vertical="center"/>
    </xf>
    <xf numFmtId="0" fontId="20" fillId="0" borderId="8" xfId="3" applyFont="1" applyBorder="1" applyAlignment="1">
      <alignment vertical="top" wrapText="1"/>
    </xf>
    <xf numFmtId="0" fontId="19" fillId="0" borderId="8" xfId="3" applyFont="1" applyBorder="1" applyAlignment="1">
      <alignment horizontal="center" vertical="center" wrapText="1"/>
    </xf>
    <xf numFmtId="0" fontId="19" fillId="0" borderId="8" xfId="3" applyFont="1" applyBorder="1" applyAlignment="1">
      <alignment horizontal="center" vertical="center"/>
    </xf>
    <xf numFmtId="0" fontId="19" fillId="0" borderId="13" xfId="3" applyFont="1" applyBorder="1" applyAlignment="1">
      <alignment horizontal="left" vertical="top" wrapText="1" indent="2"/>
    </xf>
    <xf numFmtId="167" fontId="22" fillId="0" borderId="13" xfId="3" applyNumberFormat="1" applyFont="1" applyBorder="1" applyAlignment="1">
      <alignment horizontal="center" vertical="center" wrapText="1"/>
    </xf>
    <xf numFmtId="0" fontId="20" fillId="0" borderId="16" xfId="3" applyFont="1" applyBorder="1" applyAlignment="1">
      <alignment horizontal="left" wrapText="1"/>
    </xf>
    <xf numFmtId="167" fontId="22" fillId="0" borderId="9" xfId="3" applyNumberFormat="1" applyFont="1" applyBorder="1" applyAlignment="1">
      <alignment horizontal="center" wrapText="1"/>
    </xf>
    <xf numFmtId="167" fontId="22" fillId="0" borderId="12" xfId="3" applyNumberFormat="1" applyFont="1" applyBorder="1" applyAlignment="1">
      <alignment horizontal="center" wrapText="1"/>
    </xf>
    <xf numFmtId="167" fontId="22" fillId="0" borderId="0" xfId="3" applyNumberFormat="1" applyFont="1" applyAlignment="1">
      <alignment horizontal="center" wrapText="1"/>
    </xf>
    <xf numFmtId="0" fontId="17" fillId="0" borderId="16" xfId="3" applyFont="1" applyBorder="1"/>
    <xf numFmtId="9" fontId="17" fillId="0" borderId="16" xfId="4" applyFont="1" applyBorder="1"/>
    <xf numFmtId="167" fontId="22" fillId="0" borderId="14" xfId="3" applyNumberFormat="1" applyFont="1" applyBorder="1" applyAlignment="1">
      <alignment horizontal="center" wrapText="1"/>
    </xf>
    <xf numFmtId="167" fontId="22" fillId="0" borderId="16" xfId="3" applyNumberFormat="1" applyFont="1" applyBorder="1" applyAlignment="1">
      <alignment horizontal="center" wrapText="1"/>
    </xf>
    <xf numFmtId="0" fontId="20" fillId="0" borderId="15" xfId="3" applyFont="1" applyBorder="1" applyAlignment="1">
      <alignment vertical="center"/>
    </xf>
    <xf numFmtId="0" fontId="20" fillId="0" borderId="0" xfId="3" applyFont="1" applyAlignment="1">
      <alignment vertical="center" wrapText="1"/>
    </xf>
    <xf numFmtId="167" fontId="17" fillId="0" borderId="0" xfId="3" applyNumberFormat="1" applyFont="1"/>
    <xf numFmtId="0" fontId="17" fillId="0" borderId="15" xfId="3" applyFont="1" applyBorder="1" applyAlignment="1">
      <alignment vertical="center"/>
    </xf>
    <xf numFmtId="0" fontId="17" fillId="0" borderId="0" xfId="3" applyFont="1" applyAlignment="1">
      <alignment vertical="center" wrapText="1"/>
    </xf>
    <xf numFmtId="0" fontId="17" fillId="0" borderId="15" xfId="3" applyFont="1" applyBorder="1"/>
    <xf numFmtId="0" fontId="20" fillId="0" borderId="0" xfId="3" applyFont="1" applyAlignment="1">
      <alignment vertical="top" wrapText="1"/>
    </xf>
    <xf numFmtId="0" fontId="20" fillId="0" borderId="0" xfId="3" applyFont="1" applyAlignment="1">
      <alignment vertical="center"/>
    </xf>
    <xf numFmtId="0" fontId="20" fillId="0" borderId="16" xfId="3" applyFont="1" applyBorder="1" applyAlignment="1">
      <alignment horizontal="left" wrapText="1" indent="2"/>
    </xf>
    <xf numFmtId="166" fontId="17" fillId="0" borderId="0" xfId="3" applyNumberFormat="1" applyFont="1"/>
    <xf numFmtId="0" fontId="20" fillId="0" borderId="19" xfId="3" applyFont="1" applyBorder="1" applyAlignment="1">
      <alignment horizontal="left" wrapText="1"/>
    </xf>
    <xf numFmtId="167" fontId="22" fillId="0" borderId="17" xfId="3" applyNumberFormat="1" applyFont="1" applyBorder="1" applyAlignment="1">
      <alignment horizontal="center" wrapText="1"/>
    </xf>
    <xf numFmtId="167" fontId="22" fillId="0" borderId="19" xfId="3" applyNumberFormat="1" applyFont="1" applyBorder="1" applyAlignment="1">
      <alignment horizontal="center" wrapText="1"/>
    </xf>
    <xf numFmtId="0" fontId="23" fillId="0" borderId="0" xfId="3" applyFont="1" applyAlignment="1">
      <alignment wrapText="1"/>
    </xf>
    <xf numFmtId="0" fontId="23" fillId="0" borderId="0" xfId="3" applyFont="1"/>
    <xf numFmtId="0" fontId="20" fillId="0" borderId="0" xfId="3" applyFont="1" applyAlignment="1">
      <alignment horizontal="left" vertical="center" wrapText="1"/>
    </xf>
    <xf numFmtId="0" fontId="2" fillId="2" borderId="20" xfId="0" applyFont="1" applyFill="1" applyBorder="1" applyAlignment="1">
      <alignment horizontal="left" vertical="top" wrapText="1"/>
    </xf>
    <xf numFmtId="3" fontId="0" fillId="0" borderId="20" xfId="0" applyNumberForma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top"/>
    </xf>
    <xf numFmtId="0" fontId="19" fillId="0" borderId="5" xfId="3" applyFont="1" applyBorder="1" applyAlignment="1">
      <alignment horizontal="center" vertical="center" wrapText="1"/>
    </xf>
    <xf numFmtId="0" fontId="20" fillId="0" borderId="9" xfId="3" applyFont="1" applyBorder="1" applyAlignment="1">
      <alignment horizontal="center" vertical="center"/>
    </xf>
    <xf numFmtId="0" fontId="20" fillId="0" borderId="14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top" wrapText="1"/>
    </xf>
    <xf numFmtId="0" fontId="20" fillId="0" borderId="11" xfId="3" applyFont="1" applyBorder="1" applyAlignment="1">
      <alignment horizontal="center" vertical="top" wrapText="1"/>
    </xf>
    <xf numFmtId="0" fontId="20" fillId="0" borderId="12" xfId="3" applyFont="1" applyBorder="1" applyAlignment="1">
      <alignment horizontal="center" vertical="top" wrapText="1"/>
    </xf>
    <xf numFmtId="0" fontId="20" fillId="0" borderId="15" xfId="3" applyFont="1" applyBorder="1" applyAlignment="1">
      <alignment horizontal="center" vertical="top" wrapText="1"/>
    </xf>
    <xf numFmtId="0" fontId="20" fillId="0" borderId="0" xfId="3" applyFont="1" applyAlignment="1">
      <alignment horizontal="center" vertical="top" wrapText="1"/>
    </xf>
    <xf numFmtId="0" fontId="20" fillId="0" borderId="16" xfId="3" applyFont="1" applyBorder="1" applyAlignment="1">
      <alignment horizontal="center" vertical="top" wrapText="1"/>
    </xf>
    <xf numFmtId="0" fontId="20" fillId="0" borderId="18" xfId="3" applyFont="1" applyBorder="1" applyAlignment="1">
      <alignment horizontal="center" vertical="top" wrapText="1"/>
    </xf>
    <xf numFmtId="0" fontId="20" fillId="0" borderId="5" xfId="3" applyFont="1" applyBorder="1" applyAlignment="1">
      <alignment horizontal="center" vertical="top" wrapText="1"/>
    </xf>
    <xf numFmtId="0" fontId="20" fillId="0" borderId="19" xfId="3" applyFont="1" applyBorder="1" applyAlignment="1">
      <alignment horizontal="center" vertical="top" wrapText="1"/>
    </xf>
    <xf numFmtId="0" fontId="20" fillId="0" borderId="9" xfId="3" applyFont="1" applyBorder="1" applyAlignment="1">
      <alignment horizontal="left" vertical="top" wrapText="1"/>
    </xf>
    <xf numFmtId="0" fontId="20" fillId="0" borderId="14" xfId="3" applyFont="1" applyBorder="1" applyAlignment="1">
      <alignment horizontal="left" vertical="top" wrapText="1"/>
    </xf>
    <xf numFmtId="0" fontId="20" fillId="0" borderId="17" xfId="3" applyFont="1" applyBorder="1" applyAlignment="1">
      <alignment horizontal="left" vertical="top" wrapText="1"/>
    </xf>
    <xf numFmtId="0" fontId="20" fillId="0" borderId="9" xfId="3" applyFont="1" applyBorder="1" applyAlignment="1">
      <alignment horizontal="left" vertical="center" wrapText="1"/>
    </xf>
    <xf numFmtId="0" fontId="20" fillId="0" borderId="14" xfId="3" applyFont="1" applyBorder="1" applyAlignment="1">
      <alignment horizontal="left" vertical="center" wrapText="1"/>
    </xf>
    <xf numFmtId="0" fontId="20" fillId="0" borderId="17" xfId="3" applyFont="1" applyBorder="1" applyAlignment="1">
      <alignment horizontal="left" vertical="center" wrapText="1"/>
    </xf>
    <xf numFmtId="0" fontId="20" fillId="0" borderId="9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/>
    </xf>
    <xf numFmtId="0" fontId="20" fillId="0" borderId="9" xfId="3" applyFont="1" applyBorder="1" applyAlignment="1">
      <alignment horizontal="left" vertical="center" wrapText="1" indent="1"/>
    </xf>
    <xf numFmtId="0" fontId="20" fillId="0" borderId="17" xfId="3" applyFont="1" applyBorder="1" applyAlignment="1">
      <alignment horizontal="left" vertical="center" wrapText="1" indent="1"/>
    </xf>
    <xf numFmtId="0" fontId="20" fillId="0" borderId="0" xfId="3" applyFont="1" applyAlignment="1">
      <alignment horizontal="left" wrapText="1"/>
    </xf>
    <xf numFmtId="0" fontId="20" fillId="0" borderId="0" xfId="3" applyFont="1" applyAlignment="1">
      <alignment horizontal="left"/>
    </xf>
    <xf numFmtId="0" fontId="24" fillId="0" borderId="0" xfId="3" applyFont="1" applyAlignment="1">
      <alignment horizontal="left" vertical="center" wrapText="1"/>
    </xf>
    <xf numFmtId="0" fontId="20" fillId="0" borderId="0" xfId="3" applyFont="1" applyAlignment="1">
      <alignment horizontal="left" vertical="center" wrapText="1"/>
    </xf>
    <xf numFmtId="0" fontId="3" fillId="0" borderId="0" xfId="0" applyFont="1"/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8" fillId="0" borderId="0" xfId="2" applyFont="1" applyAlignment="1">
      <alignment horizontal="center"/>
    </xf>
    <xf numFmtId="0" fontId="15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5" fillId="0" borderId="21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0" fillId="0" borderId="25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26" fillId="0" borderId="27" xfId="0" applyFont="1" applyBorder="1" applyAlignment="1">
      <alignment vertical="center"/>
    </xf>
    <xf numFmtId="0" fontId="26" fillId="0" borderId="0" xfId="0" applyFont="1" applyAlignment="1">
      <alignment horizontal="right" vertical="center" wrapText="1"/>
    </xf>
    <xf numFmtId="0" fontId="27" fillId="0" borderId="27" xfId="0" applyFont="1" applyBorder="1" applyAlignment="1">
      <alignment vertical="center"/>
    </xf>
    <xf numFmtId="0" fontId="27" fillId="0" borderId="0" xfId="0" applyFont="1" applyAlignment="1">
      <alignment horizontal="right" vertical="center" wrapText="1"/>
    </xf>
    <xf numFmtId="0" fontId="27" fillId="0" borderId="27" xfId="0" applyFont="1" applyBorder="1" applyAlignment="1">
      <alignment horizontal="left" vertical="center"/>
    </xf>
    <xf numFmtId="0" fontId="27" fillId="0" borderId="0" xfId="0" applyFont="1" applyAlignment="1">
      <alignment horizontal="right" vertical="center" wrapText="1"/>
    </xf>
    <xf numFmtId="0" fontId="27" fillId="0" borderId="28" xfId="0" applyFont="1" applyBorder="1" applyAlignment="1">
      <alignment vertical="center"/>
    </xf>
    <xf numFmtId="0" fontId="27" fillId="0" borderId="29" xfId="0" applyFont="1" applyBorder="1" applyAlignment="1">
      <alignment horizontal="right" vertical="center" wrapText="1"/>
    </xf>
    <xf numFmtId="2" fontId="0" fillId="0" borderId="0" xfId="1" applyNumberFormat="1" applyFont="1"/>
    <xf numFmtId="0" fontId="25" fillId="0" borderId="22" xfId="0" applyFont="1" applyBorder="1" applyAlignment="1">
      <alignment horizontal="center" vertical="center"/>
    </xf>
    <xf numFmtId="0" fontId="25" fillId="0" borderId="24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</cellXfs>
  <cellStyles count="5">
    <cellStyle name="Обычный" xfId="0" builtinId="0"/>
    <cellStyle name="Обычный 2" xfId="2" xr:uid="{B6C5E410-A585-4293-95F9-5B5A7B9FD6C4}"/>
    <cellStyle name="Обычный 3" xfId="3" xr:uid="{E5B9B703-A076-4CD7-9B0B-76D0FE27442F}"/>
    <cellStyle name="Процентный" xfId="1" builtinId="5"/>
    <cellStyle name="Процентный 2" xfId="4" xr:uid="{DC02831B-966A-457D-9AB4-8B91953C740D}"/>
  </cellStyles>
  <dxfs count="2">
    <dxf>
      <font>
        <color rgb="FFFF0000"/>
      </font>
      <fill>
        <patternFill>
          <bgColor theme="5" tint="0.79998168889431442"/>
        </patternFill>
      </fill>
    </dxf>
    <dxf>
      <fill>
        <patternFill>
          <bgColor indexed="4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4189-483B-49FC-92CF-B7E1B239FAC6}">
  <dimension ref="A1:O89"/>
  <sheetViews>
    <sheetView tabSelected="1" topLeftCell="A30" workbookViewId="0">
      <selection activeCell="O65" sqref="O65"/>
    </sheetView>
  </sheetViews>
  <sheetFormatPr defaultRowHeight="12.5" x14ac:dyDescent="0.25"/>
  <cols>
    <col min="1" max="1" width="30.36328125" customWidth="1"/>
    <col min="2" max="2" width="37.08984375" customWidth="1"/>
    <col min="3" max="3" width="11.81640625" bestFit="1" customWidth="1"/>
    <col min="5" max="5" width="12.26953125" bestFit="1" customWidth="1"/>
    <col min="10" max="10" width="8.36328125" customWidth="1"/>
    <col min="14" max="14" width="11" bestFit="1" customWidth="1"/>
  </cols>
  <sheetData>
    <row r="1" spans="1:15" x14ac:dyDescent="0.25">
      <c r="A1" t="s">
        <v>125</v>
      </c>
      <c r="B1" t="s">
        <v>126</v>
      </c>
      <c r="C1" t="s">
        <v>127</v>
      </c>
      <c r="D1" t="s">
        <v>128</v>
      </c>
      <c r="E1" t="s">
        <v>344</v>
      </c>
      <c r="F1" t="s">
        <v>346</v>
      </c>
      <c r="G1" t="s">
        <v>345</v>
      </c>
      <c r="H1" t="s">
        <v>347</v>
      </c>
      <c r="I1" t="s">
        <v>368</v>
      </c>
      <c r="J1" t="s">
        <v>369</v>
      </c>
      <c r="K1" s="36" t="s">
        <v>377</v>
      </c>
      <c r="L1" t="s">
        <v>393</v>
      </c>
      <c r="M1" t="s">
        <v>394</v>
      </c>
      <c r="N1" t="s">
        <v>414</v>
      </c>
      <c r="O1" t="s">
        <v>463</v>
      </c>
    </row>
    <row r="2" spans="1:15" x14ac:dyDescent="0.25">
      <c r="A2" s="5" t="s">
        <v>10</v>
      </c>
      <c r="B2" t="str">
        <f>TRIM(A2)</f>
        <v>Российская Федерация</v>
      </c>
      <c r="C2" s="37" t="s">
        <v>132</v>
      </c>
      <c r="D2">
        <f>INDEX('ВРП-ДУШ'!V:V,MATCH($A2,'ВРП-ДУШ'!B:B,0))</f>
        <v>537479.34732538986</v>
      </c>
      <c r="E2">
        <f>INDEX('ВРП-СТРУКТ'!W:W,MATCH($A2,'ВРП-СТРУКТ'!$A:$A,0))</f>
        <v>12.983333333333334</v>
      </c>
      <c r="F2">
        <f>INDEX('ВРП-СТРУКТ'!X:X,MATCH($A2,'ВРП-СТРУКТ'!$A:$A,0))</f>
        <v>5.4666666666666659</v>
      </c>
      <c r="G2">
        <f>INDEX('ВРП-СТРУКТ'!Y:Y,MATCH($A2,'ВРП-СТРУКТ'!$A:$A,0))</f>
        <v>14.994444444444445</v>
      </c>
      <c r="H2">
        <f>INDEX('ДЕЦ-КОЭФФ'!N:N,MATCH($A2,'ДЕЦ-КОЭФФ'!$A:$A,0))</f>
        <v>6.9428571428571422</v>
      </c>
      <c r="I2">
        <f>INDEX(БЕДНОСТЬ!AE:AE,MATCH($A2,БЕДНОСТЬ!$A:$A,0))</f>
        <v>11.242857142857144</v>
      </c>
      <c r="J2">
        <f>INDEX('ЗАНЯТОСТЬ-ФОРМА-СОБСТВ'!P:P,MATCH($A2,'ЗАНЯТОСТЬ-ФОРМА-СОБСТВ'!$A:$A,0))*100</f>
        <v>61.280407626991206</v>
      </c>
      <c r="K2">
        <f>INDEX('ЗАНЯТОСТЬ-МСП'!N:N,MATCH($A2,'ЗАНЯТОСТЬ-МСП'!A:A,0))</f>
        <v>36.738724980157322</v>
      </c>
      <c r="L2">
        <f>INDEX(ИМПОРТ!Z:Z,MATCH($A2,ИМПОРТ!$A:$A,0))*100</f>
        <v>17.031627938887599</v>
      </c>
      <c r="M2">
        <f>INDEX(ЭКСПОРТ!Z:Z,MATCH($A2,ЭКСПОРТ!$A:$A,0))*100</f>
        <v>28.329830221580949</v>
      </c>
      <c r="N2" s="33">
        <f>INDEX(ПРОИЗВОДТРУДА!S:S,MATCH(B2,ПРОИЗВОДТРУДА!A:A,0))</f>
        <v>0.22608415905361268</v>
      </c>
      <c r="O2" s="130">
        <f>INDEX(ЗАНЯТОСТЬСТРУКТ!$Q:$Q,MATCH(B2,ЗАНЯТОСТЬСТРУКТ!$B:$B,0))</f>
        <v>65.699999999999989</v>
      </c>
    </row>
    <row r="3" spans="1:15" x14ac:dyDescent="0.25">
      <c r="A3" s="5" t="s">
        <v>12</v>
      </c>
      <c r="B3" t="str">
        <f t="shared" ref="B3:B61" si="0">TRIM(A3)</f>
        <v>Белгородская область</v>
      </c>
      <c r="C3" s="37" t="s">
        <v>136</v>
      </c>
      <c r="D3">
        <f>INDEX('ВРП-ДУШ'!V:V,MATCH($A3,'ВРП-ДУШ'!B:B,0))</f>
        <v>543633.81076973921</v>
      </c>
      <c r="E3">
        <f>INDEX('ВРП-СТРУКТ'!W:W,MATCH($A3,'ВРП-СТРУКТ'!$A:$A,0))</f>
        <v>20.8</v>
      </c>
      <c r="F3">
        <f>INDEX('ВРП-СТРУКТ'!X:X,MATCH($A3,'ВРП-СТРУКТ'!$A:$A,0))</f>
        <v>4.833333333333333</v>
      </c>
      <c r="G3">
        <f>INDEX('ВРП-СТРУКТ'!Y:Y,MATCH($A3,'ВРП-СТРУКТ'!$A:$A,0))</f>
        <v>13.905555555555553</v>
      </c>
      <c r="H3">
        <f>INDEX('ДЕЦ-КОЭФФ'!N:N,MATCH($A3,'ДЕЦ-КОЭФФ'!$A:$A,0))</f>
        <v>6.0714285714285712</v>
      </c>
      <c r="I3">
        <f>INDEX(БЕДНОСТЬ!AE:AE,MATCH($A3,БЕДНОСТЬ!$A:$A,0))</f>
        <v>6.9857142857142858</v>
      </c>
      <c r="J3">
        <f>INDEX('ЗАНЯТОСТЬ-ФОРМА-СОБСТВ'!P:P,MATCH($A3,'ЗАНЯТОСТЬ-ФОРМА-СОБСТВ'!$A:$A,0))*100</f>
        <v>64.86692817704845</v>
      </c>
      <c r="K3">
        <f>INDEX('ЗАНЯТОСТЬ-МСП'!N:N,MATCH($A3,'ЗАНЯТОСТЬ-МСП'!A:A,0))</f>
        <v>30.548959613363671</v>
      </c>
      <c r="L3">
        <f>INDEX(ИМПОРТ!Z:Z,MATCH($A3,ИМПОРТ!$A:$A,0))*100</f>
        <v>9.9512561693300157</v>
      </c>
      <c r="M3">
        <f>INDEX(ЭКСПОРТ!Z:Z,MATCH($A3,ЭКСПОРТ!$A:$A,0))*100</f>
        <v>22.900741284407587</v>
      </c>
      <c r="N3" s="33">
        <f>INDEX(ПРОИЗВОДТРУДА!S:S,MATCH(B3,ПРОИЗВОДТРУДА!A:A,0))</f>
        <v>0.72798090540341942</v>
      </c>
      <c r="O3" s="130">
        <f>INDEX(ЗАНЯТОСТЬСТРУКТ!$Q:$Q,MATCH(B3,ЗАНЯТОСТЬСТРУКТ!$B:$B,0))</f>
        <v>57.8</v>
      </c>
    </row>
    <row r="4" spans="1:15" x14ac:dyDescent="0.25">
      <c r="A4" s="5" t="s">
        <v>13</v>
      </c>
      <c r="B4" t="str">
        <f t="shared" si="0"/>
        <v>Брянская область</v>
      </c>
      <c r="C4" s="37" t="s">
        <v>138</v>
      </c>
      <c r="D4">
        <f>INDEX('ВРП-ДУШ'!V:V,MATCH($A4,'ВРП-ДУШ'!B:B,0))</f>
        <v>291169.22403473634</v>
      </c>
      <c r="E4">
        <f>INDEX('ВРП-СТРУКТ'!W:W,MATCH($A4,'ВРП-СТРУКТ'!$A:$A,0))</f>
        <v>0</v>
      </c>
      <c r="F4">
        <f>INDEX('ВРП-СТРУКТ'!X:X,MATCH($A4,'ВРП-СТРУКТ'!$A:$A,0))</f>
        <v>3.7166666666666663</v>
      </c>
      <c r="G4">
        <f>INDEX('ВРП-СТРУКТ'!Y:Y,MATCH($A4,'ВРП-СТРУКТ'!$A:$A,0))</f>
        <v>14.219444444444443</v>
      </c>
      <c r="H4">
        <f>INDEX('ДЕЦ-КОЭФФ'!N:N,MATCH($A4,'ДЕЦ-КОЭФФ'!$A:$A,0))</f>
        <v>5.7428571428571429</v>
      </c>
      <c r="I4">
        <f>INDEX(БЕДНОСТЬ!AE:AE,MATCH($A4,БЕДНОСТЬ!$A:$A,0))</f>
        <v>12.971428571428572</v>
      </c>
      <c r="J4">
        <f>INDEX('ЗАНЯТОСТЬ-ФОРМА-СОБСТВ'!P:P,MATCH($A4,'ЗАНЯТОСТЬ-ФОРМА-СОБСТВ'!$A:$A,0))*100</f>
        <v>54.694911282247915</v>
      </c>
      <c r="K4">
        <f>INDEX('ЗАНЯТОСТЬ-МСП'!N:N,MATCH($A4,'ЗАНЯТОСТЬ-МСП'!A:A,0))</f>
        <v>30.160502294813604</v>
      </c>
      <c r="L4">
        <f>INDEX(ИМПОРТ!Z:Z,MATCH($A4,ИМПОРТ!$A:$A,0))*100</f>
        <v>14.013007201091479</v>
      </c>
      <c r="M4">
        <f>INDEX(ЭКСПОРТ!Z:Z,MATCH($A4,ЭКСПОРТ!$A:$A,0))*100</f>
        <v>5.8657944274744134</v>
      </c>
      <c r="N4" s="33">
        <f>INDEX(ПРОИЗВОДТРУДА!S:S,MATCH(B4,ПРОИЗВОДТРУДА!A:A,0))</f>
        <v>0.77724853224328161</v>
      </c>
      <c r="O4" s="130">
        <f>INDEX(ЗАНЯТОСТЬСТРУКТ!$Q:$Q,MATCH(B4,ЗАНЯТОСТЬСТРУКТ!$B:$B,0))</f>
        <v>63.699999999999996</v>
      </c>
    </row>
    <row r="5" spans="1:15" x14ac:dyDescent="0.25">
      <c r="A5" s="5" t="s">
        <v>14</v>
      </c>
      <c r="B5" t="str">
        <f t="shared" si="0"/>
        <v>Владимирская область</v>
      </c>
      <c r="C5" s="37" t="s">
        <v>140</v>
      </c>
      <c r="D5">
        <f>INDEX('ВРП-ДУШ'!V:V,MATCH($A5,'ВРП-ДУШ'!B:B,0))</f>
        <v>344591.71759554622</v>
      </c>
      <c r="E5">
        <f>INDEX('ВРП-СТРУКТ'!W:W,MATCH($A5,'ВРП-СТРУКТ'!$A:$A,0))</f>
        <v>0.46666666666666662</v>
      </c>
      <c r="F5">
        <f>INDEX('ВРП-СТРУКТ'!X:X,MATCH($A5,'ВРП-СТРУКТ'!$A:$A,0))</f>
        <v>4.8166666666666664</v>
      </c>
      <c r="G5">
        <f>INDEX('ВРП-СТРУКТ'!Y:Y,MATCH($A5,'ВРП-СТРУКТ'!$A:$A,0))</f>
        <v>30.319444444444446</v>
      </c>
      <c r="H5">
        <f>INDEX('ДЕЦ-КОЭФФ'!N:N,MATCH($A5,'ДЕЦ-КОЭФФ'!$A:$A,0))</f>
        <v>4.8142857142857141</v>
      </c>
      <c r="I5">
        <f>INDEX(БЕДНОСТЬ!AE:AE,MATCH($A5,БЕДНОСТЬ!$A:$A,0))</f>
        <v>11.814285714285715</v>
      </c>
      <c r="J5">
        <f>INDEX('ЗАНЯТОСТЬ-ФОРМА-СОБСТВ'!P:P,MATCH($A5,'ЗАНЯТОСТЬ-ФОРМА-СОБСТВ'!$A:$A,0))*100</f>
        <v>63.501377212637223</v>
      </c>
      <c r="K5">
        <f>INDEX('ЗАНЯТОСТЬ-МСП'!N:N,MATCH($A5,'ЗАНЯТОСТЬ-МСП'!A:A,0))</f>
        <v>34.083096925341998</v>
      </c>
      <c r="L5">
        <f>INDEX(ИМПОРТ!Z:Z,MATCH($A5,ИМПОРТ!$A:$A,0))*100</f>
        <v>18.700497022397862</v>
      </c>
      <c r="M5">
        <f>INDEX(ЭКСПОРТ!Z:Z,MATCH($A5,ЭКСПОРТ!$A:$A,0))*100</f>
        <v>9.6336927411696003</v>
      </c>
      <c r="N5" s="33">
        <f>INDEX(ПРОИЗВОДТРУДА!S:S,MATCH(B5,ПРОИЗВОДТРУДА!A:A,0))</f>
        <v>0.29726401434362915</v>
      </c>
      <c r="O5" s="130">
        <f>INDEX(ЗАНЯТОСТЬСТРУКТ!$Q:$Q,MATCH(B5,ЗАНЯТОСТЬСТРУКТ!$B:$B,0))</f>
        <v>60</v>
      </c>
    </row>
    <row r="6" spans="1:15" x14ac:dyDescent="0.25">
      <c r="A6" s="5" t="s">
        <v>15</v>
      </c>
      <c r="B6" t="str">
        <f t="shared" si="0"/>
        <v>Воронежская область</v>
      </c>
      <c r="C6" s="37" t="s">
        <v>142</v>
      </c>
      <c r="D6">
        <f>INDEX('ВРП-ДУШ'!V:V,MATCH($A6,'ВРП-ДУШ'!B:B,0))</f>
        <v>375597.80014471122</v>
      </c>
      <c r="E6">
        <f>INDEX('ВРП-СТРУКТ'!W:W,MATCH($A6,'ВРП-СТРУКТ'!$A:$A,0))</f>
        <v>0.48333333333333334</v>
      </c>
      <c r="F6">
        <f>INDEX('ВРП-СТРУКТ'!X:X,MATCH($A6,'ВРП-СТРУКТ'!$A:$A,0))</f>
        <v>7.3666666666666671</v>
      </c>
      <c r="G6">
        <f>INDEX('ВРП-СТРУКТ'!Y:Y,MATCH($A6,'ВРП-СТРУКТ'!$A:$A,0))</f>
        <v>14.211111111111109</v>
      </c>
      <c r="H6">
        <f>INDEX('ДЕЦ-КОЭФФ'!N:N,MATCH($A6,'ДЕЦ-КОЭФФ'!$A:$A,0))</f>
        <v>6.4714285714285706</v>
      </c>
      <c r="I6">
        <f>INDEX(БЕДНОСТЬ!AE:AE,MATCH($A6,БЕДНОСТЬ!$A:$A,0))</f>
        <v>8.1142857142857139</v>
      </c>
      <c r="J6">
        <f>INDEX('ЗАНЯТОСТЬ-ФОРМА-СОБСТВ'!P:P,MATCH($A6,'ЗАНЯТОСТЬ-ФОРМА-СОБСТВ'!$A:$A,0))*100</f>
        <v>64.526378009128834</v>
      </c>
      <c r="K6">
        <f>INDEX('ЗАНЯТОСТЬ-МСП'!N:N,MATCH($A6,'ЗАНЯТОСТЬ-МСП'!A:A,0))</f>
        <v>34.395984188492505</v>
      </c>
      <c r="L6">
        <f>INDEX(ИМПОРТ!Z:Z,MATCH($A6,ИМПОРТ!$A:$A,0))*100</f>
        <v>6.8923763487217737</v>
      </c>
      <c r="M6">
        <f>INDEX(ЭКСПОРТ!Z:Z,MATCH($A6,ЭКСПОРТ!$A:$A,0))*100</f>
        <v>8.6090653903060677</v>
      </c>
      <c r="N6" s="33">
        <f>INDEX(ПРОИЗВОДТРУДА!S:S,MATCH(B6,ПРОИЗВОДТРУДА!A:A,0))</f>
        <v>0.47115473731081403</v>
      </c>
      <c r="O6" s="130">
        <f>INDEX(ЗАНЯТОСТЬСТРУКТ!$Q:$Q,MATCH(B6,ЗАНЯТОСТЬСТРУКТ!$B:$B,0))</f>
        <v>64</v>
      </c>
    </row>
    <row r="7" spans="1:15" x14ac:dyDescent="0.25">
      <c r="A7" s="5" t="s">
        <v>16</v>
      </c>
      <c r="B7" t="str">
        <f t="shared" si="0"/>
        <v>Ивановская область</v>
      </c>
      <c r="C7" s="37" t="s">
        <v>144</v>
      </c>
      <c r="D7">
        <f>INDEX('ВРП-ДУШ'!V:V,MATCH($A7,'ВРП-ДУШ'!B:B,0))</f>
        <v>223646.71290599866</v>
      </c>
      <c r="E7">
        <f>INDEX('ВРП-СТРУКТ'!W:W,MATCH($A7,'ВРП-СТРУКТ'!$A:$A,0))</f>
        <v>0.18333333333333332</v>
      </c>
      <c r="F7">
        <f>INDEX('ВРП-СТРУКТ'!X:X,MATCH($A7,'ВРП-СТРУКТ'!$A:$A,0))</f>
        <v>4</v>
      </c>
      <c r="G7">
        <f>INDEX('ВРП-СТРУКТ'!Y:Y,MATCH($A7,'ВРП-СТРУКТ'!$A:$A,0))</f>
        <v>18.099999999999998</v>
      </c>
      <c r="H7">
        <f>INDEX('ДЕЦ-КОЭФФ'!N:N,MATCH($A7,'ДЕЦ-КОЭФФ'!$A:$A,0))</f>
        <v>5.4857142857142858</v>
      </c>
      <c r="I7">
        <f>INDEX(БЕДНОСТЬ!AE:AE,MATCH($A7,БЕДНОСТЬ!$A:$A,0))</f>
        <v>12.385714285714286</v>
      </c>
      <c r="J7">
        <f>INDEX('ЗАНЯТОСТЬ-ФОРМА-СОБСТВ'!P:P,MATCH($A7,'ЗАНЯТОСТЬ-ФОРМА-СОБСТВ'!$A:$A,0))*100</f>
        <v>58.386116681646016</v>
      </c>
      <c r="K7">
        <f>INDEX('ЗАНЯТОСТЬ-МСП'!N:N,MATCH($A7,'ЗАНЯТОСТЬ-МСП'!A:A,0))</f>
        <v>39.959421796303204</v>
      </c>
      <c r="L7">
        <f>INDEX(ИМПОРТ!Z:Z,MATCH($A7,ИМПОРТ!$A:$A,0))*100</f>
        <v>15.329631367929714</v>
      </c>
      <c r="M7">
        <f>INDEX(ЭКСПОРТ!Z:Z,MATCH($A7,ЭКСПОРТ!$A:$A,0))*100</f>
        <v>5.0067805609736045</v>
      </c>
      <c r="N7" s="33">
        <f>INDEX(ПРОИЗВОДТРУДА!S:S,MATCH(B7,ПРОИЗВОДТРУДА!A:A,0))</f>
        <v>1.2435346728315588E-2</v>
      </c>
      <c r="O7" s="130">
        <f>INDEX(ЗАНЯТОСТЬСТРУКТ!$Q:$Q,MATCH(B7,ЗАНЯТОСТЬСТРУКТ!$B:$B,0))</f>
        <v>62.800000000000004</v>
      </c>
    </row>
    <row r="8" spans="1:15" x14ac:dyDescent="0.25">
      <c r="A8" s="5" t="s">
        <v>17</v>
      </c>
      <c r="B8" t="str">
        <f t="shared" si="0"/>
        <v>Калужская область</v>
      </c>
      <c r="C8" s="37" t="s">
        <v>146</v>
      </c>
      <c r="D8">
        <f>INDEX('ВРП-ДУШ'!V:V,MATCH($A8,'ВРП-ДУШ'!B:B,0))</f>
        <v>422049.82295823871</v>
      </c>
      <c r="E8">
        <f>INDEX('ВРП-СТРУКТ'!W:W,MATCH($A8,'ВРП-СТРУКТ'!$A:$A,0))</f>
        <v>0.33333333333333331</v>
      </c>
      <c r="F8">
        <f>INDEX('ВРП-СТРУКТ'!X:X,MATCH($A8,'ВРП-СТРУКТ'!$A:$A,0))</f>
        <v>4.9666666666666677</v>
      </c>
      <c r="G8">
        <f>INDEX('ВРП-СТРУКТ'!Y:Y,MATCH($A8,'ВРП-СТРУКТ'!$A:$A,0))</f>
        <v>33.361111111111107</v>
      </c>
      <c r="H8">
        <f>INDEX('ДЕЦ-КОЭФФ'!N:N,MATCH($A8,'ДЕЦ-КОЭФФ'!$A:$A,0))</f>
        <v>5.1428571428571432</v>
      </c>
      <c r="I8">
        <f>INDEX(БЕДНОСТЬ!AE:AE,MATCH($A8,БЕДНОСТЬ!$A:$A,0))</f>
        <v>9.4428571428571413</v>
      </c>
      <c r="J8">
        <f>INDEX('ЗАНЯТОСТЬ-ФОРМА-СОБСТВ'!P:P,MATCH($A8,'ЗАНЯТОСТЬ-ФОРМА-СОБСТВ'!$A:$A,0))*100</f>
        <v>64.080533080979109</v>
      </c>
      <c r="K8">
        <f>INDEX('ЗАНЯТОСТЬ-МСП'!N:N,MATCH($A8,'ЗАНЯТОСТЬ-МСП'!A:A,0))</f>
        <v>36.589255478263873</v>
      </c>
      <c r="L8">
        <f>INDEX(ИМПОРТ!Z:Z,MATCH($A8,ИМПОРТ!$A:$A,0))*100</f>
        <v>75.816292868019559</v>
      </c>
      <c r="M8">
        <f>INDEX(ЭКСПОРТ!Z:Z,MATCH($A8,ЭКСПОРТ!$A:$A,0))*100</f>
        <v>15.703469987472587</v>
      </c>
      <c r="N8" s="33">
        <f>INDEX(ПРОИЗВОДТРУДА!S:S,MATCH(B8,ПРОИЗВОДТРУДА!A:A,0))</f>
        <v>0.68182488463788959</v>
      </c>
      <c r="O8" s="130">
        <f>INDEX(ЗАНЯТОСТЬСТРУКТ!$Q:$Q,MATCH(B8,ЗАНЯТОСТЬСТРУКТ!$B:$B,0))</f>
        <v>58.399999999999991</v>
      </c>
    </row>
    <row r="9" spans="1:15" x14ac:dyDescent="0.25">
      <c r="A9" s="5" t="s">
        <v>18</v>
      </c>
      <c r="B9" t="str">
        <f t="shared" si="0"/>
        <v>Костромская область</v>
      </c>
      <c r="C9" s="37" t="s">
        <v>148</v>
      </c>
      <c r="D9">
        <f>INDEX('ВРП-ДУШ'!V:V,MATCH($A9,'ВРП-ДУШ'!B:B,0))</f>
        <v>293565.90452352731</v>
      </c>
      <c r="E9">
        <f>INDEX('ВРП-СТРУКТ'!W:W,MATCH($A9,'ВРП-СТРУКТ'!$A:$A,0))</f>
        <v>0.16666666666666666</v>
      </c>
      <c r="F9">
        <f>INDEX('ВРП-СТРУКТ'!X:X,MATCH($A9,'ВРП-СТРУКТ'!$A:$A,0))</f>
        <v>4.3</v>
      </c>
      <c r="G9">
        <f>INDEX('ВРП-СТРУКТ'!Y:Y,MATCH($A9,'ВРП-СТРУКТ'!$A:$A,0))</f>
        <v>20.683333333333334</v>
      </c>
      <c r="H9">
        <f>INDEX('ДЕЦ-КОЭФФ'!N:N,MATCH($A9,'ДЕЦ-КОЭФФ'!$A:$A,0))</f>
        <v>5.1142857142857139</v>
      </c>
      <c r="I9">
        <f>INDEX(БЕДНОСТЬ!AE:AE,MATCH($A9,БЕДНОСТЬ!$A:$A,0))</f>
        <v>11.12857142857143</v>
      </c>
      <c r="J9">
        <f>INDEX('ЗАНЯТОСТЬ-ФОРМА-СОБСТВ'!P:P,MATCH($A9,'ЗАНЯТОСТЬ-ФОРМА-СОБСТВ'!$A:$A,0))*100</f>
        <v>53.479699074592546</v>
      </c>
      <c r="K9">
        <f>INDEX('ЗАНЯТОСТЬ-МСП'!N:N,MATCH($A9,'ЗАНЯТОСТЬ-МСП'!A:A,0))</f>
        <v>42.488100521797989</v>
      </c>
      <c r="L9">
        <f>INDEX(ИМПОРТ!Z:Z,MATCH($A9,ИМПОРТ!$A:$A,0))*100</f>
        <v>5.4531404808011015</v>
      </c>
      <c r="M9">
        <f>INDEX(ЭКСПОРТ!Z:Z,MATCH($A9,ЭКСПОРТ!$A:$A,0))*100</f>
        <v>67.069314964595321</v>
      </c>
      <c r="N9" s="33">
        <f>INDEX(ПРОИЗВОДТРУДА!S:S,MATCH(B9,ПРОИЗВОДТРУДА!A:A,0))</f>
        <v>0.34963709661256148</v>
      </c>
      <c r="O9" s="130">
        <f>INDEX(ЗАНЯТОСТЬСТРУКТ!$Q:$Q,MATCH(B9,ЗАНЯТОСТЬСТРУКТ!$B:$B,0))</f>
        <v>63.099999999999994</v>
      </c>
    </row>
    <row r="10" spans="1:15" x14ac:dyDescent="0.25">
      <c r="A10" s="5" t="s">
        <v>19</v>
      </c>
      <c r="B10" t="str">
        <f t="shared" si="0"/>
        <v>Курская область</v>
      </c>
      <c r="C10" s="37" t="s">
        <v>150</v>
      </c>
      <c r="D10">
        <f>INDEX('ВРП-ДУШ'!V:V,MATCH($A10,'ВРП-ДУШ'!B:B,0))</f>
        <v>382395.56214182678</v>
      </c>
      <c r="E10">
        <f>INDEX('ВРП-СТРУКТ'!W:W,MATCH($A10,'ВРП-СТРУКТ'!$A:$A,0))</f>
        <v>12.549999999999999</v>
      </c>
      <c r="F10">
        <f>INDEX('ВРП-СТРУКТ'!X:X,MATCH($A10,'ВРП-СТРУКТ'!$A:$A,0))</f>
        <v>6.3833333333333329</v>
      </c>
      <c r="G10">
        <f>INDEX('ВРП-СТРУКТ'!Y:Y,MATCH($A10,'ВРП-СТРУКТ'!$A:$A,0))</f>
        <v>13.163888888888886</v>
      </c>
      <c r="H10">
        <f>INDEX('ДЕЦ-КОЭФФ'!N:N,MATCH($A10,'ДЕЦ-КОЭФФ'!$A:$A,0))</f>
        <v>5.6428571428571432</v>
      </c>
      <c r="I10">
        <f>INDEX(БЕДНОСТЬ!AE:AE,MATCH($A10,БЕДНОСТЬ!$A:$A,0))</f>
        <v>9.1714285714285726</v>
      </c>
      <c r="J10">
        <f>INDEX('ЗАНЯТОСТЬ-ФОРМА-СОБСТВ'!P:P,MATCH($A10,'ЗАНЯТОСТЬ-ФОРМА-СОБСТВ'!$A:$A,0))*100</f>
        <v>57.364550286380599</v>
      </c>
      <c r="K10">
        <f>INDEX('ЗАНЯТОСТЬ-МСП'!N:N,MATCH($A10,'ЗАНЯТОСТЬ-МСП'!A:A,0))</f>
        <v>27.191295696502785</v>
      </c>
      <c r="L10">
        <f>INDEX(ИМПОРТ!Z:Z,MATCH($A10,ИМПОРТ!$A:$A,0))*100</f>
        <v>7.2953265610688778</v>
      </c>
      <c r="M10">
        <f>INDEX(ЭКСПОРТ!Z:Z,MATCH($A10,ЭКСПОРТ!$A:$A,0))*100</f>
        <v>11.540694979560802</v>
      </c>
      <c r="N10" s="33">
        <f>INDEX(ПРОИЗВОДТРУДА!S:S,MATCH(B10,ПРОИЗВОДТРУДА!A:A,0))</f>
        <v>0.53395801273375554</v>
      </c>
      <c r="O10" s="130">
        <f>INDEX(ЗАНЯТОСТЬСТРУКТ!$Q:$Q,MATCH(B10,ЗАНЯТОСТЬСТРУКТ!$B:$B,0))</f>
        <v>61.2</v>
      </c>
    </row>
    <row r="11" spans="1:15" x14ac:dyDescent="0.25">
      <c r="A11" s="5" t="s">
        <v>20</v>
      </c>
      <c r="B11" t="str">
        <f t="shared" si="0"/>
        <v>Липецкая область</v>
      </c>
      <c r="C11" s="37" t="s">
        <v>152</v>
      </c>
      <c r="D11">
        <f>INDEX('ВРП-ДУШ'!V:V,MATCH($A11,'ВРП-ДУШ'!B:B,0))</f>
        <v>450718.6087675349</v>
      </c>
      <c r="E11">
        <f>INDEX('ВРП-СТРУКТ'!W:W,MATCH($A11,'ВРП-СТРУКТ'!$A:$A,0))</f>
        <v>0.5</v>
      </c>
      <c r="F11">
        <f>INDEX('ВРП-СТРУКТ'!X:X,MATCH($A11,'ВРП-СТРУКТ'!$A:$A,0))</f>
        <v>6.3500000000000005</v>
      </c>
      <c r="G11">
        <f>INDEX('ВРП-СТРУКТ'!Y:Y,MATCH($A11,'ВРП-СТРУКТ'!$A:$A,0))</f>
        <v>34.541666666666664</v>
      </c>
      <c r="H11">
        <f>INDEX('ДЕЦ-КОЭФФ'!N:N,MATCH($A11,'ДЕЦ-КОЭФФ'!$A:$A,0))</f>
        <v>6</v>
      </c>
      <c r="I11">
        <f>INDEX(БЕДНОСТЬ!AE:AE,MATCH($A11,БЕДНОСТЬ!$A:$A,0))</f>
        <v>8.1428571428571423</v>
      </c>
      <c r="J11">
        <f>INDEX('ЗАНЯТОСТЬ-ФОРМА-СОБСТВ'!P:P,MATCH($A11,'ЗАНЯТОСТЬ-ФОРМА-СОБСТВ'!$A:$A,0))*100</f>
        <v>66.486029028874583</v>
      </c>
      <c r="K11">
        <f>INDEX('ЗАНЯТОСТЬ-МСП'!N:N,MATCH($A11,'ЗАНЯТОСТЬ-МСП'!A:A,0))</f>
        <v>27.811775017886657</v>
      </c>
      <c r="L11">
        <f>INDEX(ИМПОРТ!Z:Z,MATCH($A11,ИМПОРТ!$A:$A,0))*100</f>
        <v>13.104933905896937</v>
      </c>
      <c r="M11">
        <f>INDEX(ЭКСПОРТ!Z:Z,MATCH($A11,ЭКСПОРТ!$A:$A,0))*100</f>
        <v>48.927066598170732</v>
      </c>
      <c r="N11" s="33">
        <f>INDEX(ПРОИЗВОДТРУДА!S:S,MATCH(B11,ПРОИЗВОДТРУДА!A:A,0))</f>
        <v>0.24782610815190376</v>
      </c>
      <c r="O11" s="130">
        <f>INDEX(ЗАНЯТОСТЬСТРУКТ!$Q:$Q,MATCH(B11,ЗАНЯТОСТЬСТРУКТ!$B:$B,0))</f>
        <v>59.599999999999994</v>
      </c>
    </row>
    <row r="12" spans="1:15" x14ac:dyDescent="0.25">
      <c r="A12" s="5" t="s">
        <v>21</v>
      </c>
      <c r="B12" t="str">
        <f t="shared" si="0"/>
        <v>Московская область</v>
      </c>
      <c r="C12" s="37" t="s">
        <v>154</v>
      </c>
      <c r="D12">
        <f>INDEX('ВРП-ДУШ'!V:V,MATCH($A12,'ВРП-ДУШ'!B:B,0))</f>
        <v>559665.11950707552</v>
      </c>
      <c r="E12">
        <f>INDEX('ВРП-СТРУКТ'!W:W,MATCH($A12,'ВРП-СТРУКТ'!$A:$A,0))</f>
        <v>0.16666666666666666</v>
      </c>
      <c r="F12">
        <f>INDEX('ВРП-СТРУКТ'!X:X,MATCH($A12,'ВРП-СТРУКТ'!$A:$A,0))</f>
        <v>5.1000000000000005</v>
      </c>
      <c r="G12">
        <f>INDEX('ВРП-СТРУКТ'!Y:Y,MATCH($A12,'ВРП-СТРУКТ'!$A:$A,0))</f>
        <v>16.816666666666666</v>
      </c>
      <c r="H12">
        <f>INDEX('ДЕЦ-КОЭФФ'!N:N,MATCH($A12,'ДЕЦ-КОЭФФ'!$A:$A,0))</f>
        <v>5.8</v>
      </c>
      <c r="I12">
        <f>INDEX(БЕДНОСТЬ!AE:AE,MATCH($A12,БЕДНОСТЬ!$A:$A,0))</f>
        <v>7.1142857142857139</v>
      </c>
      <c r="J12">
        <f>INDEX('ЗАНЯТОСТЬ-ФОРМА-СОБСТВ'!P:P,MATCH($A12,'ЗАНЯТОСТЬ-ФОРМА-СОБСТВ'!$A:$A,0))*100</f>
        <v>67.406363991265493</v>
      </c>
      <c r="K12">
        <f>INDEX('ЗАНЯТОСТЬ-МСП'!N:N,MATCH($A12,'ЗАНЯТОСТЬ-МСП'!A:A,0))</f>
        <v>43.759086978278233</v>
      </c>
      <c r="L12">
        <f>INDEX(ИМПОРТ!Z:Z,MATCH($A12,ИМПОРТ!$A:$A,0))*100</f>
        <v>34.793878917514363</v>
      </c>
      <c r="M12">
        <f>INDEX(ЭКСПОРТ!Z:Z,MATCH($A12,ЭКСПОРТ!$A:$A,0))*100</f>
        <v>9.941574243660483</v>
      </c>
      <c r="N12" s="33">
        <f>INDEX(ПРОИЗВОДТРУДА!S:S,MATCH(B12,ПРОИЗВОДТРУДА!A:A,0))</f>
        <v>0.52874512025325759</v>
      </c>
      <c r="O12" s="130">
        <f>INDEX(ЗАНЯТОСТЬСТРУКТ!$Q:$Q,MATCH(B12,ЗАНЯТОСТЬСТРУКТ!$B:$B,0))</f>
        <v>67.8</v>
      </c>
    </row>
    <row r="13" spans="1:15" x14ac:dyDescent="0.25">
      <c r="A13" s="5" t="s">
        <v>22</v>
      </c>
      <c r="B13" t="str">
        <f t="shared" si="0"/>
        <v>Орловская область</v>
      </c>
      <c r="C13" s="37" t="s">
        <v>156</v>
      </c>
      <c r="D13">
        <f>INDEX('ВРП-ДУШ'!V:V,MATCH($A13,'ВРП-ДУШ'!B:B,0))</f>
        <v>322569.54567480081</v>
      </c>
      <c r="E13">
        <f>INDEX('ВРП-СТРУКТ'!W:W,MATCH($A13,'ВРП-СТРУКТ'!$A:$A,0))</f>
        <v>0.13333333333333333</v>
      </c>
      <c r="F13">
        <f>INDEX('ВРП-СТРУКТ'!X:X,MATCH($A13,'ВРП-СТРУКТ'!$A:$A,0))</f>
        <v>5.3833333333333337</v>
      </c>
      <c r="G13">
        <f>INDEX('ВРП-СТРУКТ'!Y:Y,MATCH($A13,'ВРП-СТРУКТ'!$A:$A,0))</f>
        <v>13.363888888888889</v>
      </c>
      <c r="H13">
        <f>INDEX('ДЕЦ-КОЭФФ'!N:N,MATCH($A13,'ДЕЦ-КОЭФФ'!$A:$A,0))</f>
        <v>5.628571428571429</v>
      </c>
      <c r="I13">
        <f>INDEX(БЕДНОСТЬ!AE:AE,MATCH($A13,БЕДНОСТЬ!$A:$A,0))</f>
        <v>12.342857142857143</v>
      </c>
      <c r="J13">
        <f>INDEX('ЗАНЯТОСТЬ-ФОРМА-СОБСТВ'!P:P,MATCH($A13,'ЗАНЯТОСТЬ-ФОРМА-СОБСТВ'!$A:$A,0))*100</f>
        <v>53.804907032790027</v>
      </c>
      <c r="K13">
        <f>INDEX('ЗАНЯТОСТЬ-МСП'!N:N,MATCH($A13,'ЗАНЯТОСТЬ-МСП'!A:A,0))</f>
        <v>35.482746201068153</v>
      </c>
      <c r="L13">
        <f>INDEX(ИМПОРТ!Z:Z,MATCH($A13,ИМПОРТ!$A:$A,0))*100</f>
        <v>7.6293313384080648</v>
      </c>
      <c r="M13">
        <f>INDEX(ЭКСПОРТ!Z:Z,MATCH($A13,ЭКСПОРТ!$A:$A,0))*100</f>
        <v>6.8506008581434266</v>
      </c>
      <c r="N13" s="33">
        <f>INDEX(ПРОИЗВОДТРУДА!S:S,MATCH(B13,ПРОИЗВОДТРУДА!A:A,0))</f>
        <v>0.41183968305368368</v>
      </c>
      <c r="O13" s="130">
        <f>INDEX(ЗАНЯТОСТЬСТРУКТ!$Q:$Q,MATCH(B13,ЗАНЯТОСТЬСТРУКТ!$B:$B,0))</f>
        <v>65</v>
      </c>
    </row>
    <row r="14" spans="1:15" x14ac:dyDescent="0.25">
      <c r="A14" s="5" t="s">
        <v>23</v>
      </c>
      <c r="B14" t="str">
        <f t="shared" si="0"/>
        <v>Рязанская область</v>
      </c>
      <c r="C14" s="37" t="s">
        <v>158</v>
      </c>
      <c r="D14">
        <f>INDEX('ВРП-ДУШ'!V:V,MATCH($A14,'ВРП-ДУШ'!B:B,0))</f>
        <v>346494.7954731838</v>
      </c>
      <c r="E14">
        <f>INDEX('ВРП-СТРУКТ'!W:W,MATCH($A14,'ВРП-СТРУКТ'!$A:$A,0))</f>
        <v>0.15</v>
      </c>
      <c r="F14">
        <f>INDEX('ВРП-СТРУКТ'!X:X,MATCH($A14,'ВРП-СТРУКТ'!$A:$A,0))</f>
        <v>4.2333333333333334</v>
      </c>
      <c r="G14">
        <f>INDEX('ВРП-СТРУКТ'!Y:Y,MATCH($A14,'ВРП-СТРУКТ'!$A:$A,0))</f>
        <v>21.638888888888886</v>
      </c>
      <c r="H14">
        <f>INDEX('ДЕЦ-КОЭФФ'!N:N,MATCH($A14,'ДЕЦ-КОЭФФ'!$A:$A,0))</f>
        <v>5.4571428571428573</v>
      </c>
      <c r="I14">
        <f>INDEX(БЕДНОСТЬ!AE:AE,MATCH($A14,БЕДНОСТЬ!$A:$A,0))</f>
        <v>12.257142857142858</v>
      </c>
      <c r="J14">
        <f>INDEX('ЗАНЯТОСТЬ-ФОРМА-СОБСТВ'!P:P,MATCH($A14,'ЗАНЯТОСТЬ-ФОРМА-СОБСТВ'!$A:$A,0))*100</f>
        <v>59.032315141434246</v>
      </c>
      <c r="K14">
        <f>INDEX('ЗАНЯТОСТЬ-МСП'!N:N,MATCH($A14,'ЗАНЯТОСТЬ-МСП'!A:A,0))</f>
        <v>36.895062148302017</v>
      </c>
      <c r="L14">
        <f>INDEX(ИМПОРТ!Z:Z,MATCH($A14,ИМПОРТ!$A:$A,0))*100</f>
        <v>10.724549369424841</v>
      </c>
      <c r="M14">
        <f>INDEX(ЭКСПОРТ!Z:Z,MATCH($A14,ЭКСПОРТ!$A:$A,0))*100</f>
        <v>14.089652979572953</v>
      </c>
      <c r="N14" s="33">
        <f>INDEX(ПРОИЗВОДТРУДА!S:S,MATCH(B14,ПРОИЗВОДТРУДА!A:A,0))</f>
        <v>0.3688769794667961</v>
      </c>
      <c r="O14" s="130">
        <f>INDEX(ЗАНЯТОСТЬСТРУКТ!$Q:$Q,MATCH(B14,ЗАНЯТОСТЬСТРУКТ!$B:$B,0))</f>
        <v>63.1</v>
      </c>
    </row>
    <row r="15" spans="1:15" x14ac:dyDescent="0.25">
      <c r="A15" s="5" t="s">
        <v>24</v>
      </c>
      <c r="B15" t="str">
        <f t="shared" si="0"/>
        <v>Смоленская область</v>
      </c>
      <c r="C15" s="37" t="s">
        <v>160</v>
      </c>
      <c r="D15">
        <f>INDEX('ВРП-ДУШ'!V:V,MATCH($A15,'ВРП-ДУШ'!B:B,0))</f>
        <v>330650.45818870945</v>
      </c>
      <c r="E15">
        <f>INDEX('ВРП-СТРУКТ'!W:W,MATCH($A15,'ВРП-СТРУКТ'!$A:$A,0))</f>
        <v>0.26666666666666666</v>
      </c>
      <c r="F15">
        <f>INDEX('ВРП-СТРУКТ'!X:X,MATCH($A15,'ВРП-СТРУКТ'!$A:$A,0))</f>
        <v>3.683333333333334</v>
      </c>
      <c r="G15">
        <f>INDEX('ВРП-СТРУКТ'!Y:Y,MATCH($A15,'ВРП-СТРУКТ'!$A:$A,0))</f>
        <v>17.713888888888889</v>
      </c>
      <c r="H15">
        <f>INDEX('ДЕЦ-КОЭФФ'!N:N,MATCH($A15,'ДЕЦ-КОЭФФ'!$A:$A,0))</f>
        <v>6.0857142857142845</v>
      </c>
      <c r="I15">
        <f>INDEX(БЕДНОСТЬ!AE:AE,MATCH($A15,БЕДНОСТЬ!$A:$A,0))</f>
        <v>14.442857142857141</v>
      </c>
      <c r="J15">
        <f>INDEX('ЗАНЯТОСТЬ-ФОРМА-СОБСТВ'!P:P,MATCH($A15,'ЗАНЯТОСТЬ-ФОРМА-СОБСТВ'!$A:$A,0))*100</f>
        <v>56.910410481457632</v>
      </c>
      <c r="K15">
        <f>INDEX('ЗАНЯТОСТЬ-МСП'!N:N,MATCH($A15,'ЗАНЯТОСТЬ-МСП'!A:A,0))</f>
        <v>37.059858389435568</v>
      </c>
      <c r="L15">
        <f>INDEX(ИМПОРТ!Z:Z,MATCH($A15,ИМПОРТ!$A:$A,0))*100</f>
        <v>36.801064029549259</v>
      </c>
      <c r="M15">
        <f>INDEX(ЭКСПОРТ!Z:Z,MATCH($A15,ЭКСПОРТ!$A:$A,0))*100</f>
        <v>21.909216530806326</v>
      </c>
      <c r="N15" s="33">
        <f>INDEX(ПРОИЗВОДТРУДА!S:S,MATCH(B15,ПРОИЗВОДТРУДА!A:A,0))</f>
        <v>0.51933850321653496</v>
      </c>
      <c r="O15" s="130">
        <f>INDEX(ЗАНЯТОСТЬСТРУКТ!$Q:$Q,MATCH(B15,ЗАНЯТОСТЬСТРУКТ!$B:$B,0))</f>
        <v>64.399999999999991</v>
      </c>
    </row>
    <row r="16" spans="1:15" x14ac:dyDescent="0.25">
      <c r="A16" s="5" t="s">
        <v>25</v>
      </c>
      <c r="B16" t="str">
        <f t="shared" si="0"/>
        <v>Тамбовская область</v>
      </c>
      <c r="C16" s="37" t="s">
        <v>162</v>
      </c>
      <c r="D16">
        <f>INDEX('ВРП-ДУШ'!V:V,MATCH($A16,'ВРП-ДУШ'!B:B,0))</f>
        <v>328446.16207725107</v>
      </c>
      <c r="E16">
        <f>INDEX('ВРП-СТРУКТ'!W:W,MATCH($A16,'ВРП-СТРУКТ'!$A:$A,0))</f>
        <v>1.6666666666666666E-2</v>
      </c>
      <c r="F16">
        <f>INDEX('ВРП-СТРУКТ'!X:X,MATCH($A16,'ВРП-СТРУКТ'!$A:$A,0))</f>
        <v>7.4499999999999993</v>
      </c>
      <c r="G16">
        <f>INDEX('ВРП-СТРУКТ'!Y:Y,MATCH($A16,'ВРП-СТРУКТ'!$A:$A,0))</f>
        <v>11.608333333333334</v>
      </c>
      <c r="H16">
        <f>INDEX('ДЕЦ-КОЭФФ'!N:N,MATCH($A16,'ДЕЦ-КОЭФФ'!$A:$A,0))</f>
        <v>5.5857142857142863</v>
      </c>
      <c r="I16">
        <f>INDEX(БЕДНОСТЬ!AE:AE,MATCH($A16,БЕДНОСТЬ!$A:$A,0))</f>
        <v>10.328571428571427</v>
      </c>
      <c r="J16">
        <f>INDEX('ЗАНЯТОСТЬ-ФОРМА-СОБСТВ'!P:P,MATCH($A16,'ЗАНЯТОСТЬ-ФОРМА-СОБСТВ'!$A:$A,0))*100</f>
        <v>54.933106159974585</v>
      </c>
      <c r="K16">
        <f>INDEX('ЗАНЯТОСТЬ-МСП'!N:N,MATCH($A16,'ЗАНЯТОСТЬ-МСП'!A:A,0))</f>
        <v>26.688525673849249</v>
      </c>
      <c r="L16">
        <f>INDEX(ИМПОРТ!Z:Z,MATCH($A16,ИМПОРТ!$A:$A,0))*100</f>
        <v>3.9028182588090945</v>
      </c>
      <c r="M16">
        <f>INDEX(ЭКСПОРТ!Z:Z,MATCH($A16,ЭКСПОРТ!$A:$A,0))*100</f>
        <v>5.2360611384255487</v>
      </c>
      <c r="N16" s="33">
        <f>INDEX(ПРОИЗВОДТРУДА!S:S,MATCH(B16,ПРОИЗВОДТРУДА!A:A,0))</f>
        <v>0.60238001492352167</v>
      </c>
      <c r="O16" s="130">
        <f>INDEX(ЗАНЯТОСТЬСТРУКТ!$Q:$Q,MATCH(B16,ЗАНЯТОСТЬСТРУКТ!$B:$B,0))</f>
        <v>57.8</v>
      </c>
    </row>
    <row r="17" spans="1:15" x14ac:dyDescent="0.25">
      <c r="A17" s="5" t="s">
        <v>26</v>
      </c>
      <c r="B17" t="str">
        <f t="shared" si="0"/>
        <v>Тверская область</v>
      </c>
      <c r="C17" s="37" t="s">
        <v>164</v>
      </c>
      <c r="D17">
        <f>INDEX('ВРП-ДУШ'!V:V,MATCH($A17,'ВРП-ДУШ'!B:B,0))</f>
        <v>323230.68095556815</v>
      </c>
      <c r="E17">
        <f>INDEX('ВРП-СТРУКТ'!W:W,MATCH($A17,'ВРП-СТРУКТ'!$A:$A,0))</f>
        <v>0.11666666666666665</v>
      </c>
      <c r="F17">
        <f>INDEX('ВРП-СТРУКТ'!X:X,MATCH($A17,'ВРП-СТРУКТ'!$A:$A,0))</f>
        <v>4.6166666666666663</v>
      </c>
      <c r="G17">
        <f>INDEX('ВРП-СТРУКТ'!Y:Y,MATCH($A17,'ВРП-СТРУКТ'!$A:$A,0))</f>
        <v>17.269444444444442</v>
      </c>
      <c r="H17">
        <f>INDEX('ДЕЦ-КОЭФФ'!N:N,MATCH($A17,'ДЕЦ-КОЭФФ'!$A:$A,0))</f>
        <v>4.871428571428571</v>
      </c>
      <c r="I17">
        <f>INDEX(БЕДНОСТЬ!AE:AE,MATCH($A17,БЕДНОСТЬ!$A:$A,0))</f>
        <v>10.914285714285713</v>
      </c>
      <c r="J17">
        <f>INDEX('ЗАНЯТОСТЬ-ФОРМА-СОБСТВ'!P:P,MATCH($A17,'ЗАНЯТОСТЬ-ФОРМА-СОБСТВ'!$A:$A,0))*100</f>
        <v>57.617472199512932</v>
      </c>
      <c r="K17">
        <f>INDEX('ЗАНЯТОСТЬ-МСП'!N:N,MATCH($A17,'ЗАНЯТОСТЬ-МСП'!A:A,0))</f>
        <v>35.318556019108698</v>
      </c>
      <c r="L17">
        <f>INDEX(ИМПОРТ!Z:Z,MATCH($A17,ИМПОРТ!$A:$A,0))*100</f>
        <v>7.8579406811901702</v>
      </c>
      <c r="M17">
        <f>INDEX(ЭКСПОРТ!Z:Z,MATCH($A17,ЭКСПОРТ!$A:$A,0))*100</f>
        <v>5.2602129876419337</v>
      </c>
      <c r="N17" s="33">
        <f>INDEX(ПРОИЗВОДТРУДА!S:S,MATCH(B17,ПРОИЗВОДТРУДА!A:A,0))</f>
        <v>0.2410570286463809</v>
      </c>
      <c r="O17" s="130">
        <f>INDEX(ЗАНЯТОСТЬСТРУКТ!$Q:$Q,MATCH(B17,ЗАНЯТОСТЬСТРУКТ!$B:$B,0))</f>
        <v>63.4</v>
      </c>
    </row>
    <row r="18" spans="1:15" x14ac:dyDescent="0.25">
      <c r="A18" s="5" t="s">
        <v>27</v>
      </c>
      <c r="B18" t="str">
        <f t="shared" si="0"/>
        <v>Тульская область</v>
      </c>
      <c r="C18" s="37" t="s">
        <v>166</v>
      </c>
      <c r="D18">
        <f>INDEX('ВРП-ДУШ'!V:V,MATCH($A18,'ВРП-ДУШ'!B:B,0))</f>
        <v>407330.34216607077</v>
      </c>
      <c r="E18">
        <f>INDEX('ВРП-СТРУКТ'!W:W,MATCH($A18,'ВРП-СТРУКТ'!$A:$A,0))</f>
        <v>0.5</v>
      </c>
      <c r="F18">
        <f>INDEX('ВРП-СТРУКТ'!X:X,MATCH($A18,'ВРП-СТРУКТ'!$A:$A,0))</f>
        <v>5.0000000000000009</v>
      </c>
      <c r="G18">
        <f>INDEX('ВРП-СТРУКТ'!Y:Y,MATCH($A18,'ВРП-СТРУКТ'!$A:$A,0))</f>
        <v>35.166666666666664</v>
      </c>
      <c r="H18">
        <f>INDEX('ДЕЦ-КОЭФФ'!N:N,MATCH($A18,'ДЕЦ-КОЭФФ'!$A:$A,0))</f>
        <v>5.0857142857142863</v>
      </c>
      <c r="I18">
        <f>INDEX(БЕДНОСТЬ!AE:AE,MATCH($A18,БЕДНОСТЬ!$A:$A,0))</f>
        <v>9.8857142857142861</v>
      </c>
      <c r="J18">
        <f>INDEX('ЗАНЯТОСТЬ-ФОРМА-СОБСТВ'!P:P,MATCH($A18,'ЗАНЯТОСТЬ-ФОРМА-СОБСТВ'!$A:$A,0))*100</f>
        <v>65.789432262300565</v>
      </c>
      <c r="K18">
        <f>INDEX('ЗАНЯТОСТЬ-МСП'!N:N,MATCH($A18,'ЗАНЯТОСТЬ-МСП'!A:A,0))</f>
        <v>29.560026361186914</v>
      </c>
      <c r="L18">
        <f>INDEX(ИМПОРТ!Z:Z,MATCH($A18,ИМПОРТ!$A:$A,0))*100</f>
        <v>11.61213085476404</v>
      </c>
      <c r="M18">
        <f>INDEX(ЭКСПОРТ!Z:Z,MATCH($A18,ЭКСПОРТ!$A:$A,0))*100</f>
        <v>32.584895591121359</v>
      </c>
      <c r="N18" s="33">
        <f>INDEX(ПРОИЗВОДТРУДА!S:S,MATCH(B18,ПРОИЗВОДТРУДА!A:A,0))</f>
        <v>0.74987141468134588</v>
      </c>
      <c r="O18" s="130">
        <f>INDEX(ЗАНЯТОСТЬСТРУКТ!$Q:$Q,MATCH(B18,ЗАНЯТОСТЬСТРУКТ!$B:$B,0))</f>
        <v>59.999999999999993</v>
      </c>
    </row>
    <row r="19" spans="1:15" x14ac:dyDescent="0.25">
      <c r="A19" s="5" t="s">
        <v>28</v>
      </c>
      <c r="B19" t="str">
        <f t="shared" si="0"/>
        <v>Ярославская область</v>
      </c>
      <c r="C19" s="37" t="s">
        <v>168</v>
      </c>
      <c r="D19">
        <f>INDEX('ВРП-ДУШ'!V:V,MATCH($A19,'ВРП-ДУШ'!B:B,0))</f>
        <v>431155.11399583757</v>
      </c>
      <c r="E19">
        <f>INDEX('ВРП-СТРУКТ'!W:W,MATCH($A19,'ВРП-СТРУКТ'!$A:$A,0))</f>
        <v>0.13333333333333333</v>
      </c>
      <c r="F19">
        <f>INDEX('ВРП-СТРУКТ'!X:X,MATCH($A19,'ВРП-СТРУКТ'!$A:$A,0))</f>
        <v>4.8666666666666663</v>
      </c>
      <c r="G19">
        <f>INDEX('ВРП-СТРУКТ'!Y:Y,MATCH($A19,'ВРП-СТРУКТ'!$A:$A,0))</f>
        <v>23.677777777777777</v>
      </c>
      <c r="H19">
        <f>INDEX('ДЕЦ-КОЭФФ'!N:N,MATCH($A19,'ДЕЦ-КОЭФФ'!$A:$A,0))</f>
        <v>5.4857142857142858</v>
      </c>
      <c r="I19">
        <f>INDEX(БЕДНОСТЬ!AE:AE,MATCH($A19,БЕДНОСТЬ!$A:$A,0))</f>
        <v>9.2714285714285722</v>
      </c>
      <c r="J19">
        <f>INDEX('ЗАНЯТОСТЬ-ФОРМА-СОБСТВ'!P:P,MATCH($A19,'ЗАНЯТОСТЬ-ФОРМА-СОБСТВ'!$A:$A,0))*100</f>
        <v>60.522503900424084</v>
      </c>
      <c r="K19">
        <f>INDEX('ЗАНЯТОСТЬ-МСП'!N:N,MATCH($A19,'ЗАНЯТОСТЬ-МСП'!A:A,0))</f>
        <v>36.463886174591138</v>
      </c>
      <c r="L19">
        <f>INDEX(ИМПОРТ!Z:Z,MATCH($A19,ИМПОРТ!$A:$A,0))*100</f>
        <v>8.2015227540491882</v>
      </c>
      <c r="M19">
        <f>INDEX(ЭКСПОРТ!Z:Z,MATCH($A19,ЭКСПОРТ!$A:$A,0))*100</f>
        <v>11.245865495791156</v>
      </c>
      <c r="N19" s="33">
        <f>INDEX(ПРОИЗВОДТРУДА!S:S,MATCH(B19,ПРОИЗВОДТРУДА!A:A,0))</f>
        <v>0.35208942777981078</v>
      </c>
      <c r="O19" s="130">
        <f>INDEX(ЗАНЯТОСТЬСТРУКТ!$Q:$Q,MATCH(B19,ЗАНЯТОСТЬСТРУКТ!$B:$B,0))</f>
        <v>60.9</v>
      </c>
    </row>
    <row r="20" spans="1:15" x14ac:dyDescent="0.25">
      <c r="A20" s="5" t="s">
        <v>29</v>
      </c>
      <c r="B20" t="str">
        <f t="shared" si="0"/>
        <v>Город Москва столица Российской Федерации город федерального значения</v>
      </c>
      <c r="C20" s="37" t="s">
        <v>170</v>
      </c>
      <c r="D20">
        <f>INDEX('ВРП-ДУШ'!V:V,MATCH($A20,'ВРП-ДУШ'!B:B,0))</f>
        <v>1270316.8579288665</v>
      </c>
      <c r="E20">
        <f>INDEX('ВРП-СТРУКТ'!W:W,MATCH($A20,'ВРП-СТРУКТ'!$A:$A,0))</f>
        <v>0</v>
      </c>
      <c r="F20">
        <f>INDEX('ВРП-СТРУКТ'!X:X,MATCH($A20,'ВРП-СТРУКТ'!$A:$A,0))</f>
        <v>4.416666666666667</v>
      </c>
      <c r="G20">
        <f>INDEX('ВРП-СТРУКТ'!Y:Y,MATCH($A20,'ВРП-СТРУКТ'!$A:$A,0))</f>
        <v>13.486111111111112</v>
      </c>
      <c r="H20">
        <f>INDEX('ДЕЦ-КОЭФФ'!N:N,MATCH($A20,'ДЕЦ-КОЭФФ'!$A:$A,0))</f>
        <v>7.2857142857142856</v>
      </c>
      <c r="I20">
        <f>INDEX(БЕДНОСТЬ!AE:AE,MATCH($A20,БЕДНОСТЬ!$A:$A,0))</f>
        <v>5.9714285714285706</v>
      </c>
      <c r="J20">
        <f>INDEX('ЗАНЯТОСТЬ-ФОРМА-СОБСТВ'!P:P,MATCH($A20,'ЗАНЯТОСТЬ-ФОРМА-СОБСТВ'!$A:$A,0))*100</f>
        <v>70.691420441453445</v>
      </c>
      <c r="K20">
        <f>INDEX('ЗАНЯТОСТЬ-МСП'!N:N,MATCH($A20,'ЗАНЯТОСТЬ-МСП'!A:A,0))</f>
        <v>44.930228197775563</v>
      </c>
      <c r="L20">
        <f>INDEX(ИМПОРТ!Z:Z,MATCH($A20,ИМПОРТ!$A:$A,0))*100</f>
        <v>36.023202636979654</v>
      </c>
      <c r="M20">
        <f>INDEX(ЭКСПОРТ!Z:Z,MATCH($A20,ЭКСПОРТ!$A:$A,0))*100</f>
        <v>57.783574878055333</v>
      </c>
      <c r="N20" s="33">
        <f>INDEX(ПРОИЗВОДТРУДА!S:S,MATCH(B20,ПРОИЗВОДТРУДА!A:A,0))</f>
        <v>0.12363822959669579</v>
      </c>
      <c r="O20" s="130">
        <f>INDEX(ЗАНЯТОСТЬСТРУКТ!$Q:$Q,MATCH(B20,ЗАНЯТОСТЬСТРУКТ!$B:$B,0))</f>
        <v>77.400000000000006</v>
      </c>
    </row>
    <row r="21" spans="1:15" x14ac:dyDescent="0.25">
      <c r="A21" s="5" t="s">
        <v>31</v>
      </c>
      <c r="B21" t="str">
        <f t="shared" si="0"/>
        <v>Республика Карелия</v>
      </c>
      <c r="C21" s="37" t="s">
        <v>174</v>
      </c>
      <c r="D21">
        <f>INDEX('ВРП-ДУШ'!V:V,MATCH($A21,'ВРП-ДУШ'!B:B,0))</f>
        <v>459549.5868987685</v>
      </c>
      <c r="E21">
        <f>INDEX('ВРП-СТРУКТ'!W:W,MATCH($A21,'ВРП-СТРУКТ'!$A:$A,0))</f>
        <v>19.166666666666668</v>
      </c>
      <c r="F21">
        <f>INDEX('ВРП-СТРУКТ'!X:X,MATCH($A21,'ВРП-СТРУКТ'!$A:$A,0))</f>
        <v>3.7666666666666671</v>
      </c>
      <c r="G21">
        <f>INDEX('ВРП-СТРУКТ'!Y:Y,MATCH($A21,'ВРП-СТРУКТ'!$A:$A,0))</f>
        <v>14.344444444444443</v>
      </c>
      <c r="H21">
        <f>INDEX('ДЕЦ-КОЭФФ'!N:N,MATCH($A21,'ДЕЦ-КОЭФФ'!$A:$A,0))</f>
        <v>5.3428571428571425</v>
      </c>
      <c r="I21">
        <f>INDEX(БЕДНОСТЬ!AE:AE,MATCH($A21,БЕДНОСТЬ!$A:$A,0))</f>
        <v>13.028571428571428</v>
      </c>
      <c r="J21">
        <f>INDEX('ЗАНЯТОСТЬ-ФОРМА-СОБСТВ'!P:P,MATCH($A21,'ЗАНЯТОСТЬ-ФОРМА-СОБСТВ'!$A:$A,0))*100</f>
        <v>52.287545973236746</v>
      </c>
      <c r="K21">
        <f>INDEX('ЗАНЯТОСТЬ-МСП'!N:N,MATCH($A21,'ЗАНЯТОСТЬ-МСП'!A:A,0))</f>
        <v>36.325864652623217</v>
      </c>
      <c r="L21">
        <f>INDEX(ИМПОРТ!Z:Z,MATCH($A21,ИМПОРТ!$A:$A,0))*100</f>
        <v>4.9794725449592523</v>
      </c>
      <c r="M21">
        <f>INDEX(ЭКСПОРТ!Z:Z,MATCH($A21,ЭКСПОРТ!$A:$A,0))*100</f>
        <v>20.843209595014976</v>
      </c>
      <c r="N21" s="33">
        <f>INDEX(ПРОИЗВОДТРУДА!S:S,MATCH(B21,ПРОИЗВОДТРУДА!A:A,0))</f>
        <v>0.11422164346555586</v>
      </c>
      <c r="O21" s="130">
        <f>INDEX(ЗАНЯТОСТЬСТРУКТ!$Q:$Q,MATCH(B21,ЗАНЯТОСТЬСТРУКТ!$B:$B,0))</f>
        <v>68</v>
      </c>
    </row>
    <row r="22" spans="1:15" x14ac:dyDescent="0.25">
      <c r="A22" s="5" t="s">
        <v>32</v>
      </c>
      <c r="B22" t="str">
        <f t="shared" si="0"/>
        <v>Республика Коми</v>
      </c>
      <c r="C22" s="37" t="s">
        <v>176</v>
      </c>
      <c r="D22">
        <f>INDEX('ВРП-ДУШ'!V:V,MATCH($A22,'ВРП-ДУШ'!B:B,0))</f>
        <v>703906.89614979411</v>
      </c>
      <c r="E22">
        <f>INDEX('ВРП-СТРУКТ'!W:W,MATCH($A22,'ВРП-СТРУКТ'!$A:$A,0))</f>
        <v>41.466666666666661</v>
      </c>
      <c r="F22">
        <f>INDEX('ВРП-СТРУКТ'!X:X,MATCH($A22,'ВРП-СТРУКТ'!$A:$A,0))</f>
        <v>5.1833333333333327</v>
      </c>
      <c r="G22">
        <f>INDEX('ВРП-СТРУКТ'!Y:Y,MATCH($A22,'ВРП-СТРУКТ'!$A:$A,0))</f>
        <v>9.2972222222222225</v>
      </c>
      <c r="H22">
        <f>INDEX('ДЕЦ-КОЭФФ'!N:N,MATCH($A22,'ДЕЦ-КОЭФФ'!$A:$A,0))</f>
        <v>6.2428571428571429</v>
      </c>
      <c r="I22">
        <f>INDEX(БЕДНОСТЬ!AE:AE,MATCH($A22,БЕДНОСТЬ!$A:$A,0))</f>
        <v>13.5</v>
      </c>
      <c r="J22">
        <f>INDEX('ЗАНЯТОСТЬ-ФОРМА-СОБСТВ'!P:P,MATCH($A22,'ЗАНЯТОСТЬ-ФОРМА-СОБСТВ'!$A:$A,0))*100</f>
        <v>54.201151836978681</v>
      </c>
      <c r="K22">
        <f>INDEX('ЗАНЯТОСТЬ-МСП'!N:N,MATCH($A22,'ЗАНЯТОСТЬ-МСП'!A:A,0))</f>
        <v>27.313087520036241</v>
      </c>
      <c r="L22">
        <f>INDEX(ИМПОРТ!Z:Z,MATCH($A22,ИМПОРТ!$A:$A,0))*100</f>
        <v>1.433440043815809</v>
      </c>
      <c r="M22">
        <f>INDEX(ЭКСПОРТ!Z:Z,MATCH($A22,ЭКСПОРТ!$A:$A,0))*100</f>
        <v>9.6256885995863275</v>
      </c>
      <c r="N22" s="33">
        <f>INDEX(ПРОИЗВОДТРУДА!S:S,MATCH(B22,ПРОИЗВОДТРУДА!A:A,0))</f>
        <v>0.21456737912640511</v>
      </c>
      <c r="O22" s="130">
        <f>INDEX(ЗАНЯТОСТЬСТРУКТ!$Q:$Q,MATCH(B22,ЗАНЯТОСТЬСТРУКТ!$B:$B,0))</f>
        <v>68.399999999999991</v>
      </c>
    </row>
    <row r="23" spans="1:15" x14ac:dyDescent="0.25">
      <c r="A23" s="5" t="s">
        <v>33</v>
      </c>
      <c r="B23" t="str">
        <f t="shared" si="0"/>
        <v>Архангельская область</v>
      </c>
      <c r="C23" s="37" t="s">
        <v>178</v>
      </c>
      <c r="D23">
        <f>INDEX('ВРП-ДУШ'!V:V,MATCH($A23,'ВРП-ДУШ'!B:B,0))</f>
        <v>675145.15931664873</v>
      </c>
      <c r="E23">
        <f>INDEX('ВРП-СТРУКТ'!W:W,MATCH($A23,'ВРП-СТРУКТ'!$A:$A,0))</f>
        <v>31.683333333333337</v>
      </c>
      <c r="F23">
        <f>INDEX('ВРП-СТРУКТ'!X:X,MATCH($A23,'ВРП-СТРУКТ'!$A:$A,0))</f>
        <v>4.75</v>
      </c>
      <c r="G23">
        <f>INDEX('ВРП-СТРУКТ'!Y:Y,MATCH($A23,'ВРП-СТРУКТ'!$A:$A,0))</f>
        <v>14.141666666666667</v>
      </c>
      <c r="H23">
        <f>INDEX('ДЕЦ-КОЭФФ'!N:N,MATCH($A23,'ДЕЦ-КОЭФФ'!$A:$A,0))</f>
        <v>6.1571428571428584</v>
      </c>
      <c r="I23">
        <f>INDEX(БЕДНОСТЬ!AE:AE,MATCH($A23,БЕДНОСТЬ!$A:$A,0))</f>
        <v>11.585714285714285</v>
      </c>
      <c r="J23">
        <f>INDEX('ЗАНЯТОСТЬ-ФОРМА-СОБСТВ'!P:P,MATCH($A23,'ЗАНЯТОСТЬ-ФОРМА-СОБСТВ'!$A:$A,0))*100</f>
        <v>49.530929551413472</v>
      </c>
      <c r="K23">
        <f>INDEX('ЗАНЯТОСТЬ-МСП'!N:N,MATCH($A23,'ЗАНЯТОСТЬ-МСП'!A:A,0))</f>
        <v>27.478548924373474</v>
      </c>
      <c r="L23">
        <f>INDEX(ИМПОРТ!Z:Z,MATCH($A23,ИМПОРТ!$A:$A,0))*100</f>
        <v>1.9689707730809178</v>
      </c>
      <c r="M23">
        <f>INDEX(ЭКСПОРТ!Z:Z,MATCH($A23,ЭКСПОРТ!$A:$A,0))*100</f>
        <v>19.896119734601953</v>
      </c>
      <c r="N23" s="33">
        <f>INDEX(ПРОИЗВОДТРУДА!S:S,MATCH(B23,ПРОИЗВОДТРУДА!A:A,0))</f>
        <v>0.38427433555916823</v>
      </c>
      <c r="O23" s="130">
        <f>INDEX(ЗАНЯТОСТЬСТРУКТ!$Q:$Q,MATCH(B23,ЗАНЯТОСТЬСТРУКТ!$B:$B,0))</f>
        <v>66</v>
      </c>
    </row>
    <row r="24" spans="1:15" x14ac:dyDescent="0.25">
      <c r="A24" s="5" t="s">
        <v>34</v>
      </c>
      <c r="B24" t="str">
        <f t="shared" si="0"/>
        <v>Ненецкий автономный округ (Архангельская область)</v>
      </c>
      <c r="C24" s="37" t="s">
        <v>180</v>
      </c>
      <c r="D24">
        <f>INDEX('ВРП-ДУШ'!V:V,MATCH($A24,'ВРП-ДУШ'!B:B,0))</f>
        <v>5562996.6175844437</v>
      </c>
      <c r="E24">
        <f>INDEX('ВРП-СТРУКТ'!W:W,MATCH($A24,'ВРП-СТРУКТ'!$A:$A,0))</f>
        <v>79.733333333333334</v>
      </c>
      <c r="F24">
        <f>INDEX('ВРП-СТРУКТ'!X:X,MATCH($A24,'ВРП-СТРУКТ'!$A:$A,0))</f>
        <v>5.7666666666666666</v>
      </c>
      <c r="G24">
        <f>INDEX('ВРП-СТРУКТ'!Y:Y,MATCH($A24,'ВРП-СТРУКТ'!$A:$A,0))</f>
        <v>1.0944444444444443</v>
      </c>
      <c r="H24">
        <f>INDEX('ДЕЦ-КОЭФФ'!N:N,MATCH($A24,'ДЕЦ-КОЭФФ'!$A:$A,0))</f>
        <v>8.0142857142857142</v>
      </c>
      <c r="I24">
        <f>INDEX(БЕДНОСТЬ!AE:AE,MATCH($A24,БЕДНОСТЬ!$A:$A,0))</f>
        <v>8.6571428571428566</v>
      </c>
      <c r="J24">
        <f>INDEX('ЗАНЯТОСТЬ-ФОРМА-СОБСТВ'!P:P,MATCH($A24,'ЗАНЯТОСТЬ-ФОРМА-СОБСТВ'!$A:$A,0))*100</f>
        <v>58.023221222652779</v>
      </c>
      <c r="K24">
        <f>INDEX('ЗАНЯТОСТЬ-МСП'!N:N,MATCH($A24,'ЗАНЯТОСТЬ-МСП'!A:A,0))</f>
        <v>25.327240161953249</v>
      </c>
      <c r="L24">
        <f>INDEX(ИМПОРТ!Z:Z,MATCH($A24,ИМПОРТ!$A:$A,0))*100</f>
        <v>2.2729040874566057E-2</v>
      </c>
      <c r="M24">
        <f>INDEX(ЭКСПОРТ!Z:Z,MATCH($A24,ЭКСПОРТ!$A:$A,0))*100</f>
        <v>8.1583998171166616</v>
      </c>
      <c r="N24" s="33">
        <f>INDEX(ПРОИЗВОДТРУДА!S:S,MATCH(B24,ПРОИЗВОДТРУДА!A:A,0))</f>
        <v>6.4004056618547578E-2</v>
      </c>
      <c r="O24" s="130">
        <f>INDEX(ЗАНЯТОСТЬСТРУКТ!$Q:$Q,MATCH(B24,ЗАНЯТОСТЬСТРУКТ!$B:$B,0))</f>
        <v>53.099999999999994</v>
      </c>
    </row>
    <row r="25" spans="1:15" x14ac:dyDescent="0.25">
      <c r="A25" s="5" t="s">
        <v>35</v>
      </c>
      <c r="B25" t="str">
        <f t="shared" si="0"/>
        <v>Архангельская область (кроме Ненецкого автономного округа)</v>
      </c>
      <c r="C25" s="37" t="s">
        <v>182</v>
      </c>
      <c r="D25">
        <f>INDEX('ВРП-ДУШ'!V:V,MATCH($A25,'ВРП-ДУШ'!B:B,0))</f>
        <v>474072.55951675616</v>
      </c>
      <c r="E25">
        <f>INDEX('ВРП-СТРУКТ'!W:W,MATCH($A25,'ВРП-СТРУКТ'!$A:$A,0))</f>
        <v>4.2333333333333334</v>
      </c>
      <c r="F25">
        <f>INDEX('ВРП-СТРУКТ'!X:X,MATCH($A25,'ВРП-СТРУКТ'!$A:$A,0))</f>
        <v>4.1833333333333327</v>
      </c>
      <c r="G25">
        <f>INDEX('ВРП-СТРУКТ'!Y:Y,MATCH($A25,'ВРП-СТРУКТ'!$A:$A,0))</f>
        <v>21.647222222222222</v>
      </c>
      <c r="H25">
        <f>INDEX('ДЕЦ-КОЭФФ'!N:N,MATCH($A25,'ДЕЦ-КОЭФФ'!$A:$A,0))</f>
        <v>5.7571428571428571</v>
      </c>
      <c r="I25">
        <f>INDEX(БЕДНОСТЬ!AE:AE,MATCH($A25,БЕДНОСТЬ!$A:$A,0))</f>
        <v>10.942857142857141</v>
      </c>
      <c r="J25">
        <f>INDEX('ЗАНЯТОСТЬ-ФОРМА-СОБСТВ'!P:P,MATCH($A25,'ЗАНЯТОСТЬ-ФОРМА-СОБСТВ'!$A:$A,0))*100</f>
        <v>48.809268596303355</v>
      </c>
      <c r="K25">
        <f>INDEX('ЗАНЯТОСТЬ-МСП'!N:N,MATCH($A25,'ЗАНЯТОСТЬ-МСП'!A:A,0))</f>
        <v>27.619855657204027</v>
      </c>
      <c r="L25">
        <f>INDEX(ИМПОРТ!Z:Z,MATCH($A25,ИМПОРТ!$A:$A,0))*100</f>
        <v>3.0381989111311558</v>
      </c>
      <c r="M25">
        <f>INDEX(ЭКСПОРТ!Z:Z,MATCH($A25,ЭКСПОРТ!$A:$A,0))*100</f>
        <v>26.470836554719281</v>
      </c>
      <c r="N25" s="33">
        <f>INDEX(ПРОИЗВОДТРУДА!S:S,MATCH(B25,ПРОИЗВОДТРУДА!A:A,0))</f>
        <v>0.43477522496387588</v>
      </c>
      <c r="O25" s="130">
        <f>INDEX(ЗАНЯТОСТЬСТРУКТ!$Q:$Q,MATCH(B25,ЗАНЯТОСТЬСТРУКТ!$B:$B,0))</f>
        <v>66.599999999999994</v>
      </c>
    </row>
    <row r="26" spans="1:15" x14ac:dyDescent="0.25">
      <c r="A26" s="5" t="s">
        <v>36</v>
      </c>
      <c r="B26" t="str">
        <f t="shared" si="0"/>
        <v>Вологодская область</v>
      </c>
      <c r="C26" s="37" t="s">
        <v>184</v>
      </c>
      <c r="D26">
        <f>INDEX('ВРП-ДУШ'!V:V,MATCH($A26,'ВРП-ДУШ'!B:B,0))</f>
        <v>446231.8641350707</v>
      </c>
      <c r="E26">
        <f>INDEX('ВРП-СТРУКТ'!W:W,MATCH($A26,'ВРП-СТРУКТ'!$A:$A,0))</f>
        <v>0</v>
      </c>
      <c r="F26">
        <f>INDEX('ВРП-СТРУКТ'!X:X,MATCH($A26,'ВРП-СТРУКТ'!$A:$A,0))</f>
        <v>6.083333333333333</v>
      </c>
      <c r="G26">
        <f>INDEX('ВРП-СТРУКТ'!Y:Y,MATCH($A26,'ВРП-СТРУКТ'!$A:$A,0))</f>
        <v>37.330555555555556</v>
      </c>
      <c r="H26">
        <f>INDEX('ДЕЦ-КОЭФФ'!N:N,MATCH($A26,'ДЕЦ-КОЭФФ'!$A:$A,0))</f>
        <v>5.2428571428571429</v>
      </c>
      <c r="I26">
        <f>INDEX(БЕДНОСТЬ!AE:AE,MATCH($A26,БЕДНОСТЬ!$A:$A,0))</f>
        <v>12.242857142857144</v>
      </c>
      <c r="J26">
        <f>INDEX('ЗАНЯТОСТЬ-ФОРМА-СОБСТВ'!P:P,MATCH($A26,'ЗАНЯТОСТЬ-ФОРМА-СОБСТВ'!$A:$A,0))*100</f>
        <v>60.712200820383764</v>
      </c>
      <c r="K26">
        <f>INDEX('ЗАНЯТОСТЬ-МСП'!N:N,MATCH($A26,'ЗАНЯТОСТЬ-МСП'!A:A,0))</f>
        <v>37.021073936815711</v>
      </c>
      <c r="L26">
        <f>INDEX(ИМПОРТ!Z:Z,MATCH($A26,ИМПОРТ!$A:$A,0))*100</f>
        <v>7.332783767577042</v>
      </c>
      <c r="M26">
        <f>INDEX(ЭКСПОРТ!Z:Z,MATCH($A26,ЭКСПОРТ!$A:$A,0))*100</f>
        <v>45.73494246130857</v>
      </c>
      <c r="N26" s="33">
        <f>INDEX(ПРОИЗВОДТРУДА!S:S,MATCH(B26,ПРОИЗВОДТРУДА!A:A,0))</f>
        <v>0.11848503687424072</v>
      </c>
      <c r="O26" s="130">
        <f>INDEX(ЗАНЯТОСТЬСТРУКТ!$Q:$Q,MATCH(B26,ЗАНЯТОСТЬСТРУКТ!$B:$B,0))</f>
        <v>62.5</v>
      </c>
    </row>
    <row r="27" spans="1:15" x14ac:dyDescent="0.25">
      <c r="A27" s="5" t="s">
        <v>37</v>
      </c>
      <c r="B27" t="str">
        <f t="shared" si="0"/>
        <v>Калининградская область</v>
      </c>
      <c r="C27" s="37" t="s">
        <v>186</v>
      </c>
      <c r="D27">
        <f>INDEX('ВРП-ДУШ'!V:V,MATCH($A27,'ВРП-ДУШ'!B:B,0))</f>
        <v>447157.31478205213</v>
      </c>
      <c r="E27">
        <f>INDEX('ВРП-СТРУКТ'!W:W,MATCH($A27,'ВРП-СТРУКТ'!$A:$A,0))</f>
        <v>2.6333333333333333</v>
      </c>
      <c r="F27">
        <f>INDEX('ВРП-СТРУКТ'!X:X,MATCH($A27,'ВРП-СТРУКТ'!$A:$A,0))</f>
        <v>6.1833333333333336</v>
      </c>
      <c r="G27">
        <f>INDEX('ВРП-СТРУКТ'!Y:Y,MATCH($A27,'ВРП-СТРУКТ'!$A:$A,0))</f>
        <v>16.147222222222222</v>
      </c>
      <c r="H27">
        <f>INDEX('ДЕЦ-КОЭФФ'!N:N,MATCH($A27,'ДЕЦ-КОЭФФ'!$A:$A,0))</f>
        <v>5.2</v>
      </c>
      <c r="I27">
        <f>INDEX(БЕДНОСТЬ!AE:AE,MATCH($A27,БЕДНОСТЬ!$A:$A,0))</f>
        <v>12.685714285714285</v>
      </c>
      <c r="J27">
        <f>INDEX('ЗАНЯТОСТЬ-ФОРМА-СОБСТВ'!P:P,MATCH($A27,'ЗАНЯТОСТЬ-ФОРМА-СОБСТВ'!$A:$A,0))*100</f>
        <v>62.111143743122618</v>
      </c>
      <c r="K27">
        <f>INDEX('ЗАНЯТОСТЬ-МСП'!N:N,MATCH($A27,'ЗАНЯТОСТЬ-МСП'!A:A,0))</f>
        <v>43.305543329027749</v>
      </c>
      <c r="L27">
        <f>INDEX(ИМПОРТ!Z:Z,MATCH($A27,ИМПОРТ!$A:$A,0))*100</f>
        <v>96.182636279991485</v>
      </c>
      <c r="M27">
        <f>INDEX(ЭКСПОРТ!Z:Z,MATCH($A27,ЭКСПОРТ!$A:$A,0))*100</f>
        <v>21.762876021087425</v>
      </c>
      <c r="N27" s="33">
        <f>INDEX(ПРОИЗВОДТРУДА!S:S,MATCH(B27,ПРОИЗВОДТРУДА!A:A,0))</f>
        <v>0.26224606962612196</v>
      </c>
      <c r="O27" s="130">
        <f>INDEX(ЗАНЯТОСТЬСТРУКТ!$Q:$Q,MATCH(B27,ЗАНЯТОСТЬСТРУКТ!$B:$B,0))</f>
        <v>67.600000000000009</v>
      </c>
    </row>
    <row r="28" spans="1:15" x14ac:dyDescent="0.25">
      <c r="A28" s="5" t="s">
        <v>38</v>
      </c>
      <c r="B28" t="str">
        <f t="shared" si="0"/>
        <v>Ленинградская область</v>
      </c>
      <c r="C28" s="37" t="s">
        <v>188</v>
      </c>
      <c r="D28">
        <f>INDEX('ВРП-ДУШ'!V:V,MATCH($A28,'ВРП-ДУШ'!B:B,0))</f>
        <v>539524.53670712688</v>
      </c>
      <c r="E28">
        <f>INDEX('ВРП-СТРУКТ'!W:W,MATCH($A28,'ВРП-СТРУКТ'!$A:$A,0))</f>
        <v>0.69999999999999984</v>
      </c>
      <c r="F28">
        <f>INDEX('ВРП-СТРУКТ'!X:X,MATCH($A28,'ВРП-СТРУКТ'!$A:$A,0))</f>
        <v>8.9166666666666661</v>
      </c>
      <c r="G28">
        <f>INDEX('ВРП-СТРУКТ'!Y:Y,MATCH($A28,'ВРП-СТРУКТ'!$A:$A,0))</f>
        <v>26.036111111111111</v>
      </c>
      <c r="H28">
        <f>INDEX('ДЕЦ-КОЭФФ'!N:N,MATCH($A28,'ДЕЦ-КОЭФФ'!$A:$A,0))</f>
        <v>5.2285714285714286</v>
      </c>
      <c r="I28">
        <f>INDEX(БЕДНОСТЬ!AE:AE,MATCH($A28,БЕДНОСТЬ!$A:$A,0))</f>
        <v>8.2714285714285705</v>
      </c>
      <c r="J28">
        <f>INDEX('ЗАНЯТОСТЬ-ФОРМА-СОБСТВ'!P:P,MATCH($A28,'ЗАНЯТОСТЬ-ФОРМА-СОБСТВ'!$A:$A,0))*100</f>
        <v>69.601879613320747</v>
      </c>
      <c r="K28">
        <f>INDEX('ЗАНЯТОСТЬ-МСП'!N:N,MATCH($A28,'ЗАНЯТОСТЬ-МСП'!A:A,0))</f>
        <v>34.16446806406141</v>
      </c>
      <c r="L28">
        <f>INDEX(ИМПОРТ!Z:Z,MATCH($A28,ИМПОРТ!$A:$A,0))*100</f>
        <v>21.32400671493669</v>
      </c>
      <c r="M28">
        <f>INDEX(ЭКСПОРТ!Z:Z,MATCH($A28,ЭКСПОРТ!$A:$A,0))*100</f>
        <v>36.114913305012919</v>
      </c>
      <c r="N28" s="33">
        <f>INDEX(ПРОИЗВОДТРУДА!S:S,MATCH(B28,ПРОИЗВОДТРУДА!A:A,0))</f>
        <v>0.51779873968570778</v>
      </c>
      <c r="O28" s="130">
        <f>INDEX(ЗАНЯТОСТЬСТРУКТ!$Q:$Q,MATCH(B28,ЗАНЯТОСТЬСТРУКТ!$B:$B,0))</f>
        <v>58.900000000000006</v>
      </c>
    </row>
    <row r="29" spans="1:15" x14ac:dyDescent="0.25">
      <c r="A29" s="5" t="s">
        <v>39</v>
      </c>
      <c r="B29" t="str">
        <f t="shared" si="0"/>
        <v>Мурманская область</v>
      </c>
      <c r="C29" s="37" t="s">
        <v>190</v>
      </c>
      <c r="D29">
        <f>INDEX('ВРП-ДУШ'!V:V,MATCH($A29,'ВРП-ДУШ'!B:B,0))</f>
        <v>737061.69579674432</v>
      </c>
      <c r="E29">
        <f>INDEX('ВРП-СТРУКТ'!W:W,MATCH($A29,'ВРП-СТРУКТ'!$A:$A,0))</f>
        <v>10.633333333333331</v>
      </c>
      <c r="F29">
        <f>INDEX('ВРП-СТРУКТ'!X:X,MATCH($A29,'ВРП-СТРУКТ'!$A:$A,0))</f>
        <v>6.6333333333333329</v>
      </c>
      <c r="G29">
        <f>INDEX('ВРП-СТРУКТ'!Y:Y,MATCH($A29,'ВРП-СТРУКТ'!$A:$A,0))</f>
        <v>22.305555555555554</v>
      </c>
      <c r="H29">
        <f>INDEX('ДЕЦ-КОЭФФ'!N:N,MATCH($A29,'ДЕЦ-КОЭФФ'!$A:$A,0))</f>
        <v>5.2857142857142856</v>
      </c>
      <c r="I29">
        <f>INDEX(БЕДНОСТЬ!AE:AE,MATCH($A29,БЕДНОСТЬ!$A:$A,0))</f>
        <v>8.8000000000000007</v>
      </c>
      <c r="J29">
        <f>INDEX('ЗАНЯТОСТЬ-ФОРМА-СОБСТВ'!P:P,MATCH($A29,'ЗАНЯТОСТЬ-ФОРМА-СОБСТВ'!$A:$A,0))*100</f>
        <v>48.189209889332929</v>
      </c>
      <c r="K29">
        <f>INDEX('ЗАНЯТОСТЬ-МСП'!N:N,MATCH($A29,'ЗАНЯТОСТЬ-МСП'!A:A,0))</f>
        <v>25.832341517232642</v>
      </c>
      <c r="L29">
        <f>INDEX(ИМПОРТ!Z:Z,MATCH($A29,ИМПОРТ!$A:$A,0))*100</f>
        <v>3.6811705021348824</v>
      </c>
      <c r="M29">
        <f>INDEX(ЭКСПОРТ!Z:Z,MATCH($A29,ЭКСПОРТ!$A:$A,0))*100</f>
        <v>40.491068507566574</v>
      </c>
      <c r="N29" s="33">
        <f>INDEX(ПРОИЗВОДТРУДА!S:S,MATCH(B29,ПРОИЗВОДТРУДА!A:A,0))</f>
        <v>0.38366695266200268</v>
      </c>
      <c r="O29" s="130">
        <f>INDEX(ЗАНЯТОСТЬСТРУКТ!$Q:$Q,MATCH(B29,ЗАНЯТОСТЬСТРУКТ!$B:$B,0))</f>
        <v>67.599999999999994</v>
      </c>
    </row>
    <row r="30" spans="1:15" x14ac:dyDescent="0.25">
      <c r="A30" s="5" t="s">
        <v>40</v>
      </c>
      <c r="B30" t="str">
        <f t="shared" si="0"/>
        <v>Новгородская область</v>
      </c>
      <c r="C30" s="37" t="s">
        <v>192</v>
      </c>
      <c r="D30">
        <f>INDEX('ВРП-ДУШ'!V:V,MATCH($A30,'ВРП-ДУШ'!B:B,0))</f>
        <v>440691.0059334368</v>
      </c>
      <c r="E30">
        <f>INDEX('ВРП-СТРУКТ'!W:W,MATCH($A30,'ВРП-СТРУКТ'!$A:$A,0))</f>
        <v>0.3666666666666667</v>
      </c>
      <c r="F30">
        <f>INDEX('ВРП-СТРУКТ'!X:X,MATCH($A30,'ВРП-СТРУКТ'!$A:$A,0))</f>
        <v>6.1499999999999995</v>
      </c>
      <c r="G30">
        <f>INDEX('ВРП-СТРУКТ'!Y:Y,MATCH($A30,'ВРП-СТРУКТ'!$A:$A,0))</f>
        <v>32.19166666666667</v>
      </c>
      <c r="H30">
        <f>INDEX('ДЕЦ-КОЭФФ'!N:N,MATCH($A30,'ДЕЦ-КОЭФФ'!$A:$A,0))</f>
        <v>5.0857142857142863</v>
      </c>
      <c r="I30">
        <f>INDEX(БЕДНОСТЬ!AE:AE,MATCH($A30,БЕДНОСТЬ!$A:$A,0))</f>
        <v>12.885714285714284</v>
      </c>
      <c r="J30">
        <f>INDEX('ЗАНЯТОСТЬ-ФОРМА-СОБСТВ'!P:P,MATCH($A30,'ЗАНЯТОСТЬ-ФОРМА-СОБСТВ'!$A:$A,0))*100</f>
        <v>61.167306672422697</v>
      </c>
      <c r="K30">
        <f>INDEX('ЗАНЯТОСТЬ-МСП'!N:N,MATCH($A30,'ЗАНЯТОСТЬ-МСП'!A:A,0))</f>
        <v>32.44871866050174</v>
      </c>
      <c r="L30">
        <f>INDEX(ИМПОРТ!Z:Z,MATCH($A30,ИМПОРТ!$A:$A,0))*100</f>
        <v>12.007419092904994</v>
      </c>
      <c r="M30">
        <f>INDEX(ЭКСПОРТ!Z:Z,MATCH($A30,ЭКСПОРТ!$A:$A,0))*100</f>
        <v>36.665259089643406</v>
      </c>
      <c r="N30" s="33">
        <f>INDEX(ПРОИЗВОДТРУДА!S:S,MATCH(B30,ПРОИЗВОДТРУДА!A:A,0))</f>
        <v>0.71970228579600293</v>
      </c>
      <c r="O30" s="130">
        <f>INDEX(ЗАНЯТОСТЬСТРУКТ!$Q:$Q,MATCH(B30,ЗАНЯТОСТЬСТРУКТ!$B:$B,0))</f>
        <v>61.500000000000007</v>
      </c>
    </row>
    <row r="31" spans="1:15" x14ac:dyDescent="0.25">
      <c r="A31" s="5" t="s">
        <v>41</v>
      </c>
      <c r="B31" t="str">
        <f t="shared" si="0"/>
        <v>Псковская область</v>
      </c>
      <c r="C31" s="37" t="s">
        <v>194</v>
      </c>
      <c r="D31">
        <f>INDEX('ВРП-ДУШ'!V:V,MATCH($A31,'ВРП-ДУШ'!B:B,0))</f>
        <v>269679.97380941693</v>
      </c>
      <c r="E31">
        <f>INDEX('ВРП-СТРУКТ'!W:W,MATCH($A31,'ВРП-СТРУКТ'!$A:$A,0))</f>
        <v>0.45</v>
      </c>
      <c r="F31">
        <f>INDEX('ВРП-СТРУКТ'!X:X,MATCH($A31,'ВРП-СТРУКТ'!$A:$A,0))</f>
        <v>5.1833333333333336</v>
      </c>
      <c r="G31">
        <f>INDEX('ВРП-СТРУКТ'!Y:Y,MATCH($A31,'ВРП-СТРУКТ'!$A:$A,0))</f>
        <v>14.097222222222221</v>
      </c>
      <c r="H31">
        <f>INDEX('ДЕЦ-КОЭФФ'!N:N,MATCH($A31,'ДЕЦ-КОЭФФ'!$A:$A,0))</f>
        <v>5.3428571428571425</v>
      </c>
      <c r="I31">
        <f>INDEX(БЕДНОСТЬ!AE:AE,MATCH($A31,БЕДНОСТЬ!$A:$A,0))</f>
        <v>15.028571428571427</v>
      </c>
      <c r="J31">
        <f>INDEX('ЗАНЯТОСТЬ-ФОРМА-СОБСТВ'!P:P,MATCH($A31,'ЗАНЯТОСТЬ-ФОРМА-СОБСТВ'!$A:$A,0))*100</f>
        <v>56.849692186261727</v>
      </c>
      <c r="K31">
        <f>INDEX('ЗАНЯТОСТЬ-МСП'!N:N,MATCH($A31,'ЗАНЯТОСТЬ-МСП'!A:A,0))</f>
        <v>32.070573633855403</v>
      </c>
      <c r="L31">
        <f>INDEX(ИМПОРТ!Z:Z,MATCH($A31,ИМПОРТ!$A:$A,0))*100</f>
        <v>12.018559478953774</v>
      </c>
      <c r="M31">
        <f>INDEX(ЭКСПОРТ!Z:Z,MATCH($A31,ЭКСПОРТ!$A:$A,0))*100</f>
        <v>8.3892595461817159</v>
      </c>
      <c r="N31" s="33">
        <f>INDEX(ПРОИЗВОДТРУДА!S:S,MATCH(B31,ПРОИЗВОДТРУДА!A:A,0))</f>
        <v>0.22615374857419934</v>
      </c>
      <c r="O31" s="130">
        <f>INDEX(ЗАНЯТОСТЬСТРУКТ!$Q:$Q,MATCH(B31,ЗАНЯТОСТЬСТРУКТ!$B:$B,0))</f>
        <v>61.400000000000006</v>
      </c>
    </row>
    <row r="32" spans="1:15" x14ac:dyDescent="0.25">
      <c r="A32" s="5" t="s">
        <v>42</v>
      </c>
      <c r="B32" t="str">
        <f t="shared" si="0"/>
        <v>Город Санкт-Петербург город федерального значения</v>
      </c>
      <c r="C32" s="37" t="s">
        <v>196</v>
      </c>
      <c r="D32">
        <f>INDEX('ВРП-ДУШ'!V:V,MATCH($A32,'ВРП-ДУШ'!B:B,0))</f>
        <v>818619.70597014495</v>
      </c>
      <c r="E32">
        <f>INDEX('ВРП-СТРУКТ'!W:W,MATCH($A32,'ВРП-СТРУКТ'!$A:$A,0))</f>
        <v>0.25</v>
      </c>
      <c r="F32">
        <f>INDEX('ВРП-СТРУКТ'!X:X,MATCH($A32,'ВРП-СТРУКТ'!$A:$A,0))</f>
        <v>3.0500000000000003</v>
      </c>
      <c r="G32">
        <f>INDEX('ВРП-СТРУКТ'!Y:Y,MATCH($A32,'ВРП-СТРУКТ'!$A:$A,0))</f>
        <v>11.125</v>
      </c>
      <c r="H32">
        <f>INDEX('ДЕЦ-КОЭФФ'!N:N,MATCH($A32,'ДЕЦ-КОЭФФ'!$A:$A,0))</f>
        <v>6.7285714285714286</v>
      </c>
      <c r="I32">
        <f>INDEX(БЕДНОСТЬ!AE:AE,MATCH($A32,БЕДНОСТЬ!$A:$A,0))</f>
        <v>5.8714285714285719</v>
      </c>
      <c r="J32">
        <f>INDEX('ЗАНЯТОСТЬ-ФОРМА-СОБСТВ'!P:P,MATCH($A32,'ЗАНЯТОСТЬ-ФОРМА-СОБСТВ'!$A:$A,0))*100</f>
        <v>69.229654675653521</v>
      </c>
      <c r="K32">
        <f>INDEX('ЗАНЯТОСТЬ-МСП'!N:N,MATCH($A32,'ЗАНЯТОСТЬ-МСП'!A:A,0))</f>
        <v>53.286985350571719</v>
      </c>
      <c r="L32">
        <f>INDEX(ИМПОРТ!Z:Z,MATCH($A32,ИМПОРТ!$A:$A,0))*100</f>
        <v>27.934941350536725</v>
      </c>
      <c r="M32">
        <f>INDEX(ЭКСПОРТ!Z:Z,MATCH($A32,ЭКСПОРТ!$A:$A,0))*100</f>
        <v>30.126326158983975</v>
      </c>
      <c r="N32" s="33">
        <f>INDEX(ПРОИЗВОДТРУДА!S:S,MATCH(B32,ПРОИЗВОДТРУДА!A:A,0))</f>
        <v>0.51938233131559941</v>
      </c>
      <c r="O32" s="130">
        <f>INDEX(ЗАНЯТОСТЬСТРУКТ!$Q:$Q,MATCH(B32,ЗАНЯТОСТЬСТРУКТ!$B:$B,0))</f>
        <v>73</v>
      </c>
    </row>
    <row r="33" spans="1:15" x14ac:dyDescent="0.25">
      <c r="A33" s="5" t="s">
        <v>44</v>
      </c>
      <c r="B33" t="str">
        <f t="shared" si="0"/>
        <v>Республика Адыгея (Адыгея)</v>
      </c>
      <c r="C33" s="37" t="s">
        <v>204</v>
      </c>
      <c r="D33">
        <f>INDEX('ВРП-ДУШ'!V:V,MATCH($A33,'ВРП-ДУШ'!B:B,0))</f>
        <v>235796.1071580456</v>
      </c>
      <c r="E33">
        <f>INDEX('ВРП-СТРУКТ'!W:W,MATCH($A33,'ВРП-СТРУКТ'!$A:$A,0))</f>
        <v>1.1500000000000001</v>
      </c>
      <c r="F33">
        <f>INDEX('ВРП-СТРУКТ'!X:X,MATCH($A33,'ВРП-СТРУКТ'!$A:$A,0))</f>
        <v>6.1333333333333329</v>
      </c>
      <c r="G33">
        <f>INDEX('ВРП-СТРУКТ'!Y:Y,MATCH($A33,'ВРП-СТРУКТ'!$A:$A,0))</f>
        <v>11.738888888888889</v>
      </c>
      <c r="H33">
        <f>INDEX('ДЕЦ-КОЭФФ'!N:N,MATCH($A33,'ДЕЦ-КОЭФФ'!$A:$A,0))</f>
        <v>6.6285714285714281</v>
      </c>
      <c r="I33">
        <f>INDEX(БЕДНОСТЬ!AE:AE,MATCH($A33,БЕДНОСТЬ!$A:$A,0))</f>
        <v>12.7</v>
      </c>
      <c r="J33">
        <f>INDEX('ЗАНЯТОСТЬ-ФОРМА-СОБСТВ'!P:P,MATCH($A33,'ЗАНЯТОСТЬ-ФОРМА-СОБСТВ'!$A:$A,0))*100</f>
        <v>48.429727178510184</v>
      </c>
      <c r="K33">
        <f>INDEX('ЗАНЯТОСТЬ-МСП'!N:N,MATCH($A33,'ЗАНЯТОСТЬ-МСП'!A:A,0))</f>
        <v>37.692179067255395</v>
      </c>
      <c r="L33">
        <f>INDEX(ИМПОРТ!Z:Z,MATCH($A33,ИМПОРТ!$A:$A,0))*100</f>
        <v>2.8982575203564926</v>
      </c>
      <c r="M33">
        <f>INDEX(ЭКСПОРТ!Z:Z,MATCH($A33,ЭКСПОРТ!$A:$A,0))*100</f>
        <v>1.69416447905845</v>
      </c>
      <c r="N33" s="33">
        <f>INDEX(ПРОИЗВОДТРУДА!S:S,MATCH(B33,ПРОИЗВОДТРУДА!A:A,0))</f>
        <v>1.0101479949889152</v>
      </c>
      <c r="O33" s="130">
        <f>INDEX(ЗАНЯТОСТЬСТРУКТ!$Q:$Q,MATCH(B33,ЗАНЯТОСТЬСТРУКТ!$B:$B,0))</f>
        <v>63.600000000000009</v>
      </c>
    </row>
    <row r="34" spans="1:15" x14ac:dyDescent="0.25">
      <c r="A34" s="5" t="s">
        <v>45</v>
      </c>
      <c r="B34" t="str">
        <f t="shared" si="0"/>
        <v>Республика Калмыкия</v>
      </c>
      <c r="C34" s="37" t="s">
        <v>206</v>
      </c>
      <c r="D34">
        <f>INDEX('ВРП-ДУШ'!V:V,MATCH($A34,'ВРП-ДУШ'!B:B,0))</f>
        <v>259310.79688991394</v>
      </c>
      <c r="E34">
        <f>INDEX('ВРП-СТРУКТ'!W:W,MATCH($A34,'ВРП-СТРУКТ'!$A:$A,0))</f>
        <v>0.88333333333333341</v>
      </c>
      <c r="F34">
        <f>INDEX('ВРП-СТРУКТ'!X:X,MATCH($A34,'ВРП-СТРУКТ'!$A:$A,0))</f>
        <v>5.4333333333333336</v>
      </c>
      <c r="G34">
        <f>INDEX('ВРП-СТРУКТ'!Y:Y,MATCH($A34,'ВРП-СТРУКТ'!$A:$A,0))</f>
        <v>1.6722222222222225</v>
      </c>
      <c r="H34">
        <f>INDEX('ДЕЦ-КОЭФФ'!N:N,MATCH($A34,'ДЕЦ-КОЭФФ'!$A:$A,0))</f>
        <v>4.8</v>
      </c>
      <c r="I34">
        <f>INDEX(БЕДНОСТЬ!AE:AE,MATCH($A34,БЕДНОСТЬ!$A:$A,0))</f>
        <v>22.157142857142862</v>
      </c>
      <c r="J34">
        <f>INDEX('ЗАНЯТОСТЬ-ФОРМА-СОБСТВ'!P:P,MATCH($A34,'ЗАНЯТОСТЬ-ФОРМА-СОБСТВ'!$A:$A,0))*100</f>
        <v>27.120940079066301</v>
      </c>
      <c r="K34">
        <f>INDEX('ЗАНЯТОСТЬ-МСП'!N:N,MATCH($A34,'ЗАНЯТОСТЬ-МСП'!A:A,0))</f>
        <v>30.507186129733366</v>
      </c>
      <c r="L34">
        <f>INDEX(ИМПОРТ!Z:Z,MATCH($A34,ИМПОРТ!$A:$A,0))*100</f>
        <v>8.8789442432686785E-2</v>
      </c>
      <c r="M34">
        <f>INDEX(ЭКСПОРТ!Z:Z,MATCH($A34,ЭКСПОРТ!$A:$A,0))*100</f>
        <v>0.13855749690082075</v>
      </c>
      <c r="N34" s="33">
        <f>INDEX(ПРОИЗВОДТРУДА!S:S,MATCH(B34,ПРОИЗВОДТРУДА!A:A,0))</f>
        <v>0.16420150140508216</v>
      </c>
      <c r="O34" s="130">
        <f>INDEX(ЗАНЯТОСТЬСТРУКТ!$Q:$Q,MATCH(B34,ЗАНЯТОСТЬСТРУКТ!$B:$B,0))</f>
        <v>67.599999999999994</v>
      </c>
    </row>
    <row r="35" spans="1:15" x14ac:dyDescent="0.25">
      <c r="A35" s="5" t="s">
        <v>46</v>
      </c>
      <c r="B35" t="str">
        <f t="shared" si="0"/>
        <v>Республика Крым</v>
      </c>
      <c r="C35" s="37" t="s">
        <v>208</v>
      </c>
      <c r="D35">
        <f>INDEX('ВРП-ДУШ'!V:V,MATCH($A35,'ВРП-ДУШ'!B:B,0))</f>
        <v>212723.55077856593</v>
      </c>
      <c r="E35">
        <f>INDEX('ВРП-СТРУКТ'!W:W,MATCH($A35,'ВРП-СТРУКТ'!$A:$A,0))</f>
        <v>2.0666666666666664</v>
      </c>
      <c r="F35">
        <f>INDEX('ВРП-СТРУКТ'!X:X,MATCH($A35,'ВРП-СТРУКТ'!$A:$A,0))</f>
        <v>10.666666666666666</v>
      </c>
      <c r="G35">
        <f>INDEX('ВРП-СТРУКТ'!Y:Y,MATCH($A35,'ВРП-СТРУКТ'!$A:$A,0))</f>
        <v>8.8944444444444439</v>
      </c>
      <c r="H35">
        <f>INDEX('ДЕЦ-КОЭФФ'!N:N,MATCH($A35,'ДЕЦ-КОЭФФ'!$A:$A,0))</f>
        <v>4.7428571428571429</v>
      </c>
      <c r="I35">
        <f>INDEX(БЕДНОСТЬ!AE:AE,MATCH($A35,БЕДНОСТЬ!$A:$A,0))</f>
        <v>16.585714285714285</v>
      </c>
      <c r="J35">
        <f>INDEX('ЗАНЯТОСТЬ-ФОРМА-СОБСТВ'!P:P,MATCH($A35,'ЗАНЯТОСТЬ-ФОРМА-СОБСТВ'!$A:$A,0))*100</f>
        <v>41.998635387218521</v>
      </c>
      <c r="K35">
        <f>INDEX('ЗАНЯТОСТЬ-МСП'!N:N,MATCH($A35,'ЗАНЯТОСТЬ-МСП'!A:A,0))</f>
        <v>36.6541948891213</v>
      </c>
      <c r="L35">
        <f>INDEX(ИМПОРТ!Z:Z,MATCH($A35,ИМПОРТ!$A:$A,0))*100</f>
        <v>0.70901941912257183</v>
      </c>
      <c r="M35">
        <f>INDEX(ЭКСПОРТ!Z:Z,MATCH($A35,ЭКСПОРТ!$A:$A,0))*100</f>
        <v>0.43217790578662807</v>
      </c>
      <c r="N35" s="33">
        <f>INDEX(ПРОИЗВОДТРУДА!S:S,MATCH(B35,ПРОИЗВОДТРУДА!A:A,0))</f>
        <v>0.20387899650967278</v>
      </c>
      <c r="O35" s="130">
        <f>INDEX(ЗАНЯТОСТЬСТРУКТ!$Q:$Q,MATCH(B35,ЗАНЯТОСТЬСТРУКТ!$B:$B,0))</f>
        <v>68.100000000000009</v>
      </c>
    </row>
    <row r="36" spans="1:15" x14ac:dyDescent="0.25">
      <c r="A36" s="5" t="s">
        <v>47</v>
      </c>
      <c r="B36" t="str">
        <f t="shared" si="0"/>
        <v>Краснодарский край</v>
      </c>
      <c r="C36" s="37" t="s">
        <v>210</v>
      </c>
      <c r="D36">
        <f>INDEX('ВРП-ДУШ'!V:V,MATCH($A36,'ВРП-ДУШ'!B:B,0))</f>
        <v>421600.1364976124</v>
      </c>
      <c r="E36">
        <f>INDEX('ВРП-СТРУКТ'!W:W,MATCH($A36,'ВРП-СТРУКТ'!$A:$A,0))</f>
        <v>0.51666666666666661</v>
      </c>
      <c r="F36">
        <f>INDEX('ВРП-СТРУКТ'!X:X,MATCH($A36,'ВРП-СТРУКТ'!$A:$A,0))</f>
        <v>6</v>
      </c>
      <c r="G36">
        <f>INDEX('ВРП-СТРУКТ'!Y:Y,MATCH($A36,'ВРП-СТРУКТ'!$A:$A,0))</f>
        <v>9.4166666666666661</v>
      </c>
      <c r="H36">
        <f>INDEX('ДЕЦ-КОЭФФ'!N:N,MATCH($A36,'ДЕЦ-КОЭФФ'!$A:$A,0))</f>
        <v>6.8285714285714292</v>
      </c>
      <c r="I36">
        <f>INDEX(БЕДНОСТЬ!AE:AE,MATCH($A36,БЕДНОСТЬ!$A:$A,0))</f>
        <v>10.085714285714287</v>
      </c>
      <c r="J36">
        <f>INDEX('ЗАНЯТОСТЬ-ФОРМА-СОБСТВ'!P:P,MATCH($A36,'ЗАНЯТОСТЬ-ФОРМА-СОБСТВ'!$A:$A,0))*100</f>
        <v>60.782403279009692</v>
      </c>
      <c r="K36">
        <f>INDEX('ЗАНЯТОСТЬ-МСП'!N:N,MATCH($A36,'ЗАНЯТОСТЬ-МСП'!A:A,0))</f>
        <v>37.594595819727559</v>
      </c>
      <c r="L36">
        <f>INDEX(ИМПОРТ!Z:Z,MATCH($A36,ИМПОРТ!$A:$A,0))*100</f>
        <v>11.679932006983861</v>
      </c>
      <c r="M36">
        <f>INDEX(ЭКСПОРТ!Z:Z,MATCH($A36,ЭКСПОРТ!$A:$A,0))*100</f>
        <v>17.778563857178202</v>
      </c>
      <c r="N36" s="33">
        <f>INDEX(ПРОИЗВОДТРУДА!S:S,MATCH(B36,ПРОИЗВОДТРУДА!A:A,0))</f>
        <v>0.34717869603657059</v>
      </c>
      <c r="O36" s="130">
        <f>INDEX(ЗАНЯТОСТЬСТРУКТ!$Q:$Q,MATCH(B36,ЗАНЯТОСТЬСТРУКТ!$B:$B,0))</f>
        <v>68.600000000000009</v>
      </c>
    </row>
    <row r="37" spans="1:15" x14ac:dyDescent="0.25">
      <c r="A37" s="5" t="s">
        <v>48</v>
      </c>
      <c r="B37" t="str">
        <f t="shared" si="0"/>
        <v>Астраханская область</v>
      </c>
      <c r="C37" s="37" t="s">
        <v>212</v>
      </c>
      <c r="D37">
        <f>INDEX('ВРП-ДУШ'!V:V,MATCH($A37,'ВРП-ДУШ'!B:B,0))</f>
        <v>437907.43630735012</v>
      </c>
      <c r="E37">
        <f>INDEX('ВРП-СТРУКТ'!W:W,MATCH($A37,'ВРП-СТРУКТ'!$A:$A,0))</f>
        <v>45.466666666666669</v>
      </c>
      <c r="F37">
        <f>INDEX('ВРП-СТРУКТ'!X:X,MATCH($A37,'ВРП-СТРУКТ'!$A:$A,0))</f>
        <v>5.2166666666666668</v>
      </c>
      <c r="G37">
        <f>INDEX('ВРП-СТРУКТ'!Y:Y,MATCH($A37,'ВРП-СТРУКТ'!$A:$A,0))</f>
        <v>4.0361111111111114</v>
      </c>
      <c r="H37">
        <f>INDEX('ДЕЦ-КОЭФФ'!N:N,MATCH($A37,'ДЕЦ-КОЭФФ'!$A:$A,0))</f>
        <v>5.4285714285714288</v>
      </c>
      <c r="I37">
        <f>INDEX(БЕДНОСТЬ!AE:AE,MATCH($A37,БЕДНОСТЬ!$A:$A,0))</f>
        <v>14.257142857142856</v>
      </c>
      <c r="J37">
        <f>INDEX('ЗАНЯТОСТЬ-ФОРМА-СОБСТВ'!P:P,MATCH($A37,'ЗАНЯТОСТЬ-ФОРМА-СОБСТВ'!$A:$A,0))*100</f>
        <v>44.818209886944381</v>
      </c>
      <c r="K37">
        <f>INDEX('ЗАНЯТОСТЬ-МСП'!N:N,MATCH($A37,'ЗАНЯТОСТЬ-МСП'!A:A,0))</f>
        <v>25.507055985949826</v>
      </c>
      <c r="L37">
        <f>INDEX(ИМПОРТ!Z:Z,MATCH($A37,ИМПОРТ!$A:$A,0))*100</f>
        <v>3.3233059722297358</v>
      </c>
      <c r="M37">
        <f>INDEX(ЭКСПОРТ!Z:Z,MATCH($A37,ЭКСПОРТ!$A:$A,0))*100</f>
        <v>9.1051677682996299</v>
      </c>
      <c r="N37" s="33">
        <f>INDEX(ПРОИЗВОДТРУДА!S:S,MATCH(B37,ПРОИЗВОДТРУДА!A:A,0))</f>
        <v>0.79654063956068843</v>
      </c>
      <c r="O37" s="130">
        <f>INDEX(ЗАНЯТОСТЬСТРУКТ!$Q:$Q,MATCH(B37,ЗАНЯТОСТЬСТРУКТ!$B:$B,0))</f>
        <v>65.899999999999991</v>
      </c>
    </row>
    <row r="38" spans="1:15" x14ac:dyDescent="0.25">
      <c r="A38" s="5" t="s">
        <v>49</v>
      </c>
      <c r="B38" t="str">
        <f t="shared" si="0"/>
        <v>Волгоградская область</v>
      </c>
      <c r="C38" s="37" t="s">
        <v>214</v>
      </c>
      <c r="D38">
        <f>INDEX('ВРП-ДУШ'!V:V,MATCH($A38,'ВРП-ДУШ'!B:B,0))</f>
        <v>322292.66752384772</v>
      </c>
      <c r="E38">
        <f>INDEX('ВРП-СТРУКТ'!W:W,MATCH($A38,'ВРП-СТРУКТ'!$A:$A,0))</f>
        <v>4.1833333333333336</v>
      </c>
      <c r="F38">
        <f>INDEX('ВРП-СТРУКТ'!X:X,MATCH($A38,'ВРП-СТРУКТ'!$A:$A,0))</f>
        <v>5.666666666666667</v>
      </c>
      <c r="G38">
        <f>INDEX('ВРП-СТРУКТ'!Y:Y,MATCH($A38,'ВРП-СТРУКТ'!$A:$A,0))</f>
        <v>20.011111111111109</v>
      </c>
      <c r="H38">
        <f>INDEX('ДЕЦ-КОЭФФ'!N:N,MATCH($A38,'ДЕЦ-КОЭФФ'!$A:$A,0))</f>
        <v>5.0285714285714294</v>
      </c>
      <c r="I38">
        <f>INDEX(БЕДНОСТЬ!AE:AE,MATCH($A38,БЕДНОСТЬ!$A:$A,0))</f>
        <v>11.77142857142857</v>
      </c>
      <c r="J38">
        <f>INDEX('ЗАНЯТОСТЬ-ФОРМА-СОБСТВ'!P:P,MATCH($A38,'ЗАНЯТОСТЬ-ФОРМА-СОБСТВ'!$A:$A,0))*100</f>
        <v>57.107320458400402</v>
      </c>
      <c r="K38">
        <f>INDEX('ЗАНЯТОСТЬ-МСП'!N:N,MATCH($A38,'ЗАНЯТОСТЬ-МСП'!A:A,0))</f>
        <v>27.771267784355388</v>
      </c>
      <c r="L38">
        <f>INDEX(ИМПОРТ!Z:Z,MATCH($A38,ИМПОРТ!$A:$A,0))*100</f>
        <v>5.2694565685633838</v>
      </c>
      <c r="M38">
        <f>INDEX(ЭКСПОРТ!Z:Z,MATCH($A38,ЭКСПОРТ!$A:$A,0))*100</f>
        <v>14.14866211136577</v>
      </c>
      <c r="N38" s="33">
        <f>INDEX(ПРОИЗВОДТРУДА!S:S,MATCH(B38,ПРОИЗВОДТРУДА!A:A,0))</f>
        <v>6.8583011843355246E-2</v>
      </c>
      <c r="O38" s="130">
        <f>INDEX(ЗАНЯТОСТЬСТРУКТ!$Q:$Q,MATCH(B38,ЗАНЯТОСТЬСТРУКТ!$B:$B,0))</f>
        <v>62.1</v>
      </c>
    </row>
    <row r="39" spans="1:15" x14ac:dyDescent="0.25">
      <c r="A39" s="5" t="s">
        <v>50</v>
      </c>
      <c r="B39" t="str">
        <f t="shared" si="0"/>
        <v>Ростовская область</v>
      </c>
      <c r="C39" s="37" t="s">
        <v>216</v>
      </c>
      <c r="D39">
        <f>INDEX('ВРП-ДУШ'!V:V,MATCH($A39,'ВРП-ДУШ'!B:B,0))</f>
        <v>348806.15049096727</v>
      </c>
      <c r="E39">
        <f>INDEX('ВРП-СТРУКТ'!W:W,MATCH($A39,'ВРП-СТРУКТ'!$A:$A,0))</f>
        <v>1.1833333333333333</v>
      </c>
      <c r="F39">
        <f>INDEX('ВРП-СТРУКТ'!X:X,MATCH($A39,'ВРП-СТРУКТ'!$A:$A,0))</f>
        <v>6.2833333333333341</v>
      </c>
      <c r="G39">
        <f>INDEX('ВРП-СТРУКТ'!Y:Y,MATCH($A39,'ВРП-СТРУКТ'!$A:$A,0))</f>
        <v>15.597222222222221</v>
      </c>
      <c r="H39">
        <f>INDEX('ДЕЦ-КОЭФФ'!N:N,MATCH($A39,'ДЕЦ-КОЭФФ'!$A:$A,0))</f>
        <v>6.4571428571428573</v>
      </c>
      <c r="I39">
        <f>INDEX(БЕДНОСТЬ!AE:AE,MATCH($A39,БЕДНОСТЬ!$A:$A,0))</f>
        <v>12.171428571428573</v>
      </c>
      <c r="J39">
        <f>INDEX('ЗАНЯТОСТЬ-ФОРМА-СОБСТВ'!P:P,MATCH($A39,'ЗАНЯТОСТЬ-ФОРМА-СОБСТВ'!$A:$A,0))*100</f>
        <v>60.064477333080561</v>
      </c>
      <c r="K39">
        <f>INDEX('ЗАНЯТОСТЬ-МСП'!N:N,MATCH($A39,'ЗАНЯТОСТЬ-МСП'!A:A,0))</f>
        <v>34.816673052036336</v>
      </c>
      <c r="L39">
        <f>INDEX(ИМПОРТ!Z:Z,MATCH($A39,ИМПОРТ!$A:$A,0))*100</f>
        <v>11.335813750717753</v>
      </c>
      <c r="M39">
        <f>INDEX(ЭКСПОРТ!Z:Z,MATCH($A39,ЭКСПОРТ!$A:$A,0))*100</f>
        <v>35.08239219680874</v>
      </c>
      <c r="N39" s="33">
        <f>INDEX(ПРОИЗВОДТРУДА!S:S,MATCH(B39,ПРОИЗВОДТРУДА!A:A,0))</f>
        <v>0.59510702255153203</v>
      </c>
      <c r="O39" s="130">
        <f>INDEX(ЗАНЯТОСТЬСТРУКТ!$Q:$Q,MATCH(B39,ЗАНЯТОСТЬСТРУКТ!$B:$B,0))</f>
        <v>63.099999999999994</v>
      </c>
    </row>
    <row r="40" spans="1:15" x14ac:dyDescent="0.25">
      <c r="A40" s="5" t="s">
        <v>51</v>
      </c>
      <c r="B40" t="str">
        <f t="shared" si="0"/>
        <v>Город федерального значения Севастополь</v>
      </c>
      <c r="C40" s="37" t="s">
        <v>218</v>
      </c>
      <c r="D40">
        <f>INDEX('ВРП-ДУШ'!V:V,MATCH($A40,'ВРП-ДУШ'!B:B,0))</f>
        <v>209313.87514321483</v>
      </c>
      <c r="E40">
        <f>INDEX('ВРП-СТРУКТ'!W:W,MATCH($A40,'ВРП-СТРУКТ'!$A:$A,0))</f>
        <v>0.70000000000000007</v>
      </c>
      <c r="F40">
        <f>INDEX('ВРП-СТРУКТ'!X:X,MATCH($A40,'ВРП-СТРУКТ'!$A:$A,0))</f>
        <v>5.9333333333333336</v>
      </c>
      <c r="G40">
        <f>INDEX('ВРП-СТРУКТ'!Y:Y,MATCH($A40,'ВРП-СТРУКТ'!$A:$A,0))</f>
        <v>5.4055555555555559</v>
      </c>
      <c r="H40">
        <f>INDEX('ДЕЦ-КОЭФФ'!N:N,MATCH($A40,'ДЕЦ-КОЭФФ'!$A:$A,0))</f>
        <v>4.8</v>
      </c>
      <c r="I40">
        <f>INDEX(БЕДНОСТЬ!AE:AE,MATCH($A40,БЕДНОСТЬ!$A:$A,0))</f>
        <v>11.200000000000001</v>
      </c>
      <c r="J40">
        <f>INDEX('ЗАНЯТОСТЬ-ФОРМА-СОБСТВ'!P:P,MATCH($A40,'ЗАНЯТОСТЬ-ФОРМА-СОБСТВ'!$A:$A,0))*100</f>
        <v>45.005079405469353</v>
      </c>
      <c r="K40">
        <f>INDEX('ЗАНЯТОСТЬ-МСП'!N:N,MATCH($A40,'ЗАНЯТОСТЬ-МСП'!A:A,0))</f>
        <v>38.517407570624485</v>
      </c>
      <c r="L40">
        <f>INDEX(ИМПОРТ!Z:Z,MATCH($A40,ИМПОРТ!$A:$A,0))*100</f>
        <v>0.41995169221823569</v>
      </c>
      <c r="M40">
        <f>INDEX(ЭКСПОРТ!Z:Z,MATCH($A40,ЭКСПОРТ!$A:$A,0))*100</f>
        <v>0.26017584626485796</v>
      </c>
      <c r="N40" s="33">
        <f>INDEX(ПРОИЗВОДТРУДА!S:S,MATCH(B40,ПРОИЗВОДТРУДА!A:A,0))</f>
        <v>8.6190262626976155E-2</v>
      </c>
      <c r="O40" s="130">
        <f>INDEX(ЗАНЯТОСТЬСТРУКТ!$Q:$Q,MATCH(B40,ЗАНЯТОСТЬСТРУКТ!$B:$B,0))</f>
        <v>73.099999999999994</v>
      </c>
    </row>
    <row r="41" spans="1:15" x14ac:dyDescent="0.25">
      <c r="A41" s="5" t="s">
        <v>53</v>
      </c>
      <c r="B41" t="str">
        <f t="shared" si="0"/>
        <v>Республика Дагестан</v>
      </c>
      <c r="C41" s="37" t="s">
        <v>222</v>
      </c>
      <c r="D41">
        <f>INDEX('ВРП-ДУШ'!V:V,MATCH($A41,'ВРП-ДУШ'!B:B,0))</f>
        <v>208217.09956703769</v>
      </c>
      <c r="E41">
        <f>INDEX('ВРП-СТРУКТ'!W:W,MATCH($A41,'ВРП-СТРУКТ'!$A:$A,0))</f>
        <v>0.41666666666666669</v>
      </c>
      <c r="F41">
        <f>INDEX('ВРП-СТРУКТ'!X:X,MATCH($A41,'ВРП-СТРУКТ'!$A:$A,0))</f>
        <v>16.25</v>
      </c>
      <c r="G41">
        <f>INDEX('ВРП-СТРУКТ'!Y:Y,MATCH($A41,'ВРП-СТРУКТ'!$A:$A,0))</f>
        <v>5.8083333333333336</v>
      </c>
      <c r="H41">
        <f>INDEX('ДЕЦ-КОЭФФ'!N:N,MATCH($A41,'ДЕЦ-КОЭФФ'!$A:$A,0))</f>
        <v>6.2142857142857153</v>
      </c>
      <c r="I41">
        <f>INDEX(БЕДНОСТЬ!AE:AE,MATCH($A41,БЕДНОСТЬ!$A:$A,0))</f>
        <v>14.12857142857143</v>
      </c>
      <c r="J41">
        <f>INDEX('ЗАНЯТОСТЬ-ФОРМА-СОБСТВ'!P:P,MATCH($A41,'ЗАНЯТОСТЬ-ФОРМА-СОБСТВ'!$A:$A,0))*100</f>
        <v>25.09494713547117</v>
      </c>
      <c r="K41">
        <f>INDEX('ЗАНЯТОСТЬ-МСП'!N:N,MATCH($A41,'ЗАНЯТОСТЬ-МСП'!A:A,0))</f>
        <v>16.727295455076554</v>
      </c>
      <c r="L41">
        <f>INDEX(ИМПОРТ!Z:Z,MATCH($A41,ИМПОРТ!$A:$A,0))*100</f>
        <v>1.1598948927909203</v>
      </c>
      <c r="M41">
        <f>INDEX(ЭКСПОРТ!Z:Z,MATCH($A41,ЭКСПОРТ!$A:$A,0))*100</f>
        <v>0.56772001338811984</v>
      </c>
      <c r="N41" s="33">
        <f>INDEX(ПРОИЗВОДТРУДА!S:S,MATCH(B41,ПРОИЗВОДТРУДА!A:A,0))</f>
        <v>0.41503860108951418</v>
      </c>
      <c r="O41" s="130">
        <f>INDEX(ЗАНЯТОСТЬСТРУКТ!$Q:$Q,MATCH(B41,ЗАНЯТОСТЬСТРУКТ!$B:$B,0))</f>
        <v>60.1</v>
      </c>
    </row>
    <row r="42" spans="1:15" x14ac:dyDescent="0.25">
      <c r="A42" s="5" t="s">
        <v>54</v>
      </c>
      <c r="B42" t="str">
        <f t="shared" si="0"/>
        <v>Республика Ингушетия</v>
      </c>
      <c r="C42" s="37" t="s">
        <v>224</v>
      </c>
      <c r="D42">
        <f>INDEX('ВРП-ДУШ'!V:V,MATCH($A42,'ВРП-ДУШ'!B:B,0))</f>
        <v>123322.50203861202</v>
      </c>
      <c r="E42">
        <f>INDEX('ВРП-СТРУКТ'!W:W,MATCH($A42,'ВРП-СТРУКТ'!$A:$A,0))</f>
        <v>1.6833333333333336</v>
      </c>
      <c r="F42">
        <f>INDEX('ВРП-СТРУКТ'!X:X,MATCH($A42,'ВРП-СТРУКТ'!$A:$A,0))</f>
        <v>10.083333333333334</v>
      </c>
      <c r="G42">
        <f>INDEX('ВРП-СТРУКТ'!Y:Y,MATCH($A42,'ВРП-СТРУКТ'!$A:$A,0))</f>
        <v>4.1805555555555562</v>
      </c>
      <c r="H42">
        <f>INDEX('ДЕЦ-КОЭФФ'!N:N,MATCH($A42,'ДЕЦ-КОЭФФ'!$A:$A,0))</f>
        <v>4.9142857142857137</v>
      </c>
      <c r="I42">
        <f>INDEX(БЕДНОСТЬ!AE:AE,MATCH($A42,БЕДНОСТЬ!$A:$A,0))</f>
        <v>28.771428571428572</v>
      </c>
      <c r="J42">
        <f>INDEX('ЗАНЯТОСТЬ-ФОРМА-СОБСТВ'!P:P,MATCH($A42,'ЗАНЯТОСТЬ-ФОРМА-СОБСТВ'!$A:$A,0))*100</f>
        <v>14.217521401861244</v>
      </c>
      <c r="K42">
        <f>INDEX('ЗАНЯТОСТЬ-МСП'!N:N,MATCH($A42,'ЗАНЯТОСТЬ-МСП'!A:A,0))</f>
        <v>7.745375480252811</v>
      </c>
      <c r="L42">
        <f>INDEX(ИМПОРТ!Z:Z,MATCH($A42,ИМПОРТ!$A:$A,0))*100</f>
        <v>0.87118145472901354</v>
      </c>
      <c r="M42">
        <f>INDEX(ЭКСПОРТ!Z:Z,MATCH($A42,ЭКСПОРТ!$A:$A,0))*100</f>
        <v>0.36806933903106465</v>
      </c>
      <c r="N42" s="33">
        <f>INDEX(ПРОИЗВОДТРУДА!S:S,MATCH(B42,ПРОИЗВОДТРУДА!A:A,0))</f>
        <v>-0.13007778970904815</v>
      </c>
      <c r="O42" s="130">
        <f>INDEX(ЗАНЯТОСТЬСТРУКТ!$Q:$Q,MATCH(B42,ЗАНЯТОСТЬСТРУКТ!$B:$B,0))</f>
        <v>56.2</v>
      </c>
    </row>
    <row r="43" spans="1:15" x14ac:dyDescent="0.25">
      <c r="A43" s="5" t="s">
        <v>55</v>
      </c>
      <c r="B43" t="str">
        <f t="shared" si="0"/>
        <v>Кабардино-Балкарская Республика</v>
      </c>
      <c r="C43" s="37" t="s">
        <v>226</v>
      </c>
      <c r="D43">
        <f>INDEX('ВРП-ДУШ'!V:V,MATCH($A43,'ВРП-ДУШ'!B:B,0))</f>
        <v>178038.25400520882</v>
      </c>
      <c r="E43">
        <f>INDEX('ВРП-СТРУКТ'!W:W,MATCH($A43,'ВРП-СТРУКТ'!$A:$A,0))</f>
        <v>0.11666666666666665</v>
      </c>
      <c r="F43">
        <f>INDEX('ВРП-СТРУКТ'!X:X,MATCH($A43,'ВРП-СТРУКТ'!$A:$A,0))</f>
        <v>10.483333333333334</v>
      </c>
      <c r="G43">
        <f>INDEX('ВРП-СТРУКТ'!Y:Y,MATCH($A43,'ВРП-СТРУКТ'!$A:$A,0))</f>
        <v>8.3638888888888889</v>
      </c>
      <c r="H43">
        <f>INDEX('ДЕЦ-КОЭФФ'!N:N,MATCH($A43,'ДЕЦ-КОЭФФ'!$A:$A,0))</f>
        <v>5.1857142857142851</v>
      </c>
      <c r="I43">
        <f>INDEX(БЕДНОСТЬ!AE:AE,MATCH($A43,БЕДНОСТЬ!$A:$A,0))</f>
        <v>21.142857142857142</v>
      </c>
      <c r="J43">
        <f>INDEX('ЗАНЯТОСТЬ-ФОРМА-СОБСТВ'!P:P,MATCH($A43,'ЗАНЯТОСТЬ-ФОРМА-СОБСТВ'!$A:$A,0))*100</f>
        <v>29.775981397849932</v>
      </c>
      <c r="K43">
        <f>INDEX('ЗАНЯТОСТЬ-МСП'!N:N,MATCH($A43,'ЗАНЯТОСТЬ-МСП'!A:A,0))</f>
        <v>19.60040774544272</v>
      </c>
      <c r="L43">
        <f>INDEX(ИМПОРТ!Z:Z,MATCH($A43,ИМПОРТ!$A:$A,0))*100</f>
        <v>2.7486344091070465</v>
      </c>
      <c r="M43">
        <f>INDEX(ЭКСПОРТ!Z:Z,MATCH($A43,ЭКСПОРТ!$A:$A,0))*100</f>
        <v>1.0175064098484579</v>
      </c>
      <c r="N43" s="33">
        <f>INDEX(ПРОИЗВОДТРУДА!S:S,MATCH(B43,ПРОИЗВОДТРУДА!A:A,0))</f>
        <v>0.49652407446171165</v>
      </c>
      <c r="O43" s="130">
        <f>INDEX(ЗАНЯТОСТЬСТРУКТ!$Q:$Q,MATCH(B43,ЗАНЯТОСТЬСТРУКТ!$B:$B,0))</f>
        <v>56.900000000000006</v>
      </c>
    </row>
    <row r="44" spans="1:15" x14ac:dyDescent="0.25">
      <c r="A44" s="5" t="s">
        <v>56</v>
      </c>
      <c r="B44" t="str">
        <f t="shared" si="0"/>
        <v>Карачаево-Черкесская Республика</v>
      </c>
      <c r="C44" s="37" t="s">
        <v>228</v>
      </c>
      <c r="D44">
        <f>INDEX('ВРП-ДУШ'!V:V,MATCH($A44,'ВРП-ДУШ'!B:B,0))</f>
        <v>183780.05739937644</v>
      </c>
      <c r="E44">
        <f>INDEX('ВРП-СТРУКТ'!W:W,MATCH($A44,'ВРП-СТРУКТ'!$A:$A,0))</f>
        <v>1.7666666666666668</v>
      </c>
      <c r="F44">
        <f>INDEX('ВРП-СТРУКТ'!X:X,MATCH($A44,'ВРП-СТРУКТ'!$A:$A,0))</f>
        <v>7.583333333333333</v>
      </c>
      <c r="G44">
        <f>INDEX('ВРП-СТРУКТ'!Y:Y,MATCH($A44,'ВРП-СТРУКТ'!$A:$A,0))</f>
        <v>9.3972222222222221</v>
      </c>
      <c r="H44">
        <f>INDEX('ДЕЦ-КОЭФФ'!N:N,MATCH($A44,'ДЕЦ-КОЭФФ'!$A:$A,0))</f>
        <v>4.7857142857142856</v>
      </c>
      <c r="I44">
        <f>INDEX(БЕДНОСТЬ!AE:AE,MATCH($A44,БЕДНОСТЬ!$A:$A,0))</f>
        <v>22.442857142857143</v>
      </c>
      <c r="J44">
        <f>INDEX('ЗАНЯТОСТЬ-ФОРМА-СОБСТВ'!P:P,MATCH($A44,'ЗАНЯТОСТЬ-ФОРМА-СОБСТВ'!$A:$A,0))*100</f>
        <v>37.100950749054626</v>
      </c>
      <c r="K44">
        <f>INDEX('ЗАНЯТОСТЬ-МСП'!N:N,MATCH($A44,'ЗАНЯТОСТЬ-МСП'!A:A,0))</f>
        <v>21.674881245114836</v>
      </c>
      <c r="L44">
        <f>INDEX(ИМПОРТ!Z:Z,MATCH($A44,ИМПОРТ!$A:$A,0))*100</f>
        <v>5.8339133769281881</v>
      </c>
      <c r="M44">
        <f>INDEX(ЭКСПОРТ!Z:Z,MATCH($A44,ЭКСПОРТ!$A:$A,0))*100</f>
        <v>1.2561356727367332</v>
      </c>
      <c r="N44" s="33">
        <f>INDEX(ПРОИЗВОДТРУДА!S:S,MATCH(B44,ПРОИЗВОДТРУДА!A:A,0))</f>
        <v>0.17588930545043246</v>
      </c>
      <c r="O44" s="130">
        <f>INDEX(ЗАНЯТОСТЬСТРУКТ!$Q:$Q,MATCH(B44,ЗАНЯТОСТЬСТРУКТ!$B:$B,0))</f>
        <v>60.3</v>
      </c>
    </row>
    <row r="45" spans="1:15" x14ac:dyDescent="0.25">
      <c r="A45" s="5" t="s">
        <v>57</v>
      </c>
      <c r="B45" t="str">
        <f t="shared" si="0"/>
        <v>Республика Северная Осетия-Алания</v>
      </c>
      <c r="C45" s="37" t="s">
        <v>230</v>
      </c>
      <c r="D45">
        <f>INDEX('ВРП-ДУШ'!V:V,MATCH($A45,'ВРП-ДУШ'!B:B,0))</f>
        <v>217596.69810599729</v>
      </c>
      <c r="E45">
        <f>INDEX('ВРП-СТРУКТ'!W:W,MATCH($A45,'ВРП-СТРУКТ'!$A:$A,0))</f>
        <v>0.3</v>
      </c>
      <c r="F45">
        <f>INDEX('ВРП-СТРУКТ'!X:X,MATCH($A45,'ВРП-СТРУКТ'!$A:$A,0))</f>
        <v>6.2666666666666666</v>
      </c>
      <c r="G45">
        <f>INDEX('ВРП-СТРУКТ'!Y:Y,MATCH($A45,'ВРП-СТРУКТ'!$A:$A,0))</f>
        <v>5.5777777777777784</v>
      </c>
      <c r="H45">
        <f>INDEX('ДЕЦ-КОЭФФ'!N:N,MATCH($A45,'ДЕЦ-КОЭФФ'!$A:$A,0))</f>
        <v>5.3999999999999995</v>
      </c>
      <c r="I45">
        <f>INDEX(БЕДНОСТЬ!AE:AE,MATCH($A45,БЕДНОСТЬ!$A:$A,0))</f>
        <v>13.314285714285715</v>
      </c>
      <c r="J45">
        <f>INDEX('ЗАНЯТОСТЬ-ФОРМА-СОБСТВ'!P:P,MATCH($A45,'ЗАНЯТОСТЬ-ФОРМА-СОБСТВ'!$A:$A,0))*100</f>
        <v>31.215255071973573</v>
      </c>
      <c r="K45">
        <f>INDEX('ЗАНЯТОСТЬ-МСП'!N:N,MATCH($A45,'ЗАНЯТОСТЬ-МСП'!A:A,0))</f>
        <v>21.654126895863605</v>
      </c>
      <c r="L45">
        <f>INDEX(ИМПОРТ!Z:Z,MATCH($A45,ИМПОРТ!$A:$A,0))*100</f>
        <v>1.5276814299963197</v>
      </c>
      <c r="M45">
        <f>INDEX(ЭКСПОРТ!Z:Z,MATCH($A45,ЭКСПОРТ!$A:$A,0))*100</f>
        <v>3.8080596705915708</v>
      </c>
      <c r="N45" s="33">
        <f>INDEX(ПРОИЗВОДТРУДА!S:S,MATCH(B45,ПРОИЗВОДТРУДА!A:A,0))</f>
        <v>0.33726631707126487</v>
      </c>
      <c r="O45" s="130">
        <f>INDEX(ЗАНЯТОСТЬСТРУКТ!$Q:$Q,MATCH(B45,ЗАНЯТОСТЬСТРУКТ!$B:$B,0))</f>
        <v>70</v>
      </c>
    </row>
    <row r="46" spans="1:15" x14ac:dyDescent="0.25">
      <c r="A46" s="5" t="s">
        <v>58</v>
      </c>
      <c r="B46" t="str">
        <f t="shared" si="0"/>
        <v>Чеченская Республика</v>
      </c>
      <c r="C46" s="37" t="s">
        <v>232</v>
      </c>
      <c r="D46">
        <f>INDEX('ВРП-ДУШ'!V:V,MATCH($A46,'ВРП-ДУШ'!B:B,0))</f>
        <v>150486.82914370854</v>
      </c>
      <c r="E46">
        <f>INDEX('ВРП-СТРУКТ'!W:W,MATCH($A46,'ВРП-СТРУКТ'!$A:$A,0))</f>
        <v>1.0166666666666668</v>
      </c>
      <c r="F46">
        <f>INDEX('ВРП-СТРУКТ'!X:X,MATCH($A46,'ВРП-СТРУКТ'!$A:$A,0))</f>
        <v>10.566666666666668</v>
      </c>
      <c r="G46">
        <f>INDEX('ВРП-СТРУКТ'!Y:Y,MATCH($A46,'ВРП-СТРУКТ'!$A:$A,0))</f>
        <v>3.7444444444444449</v>
      </c>
      <c r="H46">
        <f>INDEX('ДЕЦ-КОЭФФ'!N:N,MATCH($A46,'ДЕЦ-КОЭФФ'!$A:$A,0))</f>
        <v>5.8999999999999995</v>
      </c>
      <c r="I46">
        <f>INDEX(БЕДНОСТЬ!AE:AE,MATCH($A46,БЕДНОСТЬ!$A:$A,0))</f>
        <v>19.800000000000004</v>
      </c>
      <c r="J46">
        <f>INDEX('ЗАНЯТОСТЬ-ФОРМА-СОБСТВ'!P:P,MATCH($A46,'ЗАНЯТОСТЬ-ФОРМА-СОБСТВ'!$A:$A,0))*100</f>
        <v>19.811053217649263</v>
      </c>
      <c r="K46">
        <f>INDEX('ЗАНЯТОСТЬ-МСП'!N:N,MATCH($A46,'ЗАНЯТОСТЬ-МСП'!A:A,0))</f>
        <v>15.026961012975594</v>
      </c>
      <c r="L46">
        <f>INDEX(ИМПОРТ!Z:Z,MATCH($A46,ИМПОРТ!$A:$A,0))*100</f>
        <v>1.3129276287539449</v>
      </c>
      <c r="M46">
        <f>INDEX(ЭКСПОРТ!Z:Z,MATCH($A46,ЭКСПОРТ!$A:$A,0))*100</f>
        <v>0.25399993210108612</v>
      </c>
      <c r="N46" s="33">
        <f>INDEX(ПРОИЗВОДТРУДА!S:S,MATCH(B46,ПРОИЗВОДТРУДА!A:A,0))</f>
        <v>3.3645098556122965E-2</v>
      </c>
      <c r="O46" s="130">
        <f>INDEX(ЗАНЯТОСТЬСТРУКТ!$Q:$Q,MATCH(B46,ЗАНЯТОСТЬСТРУКТ!$B:$B,0))</f>
        <v>56.6</v>
      </c>
    </row>
    <row r="47" spans="1:15" x14ac:dyDescent="0.25">
      <c r="A47" s="5" t="s">
        <v>59</v>
      </c>
      <c r="B47" t="str">
        <f t="shared" si="0"/>
        <v>Ставропольский край</v>
      </c>
      <c r="C47" s="37" t="s">
        <v>234</v>
      </c>
      <c r="D47">
        <f>INDEX('ВРП-ДУШ'!V:V,MATCH($A47,'ВРП-ДУШ'!B:B,0))</f>
        <v>259620.91326075626</v>
      </c>
      <c r="E47">
        <f>INDEX('ВРП-СТРУКТ'!W:W,MATCH($A47,'ВРП-СТРУКТ'!$A:$A,0))</f>
        <v>0.98333333333333328</v>
      </c>
      <c r="F47">
        <f>INDEX('ВРП-СТРУКТ'!X:X,MATCH($A47,'ВРП-СТРУКТ'!$A:$A,0))</f>
        <v>7.3500000000000005</v>
      </c>
      <c r="G47">
        <f>INDEX('ВРП-СТРУКТ'!Y:Y,MATCH($A47,'ВРП-СТРУКТ'!$A:$A,0))</f>
        <v>11.858333333333333</v>
      </c>
      <c r="H47">
        <f>INDEX('ДЕЦ-КОЭФФ'!N:N,MATCH($A47,'ДЕЦ-КОЭФФ'!$A:$A,0))</f>
        <v>5.2857142857142856</v>
      </c>
      <c r="I47">
        <f>INDEX(БЕДНОСТЬ!AE:AE,MATCH($A47,БЕДНОСТЬ!$A:$A,0))</f>
        <v>13.357142857142858</v>
      </c>
      <c r="J47">
        <f>INDEX('ЗАНЯТОСТЬ-ФОРМА-СОБСТВ'!P:P,MATCH($A47,'ЗАНЯТОСТЬ-ФОРМА-СОБСТВ'!$A:$A,0))*100</f>
        <v>56.245570014418199</v>
      </c>
      <c r="K47">
        <f>INDEX('ЗАНЯТОСТЬ-МСП'!N:N,MATCH($A47,'ЗАНЯТОСТЬ-МСП'!A:A,0))</f>
        <v>28.415622913871971</v>
      </c>
      <c r="L47">
        <f>INDEX(ИМПОРТ!Z:Z,MATCH($A47,ИМПОРТ!$A:$A,0))*100</f>
        <v>5.045308758370104</v>
      </c>
      <c r="M47">
        <f>INDEX(ЭКСПОРТ!Z:Z,MATCH($A47,ЭКСПОРТ!$A:$A,0))*100</f>
        <v>9.1097170198557951</v>
      </c>
      <c r="N47" s="33">
        <f>INDEX(ПРОИЗВОДТРУДА!S:S,MATCH(B47,ПРОИЗВОДТРУДА!A:A,0))</f>
        <v>0.35467119913914091</v>
      </c>
      <c r="O47" s="130">
        <f>INDEX(ЗАНЯТОСТЬСТРУКТ!$Q:$Q,MATCH(B47,ЗАНЯТОСТЬСТРУКТ!$B:$B,0))</f>
        <v>64</v>
      </c>
    </row>
    <row r="48" spans="1:15" x14ac:dyDescent="0.25">
      <c r="A48" s="5" t="s">
        <v>61</v>
      </c>
      <c r="B48" t="str">
        <f t="shared" si="0"/>
        <v>Республика Башкортостан</v>
      </c>
      <c r="C48" s="37" t="s">
        <v>238</v>
      </c>
      <c r="D48">
        <f>INDEX('ВРП-ДУШ'!V:V,MATCH($A48,'ВРП-ДУШ'!B:B,0))</f>
        <v>357072.25233449315</v>
      </c>
      <c r="E48">
        <f>INDEX('ВРП-СТРУКТ'!W:W,MATCH($A48,'ВРП-СТРУКТ'!$A:$A,0))</f>
        <v>3.6666666666666665</v>
      </c>
      <c r="F48">
        <f>INDEX('ВРП-СТРУКТ'!X:X,MATCH($A48,'ВРП-СТРУКТ'!$A:$A,0))</f>
        <v>6.6999999999999993</v>
      </c>
      <c r="G48">
        <f>INDEX('ВРП-СТРУКТ'!Y:Y,MATCH($A48,'ВРП-СТРУКТ'!$A:$A,0))</f>
        <v>25.383333333333329</v>
      </c>
      <c r="H48">
        <f>INDEX('ДЕЦ-КОЭФФ'!N:N,MATCH($A48,'ДЕЦ-КОЭФФ'!$A:$A,0))</f>
        <v>6.5285714285714294</v>
      </c>
      <c r="I48">
        <f>INDEX(БЕДНОСТЬ!AE:AE,MATCH($A48,БЕДНОСТЬ!$A:$A,0))</f>
        <v>11.414285714285715</v>
      </c>
      <c r="J48">
        <f>INDEX('ЗАНЯТОСТЬ-ФОРМА-СОБСТВ'!P:P,MATCH($A48,'ЗАНЯТОСТЬ-ФОРМА-СОБСТВ'!$A:$A,0))*100</f>
        <v>63.856341991111485</v>
      </c>
      <c r="K48">
        <f>INDEX('ЗАНЯТОСТЬ-МСП'!N:N,MATCH($A48,'ЗАНЯТОСТЬ-МСП'!A:A,0))</f>
        <v>31.188232446536869</v>
      </c>
      <c r="L48">
        <f>INDEX(ИМПОРТ!Z:Z,MATCH($A48,ИМПОРТ!$A:$A,0))*100</f>
        <v>3.3264168271976287</v>
      </c>
      <c r="M48">
        <f>INDEX(ЭКСПОРТ!Z:Z,MATCH($A48,ЭКСПОРТ!$A:$A,0))*100</f>
        <v>15.006182513955748</v>
      </c>
      <c r="N48" s="33">
        <f>INDEX(ПРОИЗВОДТРУДА!S:S,MATCH(B48,ПРОИЗВОДТРУДА!A:A,0))</f>
        <v>0.51230173166785709</v>
      </c>
      <c r="O48" s="130">
        <f>INDEX(ЗАНЯТОСТЬСТРУКТ!$Q:$Q,MATCH(B48,ЗАНЯТОСТЬСТРУКТ!$B:$B,0))</f>
        <v>63</v>
      </c>
    </row>
    <row r="49" spans="1:15" x14ac:dyDescent="0.25">
      <c r="A49" s="5" t="s">
        <v>62</v>
      </c>
      <c r="B49" t="str">
        <f t="shared" si="0"/>
        <v>Республика Марий Эл</v>
      </c>
      <c r="C49" s="37" t="s">
        <v>240</v>
      </c>
      <c r="D49">
        <f>INDEX('ВРП-ДУШ'!V:V,MATCH($A49,'ВРП-ДУШ'!B:B,0))</f>
        <v>257406.82334719444</v>
      </c>
      <c r="E49">
        <f>INDEX('ВРП-СТРУКТ'!W:W,MATCH($A49,'ВРП-СТРУКТ'!$A:$A,0))</f>
        <v>0.13333333333333333</v>
      </c>
      <c r="F49">
        <f>INDEX('ВРП-СТРУКТ'!X:X,MATCH($A49,'ВРП-СТРУКТ'!$A:$A,0))</f>
        <v>4.083333333333333</v>
      </c>
      <c r="G49">
        <f>INDEX('ВРП-СТРУКТ'!Y:Y,MATCH($A49,'ВРП-СТРУКТ'!$A:$A,0))</f>
        <v>21.947222222222223</v>
      </c>
      <c r="H49">
        <f>INDEX('ДЕЦ-КОЭФФ'!N:N,MATCH($A49,'ДЕЦ-КОЭФФ'!$A:$A,0))</f>
        <v>5.3285714285714292</v>
      </c>
      <c r="I49">
        <f>INDEX(БЕДНОСТЬ!AE:AE,MATCH($A49,БЕДНОСТЬ!$A:$A,0))</f>
        <v>18.471428571428572</v>
      </c>
      <c r="J49">
        <f>INDEX('ЗАНЯТОСТЬ-ФОРМА-СОБСТВ'!P:P,MATCH($A49,'ЗАНЯТОСТЬ-ФОРМА-СОБСТВ'!$A:$A,0))*100</f>
        <v>56.12430518876814</v>
      </c>
      <c r="K49">
        <f>INDEX('ЗАНЯТОСТЬ-МСП'!N:N,MATCH($A49,'ЗАНЯТОСТЬ-МСП'!A:A,0))</f>
        <v>34.080505907538054</v>
      </c>
      <c r="L49">
        <f>INDEX(ИМПОРТ!Z:Z,MATCH($A49,ИМПОРТ!$A:$A,0))*100</f>
        <v>3.3266941388015656</v>
      </c>
      <c r="M49">
        <f>INDEX(ЭКСПОРТ!Z:Z,MATCH($A49,ЭКСПОРТ!$A:$A,0))*100</f>
        <v>10.796404722984617</v>
      </c>
      <c r="N49" s="33">
        <f>INDEX(ПРОИЗВОДТРУДА!S:S,MATCH(B49,ПРОИЗВОДТРУДА!A:A,0))</f>
        <v>0.6003524177120978</v>
      </c>
      <c r="O49" s="130">
        <f>INDEX(ЗАНЯТОСТЬСТРУКТ!$Q:$Q,MATCH(B49,ЗАНЯТОСТЬСТРУКТ!$B:$B,0))</f>
        <v>57.5</v>
      </c>
    </row>
    <row r="50" spans="1:15" x14ac:dyDescent="0.25">
      <c r="A50" s="5" t="s">
        <v>63</v>
      </c>
      <c r="B50" t="str">
        <f t="shared" si="0"/>
        <v>Республика Мордовия</v>
      </c>
      <c r="C50" s="37" t="s">
        <v>242</v>
      </c>
      <c r="D50">
        <f>INDEX('ВРП-ДУШ'!V:V,MATCH($A50,'ВРП-ДУШ'!B:B,0))</f>
        <v>294718.41445155017</v>
      </c>
      <c r="E50">
        <f>INDEX('ВРП-СТРУКТ'!W:W,MATCH($A50,'ВРП-СТРУКТ'!$A:$A,0))</f>
        <v>0</v>
      </c>
      <c r="F50">
        <f>INDEX('ВРП-СТРУКТ'!X:X,MATCH($A50,'ВРП-СТРУКТ'!$A:$A,0))</f>
        <v>6.3500000000000005</v>
      </c>
      <c r="G50">
        <f>INDEX('ВРП-СТРУКТ'!Y:Y,MATCH($A50,'ВРП-СТРУКТ'!$A:$A,0))</f>
        <v>22.608333333333331</v>
      </c>
      <c r="H50">
        <f>INDEX('ДЕЦ-КОЭФФ'!N:N,MATCH($A50,'ДЕЦ-КОЭФФ'!$A:$A,0))</f>
        <v>5.2285714285714286</v>
      </c>
      <c r="I50">
        <f>INDEX(БЕДНОСТЬ!AE:AE,MATCH($A50,БЕДНОСТЬ!$A:$A,0))</f>
        <v>16.571428571428573</v>
      </c>
      <c r="J50">
        <f>INDEX('ЗАНЯТОСТЬ-ФОРМА-СОБСТВ'!P:P,MATCH($A50,'ЗАНЯТОСТЬ-ФОРМА-СОБСТВ'!$A:$A,0))*100</f>
        <v>54.079049775928503</v>
      </c>
      <c r="K50">
        <f>INDEX('ЗАНЯТОСТЬ-МСП'!N:N,MATCH($A50,'ЗАНЯТОСТЬ-МСП'!A:A,0))</f>
        <v>25.605933568498934</v>
      </c>
      <c r="L50">
        <f>INDEX(ИМПОРТ!Z:Z,MATCH($A50,ИМПОРТ!$A:$A,0))*100</f>
        <v>4.5413078574586248</v>
      </c>
      <c r="M50">
        <f>INDEX(ЭКСПОРТ!Z:Z,MATCH($A50,ЭКСПОРТ!$A:$A,0))*100</f>
        <v>7.0304213935975817</v>
      </c>
      <c r="N50" s="33">
        <f>INDEX(ПРОИЗВОДТРУДА!S:S,MATCH(B50,ПРОИЗВОДТРУДА!A:A,0))</f>
        <v>0.56786924453253396</v>
      </c>
      <c r="O50" s="130">
        <f>INDEX(ЗАНЯТОСТЬСТРУКТ!$Q:$Q,MATCH(B50,ЗАНЯТОСТЬСТРУКТ!$B:$B,0))</f>
        <v>55.3</v>
      </c>
    </row>
    <row r="51" spans="1:15" x14ac:dyDescent="0.25">
      <c r="A51" s="5" t="s">
        <v>64</v>
      </c>
      <c r="B51" t="str">
        <f t="shared" si="0"/>
        <v>Республика Татарстан (Татарстан)</v>
      </c>
      <c r="C51" s="37" t="s">
        <v>244</v>
      </c>
      <c r="D51">
        <f>INDEX('ВРП-ДУШ'!V:V,MATCH($A51,'ВРП-ДУШ'!B:B,0))</f>
        <v>551159.70422347786</v>
      </c>
      <c r="E51">
        <f>INDEX('ВРП-СТРУКТ'!W:W,MATCH($A51,'ВРП-СТРУКТ'!$A:$A,0))</f>
        <v>26.333333333333332</v>
      </c>
      <c r="F51">
        <f>INDEX('ВРП-СТРУКТ'!X:X,MATCH($A51,'ВРП-СТРУКТ'!$A:$A,0))</f>
        <v>7.1000000000000005</v>
      </c>
      <c r="G51">
        <f>INDEX('ВРП-СТРУКТ'!Y:Y,MATCH($A51,'ВРП-СТРУКТ'!$A:$A,0))</f>
        <v>15.149999999999999</v>
      </c>
      <c r="H51">
        <f>INDEX('ДЕЦ-КОЭФФ'!N:N,MATCH($A51,'ДЕЦ-КОЭФФ'!$A:$A,0))</f>
        <v>6.2571428571428571</v>
      </c>
      <c r="I51">
        <f>INDEX(БЕДНОСТЬ!AE:AE,MATCH($A51,БЕДНОСТЬ!$A:$A,0))</f>
        <v>6.3285714285714292</v>
      </c>
      <c r="J51">
        <f>INDEX('ЗАНЯТОСТЬ-ФОРМА-СОБСТВ'!P:P,MATCH($A51,'ЗАНЯТОСТЬ-ФОРМА-СОБСТВ'!$A:$A,0))*100</f>
        <v>69.302252741240835</v>
      </c>
      <c r="K51">
        <f>INDEX('ЗАНЯТОСТЬ-МСП'!N:N,MATCH($A51,'ЗАНЯТОСТЬ-МСП'!A:A,0))</f>
        <v>37.878747098356193</v>
      </c>
      <c r="L51">
        <f>INDEX(ИМПОРТ!Z:Z,MATCH($A51,ИМПОРТ!$A:$A,0))*100</f>
        <v>9.5656644900371788</v>
      </c>
      <c r="M51">
        <f>INDEX(ЭКСПОРТ!Z:Z,MATCH($A51,ЭКСПОРТ!$A:$A,0))*100</f>
        <v>29.881477855609361</v>
      </c>
      <c r="N51" s="33">
        <f>INDEX(ПРОИЗВОДТРУДА!S:S,MATCH(B51,ПРОИЗВОДТРУДА!A:A,0))</f>
        <v>0.41609743274796607</v>
      </c>
      <c r="O51" s="130">
        <f>INDEX(ЗАНЯТОСТЬСТРУКТ!$Q:$Q,MATCH(B51,ЗАНЯТОСТЬСТРУКТ!$B:$B,0))</f>
        <v>61.2</v>
      </c>
    </row>
    <row r="52" spans="1:15" x14ac:dyDescent="0.25">
      <c r="A52" s="5" t="s">
        <v>65</v>
      </c>
      <c r="B52" t="str">
        <f t="shared" si="0"/>
        <v>Удмуртская Республика</v>
      </c>
      <c r="C52" s="37" t="s">
        <v>246</v>
      </c>
      <c r="D52">
        <f>INDEX('ВРП-ДУШ'!V:V,MATCH($A52,'ВРП-ДУШ'!B:B,0))</f>
        <v>390680.25818481622</v>
      </c>
      <c r="E52">
        <f>INDEX('ВРП-СТРУКТ'!W:W,MATCH($A52,'ВРП-СТРУКТ'!$A:$A,0))</f>
        <v>25.883333333333336</v>
      </c>
      <c r="F52">
        <f>INDEX('ВРП-СТРУКТ'!X:X,MATCH($A52,'ВРП-СТРУКТ'!$A:$A,0))</f>
        <v>4.1500000000000004</v>
      </c>
      <c r="G52">
        <f>INDEX('ВРП-СТРУКТ'!Y:Y,MATCH($A52,'ВРП-СТРУКТ'!$A:$A,0))</f>
        <v>15.825000000000001</v>
      </c>
      <c r="H52">
        <f>INDEX('ДЕЦ-КОЭФФ'!N:N,MATCH($A52,'ДЕЦ-КОЭФФ'!$A:$A,0))</f>
        <v>5.1857142857142859</v>
      </c>
      <c r="I52">
        <f>INDEX(БЕДНОСТЬ!AE:AE,MATCH($A52,БЕДНОСТЬ!$A:$A,0))</f>
        <v>11.000000000000002</v>
      </c>
      <c r="J52">
        <f>INDEX('ЗАНЯТОСТЬ-ФОРМА-СОБСТВ'!P:P,MATCH($A52,'ЗАНЯТОСТЬ-ФОРМА-СОБСТВ'!$A:$A,0))*100</f>
        <v>61.760481569119939</v>
      </c>
      <c r="K52">
        <f>INDEX('ЗАНЯТОСТЬ-МСП'!N:N,MATCH($A52,'ЗАНЯТОСТЬ-МСП'!A:A,0))</f>
        <v>38.755233860794441</v>
      </c>
      <c r="L52">
        <f>INDEX(ИМПОРТ!Z:Z,MATCH($A52,ИМПОРТ!$A:$A,0))*100</f>
        <v>3.6792378148331863</v>
      </c>
      <c r="M52">
        <f>INDEX(ЭКСПОРТ!Z:Z,MATCH($A52,ЭКСПОРТ!$A:$A,0))*100</f>
        <v>4.5607767008485931</v>
      </c>
      <c r="N52" s="33">
        <f>INDEX(ПРОИЗВОДТРУДА!S:S,MATCH(B52,ПРОИЗВОДТРУДА!A:A,0))</f>
        <v>0.26663597008527562</v>
      </c>
      <c r="O52" s="130">
        <f>INDEX(ЗАНЯТОСТЬСТРУКТ!$Q:$Q,MATCH(B52,ЗАНЯТОСТЬСТРУКТ!$B:$B,0))</f>
        <v>59.2</v>
      </c>
    </row>
    <row r="53" spans="1:15" x14ac:dyDescent="0.25">
      <c r="A53" s="5" t="s">
        <v>66</v>
      </c>
      <c r="B53" t="str">
        <f t="shared" si="0"/>
        <v>Чувашская Республика - Чувашия</v>
      </c>
      <c r="C53" s="37" t="s">
        <v>248</v>
      </c>
      <c r="D53">
        <f>INDEX('ВРП-ДУШ'!V:V,MATCH($A53,'ВРП-ДУШ'!B:B,0))</f>
        <v>249859.87795716594</v>
      </c>
      <c r="E53">
        <f>INDEX('ВРП-СТРУКТ'!W:W,MATCH($A53,'ВРП-СТРУКТ'!$A:$A,0))</f>
        <v>8.3333333333333329E-2</v>
      </c>
      <c r="F53">
        <f>INDEX('ВРП-СТРУКТ'!X:X,MATCH($A53,'ВРП-СТРУКТ'!$A:$A,0))</f>
        <v>5.8000000000000007</v>
      </c>
      <c r="G53">
        <f>INDEX('ВРП-СТРУКТ'!Y:Y,MATCH($A53,'ВРП-СТРУКТ'!$A:$A,0))</f>
        <v>21.716666666666669</v>
      </c>
      <c r="H53">
        <f>INDEX('ДЕЦ-КОЭФФ'!N:N,MATCH($A53,'ДЕЦ-КОЭФФ'!$A:$A,0))</f>
        <v>5.0714285714285721</v>
      </c>
      <c r="I53">
        <f>INDEX(БЕДНОСТЬ!AE:AE,MATCH($A53,БЕДНОСТЬ!$A:$A,0))</f>
        <v>15.942857142857145</v>
      </c>
      <c r="J53">
        <f>INDEX('ЗАНЯТОСТЬ-ФОРМА-СОБСТВ'!P:P,MATCH($A53,'ЗАНЯТОСТЬ-ФОРМА-СОБСТВ'!$A:$A,0))*100</f>
        <v>59.266049719686933</v>
      </c>
      <c r="K53">
        <f>INDEX('ЗАНЯТОСТЬ-МСП'!N:N,MATCH($A53,'ЗАНЯТОСТЬ-МСП'!A:A,0))</f>
        <v>37.314567824497075</v>
      </c>
      <c r="L53">
        <f>INDEX(ИМПОРТ!Z:Z,MATCH($A53,ИМПОРТ!$A:$A,0))*100</f>
        <v>6.3207010440010505</v>
      </c>
      <c r="M53">
        <f>INDEX(ЭКСПОРТ!Z:Z,MATCH($A53,ЭКСПОРТ!$A:$A,0))*100</f>
        <v>4.4133841442926443</v>
      </c>
      <c r="N53" s="33">
        <f>INDEX(ПРОИЗВОДТРУДА!S:S,MATCH(B53,ПРОИЗВОДТРУДА!A:A,0))</f>
        <v>0.39840139003828146</v>
      </c>
      <c r="O53" s="130">
        <f>INDEX(ЗАНЯТОСТЬСТРУКТ!$Q:$Q,MATCH(B53,ЗАНЯТОСТЬСТРУКТ!$B:$B,0))</f>
        <v>59</v>
      </c>
    </row>
    <row r="54" spans="1:15" x14ac:dyDescent="0.25">
      <c r="A54" s="5" t="s">
        <v>67</v>
      </c>
      <c r="B54" t="str">
        <f t="shared" si="0"/>
        <v>Пермский край</v>
      </c>
      <c r="C54" s="37" t="s">
        <v>250</v>
      </c>
      <c r="D54">
        <f>INDEX('ВРП-ДУШ'!V:V,MATCH($A54,'ВРП-ДУШ'!B:B,0))</f>
        <v>457967.93897855695</v>
      </c>
      <c r="E54">
        <f>INDEX('ВРП-СТРУКТ'!W:W,MATCH($A54,'ВРП-СТРУКТ'!$A:$A,0))</f>
        <v>22.05</v>
      </c>
      <c r="F54">
        <f>INDEX('ВРП-СТРУКТ'!X:X,MATCH($A54,'ВРП-СТРУКТ'!$A:$A,0))</f>
        <v>4.2333333333333334</v>
      </c>
      <c r="G54">
        <f>INDEX('ВРП-СТРУКТ'!Y:Y,MATCH($A54,'ВРП-СТРУКТ'!$A:$A,0))</f>
        <v>24.238888888888884</v>
      </c>
      <c r="H54">
        <f>INDEX('ДЕЦ-КОЭФФ'!N:N,MATCH($A54,'ДЕЦ-КОЭФФ'!$A:$A,0))</f>
        <v>6.4142857142857137</v>
      </c>
      <c r="I54">
        <f>INDEX(БЕДНОСТЬ!AE:AE,MATCH($A54,БЕДНОСТЬ!$A:$A,0))</f>
        <v>12.87142857142857</v>
      </c>
      <c r="J54">
        <f>INDEX('ЗАНЯТОСТЬ-ФОРМА-СОБСТВ'!P:P,MATCH($A54,'ЗАНЯТОСТЬ-ФОРМА-СОБСТВ'!$A:$A,0))*100</f>
        <v>64.814618079766547</v>
      </c>
      <c r="K54">
        <f>INDEX('ЗАНЯТОСТЬ-МСП'!N:N,MATCH($A54,'ЗАНЯТОСТЬ-МСП'!A:A,0))</f>
        <v>38.758327690205178</v>
      </c>
      <c r="L54">
        <f>INDEX(ИМПОРТ!Z:Z,MATCH($A54,ИМПОРТ!$A:$A,0))*100</f>
        <v>3.8924107855098438</v>
      </c>
      <c r="M54">
        <f>INDEX(ЭКСПОРТ!Z:Z,MATCH($A54,ЭКСПОРТ!$A:$A,0))*100</f>
        <v>25.667309346859625</v>
      </c>
      <c r="N54" s="33">
        <f>INDEX(ПРОИЗВОДТРУДА!S:S,MATCH(B54,ПРОИЗВОДТРУДА!A:A,0))</f>
        <v>0.29209572468782774</v>
      </c>
      <c r="O54" s="130">
        <f>INDEX(ЗАНЯТОСТЬСТРУКТ!$Q:$Q,MATCH(B54,ЗАНЯТОСТЬСТРУКТ!$B:$B,0))</f>
        <v>60.8</v>
      </c>
    </row>
    <row r="55" spans="1:15" x14ac:dyDescent="0.25">
      <c r="A55" s="5" t="s">
        <v>68</v>
      </c>
      <c r="B55" t="str">
        <f t="shared" si="0"/>
        <v>Кировская область</v>
      </c>
      <c r="C55" s="37" t="s">
        <v>254</v>
      </c>
      <c r="D55">
        <f>INDEX('ВРП-ДУШ'!V:V,MATCH($A55,'ВРП-ДУШ'!B:B,0))</f>
        <v>281554.09673715779</v>
      </c>
      <c r="E55">
        <f>INDEX('ВРП-СТРУКТ'!W:W,MATCH($A55,'ВРП-СТРУКТ'!$A:$A,0))</f>
        <v>0.25</v>
      </c>
      <c r="F55">
        <f>INDEX('ВРП-СТРУКТ'!X:X,MATCH($A55,'ВРП-СТРУКТ'!$A:$A,0))</f>
        <v>3.6500000000000004</v>
      </c>
      <c r="G55">
        <f>INDEX('ВРП-СТРУКТ'!Y:Y,MATCH($A55,'ВРП-СТРУКТ'!$A:$A,0))</f>
        <v>24.741666666666671</v>
      </c>
      <c r="H55">
        <f>INDEX('ДЕЦ-КОЭФФ'!N:N,MATCH($A55,'ДЕЦ-КОЭФФ'!$A:$A,0))</f>
        <v>5.0857142857142845</v>
      </c>
      <c r="I55">
        <f>INDEX(БЕДНОСТЬ!AE:AE,MATCH($A55,БЕДНОСТЬ!$A:$A,0))</f>
        <v>12.814285714285715</v>
      </c>
      <c r="J55">
        <f>INDEX('ЗАНЯТОСТЬ-ФОРМА-СОБСТВ'!P:P,MATCH($A55,'ЗАНЯТОСТЬ-ФОРМА-СОБСТВ'!$A:$A,0))*100</f>
        <v>57.420146729554908</v>
      </c>
      <c r="K55">
        <f>INDEX('ЗАНЯТОСТЬ-МСП'!N:N,MATCH($A55,'ЗАНЯТОСТЬ-МСП'!A:A,0))</f>
        <v>36.853531140108473</v>
      </c>
      <c r="L55">
        <f>INDEX(ИМПОРТ!Z:Z,MATCH($A55,ИМПОРТ!$A:$A,0))*100</f>
        <v>6.3671768951733032</v>
      </c>
      <c r="M55">
        <f>INDEX(ЭКСПОРТ!Z:Z,MATCH($A55,ЭКСПОРТ!$A:$A,0))*100</f>
        <v>15.498863515850941</v>
      </c>
      <c r="N55" s="33">
        <f>INDEX(ПРОИЗВОДТРУДА!S:S,MATCH(B55,ПРОИЗВОДТРУДА!A:A,0))</f>
        <v>0.44729984135585443</v>
      </c>
      <c r="O55" s="130">
        <f>INDEX(ЗАНЯТОСТЬСТРУКТ!$Q:$Q,MATCH(B55,ЗАНЯТОСТЬСТРУКТ!$B:$B,0))</f>
        <v>60.6</v>
      </c>
    </row>
    <row r="56" spans="1:15" x14ac:dyDescent="0.25">
      <c r="A56" s="5" t="s">
        <v>69</v>
      </c>
      <c r="B56" t="str">
        <f t="shared" si="0"/>
        <v>Нижегородская область</v>
      </c>
      <c r="C56" s="37" t="s">
        <v>256</v>
      </c>
      <c r="D56">
        <f>INDEX('ВРП-ДУШ'!V:V,MATCH($A56,'ВРП-ДУШ'!B:B,0))</f>
        <v>432101.83450078225</v>
      </c>
      <c r="E56">
        <f>INDEX('ВРП-СТРУКТ'!W:W,MATCH($A56,'ВРП-СТРУКТ'!$A:$A,0))</f>
        <v>6.6666666666666666E-2</v>
      </c>
      <c r="F56">
        <f>INDEX('ВРП-СТРУКТ'!X:X,MATCH($A56,'ВРП-СТРУКТ'!$A:$A,0))</f>
        <v>4.8833333333333329</v>
      </c>
      <c r="G56">
        <f>INDEX('ВРП-СТРУКТ'!Y:Y,MATCH($A56,'ВРП-СТРУКТ'!$A:$A,0))</f>
        <v>23.680555555555554</v>
      </c>
      <c r="H56">
        <f>INDEX('ДЕЦ-КОЭФФ'!N:N,MATCH($A56,'ДЕЦ-КОЭФФ'!$A:$A,0))</f>
        <v>6.4428571428571431</v>
      </c>
      <c r="I56">
        <f>INDEX(БЕДНОСТЬ!AE:AE,MATCH($A56,БЕДНОСТЬ!$A:$A,0))</f>
        <v>8.7714285714285722</v>
      </c>
      <c r="J56">
        <f>INDEX('ЗАНЯТОСТЬ-ФОРМА-СОБСТВ'!P:P,MATCH($A56,'ЗАНЯТОСТЬ-ФОРМА-СОБСТВ'!$A:$A,0))*100</f>
        <v>65.752911958655304</v>
      </c>
      <c r="K56">
        <f>INDEX('ЗАНЯТОСТЬ-МСП'!N:N,MATCH($A56,'ЗАНЯТОСТЬ-МСП'!A:A,0))</f>
        <v>35.673925484030725</v>
      </c>
      <c r="L56">
        <f>INDEX(ИМПОРТ!Z:Z,MATCH($A56,ИМПОРТ!$A:$A,0))*100</f>
        <v>12.952415710394133</v>
      </c>
      <c r="M56">
        <f>INDEX(ЭКСПОРТ!Z:Z,MATCH($A56,ЭКСПОРТ!$A:$A,0))*100</f>
        <v>21.26553919896109</v>
      </c>
      <c r="N56" s="33">
        <f>INDEX(ПРОИЗВОДТРУДА!S:S,MATCH(B56,ПРОИЗВОДТРУДА!A:A,0))</f>
        <v>0.3841750133703119</v>
      </c>
      <c r="O56" s="130">
        <f>INDEX(ЗАНЯТОСТЬСТРУКТ!$Q:$Q,MATCH(B56,ЗАНЯТОСТЬСТРУКТ!$B:$B,0))</f>
        <v>64.400000000000006</v>
      </c>
    </row>
    <row r="57" spans="1:15" x14ac:dyDescent="0.25">
      <c r="A57" s="5" t="s">
        <v>70</v>
      </c>
      <c r="B57" t="str">
        <f t="shared" si="0"/>
        <v>Оренбургская область</v>
      </c>
      <c r="C57" s="37" t="s">
        <v>258</v>
      </c>
      <c r="D57">
        <f>INDEX('ВРП-ДУШ'!V:V,MATCH($A57,'ВРП-ДУШ'!B:B,0))</f>
        <v>453388.68630476692</v>
      </c>
      <c r="E57">
        <f>INDEX('ВРП-СТРУКТ'!W:W,MATCH($A57,'ВРП-СТРУКТ'!$A:$A,0))</f>
        <v>39.35</v>
      </c>
      <c r="F57">
        <f>INDEX('ВРП-СТРУКТ'!X:X,MATCH($A57,'ВРП-СТРУКТ'!$A:$A,0))</f>
        <v>5.4333333333333336</v>
      </c>
      <c r="G57">
        <f>INDEX('ВРП-СТРУКТ'!Y:Y,MATCH($A57,'ВРП-СТРУКТ'!$A:$A,0))</f>
        <v>10.822222222222223</v>
      </c>
      <c r="H57">
        <f>INDEX('ДЕЦ-КОЭФФ'!N:N,MATCH($A57,'ДЕЦ-КОЭФФ'!$A:$A,0))</f>
        <v>5.8571428571428559</v>
      </c>
      <c r="I57">
        <f>INDEX(БЕДНОСТЬ!AE:AE,MATCH($A57,БЕДНОСТЬ!$A:$A,0))</f>
        <v>13.014285714285714</v>
      </c>
      <c r="J57">
        <f>INDEX('ЗАНЯТОСТЬ-ФОРМА-СОБСТВ'!P:P,MATCH($A57,'ЗАНЯТОСТЬ-ФОРМА-СОБСТВ'!$A:$A,0))*100</f>
        <v>61.144702715228284</v>
      </c>
      <c r="K57">
        <f>INDEX('ЗАНЯТОСТЬ-МСП'!N:N,MATCH($A57,'ЗАНЯТОСТЬ-МСП'!A:A,0))</f>
        <v>28.202796590471714</v>
      </c>
      <c r="L57">
        <f>INDEX(ИМПОРТ!Z:Z,MATCH($A57,ИМПОРТ!$A:$A,0))*100</f>
        <v>2.4502304048653358</v>
      </c>
      <c r="M57">
        <f>INDEX(ЭКСПОРТ!Z:Z,MATCH($A57,ЭКСПОРТ!$A:$A,0))*100</f>
        <v>14.171303986766196</v>
      </c>
      <c r="N57" s="33">
        <f>INDEX(ПРОИЗВОДТРУДА!S:S,MATCH(B57,ПРОИЗВОДТРУДА!A:A,0))</f>
        <v>0.31080328138841717</v>
      </c>
      <c r="O57" s="130">
        <f>INDEX(ЗАНЯТОСТЬСТРУКТ!$Q:$Q,MATCH(B57,ЗАНЯТОСТЬСТРУКТ!$B:$B,0))</f>
        <v>61.8</v>
      </c>
    </row>
    <row r="58" spans="1:15" x14ac:dyDescent="0.25">
      <c r="A58" s="5" t="s">
        <v>71</v>
      </c>
      <c r="B58" t="str">
        <f t="shared" si="0"/>
        <v>Пензенская область</v>
      </c>
      <c r="C58" s="37" t="s">
        <v>260</v>
      </c>
      <c r="D58">
        <f>INDEX('ВРП-ДУШ'!V:V,MATCH($A58,'ВРП-ДУШ'!B:B,0))</f>
        <v>304848.81858503754</v>
      </c>
      <c r="E58">
        <f>INDEX('ВРП-СТРУКТ'!W:W,MATCH($A58,'ВРП-СТРУКТ'!$A:$A,0))</f>
        <v>0.25</v>
      </c>
      <c r="F58">
        <f>INDEX('ВРП-СТРУКТ'!X:X,MATCH($A58,'ВРП-СТРУКТ'!$A:$A,0))</f>
        <v>6.1000000000000005</v>
      </c>
      <c r="G58">
        <f>INDEX('ВРП-СТРУКТ'!Y:Y,MATCH($A58,'ВРП-СТРУКТ'!$A:$A,0))</f>
        <v>16.316666666666666</v>
      </c>
      <c r="H58">
        <f>INDEX('ДЕЦ-КОЭФФ'!N:N,MATCH($A58,'ДЕЦ-КОЭФФ'!$A:$A,0))</f>
        <v>5.3</v>
      </c>
      <c r="I58">
        <f>INDEX(БЕДНОСТЬ!AE:AE,MATCH($A58,БЕДНОСТЬ!$A:$A,0))</f>
        <v>12.414285714285715</v>
      </c>
      <c r="J58">
        <f>INDEX('ЗАНЯТОСТЬ-ФОРМА-СОБСТВ'!P:P,MATCH($A58,'ЗАНЯТОСТЬ-ФОРМА-СОБСТВ'!$A:$A,0))*100</f>
        <v>62.116517897585929</v>
      </c>
      <c r="K58">
        <f>INDEX('ЗАНЯТОСТЬ-МСП'!N:N,MATCH($A58,'ЗАНЯТОСТЬ-МСП'!A:A,0))</f>
        <v>33.894483766243034</v>
      </c>
      <c r="L58">
        <f>INDEX(ИМПОРТ!Z:Z,MATCH($A58,ИМПОРТ!$A:$A,0))*100</f>
        <v>4.2271693613848198</v>
      </c>
      <c r="M58">
        <f>INDEX(ЭКСПОРТ!Z:Z,MATCH($A58,ЭКСПОРТ!$A:$A,0))*100</f>
        <v>4.7370399272830834</v>
      </c>
      <c r="N58" s="33">
        <f>INDEX(ПРОИЗВОДТРУДА!S:S,MATCH(B58,ПРОИЗВОДТРУДА!A:A,0))</f>
        <v>0.72415682948761106</v>
      </c>
      <c r="O58" s="130">
        <f>INDEX(ЗАНЯТОСТЬСТРУКТ!$Q:$Q,MATCH(B58,ЗАНЯТОСТЬСТРУКТ!$B:$B,0))</f>
        <v>62.800000000000004</v>
      </c>
    </row>
    <row r="59" spans="1:15" x14ac:dyDescent="0.25">
      <c r="A59" s="5" t="s">
        <v>72</v>
      </c>
      <c r="B59" t="str">
        <f t="shared" si="0"/>
        <v>Самарская область</v>
      </c>
      <c r="C59" s="37" t="s">
        <v>262</v>
      </c>
      <c r="D59">
        <f>INDEX('ВРП-ДУШ'!V:V,MATCH($A59,'ВРП-ДУШ'!B:B,0))</f>
        <v>428580.03797684866</v>
      </c>
      <c r="E59">
        <f>INDEX('ВРП-СТРУКТ'!W:W,MATCH($A59,'ВРП-СТРУКТ'!$A:$A,0))</f>
        <v>17.633333333333336</v>
      </c>
      <c r="F59">
        <f>INDEX('ВРП-СТРУКТ'!X:X,MATCH($A59,'ВРП-СТРУКТ'!$A:$A,0))</f>
        <v>4.8500000000000005</v>
      </c>
      <c r="G59">
        <f>INDEX('ВРП-СТРУКТ'!Y:Y,MATCH($A59,'ВРП-СТРУКТ'!$A:$A,0))</f>
        <v>17.741666666666667</v>
      </c>
      <c r="H59">
        <f>INDEX('ДЕЦ-КОЭФФ'!N:N,MATCH($A59,'ДЕЦ-КОЭФФ'!$A:$A,0))</f>
        <v>5.7714285714285722</v>
      </c>
      <c r="I59">
        <f>INDEX(БЕДНОСТЬ!AE:AE,MATCH($A59,БЕДНОСТЬ!$A:$A,0))</f>
        <v>11.957142857142857</v>
      </c>
      <c r="J59">
        <f>INDEX('ЗАНЯТОСТЬ-ФОРМА-СОБСТВ'!P:P,MATCH($A59,'ЗАНЯТОСТЬ-ФОРМА-СОБСТВ'!$A:$A,0))*100</f>
        <v>69.488848172278594</v>
      </c>
      <c r="K59">
        <f>INDEX('ЗАНЯТОСТЬ-МСП'!N:N,MATCH($A59,'ЗАНЯТОСТЬ-МСП'!A:A,0))</f>
        <v>36.102678174002037</v>
      </c>
      <c r="L59">
        <f>INDEX(ИМПОРТ!Z:Z,MATCH($A59,ИМПОРТ!$A:$A,0))*100</f>
        <v>9.5429619982330145</v>
      </c>
      <c r="M59">
        <f>INDEX(ЭКСПОРТ!Z:Z,MATCH($A59,ЭКСПОРТ!$A:$A,0))*100</f>
        <v>17.79057003388828</v>
      </c>
      <c r="N59" s="33">
        <f>INDEX(ПРОИЗВОДТРУДА!S:S,MATCH(B59,ПРОИЗВОДТРУДА!A:A,0))</f>
        <v>0.17255639699748859</v>
      </c>
      <c r="O59" s="130">
        <f>INDEX(ЗАНЯТОСТЬСТРУКТ!$Q:$Q,MATCH(B59,ЗАНЯТОСТЬСТРУКТ!$B:$B,0))</f>
        <v>62.6</v>
      </c>
    </row>
    <row r="60" spans="1:15" x14ac:dyDescent="0.25">
      <c r="A60" s="5" t="s">
        <v>73</v>
      </c>
      <c r="B60" t="str">
        <f t="shared" si="0"/>
        <v>Саратовская область</v>
      </c>
      <c r="C60" s="37" t="s">
        <v>264</v>
      </c>
      <c r="D60">
        <f>INDEX('ВРП-ДУШ'!V:V,MATCH($A60,'ВРП-ДУШ'!B:B,0))</f>
        <v>302713.85024643235</v>
      </c>
      <c r="E60">
        <f>INDEX('ВРП-СТРУКТ'!W:W,MATCH($A60,'ВРП-СТРУКТ'!$A:$A,0))</f>
        <v>3.4333333333333331</v>
      </c>
      <c r="F60">
        <f>INDEX('ВРП-СТРУКТ'!X:X,MATCH($A60,'ВРП-СТРУКТ'!$A:$A,0))</f>
        <v>5.2333333333333334</v>
      </c>
      <c r="G60">
        <f>INDEX('ВРП-СТРУКТ'!Y:Y,MATCH($A60,'ВРП-СТРУКТ'!$A:$A,0))</f>
        <v>16.472222222222221</v>
      </c>
      <c r="H60">
        <f>INDEX('ДЕЦ-КОЭФФ'!N:N,MATCH($A60,'ДЕЦ-КОЭФФ'!$A:$A,0))</f>
        <v>5.4857142857142867</v>
      </c>
      <c r="I60">
        <f>INDEX(БЕДНОСТЬ!AE:AE,MATCH($A60,БЕДНОСТЬ!$A:$A,0))</f>
        <v>14.714285714285717</v>
      </c>
      <c r="J60">
        <f>INDEX('ЗАНЯТОСТЬ-ФОРМА-СОБСТВ'!P:P,MATCH($A60,'ЗАНЯТОСТЬ-ФОРМА-СОБСТВ'!$A:$A,0))*100</f>
        <v>55.585507010731526</v>
      </c>
      <c r="K60">
        <f>INDEX('ЗАНЯТОСТЬ-МСП'!N:N,MATCH($A60,'ЗАНЯТОСТЬ-МСП'!A:A,0))</f>
        <v>31.058801327838331</v>
      </c>
      <c r="L60">
        <f>INDEX(ИМПОРТ!Z:Z,MATCH($A60,ИМПОРТ!$A:$A,0))*100</f>
        <v>5.7435703630409289</v>
      </c>
      <c r="M60">
        <f>INDEX(ЭКСПОРТ!Z:Z,MATCH($A60,ЭКСПОРТ!$A:$A,0))*100</f>
        <v>12.454199110413109</v>
      </c>
      <c r="N60" s="33">
        <f>INDEX(ПРОИЗВОДТРУДА!S:S,MATCH(B60,ПРОИЗВОДТРУДА!A:A,0))</f>
        <v>0.48447489742604577</v>
      </c>
      <c r="O60" s="130">
        <f>INDEX(ЗАНЯТОСТЬСТРУКТ!$Q:$Q,MATCH(B60,ЗАНЯТОСТЬСТРУКТ!$B:$B,0))</f>
        <v>67</v>
      </c>
    </row>
    <row r="61" spans="1:15" x14ac:dyDescent="0.25">
      <c r="A61" s="5" t="s">
        <v>74</v>
      </c>
      <c r="B61" t="str">
        <f t="shared" si="0"/>
        <v>Ульяновская область</v>
      </c>
      <c r="C61" s="37" t="s">
        <v>266</v>
      </c>
      <c r="D61">
        <f>INDEX('ВРП-ДУШ'!V:V,MATCH($A61,'ВРП-ДУШ'!B:B,0))</f>
        <v>311590.01451018971</v>
      </c>
      <c r="E61">
        <f>INDEX('ВРП-СТРУКТ'!W:W,MATCH($A61,'ВРП-СТРУКТ'!$A:$A,0))</f>
        <v>2.0833333333333335</v>
      </c>
      <c r="F61">
        <f>INDEX('ВРП-СТРУКТ'!X:X,MATCH($A61,'ВРП-СТРУКТ'!$A:$A,0))</f>
        <v>5.4000000000000012</v>
      </c>
      <c r="G61">
        <f>INDEX('ВРП-СТРУКТ'!Y:Y,MATCH($A61,'ВРП-СТРУКТ'!$A:$A,0))</f>
        <v>20.366666666666671</v>
      </c>
      <c r="H61">
        <f>INDEX('ДЕЦ-КОЭФФ'!N:N,MATCH($A61,'ДЕЦ-КОЭФФ'!$A:$A,0))</f>
        <v>5.2857142857142856</v>
      </c>
      <c r="I61">
        <f>INDEX(БЕДНОСТЬ!AE:AE,MATCH($A61,БЕДНОСТЬ!$A:$A,0))</f>
        <v>14.085714285714287</v>
      </c>
      <c r="J61">
        <f>INDEX('ЗАНЯТОСТЬ-ФОРМА-СОБСТВ'!P:P,MATCH($A61,'ЗАНЯТОСТЬ-ФОРМА-СОБСТВ'!$A:$A,0))*100</f>
        <v>60.121970885434216</v>
      </c>
      <c r="K61">
        <f>INDEX('ЗАНЯТОСТЬ-МСП'!N:N,MATCH($A61,'ЗАНЯТОСТЬ-МСП'!A:A,0))</f>
        <v>33.568853613472513</v>
      </c>
      <c r="L61">
        <f>INDEX(ИМПОРТ!Z:Z,MATCH($A61,ИМПОРТ!$A:$A,0))*100</f>
        <v>9.8163389032759198</v>
      </c>
      <c r="M61">
        <f>INDEX(ЭКСПОРТ!Z:Z,MATCH($A61,ЭКСПОРТ!$A:$A,0))*100</f>
        <v>11.429948325192791</v>
      </c>
      <c r="N61" s="33">
        <f>INDEX(ПРОИЗВОДТРУДА!S:S,MATCH(B61,ПРОИЗВОДТРУДА!A:A,0))</f>
        <v>0.27864481108651518</v>
      </c>
      <c r="O61" s="130">
        <f>INDEX(ЗАНЯТОСТЬСТРУКТ!$Q:$Q,MATCH(B61,ЗАНЯТОСТЬСТРУКТ!$B:$B,0))</f>
        <v>60.5</v>
      </c>
    </row>
    <row r="62" spans="1:15" x14ac:dyDescent="0.25">
      <c r="A62" s="5" t="s">
        <v>76</v>
      </c>
      <c r="B62" t="str">
        <f t="shared" ref="B62:B89" si="1">TRIM(A62)</f>
        <v>Курганская область</v>
      </c>
      <c r="C62" s="37" t="s">
        <v>270</v>
      </c>
      <c r="D62">
        <f>INDEX('ВРП-ДУШ'!V:V,MATCH($A62,'ВРП-ДУШ'!B:B,0))</f>
        <v>262387.10057146713</v>
      </c>
      <c r="E62">
        <f>INDEX('ВРП-СТРУКТ'!W:W,MATCH($A62,'ВРП-СТРУКТ'!$A:$A,0))</f>
        <v>0.85000000000000009</v>
      </c>
      <c r="F62">
        <f>INDEX('ВРП-СТРУКТ'!X:X,MATCH($A62,'ВРП-СТРУКТ'!$A:$A,0))</f>
        <v>3.9666666666666672</v>
      </c>
      <c r="G62">
        <f>INDEX('ВРП-СТРУКТ'!Y:Y,MATCH($A62,'ВРП-СТРУКТ'!$A:$A,0))</f>
        <v>18.277777777777779</v>
      </c>
      <c r="H62">
        <f>INDEX('ДЕЦ-КОЭФФ'!N:N,MATCH($A62,'ДЕЦ-КОЭФФ'!$A:$A,0))</f>
        <v>5.3571428571428568</v>
      </c>
      <c r="I62">
        <f>INDEX(БЕДНОСТЬ!AE:AE,MATCH($A62,БЕДНОСТЬ!$A:$A,0))</f>
        <v>17.571428571428573</v>
      </c>
      <c r="J62">
        <f>INDEX('ЗАНЯТОСТЬ-ФОРМА-СОБСТВ'!P:P,MATCH($A62,'ЗАНЯТОСТЬ-ФОРМА-СОБСТВ'!$A:$A,0))*100</f>
        <v>49.375164329112366</v>
      </c>
      <c r="K62">
        <f>INDEX('ЗАНЯТОСТЬ-МСП'!N:N,MATCH($A62,'ЗАНЯТОСТЬ-МСП'!A:A,0))</f>
        <v>30.87331461503129</v>
      </c>
      <c r="L62">
        <f>INDEX(ИМПОРТ!Z:Z,MATCH($A62,ИМПОРТ!$A:$A,0))*100</f>
        <v>3.0440919699890676</v>
      </c>
      <c r="M62">
        <f>INDEX(ЭКСПОРТ!Z:Z,MATCH($A62,ЭКСПОРТ!$A:$A,0))*100</f>
        <v>4.8117140761832911</v>
      </c>
      <c r="N62" s="33">
        <f>INDEX(ПРОИЗВОДТРУДА!S:S,MATCH(B62,ПРОИЗВОДТРУДА!A:A,0))</f>
        <v>0.35927005781673138</v>
      </c>
      <c r="O62" s="130">
        <f>INDEX(ЗАНЯТОСТЬСТРУКТ!$Q:$Q,MATCH(B62,ЗАНЯТОСТЬСТРУКТ!$B:$B,0))</f>
        <v>62.199999999999996</v>
      </c>
    </row>
    <row r="63" spans="1:15" x14ac:dyDescent="0.25">
      <c r="A63" s="5" t="s">
        <v>77</v>
      </c>
      <c r="B63" t="str">
        <f t="shared" si="1"/>
        <v>Свердловская область</v>
      </c>
      <c r="C63" s="37" t="s">
        <v>272</v>
      </c>
      <c r="D63">
        <f>INDEX('ВРП-ДУШ'!V:V,MATCH($A63,'ВРП-ДУШ'!B:B,0))</f>
        <v>511498.27325007971</v>
      </c>
      <c r="E63">
        <f>INDEX('ВРП-СТРУКТ'!W:W,MATCH($A63,'ВРП-СТРУКТ'!$A:$A,0))</f>
        <v>2.1333333333333333</v>
      </c>
      <c r="F63">
        <f>INDEX('ВРП-СТРУКТ'!X:X,MATCH($A63,'ВРП-СТРУКТ'!$A:$A,0))</f>
        <v>4.1000000000000005</v>
      </c>
      <c r="G63">
        <f>INDEX('ВРП-СТРУКТ'!Y:Y,MATCH($A63,'ВРП-СТРУКТ'!$A:$A,0))</f>
        <v>26.849999999999998</v>
      </c>
      <c r="H63">
        <f>INDEX('ДЕЦ-КОЭФФ'!N:N,MATCH($A63,'ДЕЦ-КОЭФФ'!$A:$A,0))</f>
        <v>6.7</v>
      </c>
      <c r="I63">
        <f>INDEX(БЕДНОСТЬ!AE:AE,MATCH($A63,БЕДНОСТЬ!$A:$A,0))</f>
        <v>8.7857142857142865</v>
      </c>
      <c r="J63">
        <f>INDEX('ЗАНЯТОСТЬ-ФОРМА-СОБСТВ'!P:P,MATCH($A63,'ЗАНЯТОСТЬ-ФОРМА-СОБСТВ'!$A:$A,0))*100</f>
        <v>63.297405477711635</v>
      </c>
      <c r="K63">
        <f>INDEX('ЗАНЯТОСТЬ-МСП'!N:N,MATCH($A63,'ЗАНЯТОСТЬ-МСП'!A:A,0))</f>
        <v>40.865152242980436</v>
      </c>
      <c r="L63">
        <f>INDEX(ИМПОРТ!Z:Z,MATCH($A63,ИМПОРТ!$A:$A,0))*100</f>
        <v>13.355870688751793</v>
      </c>
      <c r="M63">
        <f>INDEX(ЭКСПОРТ!Z:Z,MATCH($A63,ЭКСПОРТ!$A:$A,0))*100</f>
        <v>20.577080426846866</v>
      </c>
      <c r="N63" s="33">
        <f>INDEX(ПРОИЗВОДТРУДА!S:S,MATCH(B63,ПРОИЗВОДТРУДА!A:A,0))</f>
        <v>0.42635500555574324</v>
      </c>
      <c r="O63" s="130">
        <f>INDEX(ЗАНЯТОСТЬСТРУКТ!$Q:$Q,MATCH(B63,ЗАНЯТОСТЬСТРУКТ!$B:$B,0))</f>
        <v>64.699999999999989</v>
      </c>
    </row>
    <row r="64" spans="1:15" x14ac:dyDescent="0.25">
      <c r="A64" s="5" t="s">
        <v>78</v>
      </c>
      <c r="B64" t="str">
        <f t="shared" si="1"/>
        <v>Тюменская область</v>
      </c>
      <c r="C64" s="37" t="s">
        <v>274</v>
      </c>
      <c r="D64">
        <f>INDEX('ВРП-ДУШ'!V:V,MATCH($A64,'ВРП-ДУШ'!B:B,0))</f>
        <v>1775716.6838101486</v>
      </c>
      <c r="E64">
        <f>INDEX('ВРП-СТРУКТ'!W:W,MATCH($A64,'ВРП-СТРУКТ'!$A:$A,0))</f>
        <v>62.033333333333339</v>
      </c>
      <c r="F64">
        <f>INDEX('ВРП-СТРУКТ'!X:X,MATCH($A64,'ВРП-СТРУКТ'!$A:$A,0))</f>
        <v>7.5833333333333321</v>
      </c>
      <c r="G64">
        <f>INDEX('ВРП-СТРУКТ'!Y:Y,MATCH($A64,'ВРП-СТРУКТ'!$A:$A,0))</f>
        <v>6.0472222222222216</v>
      </c>
      <c r="H64">
        <f>INDEX('ДЕЦ-КОЭФФ'!N:N,MATCH($A64,'ДЕЦ-КОЭФФ'!$A:$A,0))</f>
        <v>7.8285714285714283</v>
      </c>
      <c r="I64">
        <f>INDEX(БЕДНОСТЬ!AE:AE,MATCH($A64,БЕДНОСТЬ!$A:$A,0))</f>
        <v>11.37142857142857</v>
      </c>
      <c r="J64">
        <f>INDEX('ЗАНЯТОСТЬ-ФОРМА-СОБСТВ'!P:P,MATCH($A64,'ЗАНЯТОСТЬ-ФОРМА-СОБСТВ'!$A:$A,0))*100</f>
        <v>69.422021493230375</v>
      </c>
      <c r="K64">
        <f>INDEX('ЗАНЯТОСТЬ-МСП'!N:N,MATCH($A64,'ЗАНЯТОСТЬ-МСП'!A:A,0))</f>
        <v>13.134229146524058</v>
      </c>
      <c r="L64">
        <f>INDEX(ИМПОРТ!Z:Z,MATCH($A64,ИМПОРТ!$A:$A,0))*100</f>
        <v>2.8142983277739657</v>
      </c>
      <c r="M64">
        <f>INDEX(ЭКСПОРТ!Z:Z,MATCH($A64,ЭКСПОРТ!$A:$A,0))*100</f>
        <v>17.055104714321377</v>
      </c>
      <c r="N64" s="33">
        <f>INDEX(ПРОИЗВОДТРУДА!S:S,MATCH(B64,ПРОИЗВОДТРУДА!A:A,0))</f>
        <v>0.19543904728255335</v>
      </c>
      <c r="O64" s="130">
        <f>INDEX(ЗАНЯТОСТЬСТРУКТ!$Q:$Q,MATCH(B64,ЗАНЯТОСТЬСТРУКТ!$B:$B,0))</f>
        <v>58.3</v>
      </c>
    </row>
    <row r="65" spans="1:15" x14ac:dyDescent="0.25">
      <c r="A65" s="5" t="s">
        <v>79</v>
      </c>
      <c r="B65" t="str">
        <f t="shared" si="1"/>
        <v>Ханты-Мансийский автономный округ - Югра (Тюменская область)</v>
      </c>
      <c r="C65" s="37" t="s">
        <v>276</v>
      </c>
      <c r="D65">
        <f>INDEX('ВРП-ДУШ'!V:V,MATCH($A65,'ВРП-ДУШ'!B:B,0))</f>
        <v>1837807.2281078279</v>
      </c>
      <c r="E65">
        <f>INDEX('ВРП-СТРУКТ'!W:W,MATCH($A65,'ВРП-СТРУКТ'!$A:$A,0))</f>
        <v>70.650000000000006</v>
      </c>
      <c r="F65">
        <f>INDEX('ВРП-СТРУКТ'!X:X,MATCH($A65,'ВРП-СТРУКТ'!$A:$A,0))</f>
        <v>5.583333333333333</v>
      </c>
      <c r="G65">
        <f>INDEX('ВРП-СТРУКТ'!Y:Y,MATCH($A65,'ВРП-СТРУКТ'!$A:$A,0))</f>
        <v>2.3972222222222221</v>
      </c>
      <c r="H65">
        <f>INDEX('ДЕЦ-КОЭФФ'!N:N,MATCH($A65,'ДЕЦ-КОЭФФ'!$A:$A,0))</f>
        <v>6.3571428571428585</v>
      </c>
      <c r="I65">
        <f>INDEX(БЕДНОСТЬ!AE:AE,MATCH($A65,БЕДНОСТЬ!$A:$A,0))</f>
        <v>8.1999999999999993</v>
      </c>
      <c r="J65">
        <f>INDEX('ЗАНЯТОСТЬ-ФОРМА-СОБСТВ'!P:P,MATCH($A65,'ЗАНЯТОСТЬ-ФОРМА-СОБСТВ'!$A:$A,0))*100</f>
        <v>70.448796895157983</v>
      </c>
      <c r="K65">
        <f>INDEX('ЗАНЯТОСТЬ-МСП'!N:N,MATCH($A65,'ЗАНЯТОСТЬ-МСП'!A:A,0))</f>
        <v>22.502114930907744</v>
      </c>
      <c r="L65">
        <f>INDEX(ИМПОРТ!Z:Z,MATCH($A65,ИМПОРТ!$A:$A,0))*100</f>
        <v>0.72161115622081262</v>
      </c>
      <c r="M65">
        <f>INDEX(ЭКСПОРТ!Z:Z,MATCH($A65,ЭКСПОРТ!$A:$A,0))*100</f>
        <v>25.119336961695204</v>
      </c>
      <c r="N65" s="33">
        <f>INDEX(ПРОИЗВОДТРУДА!S:S,MATCH(B65,ПРОИЗВОДТРУДА!A:A,0))</f>
        <v>-7.9842836786639504E-2</v>
      </c>
      <c r="O65" s="130">
        <f>INDEX(ЗАНЯТОСТЬСТРУКТ!$Q:$Q,MATCH(B65,ЗАНЯТОСТЬСТРУКТ!$B:$B,0))</f>
        <v>55.4</v>
      </c>
    </row>
    <row r="66" spans="1:15" x14ac:dyDescent="0.25">
      <c r="A66" s="5" t="s">
        <v>80</v>
      </c>
      <c r="B66" t="str">
        <f t="shared" si="1"/>
        <v>Ямало-Ненецкий автономный округ (Тюменская область)</v>
      </c>
      <c r="C66" s="37" t="s">
        <v>278</v>
      </c>
      <c r="D66">
        <f>INDEX('ВРП-ДУШ'!V:V,MATCH($A66,'ВРП-ДУШ'!B:B,0))</f>
        <v>4957769.5078967251</v>
      </c>
      <c r="E66">
        <f>INDEX('ВРП-СТРУКТ'!W:W,MATCH($A66,'ВРП-СТРУКТ'!$A:$A,0))</f>
        <v>68.066666666666663</v>
      </c>
      <c r="F66">
        <f>INDEX('ВРП-СТРУКТ'!X:X,MATCH($A66,'ВРП-СТРУКТ'!$A:$A,0))</f>
        <v>10.65</v>
      </c>
      <c r="G66">
        <f>INDEX('ВРП-СТРУКТ'!Y:Y,MATCH($A66,'ВРП-СТРУКТ'!$A:$A,0))</f>
        <v>6.8583333333333334</v>
      </c>
      <c r="H66">
        <f>INDEX('ДЕЦ-КОЭФФ'!N:N,MATCH($A66,'ДЕЦ-КОЭФФ'!$A:$A,0))</f>
        <v>8.5857142857142854</v>
      </c>
      <c r="I66">
        <f>INDEX(БЕДНОСТЬ!AE:AE,MATCH($A66,БЕДНОСТЬ!$A:$A,0))</f>
        <v>4.7</v>
      </c>
      <c r="J66">
        <f>INDEX('ЗАНЯТОСТЬ-ФОРМА-СОБСТВ'!P:P,MATCH($A66,'ЗАНЯТОСТЬ-ФОРМА-СОБСТВ'!$A:$A,0))*100</f>
        <v>73.58769829511921</v>
      </c>
      <c r="K66">
        <f>INDEX('ЗАНЯТОСТЬ-МСП'!N:N,MATCH($A66,'ЗАНЯТОСТЬ-МСП'!A:A,0))</f>
        <v>17.336167285025624</v>
      </c>
      <c r="L66">
        <f>INDEX(ИМПОРТ!Z:Z,MATCH($A66,ИМПОРТ!$A:$A,0))*100</f>
        <v>3.4001259937685013</v>
      </c>
      <c r="M66">
        <f>INDEX(ЭКСПОРТ!Z:Z,MATCH($A66,ЭКСПОРТ!$A:$A,0))*100</f>
        <v>8.406883239484312</v>
      </c>
      <c r="N66" s="33">
        <f>INDEX(ПРОИЗВОДТРУДА!S:S,MATCH(B66,ПРОИЗВОДТРУДА!A:A,0))</f>
        <v>0.56467395696962375</v>
      </c>
      <c r="O66" s="130">
        <f>INDEX(ЗАНЯТОСТЬСТРУКТ!$Q:$Q,MATCH(B66,ЗАНЯТОСТЬСТРУКТ!$B:$B,0))</f>
        <v>50.099999999999994</v>
      </c>
    </row>
    <row r="67" spans="1:15" x14ac:dyDescent="0.25">
      <c r="A67" s="5" t="s">
        <v>81</v>
      </c>
      <c r="B67" t="str">
        <f t="shared" si="1"/>
        <v>Тюменская область (кроме Ханты-Мансийского автономного округа-Югры и Ямало-Ненецкого автономного округа)</v>
      </c>
      <c r="C67" s="37" t="s">
        <v>280</v>
      </c>
      <c r="D67">
        <f>INDEX('ВРП-ДУШ'!V:V,MATCH($A67,'ВРП-ДУШ'!B:B,0))</f>
        <v>674310.95926560019</v>
      </c>
      <c r="E67">
        <f>INDEX('ВРП-СТРУКТ'!W:W,MATCH($A67,'ВРП-СТРУКТ'!$A:$A,0))</f>
        <v>16.100000000000001</v>
      </c>
      <c r="F67">
        <f>INDEX('ВРП-СТРУКТ'!X:X,MATCH($A67,'ВРП-СТРУКТ'!$A:$A,0))</f>
        <v>6.7333333333333334</v>
      </c>
      <c r="G67">
        <f>INDEX('ВРП-СТРУКТ'!Y:Y,MATCH($A67,'ВРП-СТРУКТ'!$A:$A,0))</f>
        <v>16.905555555555559</v>
      </c>
      <c r="H67">
        <f>INDEX('ДЕЦ-КОЭФФ'!N:N,MATCH($A67,'ДЕЦ-КОЭФФ'!$A:$A,0))</f>
        <v>6.0571428571428569</v>
      </c>
      <c r="I67">
        <f>INDEX(БЕДНОСТЬ!AE:AE,MATCH($A67,БЕДНОСТЬ!$A:$A,0))</f>
        <v>13.657142857142857</v>
      </c>
      <c r="J67">
        <f>INDEX('ЗАНЯТОСТЬ-ФОРМА-СОБСТВ'!P:P,MATCH($A67,'ЗАНЯТОСТЬ-ФОРМА-СОБСТВ'!$A:$A,0))*100</f>
        <v>64.579228441798463</v>
      </c>
      <c r="K67">
        <f>INDEX('ЗАНЯТОСТЬ-МСП'!N:N,MATCH($A67,'ЗАНЯТОСТЬ-МСП'!A:A,0))</f>
        <v>-3.1932736837845668</v>
      </c>
      <c r="L67">
        <f>INDEX(ИМПОРТ!Z:Z,MATCH($A67,ИМПОРТ!$A:$A,0))*100</f>
        <v>8.5041491812893941</v>
      </c>
      <c r="M67">
        <f>INDEX(ЭКСПОРТ!Z:Z,MATCH($A67,ЭКСПОРТ!$A:$A,0))*100</f>
        <v>10.736478563545841</v>
      </c>
      <c r="N67" s="33">
        <f>INDEX(ПРОИЗВОДТРУДА!S:S,MATCH(B67,ПРОИЗВОДТРУДА!A:A,0))</f>
        <v>0.40002007115897831</v>
      </c>
      <c r="O67" s="130">
        <f>INDEX(ЗАНЯТОСТЬСТРУКТ!$Q:$Q,MATCH(B67,ЗАНЯТОСТЬСТРУКТ!$B:$B,0))</f>
        <v>66.5</v>
      </c>
    </row>
    <row r="68" spans="1:15" x14ac:dyDescent="0.25">
      <c r="A68" s="5" t="s">
        <v>82</v>
      </c>
      <c r="B68" t="str">
        <f t="shared" si="1"/>
        <v>Челябинская область</v>
      </c>
      <c r="C68" s="37" t="s">
        <v>282</v>
      </c>
      <c r="D68">
        <f>INDEX('ВРП-ДУШ'!V:V,MATCH($A68,'ВРП-ДУШ'!B:B,0))</f>
        <v>405315.81293198717</v>
      </c>
      <c r="E68">
        <f>INDEX('ВРП-СТРУКТ'!W:W,MATCH($A68,'ВРП-СТРУКТ'!$A:$A,0))</f>
        <v>3.9666666666666663</v>
      </c>
      <c r="F68">
        <f>INDEX('ВРП-СТРУКТ'!X:X,MATCH($A68,'ВРП-СТРУКТ'!$A:$A,0))</f>
        <v>5.2666666666666666</v>
      </c>
      <c r="G68">
        <f>INDEX('ВРП-СТРУКТ'!Y:Y,MATCH($A68,'ВРП-СТРУКТ'!$A:$A,0))</f>
        <v>28.861111111111114</v>
      </c>
      <c r="H68">
        <f>INDEX('ДЕЦ-КОЭФФ'!N:N,MATCH($A68,'ДЕЦ-КОЭФФ'!$A:$A,0))</f>
        <v>5.0857142857142863</v>
      </c>
      <c r="I68">
        <f>INDEX(БЕДНОСТЬ!AE:AE,MATCH($A68,БЕДНОСТЬ!$A:$A,0))</f>
        <v>12</v>
      </c>
      <c r="J68">
        <f>INDEX('ЗАНЯТОСТЬ-ФОРМА-СОБСТВ'!P:P,MATCH($A68,'ЗАНЯТОСТЬ-ФОРМА-СОБСТВ'!$A:$A,0))*100</f>
        <v>62.522437668294494</v>
      </c>
      <c r="K68">
        <f>INDEX('ЗАНЯТОСТЬ-МСП'!N:N,MATCH($A68,'ЗАНЯТОСТЬ-МСП'!A:A,0))</f>
        <v>31.442262114957565</v>
      </c>
      <c r="L68">
        <f>INDEX(ИМПОРТ!Z:Z,MATCH($A68,ИМПОРТ!$A:$A,0))*100</f>
        <v>11.725761443419184</v>
      </c>
      <c r="M68">
        <f>INDEX(ЭКСПОРТ!Z:Z,MATCH($A68,ЭКСПОРТ!$A:$A,0))*100</f>
        <v>21.047654802021437</v>
      </c>
      <c r="N68" s="33">
        <f>INDEX(ПРОИЗВОДТРУДА!S:S,MATCH(B68,ПРОИЗВОДТРУДА!A:A,0))</f>
        <v>0.18976657674581432</v>
      </c>
      <c r="O68" s="130">
        <f>INDEX(ЗАНЯТОСТЬСТРУКТ!$Q:$Q,MATCH(B68,ЗАНЯТОСТЬСТРУКТ!$B:$B,0))</f>
        <v>59.4</v>
      </c>
    </row>
    <row r="69" spans="1:15" x14ac:dyDescent="0.25">
      <c r="A69" s="5" t="s">
        <v>84</v>
      </c>
      <c r="B69" t="str">
        <f t="shared" si="1"/>
        <v>Республика Алтай</v>
      </c>
      <c r="C69" s="37" t="s">
        <v>287</v>
      </c>
      <c r="D69">
        <f>INDEX('ВРП-ДУШ'!V:V,MATCH($A69,'ВРП-ДУШ'!B:B,0))</f>
        <v>245416.01369072028</v>
      </c>
      <c r="E69">
        <f>INDEX('ВРП-СТРУКТ'!W:W,MATCH($A69,'ВРП-СТРУКТ'!$A:$A,0))</f>
        <v>0.95000000000000018</v>
      </c>
      <c r="F69">
        <f>INDEX('ВРП-СТРУКТ'!X:X,MATCH($A69,'ВРП-СТРУКТ'!$A:$A,0))</f>
        <v>8.4</v>
      </c>
      <c r="G69">
        <f>INDEX('ВРП-СТРУКТ'!Y:Y,MATCH($A69,'ВРП-СТРУКТ'!$A:$A,0))</f>
        <v>4.0166666666666666</v>
      </c>
      <c r="H69">
        <f>INDEX('ДЕЦ-КОЭФФ'!N:N,MATCH($A69,'ДЕЦ-КОЭФФ'!$A:$A,0))</f>
        <v>5.8142857142857149</v>
      </c>
      <c r="I69">
        <f>INDEX(БЕДНОСТЬ!AE:AE,MATCH($A69,БЕДНОСТЬ!$A:$A,0))</f>
        <v>21.371428571428567</v>
      </c>
      <c r="J69">
        <f>INDEX('ЗАНЯТОСТЬ-ФОРМА-СОБСТВ'!P:P,MATCH($A69,'ЗАНЯТОСТЬ-ФОРМА-СОБСТВ'!$A:$A,0))*100</f>
        <v>29.15463667380439</v>
      </c>
      <c r="K69">
        <f>INDEX('ЗАНЯТОСТЬ-МСП'!N:N,MATCH($A69,'ЗАНЯТОСТЬ-МСП'!A:A,0))</f>
        <v>39.62547917344515</v>
      </c>
      <c r="L69">
        <f>INDEX(ИМПОРТ!Z:Z,MATCH($A69,ИМПОРТ!$A:$A,0))*100</f>
        <v>1.6673009418168041</v>
      </c>
      <c r="M69">
        <f>INDEX(ЭКСПОРТ!Z:Z,MATCH($A69,ЭКСПОРТ!$A:$A,0))*100</f>
        <v>4.6151961441032521</v>
      </c>
      <c r="N69" s="33">
        <f>INDEX(ПРОИЗВОДТРУДА!S:S,MATCH(B69,ПРОИЗВОДТРУДА!A:A,0))</f>
        <v>0.57717196971744777</v>
      </c>
      <c r="O69" s="130">
        <f>INDEX(ЗАНЯТОСТЬСТРУКТ!$Q:$Q,MATCH(B69,ЗАНЯТОСТЬСТРУКТ!$B:$B,0))</f>
        <v>71.7</v>
      </c>
    </row>
    <row r="70" spans="1:15" x14ac:dyDescent="0.25">
      <c r="A70" s="5" t="s">
        <v>85</v>
      </c>
      <c r="B70" t="str">
        <f t="shared" si="1"/>
        <v>Республика Тыва</v>
      </c>
      <c r="C70" s="37" t="s">
        <v>289</v>
      </c>
      <c r="D70">
        <f>INDEX('ВРП-ДУШ'!V:V,MATCH($A70,'ВРП-ДУШ'!B:B,0))</f>
        <v>180175.66103723689</v>
      </c>
      <c r="E70">
        <f>INDEX('ВРП-СТРУКТ'!W:W,MATCH($A70,'ВРП-СТРУКТ'!$A:$A,0))</f>
        <v>18.116666666666664</v>
      </c>
      <c r="F70">
        <f>INDEX('ВРП-СТРУКТ'!X:X,MATCH($A70,'ВРП-СТРУКТ'!$A:$A,0))</f>
        <v>6.083333333333333</v>
      </c>
      <c r="G70">
        <f>INDEX('ВРП-СТРУКТ'!Y:Y,MATCH($A70,'ВРП-СТРУКТ'!$A:$A,0))</f>
        <v>1.5638888888888889</v>
      </c>
      <c r="H70">
        <f>INDEX('ДЕЦ-КОЭФФ'!N:N,MATCH($A70,'ДЕЦ-КОЭФФ'!$A:$A,0))</f>
        <v>5.3857142857142861</v>
      </c>
      <c r="I70">
        <f>INDEX(БЕДНОСТЬ!AE:AE,MATCH($A70,БЕДНОСТЬ!$A:$A,0))</f>
        <v>30.557142857142853</v>
      </c>
      <c r="J70">
        <f>INDEX('ЗАНЯТОСТЬ-ФОРМА-СОБСТВ'!P:P,MATCH($A70,'ЗАНЯТОСТЬ-ФОРМА-СОБСТВ'!$A:$A,0))*100</f>
        <v>17.510264905819405</v>
      </c>
      <c r="K70">
        <f>INDEX('ЗАНЯТОСТЬ-МСП'!N:N,MATCH($A70,'ЗАНЯТОСТЬ-МСП'!A:A,0))</f>
        <v>20.802058236628046</v>
      </c>
      <c r="L70">
        <f>INDEX(ИМПОРТ!Z:Z,MATCH($A70,ИМПОРТ!$A:$A,0))*100</f>
        <v>1.0406237641007428</v>
      </c>
      <c r="M70">
        <f>INDEX(ЭКСПОРТ!Z:Z,MATCH($A70,ЭКСПОРТ!$A:$A,0))*100</f>
        <v>8.2879231552401595</v>
      </c>
      <c r="N70" s="33">
        <f>INDEX(ПРОИЗВОДТРУДА!S:S,MATCH(B70,ПРОИЗВОДТРУДА!A:A,0))</f>
        <v>0.15991899218413863</v>
      </c>
      <c r="O70" s="130">
        <f>INDEX(ЗАНЯТОСТЬСТРУКТ!$Q:$Q,MATCH(B70,ЗАНЯТОСТЬСТРУКТ!$B:$B,0))</f>
        <v>78.3</v>
      </c>
    </row>
    <row r="71" spans="1:15" x14ac:dyDescent="0.25">
      <c r="A71" s="5" t="s">
        <v>86</v>
      </c>
      <c r="B71" t="str">
        <f t="shared" si="1"/>
        <v>Республика Хакасия</v>
      </c>
      <c r="C71" s="37" t="s">
        <v>291</v>
      </c>
      <c r="D71">
        <f>INDEX('ВРП-ДУШ'!V:V,MATCH($A71,'ВРП-ДУШ'!B:B,0))</f>
        <v>403502.03578106483</v>
      </c>
      <c r="E71">
        <f>INDEX('ВРП-СТРУКТ'!W:W,MATCH($A71,'ВРП-СТРУКТ'!$A:$A,0))</f>
        <v>15.700000000000001</v>
      </c>
      <c r="F71">
        <f>INDEX('ВРП-СТРУКТ'!X:X,MATCH($A71,'ВРП-СТРУКТ'!$A:$A,0))</f>
        <v>3.9499999999999997</v>
      </c>
      <c r="G71">
        <f>INDEX('ВРП-СТРУКТ'!Y:Y,MATCH($A71,'ВРП-СТРУКТ'!$A:$A,0))</f>
        <v>16.708333333333332</v>
      </c>
      <c r="H71">
        <f>INDEX('ДЕЦ-КОЭФФ'!N:N,MATCH($A71,'ДЕЦ-КОЭФФ'!$A:$A,0))</f>
        <v>4.8571428571428568</v>
      </c>
      <c r="I71">
        <f>INDEX(БЕДНОСТЬ!AE:AE,MATCH($A71,БЕДНОСТЬ!$A:$A,0))</f>
        <v>17.914285714285715</v>
      </c>
      <c r="J71">
        <f>INDEX('ЗАНЯТОСТЬ-ФОРМА-СОБСТВ'!P:P,MATCH($A71,'ЗАНЯТОСТЬ-ФОРМА-СОБСТВ'!$A:$A,0))*100</f>
        <v>45.3870045524707</v>
      </c>
      <c r="K71">
        <f>INDEX('ЗАНЯТОСТЬ-МСП'!N:N,MATCH($A71,'ЗАНЯТОСТЬ-МСП'!A:A,0))</f>
        <v>28.665891726034733</v>
      </c>
      <c r="L71">
        <f>INDEX(ИМПОРТ!Z:Z,MATCH($A71,ИМПОРТ!$A:$A,0))*100</f>
        <v>8.7940245357844926</v>
      </c>
      <c r="M71">
        <f>INDEX(ЭКСПОРТ!Z:Z,MATCH($A71,ЭКСПОРТ!$A:$A,0))*100</f>
        <v>52.588867029813755</v>
      </c>
      <c r="N71" s="33">
        <f>INDEX(ПРОИЗВОДТРУДА!S:S,MATCH(B71,ПРОИЗВОДТРУДА!A:A,0))</f>
        <v>0.55065960872512876</v>
      </c>
      <c r="O71" s="130">
        <f>INDEX(ЗАНЯТОСТЬСТРУКТ!$Q:$Q,MATCH(B71,ЗАНЯТОСТЬСТРУКТ!$B:$B,0))</f>
        <v>68.499999999999986</v>
      </c>
    </row>
    <row r="72" spans="1:15" x14ac:dyDescent="0.25">
      <c r="A72" s="5" t="s">
        <v>87</v>
      </c>
      <c r="B72" t="str">
        <f t="shared" si="1"/>
        <v>Алтайский край</v>
      </c>
      <c r="C72" s="37" t="s">
        <v>293</v>
      </c>
      <c r="D72">
        <f>INDEX('ВРП-ДУШ'!V:V,MATCH($A72,'ВРП-ДУШ'!B:B,0))</f>
        <v>252373.51361999658</v>
      </c>
      <c r="E72">
        <f>INDEX('ВРП-СТРУКТ'!W:W,MATCH($A72,'ВРП-СТРУКТ'!$A:$A,0))</f>
        <v>0.70000000000000007</v>
      </c>
      <c r="F72">
        <f>INDEX('ВРП-СТРУКТ'!X:X,MATCH($A72,'ВРП-СТРУКТ'!$A:$A,0))</f>
        <v>4.7166666666666668</v>
      </c>
      <c r="G72">
        <f>INDEX('ВРП-СТРУКТ'!Y:Y,MATCH($A72,'ВРП-СТРУКТ'!$A:$A,0))</f>
        <v>16.736111111111111</v>
      </c>
      <c r="H72">
        <f>INDEX('ДЕЦ-КОЭФФ'!N:N,MATCH($A72,'ДЕЦ-КОЭФФ'!$A:$A,0))</f>
        <v>5.8857142857142861</v>
      </c>
      <c r="I72">
        <f>INDEX(БЕДНОСТЬ!AE:AE,MATCH($A72,БЕДНОСТЬ!$A:$A,0))</f>
        <v>15.757142857142856</v>
      </c>
      <c r="J72">
        <f>INDEX('ЗАНЯТОСТЬ-ФОРМА-СОБСТВ'!P:P,MATCH($A72,'ЗАНЯТОСТЬ-ФОРМА-СОБСТВ'!$A:$A,0))*100</f>
        <v>54.763392512375241</v>
      </c>
      <c r="K72">
        <f>INDEX('ЗАНЯТОСТЬ-МСП'!N:N,MATCH($A72,'ЗАНЯТОСТЬ-МСП'!A:A,0))</f>
        <v>31.57668856542557</v>
      </c>
      <c r="L72">
        <f>INDEX(ИМПОРТ!Z:Z,MATCH($A72,ИМПОРТ!$A:$A,0))*100</f>
        <v>5.3681939588195293</v>
      </c>
      <c r="M72">
        <f>INDEX(ЭКСПОРТ!Z:Z,MATCH($A72,ЭКСПОРТ!$A:$A,0))*100</f>
        <v>10.976667620077407</v>
      </c>
      <c r="N72" s="33">
        <f>INDEX(ПРОИЗВОДТРУДА!S:S,MATCH(B72,ПРОИЗВОДТРУДА!A:A,0))</f>
        <v>0.32060949210643352</v>
      </c>
      <c r="O72" s="130">
        <f>INDEX(ЗАНЯТОСТЬСТРУКТ!$Q:$Q,MATCH(B72,ЗАНЯТОСТЬСТРУКТ!$B:$B,0))</f>
        <v>63.8</v>
      </c>
    </row>
    <row r="73" spans="1:15" x14ac:dyDescent="0.25">
      <c r="A73" s="5" t="s">
        <v>88</v>
      </c>
      <c r="B73" t="str">
        <f t="shared" si="1"/>
        <v>Красноярский край</v>
      </c>
      <c r="C73" s="37" t="s">
        <v>297</v>
      </c>
      <c r="D73">
        <f>INDEX('ВРП-ДУШ'!V:V,MATCH($A73,'ВРП-ДУШ'!B:B,0))</f>
        <v>660592.15787408163</v>
      </c>
      <c r="E73">
        <f>INDEX('ВРП-СТРУКТ'!W:W,MATCH($A73,'ВРП-СТРУКТ'!$A:$A,0))</f>
        <v>21.450000000000003</v>
      </c>
      <c r="F73">
        <f>INDEX('ВРП-СТРУКТ'!X:X,MATCH($A73,'ВРП-СТРУКТ'!$A:$A,0))</f>
        <v>4.6333333333333337</v>
      </c>
      <c r="G73">
        <f>INDEX('ВРП-СТРУКТ'!Y:Y,MATCH($A73,'ВРП-СТРУКТ'!$A:$A,0))</f>
        <v>28.672222222222221</v>
      </c>
      <c r="H73">
        <f>INDEX('ДЕЦ-КОЭФФ'!N:N,MATCH($A73,'ДЕЦ-КОЭФФ'!$A:$A,0))</f>
        <v>6.2857142857142856</v>
      </c>
      <c r="I73">
        <f>INDEX(БЕДНОСТЬ!AE:AE,MATCH($A73,БЕДНОСТЬ!$A:$A,0))</f>
        <v>15.942857142857145</v>
      </c>
      <c r="J73">
        <f>INDEX('ЗАНЯТОСТЬ-ФОРМА-СОБСТВ'!P:P,MATCH($A73,'ЗАНЯТОСТЬ-ФОРМА-СОБСТВ'!$A:$A,0))*100</f>
        <v>55.243453603121282</v>
      </c>
      <c r="K73">
        <f>INDEX('ЗАНЯТОСТЬ-МСП'!N:N,MATCH($A73,'ЗАНЯТОСТЬ-МСП'!A:A,0))</f>
        <v>31.837399285677908</v>
      </c>
      <c r="L73">
        <f>INDEX(ИМПОРТ!Z:Z,MATCH($A73,ИМПОРТ!$A:$A,0))*100</f>
        <v>5.5955672330006365</v>
      </c>
      <c r="M73">
        <f>INDEX(ЭКСПОРТ!Z:Z,MATCH($A73,ЭКСПОРТ!$A:$A,0))*100</f>
        <v>17.215715863288814</v>
      </c>
      <c r="N73" s="33">
        <f>INDEX(ПРОИЗВОДТРУДА!S:S,MATCH(B73,ПРОИЗВОДТРУДА!A:A,0))</f>
        <v>0.39011677061857708</v>
      </c>
      <c r="O73" s="130">
        <f>INDEX(ЗАНЯТОСТЬСТРУКТ!$Q:$Q,MATCH(B73,ЗАНЯТОСТЬСТРУКТ!$B:$B,0))</f>
        <v>65.599999999999994</v>
      </c>
    </row>
    <row r="74" spans="1:15" x14ac:dyDescent="0.25">
      <c r="A74" s="5" t="s">
        <v>89</v>
      </c>
      <c r="B74" t="str">
        <f t="shared" si="1"/>
        <v>Иркутская область</v>
      </c>
      <c r="C74" s="37" t="s">
        <v>303</v>
      </c>
      <c r="D74">
        <f>INDEX('ВРП-ДУШ'!V:V,MATCH($A74,'ВРП-ДУШ'!B:B,0))</f>
        <v>517149.14688954543</v>
      </c>
      <c r="E74">
        <f>INDEX('ВРП-СТРУКТ'!W:W,MATCH($A74,'ВРП-СТРУКТ'!$A:$A,0))</f>
        <v>28.599999999999998</v>
      </c>
      <c r="F74">
        <f>INDEX('ВРП-СТРУКТ'!X:X,MATCH($A74,'ВРП-СТРУКТ'!$A:$A,0))</f>
        <v>7</v>
      </c>
      <c r="G74">
        <f>INDEX('ВРП-СТРУКТ'!Y:Y,MATCH($A74,'ВРП-СТРУКТ'!$A:$A,0))</f>
        <v>9.7666666666666657</v>
      </c>
      <c r="H74">
        <f>INDEX('ДЕЦ-КОЭФФ'!N:N,MATCH($A74,'ДЕЦ-КОЭФФ'!$A:$A,0))</f>
        <v>5.5571428571428569</v>
      </c>
      <c r="I74">
        <f>INDEX(БЕДНОСТЬ!AE:AE,MATCH($A74,БЕДНОСТЬ!$A:$A,0))</f>
        <v>16.371428571428574</v>
      </c>
      <c r="J74">
        <f>INDEX('ЗАНЯТОСТЬ-ФОРМА-СОБСТВ'!P:P,MATCH($A74,'ЗАНЯТОСТЬ-ФОРМА-СОБСТВ'!$A:$A,0))*100</f>
        <v>55.682367731549995</v>
      </c>
      <c r="K74">
        <f>INDEX('ЗАНЯТОСТЬ-МСП'!N:N,MATCH($A74,'ЗАНЯТОСТЬ-МСП'!A:A,0))</f>
        <v>32.223032454943201</v>
      </c>
      <c r="L74">
        <f>INDEX(ИМПОРТ!Z:Z,MATCH($A74,ИМПОРТ!$A:$A,0))*100</f>
        <v>7.1310090726479851</v>
      </c>
      <c r="M74">
        <f>INDEX(ЭКСПОРТ!Z:Z,MATCH($A74,ЭКСПОРТ!$A:$A,0))*100</f>
        <v>29.383328115465819</v>
      </c>
      <c r="N74" s="33">
        <f>INDEX(ПРОИЗВОДТРУДА!S:S,MATCH(B74,ПРОИЗВОДТРУДА!A:A,0))</f>
        <v>0.66597064627915259</v>
      </c>
      <c r="O74" s="130">
        <f>INDEX(ЗАНЯТОСТЬСТРУКТ!$Q:$Q,MATCH(B74,ЗАНЯТОСТЬСТРУКТ!$B:$B,0))</f>
        <v>65.099999999999994</v>
      </c>
    </row>
    <row r="75" spans="1:15" x14ac:dyDescent="0.25">
      <c r="A75" s="5" t="s">
        <v>90</v>
      </c>
      <c r="B75" t="str">
        <f t="shared" si="1"/>
        <v>Кемеровская область - Кузбасс</v>
      </c>
      <c r="C75" s="37" t="s">
        <v>305</v>
      </c>
      <c r="D75">
        <f>INDEX('ВРП-ДУШ'!V:V,MATCH($A75,'ВРП-ДУШ'!B:B,0))</f>
        <v>357333.60445980588</v>
      </c>
      <c r="E75">
        <f>INDEX('ВРП-СТРУКТ'!W:W,MATCH($A75,'ВРП-СТРУКТ'!$A:$A,0))</f>
        <v>32.9</v>
      </c>
      <c r="F75">
        <f>INDEX('ВРП-СТРУКТ'!X:X,MATCH($A75,'ВРП-СТРУКТ'!$A:$A,0))</f>
        <v>4.1000000000000005</v>
      </c>
      <c r="G75">
        <f>INDEX('ВРП-СТРУКТ'!Y:Y,MATCH($A75,'ВРП-СТРУКТ'!$A:$A,0))</f>
        <v>12</v>
      </c>
      <c r="H75">
        <f>INDEX('ДЕЦ-КОЭФФ'!N:N,MATCH($A75,'ДЕЦ-КОЭФФ'!$A:$A,0))</f>
        <v>5.2</v>
      </c>
      <c r="I75">
        <f>INDEX(БЕДНОСТЬ!AE:AE,MATCH($A75,БЕДНОСТЬ!$A:$A,0))</f>
        <v>12.671428571428569</v>
      </c>
      <c r="J75">
        <f>INDEX('ЗАНЯТОСТЬ-ФОРМА-СОБСТВ'!P:P,MATCH($A75,'ЗАНЯТОСТЬ-ФОРМА-СОБСТВ'!$A:$A,0))*100</f>
        <v>62.336086446728544</v>
      </c>
      <c r="K75">
        <f>INDEX('ЗАНЯТОСТЬ-МСП'!N:N,MATCH($A75,'ЗАНЯТОСТЬ-МСП'!A:A,0))</f>
        <v>26.094760407538104</v>
      </c>
      <c r="L75">
        <f>INDEX(ИМПОРТ!Z:Z,MATCH($A75,ИМПОРТ!$A:$A,0))*100</f>
        <v>4.3309835780494668</v>
      </c>
      <c r="M75">
        <f>INDEX(ЭКСПОРТ!Z:Z,MATCH($A75,ЭКСПОРТ!$A:$A,0))*100</f>
        <v>76.71162096206217</v>
      </c>
      <c r="N75" s="33">
        <f>INDEX(ПРОИЗВОДТРУДА!S:S,MATCH(B75,ПРОИЗВОДТРУДА!A:A,0))</f>
        <v>0.14932726550545117</v>
      </c>
      <c r="O75" s="130">
        <f>INDEX(ЗАНЯТОСТЬСТРУКТ!$Q:$Q,MATCH(B75,ЗАНЯТОСТЬСТРУКТ!$B:$B,0))</f>
        <v>62.400000000000006</v>
      </c>
    </row>
    <row r="76" spans="1:15" x14ac:dyDescent="0.25">
      <c r="A76" s="5" t="s">
        <v>91</v>
      </c>
      <c r="B76" t="str">
        <f t="shared" si="1"/>
        <v>Новосибирская область</v>
      </c>
      <c r="C76" s="37" t="s">
        <v>309</v>
      </c>
      <c r="D76">
        <f>INDEX('ВРП-ДУШ'!V:V,MATCH($A76,'ВРП-ДУШ'!B:B,0))</f>
        <v>428665.79365611513</v>
      </c>
      <c r="E76">
        <f>INDEX('ВРП-СТРУКТ'!W:W,MATCH($A76,'ВРП-СТРУКТ'!$A:$A,0))</f>
        <v>3.5166666666666671</v>
      </c>
      <c r="F76">
        <f>INDEX('ВРП-СТРУКТ'!X:X,MATCH($A76,'ВРП-СТРУКТ'!$A:$A,0))</f>
        <v>4.2666666666666666</v>
      </c>
      <c r="G76">
        <f>INDEX('ВРП-СТРУКТ'!Y:Y,MATCH($A76,'ВРП-СТРУКТ'!$A:$A,0))</f>
        <v>12.027777777777779</v>
      </c>
      <c r="H76">
        <f>INDEX('ДЕЦ-КОЭФФ'!N:N,MATCH($A76,'ДЕЦ-КОЭФФ'!$A:$A,0))</f>
        <v>5.9571428571428564</v>
      </c>
      <c r="I76">
        <f>INDEX(БЕДНОСТЬ!AE:AE,MATCH($A76,БЕДНОСТЬ!$A:$A,0))</f>
        <v>12.771428571428574</v>
      </c>
      <c r="J76">
        <f>INDEX('ЗАНЯТОСТЬ-ФОРМА-СОБСТВ'!P:P,MATCH($A76,'ЗАНЯТОСТЬ-ФОРМА-СОБСТВ'!$A:$A,0))*100</f>
        <v>63.791395774519799</v>
      </c>
      <c r="K76">
        <f>INDEX('ЗАНЯТОСТЬ-МСП'!N:N,MATCH($A76,'ЗАНЯТОСТЬ-МСП'!A:A,0))</f>
        <v>47.102477551504691</v>
      </c>
      <c r="L76">
        <f>INDEX(ИМПОРТ!Z:Z,MATCH($A76,ИМПОРТ!$A:$A,0))*100</f>
        <v>13.853661312429885</v>
      </c>
      <c r="M76">
        <f>INDEX(ЭКСПОРТ!Z:Z,MATCH($A76,ЭКСПОРТ!$A:$A,0))*100</f>
        <v>14.265676388908583</v>
      </c>
      <c r="N76" s="33">
        <f>INDEX(ПРОИЗВОДТРУДА!S:S,MATCH(B76,ПРОИЗВОДТРУДА!A:A,0))</f>
        <v>0.32873148442943623</v>
      </c>
      <c r="O76" s="130">
        <f>INDEX(ЗАНЯТОСТЬСТРУКТ!$Q:$Q,MATCH(B76,ЗАНЯТОСТЬСТРУКТ!$B:$B,0))</f>
        <v>70.599999999999994</v>
      </c>
    </row>
    <row r="77" spans="1:15" x14ac:dyDescent="0.25">
      <c r="A77" s="5" t="s">
        <v>92</v>
      </c>
      <c r="B77" t="str">
        <f t="shared" si="1"/>
        <v>Омская область</v>
      </c>
      <c r="C77" s="37" t="s">
        <v>311</v>
      </c>
      <c r="D77">
        <f>INDEX('ВРП-ДУШ'!V:V,MATCH($A77,'ВРП-ДУШ'!B:B,0))</f>
        <v>367339.88725243445</v>
      </c>
      <c r="E77">
        <f>INDEX('ВРП-СТРУКТ'!W:W,MATCH($A77,'ВРП-СТРУКТ'!$A:$A,0))</f>
        <v>0.3</v>
      </c>
      <c r="F77">
        <f>INDEX('ВРП-СТРУКТ'!X:X,MATCH($A77,'ВРП-СТРУКТ'!$A:$A,0))</f>
        <v>4.8</v>
      </c>
      <c r="G77">
        <f>INDEX('ВРП-СТРУКТ'!Y:Y,MATCH($A77,'ВРП-СТРУКТ'!$A:$A,0))</f>
        <v>23.833333333333339</v>
      </c>
      <c r="H77">
        <f>INDEX('ДЕЦ-КОЭФФ'!N:N,MATCH($A77,'ДЕЦ-КОЭФФ'!$A:$A,0))</f>
        <v>6.0285714285714294</v>
      </c>
      <c r="I77">
        <f>INDEX(БЕДНОСТЬ!AE:AE,MATCH($A77,БЕДНОСТЬ!$A:$A,0))</f>
        <v>12.728571428571426</v>
      </c>
      <c r="J77">
        <f>INDEX('ЗАНЯТОСТЬ-ФОРМА-СОБСТВ'!P:P,MATCH($A77,'ЗАНЯТОСТЬ-ФОРМА-СОБСТВ'!$A:$A,0))*100</f>
        <v>55.197715373655278</v>
      </c>
      <c r="K77">
        <f>INDEX('ЗАНЯТОСТЬ-МСП'!N:N,MATCH($A77,'ЗАНЯТОСТЬ-МСП'!A:A,0))</f>
        <v>32.635022100667513</v>
      </c>
      <c r="L77">
        <f>INDEX(ИМПОРТ!Z:Z,MATCH($A77,ИМПОРТ!$A:$A,0))*100</f>
        <v>3.67881006568668</v>
      </c>
      <c r="M77">
        <f>INDEX(ЭКСПОРТ!Z:Z,MATCH($A77,ЭКСПОРТ!$A:$A,0))*100</f>
        <v>7.39120974486476</v>
      </c>
      <c r="N77" s="33">
        <f>INDEX(ПРОИЗВОДТРУДА!S:S,MATCH(B77,ПРОИЗВОДТРУДА!A:A,0))</f>
        <v>0.32131919129075448</v>
      </c>
      <c r="O77" s="130">
        <f>INDEX(ЗАНЯТОСТЬСТРУКТ!$Q:$Q,MATCH(B77,ЗАНЯТОСТЬСТРУКТ!$B:$B,0))</f>
        <v>62.599999999999994</v>
      </c>
    </row>
    <row r="78" spans="1:15" x14ac:dyDescent="0.25">
      <c r="A78" s="5" t="s">
        <v>93</v>
      </c>
      <c r="B78" t="str">
        <f t="shared" si="1"/>
        <v>Томская область</v>
      </c>
      <c r="C78" s="37" t="s">
        <v>313</v>
      </c>
      <c r="D78">
        <f>INDEX('ВРП-ДУШ'!V:V,MATCH($A78,'ВРП-ДУШ'!B:B,0))</f>
        <v>482466.52405579551</v>
      </c>
      <c r="E78">
        <f>INDEX('ВРП-СТРУКТ'!W:W,MATCH($A78,'ВРП-СТРУКТ'!$A:$A,0))</f>
        <v>25.516666666666666</v>
      </c>
      <c r="F78">
        <f>INDEX('ВРП-СТРУКТ'!X:X,MATCH($A78,'ВРП-СТРУКТ'!$A:$A,0))</f>
        <v>4.7</v>
      </c>
      <c r="G78">
        <f>INDEX('ВРП-СТРУКТ'!Y:Y,MATCH($A78,'ВРП-СТРУКТ'!$A:$A,0))</f>
        <v>9.4833333333333325</v>
      </c>
      <c r="H78">
        <f>INDEX('ДЕЦ-КОЭФФ'!N:N,MATCH($A78,'ДЕЦ-КОЭФФ'!$A:$A,0))</f>
        <v>5.3857142857142852</v>
      </c>
      <c r="I78">
        <f>INDEX(БЕДНОСТЬ!AE:AE,MATCH($A78,БЕДНОСТЬ!$A:$A,0))</f>
        <v>13.557142857142853</v>
      </c>
      <c r="J78">
        <f>INDEX('ЗАНЯТОСТЬ-ФОРМА-СОБСТВ'!P:P,MATCH($A78,'ЗАНЯТОСТЬ-ФОРМА-СОБСТВ'!$A:$A,0))*100</f>
        <v>58.618303790062029</v>
      </c>
      <c r="K78">
        <f>INDEX('ЗАНЯТОСТЬ-МСП'!N:N,MATCH($A78,'ЗАНЯТОСТЬ-МСП'!A:A,0))</f>
        <v>34.705938249130554</v>
      </c>
      <c r="L78">
        <f>INDEX(ИМПОРТ!Z:Z,MATCH($A78,ИМПОРТ!$A:$A,0))*100</f>
        <v>3.7291957879991648</v>
      </c>
      <c r="M78">
        <f>INDEX(ЭКСПОРТ!Z:Z,MATCH($A78,ЭКСПОРТ!$A:$A,0))*100</f>
        <v>3.5487930829594485</v>
      </c>
      <c r="N78" s="33">
        <f>INDEX(ПРОИЗВОДТРУДА!S:S,MATCH(B78,ПРОИЗВОДТРУДА!A:A,0))</f>
        <v>0.12848055238333522</v>
      </c>
      <c r="O78" s="130">
        <f>INDEX(ЗАНЯТОСТЬСТРУКТ!$Q:$Q,MATCH(B78,ЗАНЯТОСТЬСТРУКТ!$B:$B,0))</f>
        <v>70</v>
      </c>
    </row>
    <row r="79" spans="1:15" x14ac:dyDescent="0.25">
      <c r="A79" s="5" t="s">
        <v>95</v>
      </c>
      <c r="B79" t="str">
        <f t="shared" si="1"/>
        <v>Республика Бурятия</v>
      </c>
      <c r="C79" s="37" t="s">
        <v>318</v>
      </c>
      <c r="D79">
        <f>INDEX('ВРП-ДУШ'!V:V,MATCH($A79,'ВРП-ДУШ'!B:B,0))</f>
        <v>244389.68220821818</v>
      </c>
      <c r="E79">
        <f>INDEX('ВРП-СТРУКТ'!W:W,MATCH($A79,'ВРП-СТРУКТ'!$A:$A,0))</f>
        <v>6.5166666666666657</v>
      </c>
      <c r="F79">
        <f>INDEX('ВРП-СТРУКТ'!X:X,MATCH($A79,'ВРП-СТРУКТ'!$A:$A,0))</f>
        <v>6.6333333333333329</v>
      </c>
      <c r="G79">
        <f>INDEX('ВРП-СТРУКТ'!Y:Y,MATCH($A79,'ВРП-СТРУКТ'!$A:$A,0))</f>
        <v>10.022222222222222</v>
      </c>
      <c r="H79">
        <f>INDEX('ДЕЦ-КОЭФФ'!N:N,MATCH($A79,'ДЕЦ-КОЭФФ'!$A:$A,0))</f>
        <v>5.7428571428571429</v>
      </c>
      <c r="I79">
        <f>INDEX(БЕДНОСТЬ!AE:AE,MATCH($A79,БЕДНОСТЬ!$A:$A,0))</f>
        <v>18.942857142857143</v>
      </c>
      <c r="J79">
        <f>INDEX('ЗАНЯТОСТЬ-ФОРМА-СОБСТВ'!P:P,MATCH($A79,'ЗАНЯТОСТЬ-ФОРМА-СОБСТВ'!$A:$A,0))*100</f>
        <v>42.593424921640647</v>
      </c>
      <c r="K79">
        <f>INDEX('ЗАНЯТОСТЬ-МСП'!N:N,MATCH($A79,'ЗАНЯТОСТЬ-МСП'!A:A,0))</f>
        <v>26.391550639811566</v>
      </c>
      <c r="L79">
        <f>INDEX(ИМПОРТ!Z:Z,MATCH($A79,ИМПОРТ!$A:$A,0))*100</f>
        <v>2.0699014691540758</v>
      </c>
      <c r="M79">
        <f>INDEX(ЭКСПОРТ!Z:Z,MATCH($A79,ЭКСПОРТ!$A:$A,0))*100</f>
        <v>23.689739435821778</v>
      </c>
      <c r="N79" s="33">
        <f>INDEX(ПРОИЗВОДТРУДА!S:S,MATCH(B79,ПРОИЗВОДТРУДА!A:A,0))</f>
        <v>0.33789075687455261</v>
      </c>
      <c r="O79" s="130">
        <f>INDEX(ЗАНЯТОСТЬСТРУКТ!$Q:$Q,MATCH(B79,ЗАНЯТОСТЬСТРУКТ!$B:$B,0))</f>
        <v>70.2</v>
      </c>
    </row>
    <row r="80" spans="1:15" x14ac:dyDescent="0.25">
      <c r="A80" s="5" t="s">
        <v>96</v>
      </c>
      <c r="B80" t="str">
        <f t="shared" si="1"/>
        <v>Забайкальский край</v>
      </c>
      <c r="C80" s="37" t="s">
        <v>320</v>
      </c>
      <c r="D80">
        <f>INDEX('ВРП-ДУШ'!V:V,MATCH($A80,'ВРП-ДУШ'!B:B,0))</f>
        <v>300944.17900983413</v>
      </c>
      <c r="E80">
        <f>INDEX('ВРП-СТРУКТ'!W:W,MATCH($A80,'ВРП-СТРУКТ'!$A:$A,0))</f>
        <v>20.766666666666666</v>
      </c>
      <c r="F80">
        <f>INDEX('ВРП-СТРУКТ'!X:X,MATCH($A80,'ВРП-СТРУКТ'!$A:$A,0))</f>
        <v>6.5166666666666666</v>
      </c>
      <c r="G80">
        <f>INDEX('ВРП-СТРУКТ'!Y:Y,MATCH($A80,'ВРП-СТРУКТ'!$A:$A,0))</f>
        <v>3.1361111111111111</v>
      </c>
      <c r="H80">
        <f>INDEX('ДЕЦ-КОЭФФ'!N:N,MATCH($A80,'ДЕЦ-КОЭФФ'!$A:$A,0))</f>
        <v>5.6285714285714281</v>
      </c>
      <c r="I80">
        <f>INDEX(БЕДНОСТЬ!AE:AE,MATCH($A80,БЕДНОСТЬ!$A:$A,0))</f>
        <v>19.014285714285712</v>
      </c>
      <c r="J80">
        <f>INDEX('ЗАНЯТОСТЬ-ФОРМА-СОБСТВ'!P:P,MATCH($A80,'ЗАНЯТОСТЬ-ФОРМА-СОБСТВ'!$A:$A,0))*100</f>
        <v>35.553377575385362</v>
      </c>
      <c r="K80">
        <f>INDEX('ЗАНЯТОСТЬ-МСП'!N:N,MATCH($A80,'ЗАНЯТОСТЬ-МСП'!A:A,0))</f>
        <v>23.739169921226239</v>
      </c>
      <c r="L80">
        <f>INDEX(ИМПОРТ!Z:Z,MATCH($A80,ИМПОРТ!$A:$A,0))*100</f>
        <v>8.9075267394475617</v>
      </c>
      <c r="M80">
        <f>INDEX(ЭКСПОРТ!Z:Z,MATCH($A80,ЭКСПОРТ!$A:$A,0))*100</f>
        <v>12.721925154162662</v>
      </c>
      <c r="N80" s="33">
        <f>INDEX(ПРОИЗВОДТРУДА!S:S,MATCH(B80,ПРОИЗВОДТРУДА!A:A,0))</f>
        <v>0.58844384595417898</v>
      </c>
      <c r="O80" s="130">
        <f>INDEX(ЗАНЯТОСТЬСТРУКТ!$Q:$Q,MATCH(B80,ЗАНЯТОСТЬСТРУКТ!$B:$B,0))</f>
        <v>69.3</v>
      </c>
    </row>
    <row r="81" spans="1:15" x14ac:dyDescent="0.25">
      <c r="A81" s="5" t="s">
        <v>97</v>
      </c>
      <c r="B81" t="str">
        <f t="shared" si="1"/>
        <v>Республика Саха (Якутия)</v>
      </c>
      <c r="C81" s="37" t="s">
        <v>322</v>
      </c>
      <c r="D81">
        <f>INDEX('ВРП-ДУШ'!V:V,MATCH($A81,'ВРП-ДУШ'!B:B,0))</f>
        <v>976883.62041575182</v>
      </c>
      <c r="E81">
        <f>INDEX('ВРП-СТРУКТ'!W:W,MATCH($A81,'ВРП-СТРУКТ'!$A:$A,0))</f>
        <v>52.816666666666663</v>
      </c>
      <c r="F81">
        <f>INDEX('ВРП-СТРУКТ'!X:X,MATCH($A81,'ВРП-СТРУКТ'!$A:$A,0))</f>
        <v>8.4499999999999993</v>
      </c>
      <c r="G81">
        <f>INDEX('ВРП-СТРУКТ'!Y:Y,MATCH($A81,'ВРП-СТРУКТ'!$A:$A,0))</f>
        <v>2.2083333333333335</v>
      </c>
      <c r="H81">
        <f>INDEX('ДЕЦ-КОЭФФ'!N:N,MATCH($A81,'ДЕЦ-КОЭФФ'!$A:$A,0))</f>
        <v>6.7714285714285714</v>
      </c>
      <c r="I81">
        <f>INDEX(БЕДНОСТЬ!AE:AE,MATCH($A81,БЕДНОСТЬ!$A:$A,0))</f>
        <v>16.971428571428572</v>
      </c>
      <c r="J81">
        <f>INDEX('ЗАНЯТОСТЬ-ФОРМА-СОБСТВ'!P:P,MATCH($A81,'ЗАНЯТОСТЬ-ФОРМА-СОБСТВ'!$A:$A,0))*100</f>
        <v>50.071479713019187</v>
      </c>
      <c r="K81">
        <f>INDEX('ЗАНЯТОСТЬ-МСП'!N:N,MATCH($A81,'ЗАНЯТОСТЬ-МСП'!A:A,0))</f>
        <v>22.15546286480804</v>
      </c>
      <c r="L81">
        <f>INDEX(ИМПОРТ!Z:Z,MATCH($A81,ИМПОРТ!$A:$A,0))*100</f>
        <v>1.0633378819296508</v>
      </c>
      <c r="M81">
        <f>INDEX(ЭКСПОРТ!Z:Z,MATCH($A81,ЭКСПОРТ!$A:$A,0))*100</f>
        <v>24.610281147075842</v>
      </c>
      <c r="N81" s="33">
        <f>INDEX(ПРОИЗВОДТРУДА!S:S,MATCH(B81,ПРОИЗВОДТРУДА!A:A,0))</f>
        <v>0.44516579220169783</v>
      </c>
      <c r="O81" s="130">
        <f>INDEX(ЗАНЯТОСТЬСТРУКТ!$Q:$Q,MATCH(B81,ЗАНЯТОСТЬСТРУКТ!$B:$B,0))</f>
        <v>61.2</v>
      </c>
    </row>
    <row r="82" spans="1:15" x14ac:dyDescent="0.25">
      <c r="A82" s="5" t="s">
        <v>98</v>
      </c>
      <c r="B82" t="str">
        <f t="shared" si="1"/>
        <v>Камчатский край</v>
      </c>
      <c r="C82" s="37" t="s">
        <v>324</v>
      </c>
      <c r="D82">
        <f>INDEX('ВРП-ДУШ'!V:V,MATCH($A82,'ВРП-ДУШ'!B:B,0))</f>
        <v>808492.31186763651</v>
      </c>
      <c r="E82">
        <f>INDEX('ВРП-СТРУКТ'!W:W,MATCH($A82,'ВРП-СТРУКТ'!$A:$A,0))</f>
        <v>5.3666666666666663</v>
      </c>
      <c r="F82">
        <f>INDEX('ВРП-СТРУКТ'!X:X,MATCH($A82,'ВРП-СТРУКТ'!$A:$A,0))</f>
        <v>4.3999999999999995</v>
      </c>
      <c r="G82">
        <f>INDEX('ВРП-СТРУКТ'!Y:Y,MATCH($A82,'ВРП-СТРУКТ'!$A:$A,0))</f>
        <v>6.4333333333333336</v>
      </c>
      <c r="H82">
        <f>INDEX('ДЕЦ-КОЭФФ'!N:N,MATCH($A82,'ДЕЦ-КОЭФФ'!$A:$A,0))</f>
        <v>6.0714285714285712</v>
      </c>
      <c r="I82">
        <f>INDEX(БЕДНОСТЬ!AE:AE,MATCH($A82,БЕДНОСТЬ!$A:$A,0))</f>
        <v>13.342857142857143</v>
      </c>
      <c r="J82">
        <f>INDEX('ЗАНЯТОСТЬ-ФОРМА-СОБСТВ'!P:P,MATCH($A82,'ЗАНЯТОСТЬ-ФОРМА-СОБСТВ'!$A:$A,0))*100</f>
        <v>46.264093954132598</v>
      </c>
      <c r="K82">
        <f>INDEX('ЗАНЯТОСТЬ-МСП'!N:N,MATCH($A82,'ЗАНЯТОСТЬ-МСП'!A:A,0))</f>
        <v>31.955371183772627</v>
      </c>
      <c r="L82">
        <f>INDEX(ИМПОРТ!Z:Z,MATCH($A82,ИМПОРТ!$A:$A,0))*100</f>
        <v>3.7384050113480742</v>
      </c>
      <c r="M82">
        <f>INDEX(ЭКСПОРТ!Z:Z,MATCH($A82,ЭКСПОРТ!$A:$A,0))*100</f>
        <v>19.709646101209671</v>
      </c>
      <c r="N82" s="33">
        <f>INDEX(ПРОИЗВОДТРУДА!S:S,MATCH(B82,ПРОИЗВОДТРУДА!A:A,0))</f>
        <v>0.38207332832599206</v>
      </c>
      <c r="O82" s="130">
        <f>INDEX(ЗАНЯТОСТЬСТРУКТ!$Q:$Q,MATCH(B82,ЗАНЯТОСТЬСТРУКТ!$B:$B,0))</f>
        <v>65.5</v>
      </c>
    </row>
    <row r="83" spans="1:15" x14ac:dyDescent="0.25">
      <c r="A83" s="5" t="s">
        <v>99</v>
      </c>
      <c r="B83" t="str">
        <f t="shared" si="1"/>
        <v>Приморский край</v>
      </c>
      <c r="C83" s="37" t="s">
        <v>328</v>
      </c>
      <c r="D83">
        <f>INDEX('ВРП-ДУШ'!V:V,MATCH($A83,'ВРП-ДУШ'!B:B,0))</f>
        <v>503653.09296684124</v>
      </c>
      <c r="E83">
        <f>INDEX('ВРП-СТРУКТ'!W:W,MATCH($A83,'ВРП-СТРУКТ'!$A:$A,0))</f>
        <v>0.98333333333333339</v>
      </c>
      <c r="F83">
        <f>INDEX('ВРП-СТРУКТ'!X:X,MATCH($A83,'ВРП-СТРУКТ'!$A:$A,0))</f>
        <v>4.3999999999999995</v>
      </c>
      <c r="G83">
        <f>INDEX('ВРП-СТРУКТ'!Y:Y,MATCH($A83,'ВРП-СТРУКТ'!$A:$A,0))</f>
        <v>7.1000000000000005</v>
      </c>
      <c r="H83">
        <f>INDEX('ДЕЦ-КОЭФФ'!N:N,MATCH($A83,'ДЕЦ-КОЭФФ'!$A:$A,0))</f>
        <v>5.9571428571428564</v>
      </c>
      <c r="I83">
        <f>INDEX(БЕДНОСТЬ!AE:AE,MATCH($A83,БЕДНОСТЬ!$A:$A,0))</f>
        <v>12.528571428571427</v>
      </c>
      <c r="J83">
        <f>INDEX('ЗАНЯТОСТЬ-ФОРМА-СОБСТВ'!P:P,MATCH($A83,'ЗАНЯТОСТЬ-ФОРМА-СОБСТВ'!$A:$A,0))*100</f>
        <v>55.615426831410709</v>
      </c>
      <c r="K83">
        <f>INDEX('ЗАНЯТОСТЬ-МСП'!N:N,MATCH($A83,'ЗАНЯТОСТЬ-МСП'!A:A,0))</f>
        <v>35.099348441963571</v>
      </c>
      <c r="L83">
        <f>INDEX(ИМПОРТ!Z:Z,MATCH($A83,ИМПОРТ!$A:$A,0))*100</f>
        <v>30.970432583507257</v>
      </c>
      <c r="M83">
        <f>INDEX(ЭКСПОРТ!Z:Z,MATCH($A83,ЭКСПОРТ!$A:$A,0))*100</f>
        <v>20.740308614488981</v>
      </c>
      <c r="N83" s="33">
        <f>INDEX(ПРОИЗВОДТРУДА!S:S,MATCH(B83,ПРОИЗВОДТРУДА!A:A,0))</f>
        <v>0.4203194082739361</v>
      </c>
      <c r="O83" s="130">
        <f>INDEX(ЗАНЯТОСТЬСТРУКТ!$Q:$Q,MATCH(B83,ЗАНЯТОСТЬСТРУКТ!$B:$B,0))</f>
        <v>69.400000000000006</v>
      </c>
    </row>
    <row r="84" spans="1:15" x14ac:dyDescent="0.25">
      <c r="A84" s="5" t="s">
        <v>100</v>
      </c>
      <c r="B84" t="str">
        <f t="shared" si="1"/>
        <v>Хабаровский край</v>
      </c>
      <c r="C84" s="37" t="s">
        <v>330</v>
      </c>
      <c r="D84">
        <f>INDEX('ВРП-ДУШ'!V:V,MATCH($A84,'ВРП-ДУШ'!B:B,0))</f>
        <v>534258.40716124896</v>
      </c>
      <c r="E84">
        <f>INDEX('ВРП-СТРУКТ'!W:W,MATCH($A84,'ВРП-СТРУКТ'!$A:$A,0))</f>
        <v>7.0333333333333323</v>
      </c>
      <c r="F84">
        <f>INDEX('ВРП-СТРУКТ'!X:X,MATCH($A84,'ВРП-СТРУКТ'!$A:$A,0))</f>
        <v>5.666666666666667</v>
      </c>
      <c r="G84">
        <f>INDEX('ВРП-СТРУКТ'!Y:Y,MATCH($A84,'ВРП-СТРУКТ'!$A:$A,0))</f>
        <v>8.9944444444444454</v>
      </c>
      <c r="H84">
        <f>INDEX('ДЕЦ-КОЭФФ'!N:N,MATCH($A84,'ДЕЦ-КОЭФФ'!$A:$A,0))</f>
        <v>5.7714285714285714</v>
      </c>
      <c r="I84">
        <f>INDEX(БЕДНОСТЬ!AE:AE,MATCH($A84,БЕДНОСТЬ!$A:$A,0))</f>
        <v>11.385714285714286</v>
      </c>
      <c r="J84">
        <f>INDEX('ЗАНЯТОСТЬ-ФОРМА-СОБСТВ'!P:P,MATCH($A84,'ЗАНЯТОСТЬ-ФОРМА-СОБСТВ'!$A:$A,0))*100</f>
        <v>57.060582479763546</v>
      </c>
      <c r="K84">
        <f>INDEX('ЗАНЯТОСТЬ-МСП'!N:N,MATCH($A84,'ЗАНЯТОСТЬ-МСП'!A:A,0))</f>
        <v>31.064749428132881</v>
      </c>
      <c r="L84">
        <f>INDEX(ИМПОРТ!Z:Z,MATCH($A84,ИМПОРТ!$A:$A,0))*100</f>
        <v>6.1191800728584065</v>
      </c>
      <c r="M84">
        <f>INDEX(ЭКСПОРТ!Z:Z,MATCH($A84,ЭКСПОРТ!$A:$A,0))*100</f>
        <v>17.527335890465519</v>
      </c>
      <c r="N84" s="33">
        <f>INDEX(ПРОИЗВОДТРУДА!S:S,MATCH(B84,ПРОИЗВОДТРУДА!A:A,0))</f>
        <v>0.17806424229398954</v>
      </c>
      <c r="O84" s="130">
        <f>INDEX(ЗАНЯТОСТЬСТРУКТ!$Q:$Q,MATCH(B84,ЗАНЯТОСТЬСТРУКТ!$B:$B,0))</f>
        <v>70.800000000000011</v>
      </c>
    </row>
    <row r="85" spans="1:15" x14ac:dyDescent="0.25">
      <c r="A85" s="5" t="s">
        <v>101</v>
      </c>
      <c r="B85" t="str">
        <f t="shared" si="1"/>
        <v>Амурская область</v>
      </c>
      <c r="C85" s="37" t="s">
        <v>332</v>
      </c>
      <c r="D85">
        <f>INDEX('ВРП-ДУШ'!V:V,MATCH($A85,'ВРП-ДУШ'!B:B,0))</f>
        <v>420177.98090431443</v>
      </c>
      <c r="E85">
        <f>INDEX('ВРП-СТРУКТ'!W:W,MATCH($A85,'ВРП-СТРУКТ'!$A:$A,0))</f>
        <v>12</v>
      </c>
      <c r="F85">
        <f>INDEX('ВРП-СТРУКТ'!X:X,MATCH($A85,'ВРП-СТРУКТ'!$A:$A,0))</f>
        <v>15.966666666666663</v>
      </c>
      <c r="G85">
        <f>INDEX('ВРП-СТРУКТ'!Y:Y,MATCH($A85,'ВРП-СТРУКТ'!$A:$A,0))</f>
        <v>5.5444444444444443</v>
      </c>
      <c r="H85">
        <f>INDEX('ДЕЦ-КОЭФФ'!N:N,MATCH($A85,'ДЕЦ-КОЭФФ'!$A:$A,0))</f>
        <v>6.5571428571428569</v>
      </c>
      <c r="I85">
        <f>INDEX(БЕДНОСТЬ!AE:AE,MATCH($A85,БЕДНОСТЬ!$A:$A,0))</f>
        <v>14.414285714285715</v>
      </c>
      <c r="J85">
        <f>INDEX('ЗАНЯТОСТЬ-ФОРМА-СОБСТВ'!P:P,MATCH($A85,'ЗАНЯТОСТЬ-ФОРМА-СОБСТВ'!$A:$A,0))*100</f>
        <v>55.466077571626961</v>
      </c>
      <c r="K85">
        <f>INDEX('ЗАНЯТОСТЬ-МСП'!N:N,MATCH($A85,'ЗАНЯТОСТЬ-МСП'!A:A,0))</f>
        <v>29.462529771678419</v>
      </c>
      <c r="L85">
        <f>INDEX(ИМПОРТ!Z:Z,MATCH($A85,ИМПОРТ!$A:$A,0))*100</f>
        <v>5.2009242436457424</v>
      </c>
      <c r="M85">
        <f>INDEX(ЭКСПОРТ!Z:Z,MATCH($A85,ЭКСПОРТ!$A:$A,0))*100</f>
        <v>7.9239656108840535</v>
      </c>
      <c r="N85" s="33">
        <f>INDEX(ПРОИЗВОДТРУДА!S:S,MATCH(B85,ПРОИЗВОДТРУДА!A:A,0))</f>
        <v>0.51524010540383891</v>
      </c>
      <c r="O85" s="130">
        <f>INDEX(ЗАНЯТОСТЬСТРУКТ!$Q:$Q,MATCH(B85,ЗАНЯТОСТЬСТРУКТ!$B:$B,0))</f>
        <v>64.5</v>
      </c>
    </row>
    <row r="86" spans="1:15" x14ac:dyDescent="0.25">
      <c r="A86" s="5" t="s">
        <v>102</v>
      </c>
      <c r="B86" t="str">
        <f t="shared" si="1"/>
        <v>Магаданская область</v>
      </c>
      <c r="C86" s="37" t="s">
        <v>334</v>
      </c>
      <c r="D86">
        <f>INDEX('ВРП-ДУШ'!V:V,MATCH($A86,'ВРП-ДУШ'!B:B,0))</f>
        <v>1296206.8191842304</v>
      </c>
      <c r="E86">
        <f>INDEX('ВРП-СТРУКТ'!W:W,MATCH($A86,'ВРП-СТРУКТ'!$A:$A,0))</f>
        <v>46.416666666666664</v>
      </c>
      <c r="F86">
        <f>INDEX('ВРП-СТРУКТ'!X:X,MATCH($A86,'ВРП-СТРУКТ'!$A:$A,0))</f>
        <v>3.8833333333333333</v>
      </c>
      <c r="G86">
        <f>INDEX('ВРП-СТРУКТ'!Y:Y,MATCH($A86,'ВРП-СТРУКТ'!$A:$A,0))</f>
        <v>1.5472222222222223</v>
      </c>
      <c r="H86">
        <f>INDEX('ДЕЦ-КОЭФФ'!N:N,MATCH($A86,'ДЕЦ-КОЭФФ'!$A:$A,0))</f>
        <v>6.5571428571428578</v>
      </c>
      <c r="I86">
        <f>INDEX(БЕДНОСТЬ!AE:AE,MATCH($A86,БЕДНОСТЬ!$A:$A,0))</f>
        <v>8.4857142857142858</v>
      </c>
      <c r="J86">
        <f>INDEX('ЗАНЯТОСТЬ-ФОРМА-СОБСТВ'!P:P,MATCH($A86,'ЗАНЯТОСТЬ-ФОРМА-СОБСТВ'!$A:$A,0))*100</f>
        <v>52.024083429442548</v>
      </c>
      <c r="K86">
        <f>INDEX('ЗАНЯТОСТЬ-МСП'!N:N,MATCH($A86,'ЗАНЯТОСТЬ-МСП'!A:A,0))</f>
        <v>31.962329107531986</v>
      </c>
      <c r="L86">
        <f>INDEX(ИМПОРТ!Z:Z,MATCH($A86,ИМПОРТ!$A:$A,0))*100</f>
        <v>2.2349837971882303</v>
      </c>
      <c r="M86">
        <f>INDEX(ЭКСПОРТ!Z:Z,MATCH($A86,ЭКСПОРТ!$A:$A,0))*100</f>
        <v>13.449557771744185</v>
      </c>
      <c r="N86" s="33">
        <f>INDEX(ПРОИЗВОДТРУДА!S:S,MATCH(B86,ПРОИЗВОДТРУДА!A:A,0))</f>
        <v>0.77837457939282007</v>
      </c>
      <c r="O86" s="130">
        <f>INDEX(ЗАНЯТОСТЬСТРУКТ!$Q:$Q,MATCH(B86,ЗАНЯТОСТЬСТРУКТ!$B:$B,0))</f>
        <v>63.1</v>
      </c>
    </row>
    <row r="87" spans="1:15" x14ac:dyDescent="0.25">
      <c r="A87" s="5" t="s">
        <v>103</v>
      </c>
      <c r="B87" t="str">
        <f t="shared" si="1"/>
        <v>Сахалинская область</v>
      </c>
      <c r="C87" s="37" t="s">
        <v>336</v>
      </c>
      <c r="D87">
        <f>INDEX('ВРП-ДУШ'!V:V,MATCH($A87,'ВРП-ДУШ'!B:B,0))</f>
        <v>1568461.6521902734</v>
      </c>
      <c r="E87">
        <f>INDEX('ВРП-СТРУКТ'!W:W,MATCH($A87,'ВРП-СТРУКТ'!$A:$A,0))</f>
        <v>61.800000000000004</v>
      </c>
      <c r="F87">
        <f>INDEX('ВРП-СТРУКТ'!X:X,MATCH($A87,'ВРП-СТРУКТ'!$A:$A,0))</f>
        <v>6.05</v>
      </c>
      <c r="G87">
        <f>INDEX('ВРП-СТРУКТ'!Y:Y,MATCH($A87,'ВРП-СТРУКТ'!$A:$A,0))</f>
        <v>3.6583333333333332</v>
      </c>
      <c r="H87">
        <f>INDEX('ДЕЦ-КОЭФФ'!N:N,MATCH($A87,'ДЕЦ-КОЭФФ'!$A:$A,0))</f>
        <v>7.1142857142857139</v>
      </c>
      <c r="I87">
        <f>INDEX(БЕДНОСТЬ!AE:AE,MATCH($A87,БЕДНОСТЬ!$A:$A,0))</f>
        <v>7.4571428571428564</v>
      </c>
      <c r="J87">
        <f>INDEX('ЗАНЯТОСТЬ-ФОРМА-СОБСТВ'!P:P,MATCH($A87,'ЗАНЯТОСТЬ-ФОРМА-СОБСТВ'!$A:$A,0))*100</f>
        <v>49.468483966034945</v>
      </c>
      <c r="K87">
        <f>INDEX('ЗАНЯТОСТЬ-МСП'!N:N,MATCH($A87,'ЗАНЯТОСТЬ-МСП'!A:A,0))</f>
        <v>34.665905302852579</v>
      </c>
      <c r="L87">
        <f>INDEX(ИМПОРТ!Z:Z,MATCH($A87,ИМПОРТ!$A:$A,0))*100</f>
        <v>5.620743452310947</v>
      </c>
      <c r="M87">
        <f>INDEX(ЭКСПОРТ!Z:Z,MATCH($A87,ЭКСПОРТ!$A:$A,0))*100</f>
        <v>77.898636462169151</v>
      </c>
      <c r="N87" s="33">
        <f>INDEX(ПРОИЗВОДТРУДА!S:S,MATCH(B87,ПРОИЗВОДТРУДА!A:A,0))</f>
        <v>0.22968548528251986</v>
      </c>
      <c r="O87" s="130">
        <f>INDEX(ЗАНЯТОСТЬСТРУКТ!$Q:$Q,MATCH(B87,ЗАНЯТОСТЬСТРУКТ!$B:$B,0))</f>
        <v>68.7</v>
      </c>
    </row>
    <row r="88" spans="1:15" x14ac:dyDescent="0.25">
      <c r="A88" s="5" t="s">
        <v>104</v>
      </c>
      <c r="B88" t="str">
        <f t="shared" si="1"/>
        <v>Еврейская автономная область</v>
      </c>
      <c r="C88" s="37" t="s">
        <v>338</v>
      </c>
      <c r="D88">
        <f>INDEX('ВРП-ДУШ'!V:V,MATCH($A88,'ВРП-ДУШ'!B:B,0))</f>
        <v>342875.18388001545</v>
      </c>
      <c r="E88">
        <f>INDEX('ВРП-СТРУКТ'!W:W,MATCH($A88,'ВРП-СТРУКТ'!$A:$A,0))</f>
        <v>12</v>
      </c>
      <c r="F88">
        <f>INDEX('ВРП-СТРУКТ'!X:X,MATCH($A88,'ВРП-СТРУКТ'!$A:$A,0))</f>
        <v>8.6833333333333318</v>
      </c>
      <c r="G88">
        <f>INDEX('ВРП-СТРУКТ'!Y:Y,MATCH($A88,'ВРП-СТРУКТ'!$A:$A,0))</f>
        <v>5.0805555555555548</v>
      </c>
      <c r="H88">
        <f>INDEX('ДЕЦ-КОЭФФ'!N:N,MATCH($A88,'ДЕЦ-КОЭФФ'!$A:$A,0))</f>
        <v>4.8999999999999995</v>
      </c>
      <c r="I88">
        <f>INDEX(БЕДНОСТЬ!AE:AE,MATCH($A88,БЕДНОСТЬ!$A:$A,0))</f>
        <v>21.514285714285712</v>
      </c>
      <c r="J88">
        <f>INDEX('ЗАНЯТОСТЬ-ФОРМА-СОБСТВ'!P:P,MATCH($A88,'ЗАНЯТОСТЬ-ФОРМА-СОБСТВ'!$A:$A,0))*100</f>
        <v>33.221779813763739</v>
      </c>
      <c r="K88">
        <f>INDEX('ЗАНЯТОСТЬ-МСП'!N:N,MATCH($A88,'ЗАНЯТОСТЬ-МСП'!A:A,0))</f>
        <v>23.987688349856221</v>
      </c>
      <c r="L88">
        <f>INDEX(ИМПОРТ!Z:Z,MATCH($A88,ИМПОРТ!$A:$A,0))*100</f>
        <v>2.3465389204245719</v>
      </c>
      <c r="M88">
        <f>INDEX(ЭКСПОРТ!Z:Z,MATCH($A88,ЭКСПОРТ!$A:$A,0))*100</f>
        <v>20.513127585353406</v>
      </c>
      <c r="N88" s="33">
        <f>INDEX(ПРОИЗВОДТРУДА!S:S,MATCH(B88,ПРОИЗВОДТРУДА!A:A,0))</f>
        <v>0.3310607481788419</v>
      </c>
      <c r="O88" s="130">
        <f>INDEX(ЗАНЯТОСТЬСТРУКТ!$Q:$Q,MATCH(B88,ЗАНЯТОСТЬСТРУКТ!$B:$B,0))</f>
        <v>69.900000000000006</v>
      </c>
    </row>
    <row r="89" spans="1:15" x14ac:dyDescent="0.25">
      <c r="A89" s="5" t="s">
        <v>105</v>
      </c>
      <c r="B89" t="str">
        <f t="shared" si="1"/>
        <v>Чукотский автономный округ</v>
      </c>
      <c r="C89" s="37" t="s">
        <v>340</v>
      </c>
      <c r="D89">
        <f>INDEX('ВРП-ДУШ'!V:V,MATCH($A89,'ВРП-ДУШ'!B:B,0))</f>
        <v>1632220.101805419</v>
      </c>
      <c r="E89">
        <f>INDEX('ВРП-СТРУКТ'!W:W,MATCH($A89,'ВРП-СТРУКТ'!$A:$A,0))</f>
        <v>38.9</v>
      </c>
      <c r="F89">
        <f>INDEX('ВРП-СТРУКТ'!X:X,MATCH($A89,'ВРП-СТРУКТ'!$A:$A,0))</f>
        <v>9.5333333333333332</v>
      </c>
      <c r="G89">
        <f>INDEX('ВРП-СТРУКТ'!Y:Y,MATCH($A89,'ВРП-СТРУКТ'!$A:$A,0))</f>
        <v>1.8055555555555556</v>
      </c>
      <c r="H89">
        <f>INDEX('ДЕЦ-КОЭФФ'!N:N,MATCH($A89,'ДЕЦ-КОЭФФ'!$A:$A,0))</f>
        <v>7.3857142857142861</v>
      </c>
      <c r="I89">
        <f>INDEX(БЕДНОСТЬ!AE:AE,MATCH($A89,БЕДНОСТЬ!$A:$A,0))</f>
        <v>7.0714285714285721</v>
      </c>
      <c r="J89">
        <f>INDEX('ЗАНЯТОСТЬ-ФОРМА-СОБСТВ'!P:P,MATCH($A89,'ЗАНЯТОСТЬ-ФОРМА-СОБСТВ'!$A:$A,0))*100</f>
        <v>43.528370375147887</v>
      </c>
      <c r="K89">
        <f>INDEX('ЗАНЯТОСТЬ-МСП'!N:N,MATCH($A89,'ЗАНЯТОСТЬ-МСП'!A:A,0))</f>
        <v>18.309241020245629</v>
      </c>
      <c r="L89">
        <f>INDEX(ИМПОРТ!Z:Z,MATCH($A89,ИМПОРТ!$A:$A,0))*100</f>
        <v>4.4013862813253262</v>
      </c>
      <c r="M89">
        <f>INDEX(ЭКСПОРТ!Z:Z,MATCH($A89,ЭКСПОРТ!$A:$A,0))*100</f>
        <v>12.882479214900449</v>
      </c>
      <c r="N89" s="33">
        <f>INDEX(ПРОИЗВОДТРУДА!S:S,MATCH(B89,ПРОИЗВОДТРУДА!A:A,0))</f>
        <v>0.43357568438238969</v>
      </c>
      <c r="O89" s="130">
        <f>INDEX(ЗАНЯТОСТЬСТРУКТ!$Q:$Q,MATCH(B89,ЗАНЯТОСТЬСТРУКТ!$B:$B,0))</f>
        <v>54.6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7C2A-11E4-4FED-8EF9-4E5532B6F7E4}">
  <dimension ref="A1:V89"/>
  <sheetViews>
    <sheetView topLeftCell="A62" workbookViewId="0">
      <selection activeCell="C2" sqref="C2:C89"/>
    </sheetView>
  </sheetViews>
  <sheetFormatPr defaultRowHeight="12.5" x14ac:dyDescent="0.25"/>
  <cols>
    <col min="1" max="1" width="30.36328125" customWidth="1"/>
    <col min="2" max="3" width="37.08984375" customWidth="1"/>
    <col min="4" max="4" width="11.81640625" bestFit="1" customWidth="1"/>
    <col min="5" max="15" width="11.81640625" customWidth="1"/>
  </cols>
  <sheetData>
    <row r="1" spans="1:22" x14ac:dyDescent="0.25">
      <c r="A1" t="s">
        <v>125</v>
      </c>
      <c r="B1" t="s">
        <v>126</v>
      </c>
      <c r="C1" t="s">
        <v>415</v>
      </c>
      <c r="D1" t="s">
        <v>127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  <c r="V1">
        <v>2022</v>
      </c>
    </row>
    <row r="2" spans="1:22" x14ac:dyDescent="0.25">
      <c r="A2" s="5" t="s">
        <v>10</v>
      </c>
      <c r="B2" t="str">
        <f>TRIM(A2)</f>
        <v>Российская Федерация</v>
      </c>
      <c r="C2">
        <f>INDEX(НАСЕЛЕНИЕ!Z:Z,MATCH($B2,НАСЕЛЕНИЕ!A:A,0))/10^6</f>
        <v>146.29910599999999</v>
      </c>
      <c r="D2" s="37" t="s">
        <v>132</v>
      </c>
      <c r="E2">
        <f>INDEX('ВРП-ДУШ'!D:D,MATCH($A2,'ВРП-ДУШ'!$B:$B,0))</f>
        <v>356008.42444267758</v>
      </c>
      <c r="F2">
        <f>INDEX('ВРП-ДУШ'!E:E,MATCH($A2,'ВРП-ДУШ'!$B:$B,0))</f>
        <v>384489.0983980918</v>
      </c>
      <c r="G2">
        <f>INDEX('ВРП-ДУШ'!F:F,MATCH($A2,'ВРП-ДУШ'!$B:$B,0))</f>
        <v>417555.16086032765</v>
      </c>
      <c r="H2">
        <f>INDEX('ВРП-ДУШ'!G:G,MATCH($A2,'ВРП-ДУШ'!$B:$B,0))</f>
        <v>453047.3495334555</v>
      </c>
      <c r="I2">
        <f>INDEX('ВРП-ДУШ'!H:H,MATCH($A2,'ВРП-ДУШ'!$B:$B,0))</f>
        <v>478871.04845686251</v>
      </c>
      <c r="J2">
        <f>INDEX('ВРП-ДУШ'!I:I,MATCH($A2,'ВРП-ДУШ'!$B:$B,0))</f>
        <v>442476.84877414105</v>
      </c>
      <c r="K2">
        <f>INDEX('ВРП-ДУШ'!J:J,MATCH($A2,'ВРП-ДУШ'!$B:$B,0))</f>
        <v>462830.78381775151</v>
      </c>
      <c r="L2">
        <f>INDEX('ВРП-ДУШ'!K:K,MATCH($A2,'ВРП-ДУШ'!$B:$B,0))</f>
        <v>487360.81536009233</v>
      </c>
      <c r="M2">
        <f>INDEX('ВРП-ДУШ'!L:L,MATCH($A2,'ВРП-ДУШ'!$B:$B,0))</f>
        <v>501494.27900553501</v>
      </c>
      <c r="N2">
        <f>INDEX('ВРП-ДУШ'!M:M,MATCH($A2,'ВРП-ДУШ'!$B:$B,0))</f>
        <v>509518.18746962352</v>
      </c>
      <c r="O2">
        <f>INDEX('ВРП-ДУШ'!N:N,MATCH($A2,'ВРП-ДУШ'!$B:$B,0))</f>
        <v>506970.59653227543</v>
      </c>
      <c r="P2">
        <f>INDEX('ВРП-ДУШ'!O:O,MATCH($A2,'ВРП-ДУШ'!$B:$B,0))</f>
        <v>502914.8317600172</v>
      </c>
      <c r="Q2">
        <f>INDEX('ВРП-ДУШ'!P:P,MATCH($A2,'ВРП-ДУШ'!$B:$B,0))</f>
        <v>511442.8380962112</v>
      </c>
      <c r="R2">
        <f>INDEX('ВРП-ДУШ'!Q:Q,MATCH($A2,'ВРП-ДУШ'!$B:$B,0))</f>
        <v>524850.65663935989</v>
      </c>
      <c r="S2">
        <f>INDEX('ВРП-ДУШ'!R:R,MATCH($A2,'ВРП-ДУШ'!$B:$B,0))</f>
        <v>532908.16879613942</v>
      </c>
      <c r="T2">
        <f>INDEX('ВРП-ДУШ'!S:S,MATCH($A2,'ВРП-ДУШ'!$B:$B,0))</f>
        <v>523576.254194971</v>
      </c>
      <c r="U2">
        <f>INDEX('ВРП-ДУШ'!T:T,MATCH($A2,'ВРП-ДУШ'!$B:$B,0))</f>
        <v>564022.84452863049</v>
      </c>
      <c r="V2">
        <f>INDEX('ВРП-ДУШ'!U:U,MATCH($A2,'ВРП-ДУШ'!$B:$B,0))</f>
        <v>568075.32169702742</v>
      </c>
    </row>
    <row r="3" spans="1:22" x14ac:dyDescent="0.25">
      <c r="A3" s="5" t="s">
        <v>12</v>
      </c>
      <c r="B3" t="str">
        <f t="shared" ref="B3:B66" si="0">TRIM(A3)</f>
        <v>Белгородская область</v>
      </c>
      <c r="C3">
        <f>INDEX(НАСЕЛЕНИЕ!Z:Z,MATCH($B3,НАСЕЛЕНИЕ!A:A,0))/10^6</f>
        <v>1.507593</v>
      </c>
      <c r="D3" s="37" t="s">
        <v>136</v>
      </c>
      <c r="E3">
        <f>INDEX('ВРП-ДУШ'!D:D,MATCH($A3,'ВРП-ДУШ'!$B:$B,0))</f>
        <v>236753.64435374676</v>
      </c>
      <c r="F3">
        <f>INDEX('ВРП-ДУШ'!E:E,MATCH($A3,'ВРП-ДУШ'!$B:$B,0))</f>
        <v>254510.16768027775</v>
      </c>
      <c r="G3">
        <f>INDEX('ВРП-ДУШ'!F:F,MATCH($A3,'ВРП-ДУШ'!$B:$B,0))</f>
        <v>283015.30646046886</v>
      </c>
      <c r="H3">
        <f>INDEX('ВРП-ДУШ'!G:G,MATCH($A3,'ВРП-ДУШ'!$B:$B,0))</f>
        <v>319524.28099386935</v>
      </c>
      <c r="I3">
        <f>INDEX('ВРП-ДУШ'!H:H,MATCH($A3,'ВРП-ДУШ'!$B:$B,0))</f>
        <v>357547.67043213983</v>
      </c>
      <c r="J3">
        <f>INDEX('ВРП-ДУШ'!I:I,MATCH($A3,'ВРП-ДУШ'!$B:$B,0))</f>
        <v>361480.69480689336</v>
      </c>
      <c r="K3">
        <f>INDEX('ВРП-ДУШ'!J:J,MATCH($A3,'ВРП-ДУШ'!$B:$B,0))</f>
        <v>396182.84150835511</v>
      </c>
      <c r="L3">
        <f>INDEX('ВРП-ДУШ'!K:K,MATCH($A3,'ВРП-ДУШ'!$B:$B,0))</f>
        <v>439366.77123276587</v>
      </c>
      <c r="M3">
        <f>INDEX('ВРП-ДУШ'!L:L,MATCH($A3,'ВРП-ДУШ'!$B:$B,0))</f>
        <v>462213.84333686967</v>
      </c>
      <c r="N3">
        <f>INDEX('ВРП-ДУШ'!M:M,MATCH($A3,'ВРП-ДУШ'!$B:$B,0))</f>
        <v>474693.6171069651</v>
      </c>
      <c r="O3">
        <f>INDEX('ВРП-ДУШ'!N:N,MATCH($A3,'ВРП-ДУШ'!$B:$B,0))</f>
        <v>487035.65115174622</v>
      </c>
      <c r="P3">
        <f>INDEX('ВРП-ДУШ'!O:O,MATCH($A3,'ВРП-ДУШ'!$B:$B,0))</f>
        <v>500672.64938399516</v>
      </c>
      <c r="Q3">
        <f>INDEX('ВРП-ДУШ'!P:P,MATCH($A3,'ВРП-ДУШ'!$B:$B,0))</f>
        <v>520373.22811898415</v>
      </c>
      <c r="R3">
        <f>INDEX('ВРП-ДУШ'!Q:Q,MATCH($A3,'ВРП-ДУШ'!$B:$B,0))</f>
        <v>532048.63645443355</v>
      </c>
      <c r="S3">
        <f>INDEX('ВРП-ДУШ'!R:R,MATCH($A3,'ВРП-ДУШ'!$B:$B,0))</f>
        <v>541920.6408191144</v>
      </c>
      <c r="T3">
        <f>INDEX('ВРП-ДУШ'!S:S,MATCH($A3,'ВРП-ДУШ'!$B:$B,0))</f>
        <v>541616.22373713285</v>
      </c>
      <c r="U3">
        <f>INDEX('ВРП-ДУШ'!T:T,MATCH($A3,'ВРП-ДУШ'!$B:$B,0))</f>
        <v>558121.34414746251</v>
      </c>
      <c r="V3">
        <f>INDEX('ВРП-ДУШ'!U:U,MATCH($A3,'ВРП-ДУШ'!$B:$B,0))</f>
        <v>567722.79134130804</v>
      </c>
    </row>
    <row r="4" spans="1:22" x14ac:dyDescent="0.25">
      <c r="A4" s="5" t="s">
        <v>13</v>
      </c>
      <c r="B4" t="str">
        <f t="shared" si="0"/>
        <v>Брянская область</v>
      </c>
      <c r="C4">
        <f>INDEX(НАСЕЛЕНИЕ!Z:Z,MATCH($B4,НАСЕЛЕНИЕ!A:A,0))/10^6</f>
        <v>1.147454</v>
      </c>
      <c r="D4" s="37" t="s">
        <v>138</v>
      </c>
      <c r="E4">
        <f>INDEX('ВРП-ДУШ'!D:D,MATCH($A4,'ВРП-ДУШ'!$B:$B,0))</f>
        <v>148603.040195813</v>
      </c>
      <c r="F4">
        <f>INDEX('ВРП-ДУШ'!E:E,MATCH($A4,'ВРП-ДУШ'!$B:$B,0))</f>
        <v>159302.45908991154</v>
      </c>
      <c r="G4">
        <f>INDEX('ВРП-ДУШ'!F:F,MATCH($A4,'ВРП-ДУШ'!$B:$B,0))</f>
        <v>172365.26073528428</v>
      </c>
      <c r="H4">
        <f>INDEX('ВРП-ДУШ'!G:G,MATCH($A4,'ВРП-ДУШ'!$B:$B,0))</f>
        <v>193738.55306645954</v>
      </c>
      <c r="I4">
        <f>INDEX('ВРП-ДУШ'!H:H,MATCH($A4,'ВРП-ДУШ'!$B:$B,0))</f>
        <v>207106.51322804525</v>
      </c>
      <c r="J4">
        <f>INDEX('ВРП-ДУШ'!I:I,MATCH($A4,'ВРП-ДУШ'!$B:$B,0))</f>
        <v>190123.77914334551</v>
      </c>
      <c r="K4">
        <f>INDEX('ВРП-ДУШ'!J:J,MATCH($A4,'ВРП-ДУШ'!$B:$B,0))</f>
        <v>200010.21565879948</v>
      </c>
      <c r="L4">
        <f>INDEX('ВРП-ДУШ'!K:K,MATCH($A4,'ВРП-ДУШ'!$B:$B,0))</f>
        <v>218411.15549940904</v>
      </c>
      <c r="M4">
        <f>INDEX('ВРП-ДУШ'!L:L,MATCH($A4,'ВРП-ДУШ'!$B:$B,0))</f>
        <v>238723.39296085411</v>
      </c>
      <c r="N4">
        <f>INDEX('ВРП-ДУШ'!M:M,MATCH($A4,'ВРП-ДУШ'!$B:$B,0))</f>
        <v>243259.13742711037</v>
      </c>
      <c r="O4">
        <f>INDEX('ВРП-ДУШ'!N:N,MATCH($A4,'ВРП-ДУШ'!$B:$B,0))</f>
        <v>253719.28033647611</v>
      </c>
      <c r="P4">
        <f>INDEX('ВРП-ДУШ'!O:O,MATCH($A4,'ВРП-ДУШ'!$B:$B,0))</f>
        <v>259301.1045038786</v>
      </c>
      <c r="Q4">
        <f>INDEX('ВРП-ДУШ'!P:P,MATCH($A4,'ВРП-ДУШ'!$B:$B,0))</f>
        <v>271188.678688457</v>
      </c>
      <c r="R4">
        <f>INDEX('ВРП-ДУШ'!Q:Q,MATCH($A4,'ВРП-ДУШ'!$B:$B,0))</f>
        <v>281700.66260847729</v>
      </c>
      <c r="S4">
        <f>INDEX('ВРП-ДУШ'!R:R,MATCH($A4,'ВРП-ДУШ'!$B:$B,0))</f>
        <v>290822.99057979515</v>
      </c>
      <c r="T4">
        <f>INDEX('ВРП-ДУШ'!S:S,MATCH($A4,'ВРП-ДУШ'!$B:$B,0))</f>
        <v>291061.69796804921</v>
      </c>
      <c r="U4">
        <f>INDEX('ВРП-ДУШ'!T:T,MATCH($A4,'ВРП-ДУШ'!$B:$B,0))</f>
        <v>305234.05783188052</v>
      </c>
      <c r="V4">
        <f>INDEX('ВРП-ДУШ'!U:U,MATCH($A4,'ВРП-ДУШ'!$B:$B,0))</f>
        <v>307007.25653175899</v>
      </c>
    </row>
    <row r="5" spans="1:22" x14ac:dyDescent="0.25">
      <c r="A5" s="5" t="s">
        <v>14</v>
      </c>
      <c r="B5" t="str">
        <f t="shared" si="0"/>
        <v>Владимирская область</v>
      </c>
      <c r="C5">
        <f>INDEX(НАСЕЛЕНИЕ!Z:Z,MATCH($B5,НАСЕЛЕНИЕ!A:A,0))/10^6</f>
        <v>1.317726</v>
      </c>
      <c r="D5" s="37" t="s">
        <v>140</v>
      </c>
      <c r="E5">
        <f>INDEX('ВРП-ДУШ'!D:D,MATCH($A5,'ВРП-ДУШ'!$B:$B,0))</f>
        <v>215994.27788934289</v>
      </c>
      <c r="F5">
        <f>INDEX('ВРП-ДУШ'!E:E,MATCH($A5,'ВРП-ДУШ'!$B:$B,0))</f>
        <v>218154.22066823632</v>
      </c>
      <c r="G5">
        <f>INDEX('ВРП-ДУШ'!F:F,MATCH($A5,'ВРП-ДУШ'!$B:$B,0))</f>
        <v>235606.55832169522</v>
      </c>
      <c r="H5">
        <f>INDEX('ВРП-ДУШ'!G:G,MATCH($A5,'ВРП-ДУШ'!$B:$B,0))</f>
        <v>270476.32895330613</v>
      </c>
      <c r="I5">
        <f>INDEX('ВРП-ДУШ'!H:H,MATCH($A5,'ВРП-ДУШ'!$B:$B,0))</f>
        <v>275344.90287446562</v>
      </c>
      <c r="J5">
        <f>INDEX('ВРП-ДУШ'!I:I,MATCH($A5,'ВРП-ДУШ'!$B:$B,0))</f>
        <v>262679.03734224022</v>
      </c>
      <c r="K5">
        <f>INDEX('ВРП-ДУШ'!J:J,MATCH($A5,'ВРП-ДУШ'!$B:$B,0))</f>
        <v>281854.6070682237</v>
      </c>
      <c r="L5">
        <f>INDEX('ВРП-ДУШ'!K:K,MATCH($A5,'ВРП-ДУШ'!$B:$B,0))</f>
        <v>291719.51831561152</v>
      </c>
      <c r="M5">
        <f>INDEX('ВРП-ДУШ'!L:L,MATCH($A5,'ВРП-ДУШ'!$B:$B,0))</f>
        <v>300179.3843467643</v>
      </c>
      <c r="N5">
        <f>INDEX('ВРП-ДУШ'!M:M,MATCH($A5,'ВРП-ДУШ'!$B:$B,0))</f>
        <v>306483.15141804633</v>
      </c>
      <c r="O5">
        <f>INDEX('ВРП-ДУШ'!N:N,MATCH($A5,'ВРП-ДУШ'!$B:$B,0))</f>
        <v>310773.91553789901</v>
      </c>
      <c r="P5">
        <f>INDEX('ВРП-ДУШ'!O:O,MATCH($A5,'ВРП-ДУШ'!$B:$B,0))</f>
        <v>307666.17638252</v>
      </c>
      <c r="Q5">
        <f>INDEX('ВРП-ДУШ'!P:P,MATCH($A5,'ВРП-ДУШ'!$B:$B,0))</f>
        <v>311382.64296098339</v>
      </c>
      <c r="R5">
        <f>INDEX('ВРП-ДУШ'!Q:Q,MATCH($A5,'ВРП-ДУШ'!$B:$B,0))</f>
        <v>315635.80326078949</v>
      </c>
      <c r="S5">
        <f>INDEX('ВРП-ДУШ'!R:R,MATCH($A5,'ВРП-ДУШ'!$B:$B,0))</f>
        <v>338380.54703606467</v>
      </c>
      <c r="T5">
        <f>INDEX('ВРП-ДУШ'!S:S,MATCH($A5,'ВРП-ДУШ'!$B:$B,0))</f>
        <v>340472.99112109042</v>
      </c>
      <c r="U5">
        <f>INDEX('ВРП-ДУШ'!T:T,MATCH($A5,'ВРП-ДУШ'!$B:$B,0))</f>
        <v>390160.77723211015</v>
      </c>
      <c r="V5">
        <f>INDEX('ВРП-ДУШ'!U:U,MATCH($A5,'ВРП-ДУШ'!$B:$B,0))</f>
        <v>371517.54396223923</v>
      </c>
    </row>
    <row r="6" spans="1:22" x14ac:dyDescent="0.25">
      <c r="A6" s="5" t="s">
        <v>15</v>
      </c>
      <c r="B6" t="str">
        <f t="shared" si="0"/>
        <v>Воронежская область</v>
      </c>
      <c r="C6">
        <f>INDEX(НАСЕЛЕНИЕ!Z:Z,MATCH($B6,НАСЕЛЕНИЕ!A:A,0))/10^6</f>
        <v>2.2793489999999998</v>
      </c>
      <c r="D6" s="37" t="s">
        <v>142</v>
      </c>
      <c r="E6">
        <f>INDEX('ВРП-ДУШ'!D:D,MATCH($A6,'ВРП-ДУШ'!$B:$B,0))</f>
        <v>193856.76253903244</v>
      </c>
      <c r="F6">
        <f>INDEX('ВРП-ДУШ'!E:E,MATCH($A6,'ВРП-ДУШ'!$B:$B,0))</f>
        <v>206263.59534153051</v>
      </c>
      <c r="G6">
        <f>INDEX('ВРП-ДУШ'!F:F,MATCH($A6,'ВРП-ДУШ'!$B:$B,0))</f>
        <v>222352.15577816992</v>
      </c>
      <c r="H6">
        <f>INDEX('ВРП-ДУШ'!G:G,MATCH($A6,'ВРП-ДУШ'!$B:$B,0))</f>
        <v>251702.64034088838</v>
      </c>
      <c r="I6">
        <f>INDEX('ВРП-ДУШ'!H:H,MATCH($A6,'ВРП-ДУШ'!$B:$B,0))</f>
        <v>272593.9594891821</v>
      </c>
      <c r="J6">
        <f>INDEX('ВРП-ДУШ'!I:I,MATCH($A6,'ВРП-ДУШ'!$B:$B,0))</f>
        <v>263053.17090706073</v>
      </c>
      <c r="K6">
        <f>INDEX('ВРП-ДУШ'!J:J,MATCH($A6,'ВРП-ДУШ'!$B:$B,0))</f>
        <v>266472.86212885252</v>
      </c>
      <c r="L6">
        <f>INDEX('ВРП-ДУШ'!K:K,MATCH($A6,'ВРП-ДУШ'!$B:$B,0))</f>
        <v>297117.24127367057</v>
      </c>
      <c r="M6">
        <f>INDEX('ВРП-ДУШ'!L:L,MATCH($A6,'ВРП-ДУШ'!$B:$B,0))</f>
        <v>325046.26195339562</v>
      </c>
      <c r="N6">
        <f>INDEX('ВРП-ДУШ'!M:M,MATCH($A6,'ВРП-ДУШ'!$B:$B,0))</f>
        <v>332522.3259783237</v>
      </c>
      <c r="O6">
        <f>INDEX('ВРП-ДУШ'!N:N,MATCH($A6,'ВРП-ДУШ'!$B:$B,0))</f>
        <v>352141.14321104484</v>
      </c>
      <c r="P6">
        <f>INDEX('ВРП-ДУШ'!O:O,MATCH($A6,'ВРП-ДУШ'!$B:$B,0))</f>
        <v>353549.70778388903</v>
      </c>
      <c r="Q6">
        <f>INDEX('ВРП-ДУШ'!P:P,MATCH($A6,'ВРП-ДУШ'!$B:$B,0))</f>
        <v>361957.50900447235</v>
      </c>
      <c r="R6">
        <f>INDEX('ВРП-ДУШ'!Q:Q,MATCH($A6,'ВРП-ДУШ'!$B:$B,0))</f>
        <v>372966.72326977126</v>
      </c>
      <c r="S6">
        <f>INDEX('ВРП-ДУШ'!R:R,MATCH($A6,'ВРП-ДУШ'!$B:$B,0))</f>
        <v>377297.65574297198</v>
      </c>
      <c r="T6">
        <f>INDEX('ВРП-ДУШ'!S:S,MATCH($A6,'ВРП-ДУШ'!$B:$B,0))</f>
        <v>370248.74236329761</v>
      </c>
      <c r="U6">
        <f>INDEX('ВРП-ДУШ'!T:T,MATCH($A6,'ВРП-ДУШ'!$B:$B,0))</f>
        <v>388653.07335699821</v>
      </c>
      <c r="V6">
        <f>INDEX('ВРП-ДУШ'!U:U,MATCH($A6,'ВРП-ДУШ'!$B:$B,0))</f>
        <v>382463.09713075572</v>
      </c>
    </row>
    <row r="7" spans="1:22" x14ac:dyDescent="0.25">
      <c r="A7" s="5" t="s">
        <v>16</v>
      </c>
      <c r="B7" t="str">
        <f t="shared" si="0"/>
        <v>Ивановская область</v>
      </c>
      <c r="C7">
        <f>INDEX(НАСЕЛЕНИЕ!Z:Z,MATCH($B7,НАСЕЛЕНИЕ!A:A,0))/10^6</f>
        <v>0.91031200000000001</v>
      </c>
      <c r="D7" s="37" t="s">
        <v>144</v>
      </c>
      <c r="E7">
        <f>INDEX('ВРП-ДУШ'!D:D,MATCH($A7,'ВРП-ДУШ'!$B:$B,0))</f>
        <v>171262.25047775998</v>
      </c>
      <c r="F7">
        <f>INDEX('ВРП-ДУШ'!E:E,MATCH($A7,'ВРП-ДУШ'!$B:$B,0))</f>
        <v>181880.51000738112</v>
      </c>
      <c r="G7">
        <f>INDEX('ВРП-ДУШ'!F:F,MATCH($A7,'ВРП-ДУШ'!$B:$B,0))</f>
        <v>196976.59233799376</v>
      </c>
      <c r="H7">
        <f>INDEX('ВРП-ДУШ'!G:G,MATCH($A7,'ВРП-ДУШ'!$B:$B,0))</f>
        <v>223174.47911894691</v>
      </c>
      <c r="I7">
        <f>INDEX('ВРП-ДУШ'!H:H,MATCH($A7,'ВРП-ДУШ'!$B:$B,0))</f>
        <v>224513.52599366059</v>
      </c>
      <c r="J7">
        <f>INDEX('ВРП-ДУШ'!I:I,MATCH($A7,'ВРП-ДУШ'!$B:$B,0))</f>
        <v>210593.68738205361</v>
      </c>
      <c r="K7">
        <f>INDEX('ВРП-ДУШ'!J:J,MATCH($A7,'ВРП-ДУШ'!$B:$B,0))</f>
        <v>215858.52956660496</v>
      </c>
      <c r="L7">
        <f>INDEX('ВРП-ДУШ'!K:K,MATCH($A7,'ВРП-ДУШ'!$B:$B,0))</f>
        <v>218448.83192140423</v>
      </c>
      <c r="M7">
        <f>INDEX('ВРП-ДУШ'!L:L,MATCH($A7,'ВРП-ДУШ'!$B:$B,0))</f>
        <v>211676.91813184071</v>
      </c>
      <c r="N7">
        <f>INDEX('ВРП-ДУШ'!M:M,MATCH($A7,'ВРП-ДУШ'!$B:$B,0))</f>
        <v>223530.82554722377</v>
      </c>
      <c r="O7">
        <f>INDEX('ВРП-ДУШ'!N:N,MATCH($A7,'ВРП-ДУШ'!$B:$B,0))</f>
        <v>202071.86629469029</v>
      </c>
      <c r="P7">
        <f>INDEX('ВРП-ДУШ'!O:O,MATCH($A7,'ВРП-ДУШ'!$B:$B,0))</f>
        <v>205911.23175428942</v>
      </c>
      <c r="Q7">
        <f>INDEX('ВРП-ДУШ'!P:P,MATCH($A7,'ВРП-ДУШ'!$B:$B,0))</f>
        <v>207467.81925077137</v>
      </c>
      <c r="R7">
        <f>INDEX('ВРП-ДУШ'!Q:Q,MATCH($A7,'ВРП-ДУШ'!$B:$B,0))</f>
        <v>212773.6190738529</v>
      </c>
      <c r="S7">
        <f>INDEX('ВРП-ДУШ'!R:R,MATCH($A7,'ВРП-ДУШ'!$B:$B,0))</f>
        <v>221049.91724494455</v>
      </c>
      <c r="T7">
        <f>INDEX('ВРП-ДУШ'!S:S,MATCH($A7,'ВРП-ДУШ'!$B:$B,0))</f>
        <v>227501.82029356778</v>
      </c>
      <c r="U7">
        <f>INDEX('ВРП-ДУШ'!T:T,MATCH($A7,'ВРП-ДУШ'!$B:$B,0))</f>
        <v>236160.73666197158</v>
      </c>
      <c r="V7">
        <f>INDEX('ВРП-ДУШ'!U:U,MATCH($A7,'ВРП-ДУШ'!$B:$B,0))</f>
        <v>236926.36491088395</v>
      </c>
    </row>
    <row r="8" spans="1:22" x14ac:dyDescent="0.25">
      <c r="A8" s="5" t="s">
        <v>17</v>
      </c>
      <c r="B8" t="str">
        <f t="shared" si="0"/>
        <v>Калужская область</v>
      </c>
      <c r="C8">
        <f>INDEX(НАСЕЛЕНИЕ!Z:Z,MATCH($B8,НАСЕЛЕНИЕ!A:A,0))/10^6</f>
        <v>1.0696319999999999</v>
      </c>
      <c r="D8" s="37" t="s">
        <v>146</v>
      </c>
      <c r="E8">
        <f>INDEX('ВРП-ДУШ'!D:D,MATCH($A8,'ВРП-ДУШ'!$B:$B,0))</f>
        <v>217462.19090877808</v>
      </c>
      <c r="F8">
        <f>INDEX('ВРП-ДУШ'!E:E,MATCH($A8,'ВРП-ДУШ'!$B:$B,0))</f>
        <v>230509.92236330477</v>
      </c>
      <c r="G8">
        <f>INDEX('ВРП-ДУШ'!F:F,MATCH($A8,'ВРП-ДУШ'!$B:$B,0))</f>
        <v>246876.1268510994</v>
      </c>
      <c r="H8">
        <f>INDEX('ВРП-ДУШ'!G:G,MATCH($A8,'ВРП-ДУШ'!$B:$B,0))</f>
        <v>278723.14721489121</v>
      </c>
      <c r="I8">
        <f>INDEX('ВРП-ДУШ'!H:H,MATCH($A8,'ВРП-ДУШ'!$B:$B,0))</f>
        <v>323318.85076927382</v>
      </c>
      <c r="J8">
        <f>INDEX('ВРП-ДУШ'!I:I,MATCH($A8,'ВРП-ДУШ'!$B:$B,0))</f>
        <v>302949.7631708096</v>
      </c>
      <c r="K8">
        <f>INDEX('ВРП-ДУШ'!J:J,MATCH($A8,'ВРП-ДУШ'!$B:$B,0))</f>
        <v>334456.53854057379</v>
      </c>
      <c r="L8">
        <f>INDEX('ВРП-ДУШ'!K:K,MATCH($A8,'ВРП-ДУШ'!$B:$B,0))</f>
        <v>378604.80162792956</v>
      </c>
      <c r="M8">
        <f>INDEX('ВРП-ДУШ'!L:L,MATCH($A8,'ВРП-ДУШ'!$B:$B,0))</f>
        <v>415708.07218746666</v>
      </c>
      <c r="N8">
        <f>INDEX('ВРП-ДУШ'!M:M,MATCH($A8,'ВРП-ДУШ'!$B:$B,0))</f>
        <v>404899.66231059254</v>
      </c>
      <c r="O8">
        <f>INDEX('ВРП-ДУШ'!N:N,MATCH($A8,'ВРП-ДУШ'!$B:$B,0))</f>
        <v>416641.75251759979</v>
      </c>
      <c r="P8">
        <f>INDEX('ВРП-ДУШ'!O:O,MATCH($A8,'ВРП-ДУШ'!$B:$B,0))</f>
        <v>392893.17262409662</v>
      </c>
      <c r="Q8">
        <f>INDEX('ВРП-ДУШ'!P:P,MATCH($A8,'ВРП-ДУШ'!$B:$B,0))</f>
        <v>411356.9242590497</v>
      </c>
      <c r="R8">
        <f>INDEX('ВРП-ДУШ'!Q:Q,MATCH($A8,'ВРП-ДУШ'!$B:$B,0))</f>
        <v>420516.63448842295</v>
      </c>
      <c r="S8">
        <f>INDEX('ВРП-ДУШ'!R:R,MATCH($A8,'ВРП-ДУШ'!$B:$B,0))</f>
        <v>429772.61111285252</v>
      </c>
      <c r="T8">
        <f>INDEX('ВРП-ДУШ'!S:S,MATCH($A8,'ВРП-ДУШ'!$B:$B,0))</f>
        <v>423691.54487973097</v>
      </c>
      <c r="U8">
        <f>INDEX('ВРП-ДУШ'!T:T,MATCH($A8,'ВРП-ДУШ'!$B:$B,0))</f>
        <v>450489.41275372665</v>
      </c>
      <c r="V8">
        <f>INDEX('ВРП-ДУШ'!U:U,MATCH($A8,'ВРП-ДУШ'!$B:$B,0))</f>
        <v>396471.81025564967</v>
      </c>
    </row>
    <row r="9" spans="1:22" x14ac:dyDescent="0.25">
      <c r="A9" s="5" t="s">
        <v>18</v>
      </c>
      <c r="B9" t="str">
        <f t="shared" si="0"/>
        <v>Костромская область</v>
      </c>
      <c r="C9">
        <f>INDEX(НАСЕЛЕНИЕ!Z:Z,MATCH($B9,НАСЕЛЕНИЕ!A:A,0))/10^6</f>
        <v>0.56908199999999998</v>
      </c>
      <c r="D9" s="37" t="s">
        <v>148</v>
      </c>
      <c r="E9">
        <f>INDEX('ВРП-ДУШ'!D:D,MATCH($A9,'ВРП-ДУШ'!$B:$B,0))</f>
        <v>192689.38015671918</v>
      </c>
      <c r="F9">
        <f>INDEX('ВРП-ДУШ'!E:E,MATCH($A9,'ВРП-ДУШ'!$B:$B,0))</f>
        <v>202901.9173050253</v>
      </c>
      <c r="G9">
        <f>INDEX('ВРП-ДУШ'!F:F,MATCH($A9,'ВРП-ДУШ'!$B:$B,0))</f>
        <v>219336.97260673234</v>
      </c>
      <c r="H9">
        <f>INDEX('ВРП-ДУШ'!G:G,MATCH($A9,'ВРП-ДУШ'!$B:$B,0))</f>
        <v>236445.25647005744</v>
      </c>
      <c r="I9">
        <f>INDEX('ВРП-ДУШ'!H:H,MATCH($A9,'ВРП-ДУШ'!$B:$B,0))</f>
        <v>247794.62878062017</v>
      </c>
      <c r="J9">
        <f>INDEX('ВРП-ДУШ'!I:I,MATCH($A9,'ВРП-ДУШ'!$B:$B,0))</f>
        <v>225245.31756158377</v>
      </c>
      <c r="K9">
        <f>INDEX('ВРП-ДУШ'!J:J,MATCH($A9,'ВРП-ДУШ'!$B:$B,0))</f>
        <v>241462.98042601781</v>
      </c>
      <c r="L9">
        <f>INDEX('ВРП-ДУШ'!K:K,MATCH($A9,'ВРП-ДУШ'!$B:$B,0))</f>
        <v>252811.74050604063</v>
      </c>
      <c r="M9">
        <f>INDEX('ВРП-ДУШ'!L:L,MATCH($A9,'ВРП-ДУШ'!$B:$B,0))</f>
        <v>264693.89230982453</v>
      </c>
      <c r="N9">
        <f>INDEX('ВРП-ДУШ'!M:M,MATCH($A9,'ВРП-ДУШ'!$B:$B,0))</f>
        <v>271840.62740218977</v>
      </c>
      <c r="O9">
        <f>INDEX('ВРП-ДУШ'!N:N,MATCH($A9,'ВРП-ДУШ'!$B:$B,0))</f>
        <v>273743.51179400511</v>
      </c>
      <c r="P9">
        <f>INDEX('ВРП-ДУШ'!O:O,MATCH($A9,'ВРП-ДУШ'!$B:$B,0))</f>
        <v>271006.07667606504</v>
      </c>
      <c r="Q9">
        <f>INDEX('ВРП-ДУШ'!P:P,MATCH($A9,'ВРП-ДУШ'!$B:$B,0))</f>
        <v>280856.2014285</v>
      </c>
      <c r="R9">
        <f>INDEX('ВРП-ДУШ'!Q:Q,MATCH($A9,'ВРП-ДУШ'!$B:$B,0))</f>
        <v>286148.55761279474</v>
      </c>
      <c r="S9">
        <f>INDEX('ВРП-ДУШ'!R:R,MATCH($A9,'ВРП-ДУШ'!$B:$B,0))</f>
        <v>294432.75990129856</v>
      </c>
      <c r="T9">
        <f>INDEX('ВРП-ДУШ'!S:S,MATCH($A9,'ВРП-ДУШ'!$B:$B,0))</f>
        <v>286787.24338002165</v>
      </c>
      <c r="U9">
        <f>INDEX('ВРП-ДУШ'!T:T,MATCH($A9,'ВРП-ДУШ'!$B:$B,0))</f>
        <v>307228.76339111303</v>
      </c>
      <c r="V9">
        <f>INDEX('ВРП-ДУШ'!U:U,MATCH($A9,'ВРП-ДУШ'!$B:$B,0))</f>
        <v>305941.90142743592</v>
      </c>
    </row>
    <row r="10" spans="1:22" x14ac:dyDescent="0.25">
      <c r="A10" s="5" t="s">
        <v>19</v>
      </c>
      <c r="B10" t="str">
        <f t="shared" si="0"/>
        <v>Курская область</v>
      </c>
      <c r="C10">
        <f>INDEX(НАСЕЛЕНИЕ!Z:Z,MATCH($B10,НАСЕЛЕНИЕ!A:A,0))/10^6</f>
        <v>1.063963</v>
      </c>
      <c r="D10" s="37" t="s">
        <v>150</v>
      </c>
      <c r="E10">
        <f>INDEX('ВРП-ДУШ'!D:D,MATCH($A10,'ВРП-ДУШ'!$B:$B,0))</f>
        <v>199999.4315818355</v>
      </c>
      <c r="F10">
        <f>INDEX('ВРП-ДУШ'!E:E,MATCH($A10,'ВРП-ДУШ'!$B:$B,0))</f>
        <v>212199.39690832744</v>
      </c>
      <c r="G10">
        <f>INDEX('ВРП-ДУШ'!F:F,MATCH($A10,'ВРП-ДУШ'!$B:$B,0))</f>
        <v>226416.75650118536</v>
      </c>
      <c r="H10">
        <f>INDEX('ВРП-ДУШ'!G:G,MATCH($A10,'ВРП-ДУШ'!$B:$B,0))</f>
        <v>250190.51593380983</v>
      </c>
      <c r="I10">
        <f>INDEX('ВРП-ДУШ'!H:H,MATCH($A10,'ВРП-ДУШ'!$B:$B,0))</f>
        <v>262449.8512145665</v>
      </c>
      <c r="J10">
        <f>INDEX('ВРП-ДУШ'!I:I,MATCH($A10,'ВРП-ДУШ'!$B:$B,0))</f>
        <v>253789.00612448584</v>
      </c>
      <c r="K10">
        <f>INDEX('ВРП-ДУШ'!J:J,MATCH($A10,'ВРП-ДУШ'!$B:$B,0))</f>
        <v>263432.98835721629</v>
      </c>
      <c r="L10">
        <f>INDEX('ВРП-ДУШ'!K:K,MATCH($A10,'ВРП-ДУШ'!$B:$B,0))</f>
        <v>287405.39029772294</v>
      </c>
      <c r="M10">
        <f>INDEX('ВРП-ДУШ'!L:L,MATCH($A10,'ВРП-ДУШ'!$B:$B,0))</f>
        <v>301775.65981260908</v>
      </c>
      <c r="N10">
        <f>INDEX('ВРП-ДУШ'!M:M,MATCH($A10,'ВРП-ДУШ'!$B:$B,0))</f>
        <v>314752.01318455127</v>
      </c>
      <c r="O10">
        <f>INDEX('ВРП-ДУШ'!N:N,MATCH($A10,'ВРП-ДУШ'!$B:$B,0))</f>
        <v>329230.60579104058</v>
      </c>
      <c r="P10">
        <f>INDEX('ВРП-ДУШ'!O:O,MATCH($A10,'ВРП-ДУШ'!$B:$B,0))</f>
        <v>338778.29335898079</v>
      </c>
      <c r="Q10">
        <f>INDEX('ВРП-ДУШ'!P:P,MATCH($A10,'ВРП-ДУШ'!$B:$B,0))</f>
        <v>349183.5162905067</v>
      </c>
      <c r="R10">
        <f>INDEX('ВРП-ДУШ'!Q:Q,MATCH($A10,'ВРП-ДУШ'!$B:$B,0))</f>
        <v>361988.18419370335</v>
      </c>
      <c r="S10">
        <f>INDEX('ВРП-ДУШ'!R:R,MATCH($A10,'ВРП-ДУШ'!$B:$B,0))</f>
        <v>374414.26607699454</v>
      </c>
      <c r="T10">
        <f>INDEX('ВРП-ДУШ'!S:S,MATCH($A10,'ВРП-ДУШ'!$B:$B,0))</f>
        <v>385770.30055594957</v>
      </c>
      <c r="U10">
        <f>INDEX('ВРП-ДУШ'!T:T,MATCH($A10,'ВРП-ДУШ'!$B:$B,0))</f>
        <v>414848.96867542289</v>
      </c>
      <c r="V10">
        <f>INDEX('ВРП-ДУШ'!U:U,MATCH($A10,'ВРП-ДУШ'!$B:$B,0))</f>
        <v>408168.13705838367</v>
      </c>
    </row>
    <row r="11" spans="1:22" x14ac:dyDescent="0.25">
      <c r="A11" s="5" t="s">
        <v>20</v>
      </c>
      <c r="B11" t="str">
        <f t="shared" si="0"/>
        <v>Липецкая область</v>
      </c>
      <c r="C11">
        <f>INDEX(НАСЕЛЕНИЕ!Z:Z,MATCH($B11,НАСЕЛЕНИЕ!A:A,0))/10^6</f>
        <v>1.121264</v>
      </c>
      <c r="D11" s="37" t="s">
        <v>152</v>
      </c>
      <c r="E11">
        <f>INDEX('ВРП-ДУШ'!D:D,MATCH($A11,'ВРП-ДУШ'!$B:$B,0))</f>
        <v>294677.82246326969</v>
      </c>
      <c r="F11">
        <f>INDEX('ВРП-ДУШ'!E:E,MATCH($A11,'ВРП-ДУШ'!$B:$B,0))</f>
        <v>301160.73455746163</v>
      </c>
      <c r="G11">
        <f>INDEX('ВРП-ДУШ'!F:F,MATCH($A11,'ВРП-ДУШ'!$B:$B,0))</f>
        <v>326759.39699484588</v>
      </c>
      <c r="H11">
        <f>INDEX('ВРП-ДУШ'!G:G,MATCH($A11,'ВРП-ДУШ'!$B:$B,0))</f>
        <v>353880.42694541806</v>
      </c>
      <c r="I11">
        <f>INDEX('ВРП-ДУШ'!H:H,MATCH($A11,'ВРП-ДУШ'!$B:$B,0))</f>
        <v>368035.64402323478</v>
      </c>
      <c r="J11">
        <f>INDEX('ВРП-ДУШ'!I:I,MATCH($A11,'ВРП-ДУШ'!$B:$B,0))</f>
        <v>345585.46973781748</v>
      </c>
      <c r="K11">
        <f>INDEX('ВРП-ДУШ'!J:J,MATCH($A11,'ВРП-ДУШ'!$B:$B,0))</f>
        <v>360791.23040628142</v>
      </c>
      <c r="L11">
        <f>INDEX('ВРП-ДУШ'!K:K,MATCH($A11,'ВРП-ДУШ'!$B:$B,0))</f>
        <v>379913.16561781435</v>
      </c>
      <c r="M11">
        <f>INDEX('ВРП-ДУШ'!L:L,MATCH($A11,'ВРП-ДУШ'!$B:$B,0))</f>
        <v>388271.25526140624</v>
      </c>
      <c r="N11">
        <f>INDEX('ВРП-ДУШ'!M:M,MATCH($A11,'ВРП-ДУШ'!$B:$B,0))</f>
        <v>402637.29170607828</v>
      </c>
      <c r="O11">
        <f>INDEX('ВРП-ДУШ'!N:N,MATCH($A11,'ВРП-ДУШ'!$B:$B,0))</f>
        <v>423977.06816650042</v>
      </c>
      <c r="P11">
        <f>INDEX('ВРП-ДУШ'!O:O,MATCH($A11,'ВРП-ДУШ'!$B:$B,0))</f>
        <v>429064.79298449843</v>
      </c>
      <c r="Q11">
        <f>INDEX('ВРП-ДУШ'!P:P,MATCH($A11,'ВРП-ДУШ'!$B:$B,0))</f>
        <v>434423.2265004295</v>
      </c>
      <c r="R11">
        <f>INDEX('ВРП-ДУШ'!Q:Q,MATCH($A11,'ВРП-ДУШ'!$B:$B,0))</f>
        <v>444842.06577642751</v>
      </c>
      <c r="S11">
        <f>INDEX('ВРП-ДУШ'!R:R,MATCH($A11,'ВРП-ДУШ'!$B:$B,0))</f>
        <v>439361.68158120528</v>
      </c>
      <c r="T11">
        <f>INDEX('ВРП-ДУШ'!S:S,MATCH($A11,'ВРП-ДУШ'!$B:$B,0))</f>
        <v>454159.99464998988</v>
      </c>
      <c r="U11">
        <f>INDEX('ВРП-ДУШ'!T:T,MATCH($A11,'ВРП-ДУШ'!$B:$B,0))</f>
        <v>478884.03843498719</v>
      </c>
      <c r="V11">
        <f>INDEX('ВРП-ДУШ'!U:U,MATCH($A11,'ВРП-ДУШ'!$B:$B,0))</f>
        <v>452640.64566216985</v>
      </c>
    </row>
    <row r="12" spans="1:22" x14ac:dyDescent="0.25">
      <c r="A12" s="5" t="s">
        <v>21</v>
      </c>
      <c r="B12" t="str">
        <f t="shared" si="0"/>
        <v>Московская область</v>
      </c>
      <c r="C12">
        <f>INDEX(НАСЕЛЕНИЕ!Z:Z,MATCH($B12,НАСЕЛЕНИЕ!A:A,0))/10^6</f>
        <v>8.6214980000000008</v>
      </c>
      <c r="D12" s="37" t="s">
        <v>154</v>
      </c>
      <c r="E12">
        <f>INDEX('ВРП-ДУШ'!D:D,MATCH($A12,'ВРП-ДУШ'!$B:$B,0))</f>
        <v>358238.19352637563</v>
      </c>
      <c r="F12">
        <f>INDEX('ВРП-ДУШ'!E:E,MATCH($A12,'ВРП-ДУШ'!$B:$B,0))</f>
        <v>382240.15249264281</v>
      </c>
      <c r="G12">
        <f>INDEX('ВРП-ДУШ'!F:F,MATCH($A12,'ВРП-ДУШ'!$B:$B,0))</f>
        <v>412054.88438706892</v>
      </c>
      <c r="H12">
        <f>INDEX('ВРП-ДУШ'!G:G,MATCH($A12,'ВРП-ДУШ'!$B:$B,0))</f>
        <v>451612.15328822745</v>
      </c>
      <c r="I12">
        <f>INDEX('ВРП-ДУШ'!H:H,MATCH($A12,'ВРП-ДУШ'!$B:$B,0))</f>
        <v>484579.84047826804</v>
      </c>
      <c r="J12">
        <f>INDEX('ВРП-ДУШ'!I:I,MATCH($A12,'ВРП-ДУШ'!$B:$B,0))</f>
        <v>434183.53706852812</v>
      </c>
      <c r="K12">
        <f>INDEX('ВРП-ДУШ'!J:J,MATCH($A12,'ВРП-ДУШ'!$B:$B,0))</f>
        <v>462405.46697798243</v>
      </c>
      <c r="L12">
        <f>INDEX('ВРП-ДУШ'!K:K,MATCH($A12,'ВРП-ДУШ'!$B:$B,0))</f>
        <v>493849.03873248521</v>
      </c>
      <c r="M12">
        <f>INDEX('ВРП-ДУШ'!L:L,MATCH($A12,'ВРП-ДУШ'!$B:$B,0))</f>
        <v>528418.47144375916</v>
      </c>
      <c r="N12">
        <f>INDEX('ВРП-ДУШ'!M:M,MATCH($A12,'ВРП-ДУШ'!$B:$B,0))</f>
        <v>533174.23768675304</v>
      </c>
      <c r="O12">
        <f>INDEX('ВРП-ДУШ'!N:N,MATCH($A12,'ВРП-ДУШ'!$B:$B,0))</f>
        <v>526776.14683451189</v>
      </c>
      <c r="P12">
        <f>INDEX('ВРП-ДУШ'!O:O,MATCH($A12,'ВРП-ДУШ'!$B:$B,0))</f>
        <v>533624.23674336052</v>
      </c>
      <c r="Q12">
        <f>INDEX('ВРП-ДУШ'!P:P,MATCH($A12,'ВРП-ДУШ'!$B:$B,0))</f>
        <v>534398.90529651497</v>
      </c>
      <c r="R12">
        <f>INDEX('ВРП-ДУШ'!Q:Q,MATCH($A12,'ВРП-ДУШ'!$B:$B,0))</f>
        <v>535698.66453565517</v>
      </c>
      <c r="S12">
        <f>INDEX('ВРП-ДУШ'!R:R,MATCH($A12,'ВРП-ДУШ'!$B:$B,0))</f>
        <v>558124.08476807026</v>
      </c>
      <c r="T12">
        <f>INDEX('ВРП-ДУШ'!S:S,MATCH($A12,'ВРП-ДУШ'!$B:$B,0))</f>
        <v>548520.92387217691</v>
      </c>
      <c r="U12">
        <f>INDEX('ВРП-ДУШ'!T:T,MATCH($A12,'ВРП-ДУШ'!$B:$B,0))</f>
        <v>609302.36753197282</v>
      </c>
      <c r="V12">
        <f>INDEX('ВРП-ДУШ'!U:U,MATCH($A12,'ВРП-ДУШ'!$B:$B,0))</f>
        <v>571945.77103806287</v>
      </c>
    </row>
    <row r="13" spans="1:22" x14ac:dyDescent="0.25">
      <c r="A13" s="5" t="s">
        <v>22</v>
      </c>
      <c r="B13" t="str">
        <f t="shared" si="0"/>
        <v>Орловская область</v>
      </c>
      <c r="C13">
        <f>INDEX(НАСЕЛЕНИЕ!Z:Z,MATCH($B13,НАСЕЛЕНИЕ!A:A,0))/10^6</f>
        <v>0.69638100000000003</v>
      </c>
      <c r="D13" s="37" t="s">
        <v>156</v>
      </c>
      <c r="E13">
        <f>INDEX('ВРП-ДУШ'!D:D,MATCH($A13,'ВРП-ДУШ'!$B:$B,0))</f>
        <v>196807.74223999542</v>
      </c>
      <c r="F13">
        <f>INDEX('ВРП-ДУШ'!E:E,MATCH($A13,'ВРП-ДУШ'!$B:$B,0))</f>
        <v>215504.47775279498</v>
      </c>
      <c r="G13">
        <f>INDEX('ВРП-ДУШ'!F:F,MATCH($A13,'ВРП-ДУШ'!$B:$B,0))</f>
        <v>227141.71955144592</v>
      </c>
      <c r="H13">
        <f>INDEX('ВРП-ДУШ'!G:G,MATCH($A13,'ВРП-ДУШ'!$B:$B,0))</f>
        <v>243268.7816395986</v>
      </c>
      <c r="I13">
        <f>INDEX('ВРП-ДУШ'!H:H,MATCH($A13,'ВРП-ДУШ'!$B:$B,0))</f>
        <v>260784.13391764971</v>
      </c>
      <c r="J13">
        <f>INDEX('ВРП-ДУШ'!I:I,MATCH($A13,'ВРП-ДУШ'!$B:$B,0))</f>
        <v>225578.275838767</v>
      </c>
      <c r="K13">
        <f>INDEX('ВРП-ДУШ'!J:J,MATCH($A13,'ВРП-ДУШ'!$B:$B,0))</f>
        <v>235052.56342399525</v>
      </c>
      <c r="L13">
        <f>INDEX('ВРП-ДУШ'!K:K,MATCH($A13,'ВРП-ДУШ'!$B:$B,0))</f>
        <v>268430.02743020258</v>
      </c>
      <c r="M13">
        <f>INDEX('ВРП-ДУШ'!L:L,MATCH($A13,'ВРП-ДУШ'!$B:$B,0))</f>
        <v>280509.37866456172</v>
      </c>
      <c r="N13">
        <f>INDEX('ВРП-ДУШ'!M:M,MATCH($A13,'ВРП-ДУШ'!$B:$B,0))</f>
        <v>287522.11313117581</v>
      </c>
      <c r="O13">
        <f>INDEX('ВРП-ДУШ'!N:N,MATCH($A13,'ВРП-ДУШ'!$B:$B,0))</f>
        <v>293560.07750693051</v>
      </c>
      <c r="P13">
        <f>INDEX('ВРП-ДУШ'!O:O,MATCH($A13,'ВРП-ДУШ'!$B:$B,0))</f>
        <v>302660.43990964536</v>
      </c>
      <c r="Q13">
        <f>INDEX('ВРП-ДУШ'!P:P,MATCH($A13,'ВРП-ДУШ'!$B:$B,0))</f>
        <v>301188.77545295714</v>
      </c>
      <c r="R13">
        <f>INDEX('ВРП-ДУШ'!Q:Q,MATCH($A13,'ВРП-ДУШ'!$B:$B,0))</f>
        <v>309949.68437199143</v>
      </c>
      <c r="S13">
        <f>INDEX('ВРП-ДУШ'!R:R,MATCH($A13,'ВРП-ДУШ'!$B:$B,0))</f>
        <v>322380.555131317</v>
      </c>
      <c r="T13">
        <f>INDEX('ВРП-ДУШ'!S:S,MATCH($A13,'ВРП-ДУШ'!$B:$B,0))</f>
        <v>328120.92196968757</v>
      </c>
      <c r="U13">
        <f>INDEX('ВРП-ДУШ'!T:T,MATCH($A13,'ВРП-ДУШ'!$B:$B,0))</f>
        <v>339439.48866812763</v>
      </c>
      <c r="V13">
        <f>INDEX('ВРП-ДУШ'!U:U,MATCH($A13,'ВРП-ДУШ'!$B:$B,0))</f>
        <v>334337.84845472377</v>
      </c>
    </row>
    <row r="14" spans="1:22" x14ac:dyDescent="0.25">
      <c r="A14" s="5" t="s">
        <v>23</v>
      </c>
      <c r="B14" t="str">
        <f t="shared" si="0"/>
        <v>Рязанская область</v>
      </c>
      <c r="C14">
        <f>INDEX(НАСЕЛЕНИЕ!Z:Z,MATCH($B14,НАСЕЛЕНИЕ!A:A,0))/10^6</f>
        <v>1.085575</v>
      </c>
      <c r="D14" s="37" t="s">
        <v>158</v>
      </c>
      <c r="E14">
        <f>INDEX('ВРП-ДУШ'!D:D,MATCH($A14,'ВРП-ДУШ'!$B:$B,0))</f>
        <v>220866.47745047722</v>
      </c>
      <c r="F14">
        <f>INDEX('ВРП-ДУШ'!E:E,MATCH($A14,'ВРП-ДУШ'!$B:$B,0))</f>
        <v>235664.53143965919</v>
      </c>
      <c r="G14">
        <f>INDEX('ВРП-ДУШ'!F:F,MATCH($A14,'ВРП-ДУШ'!$B:$B,0))</f>
        <v>256403.01020634916</v>
      </c>
      <c r="H14">
        <f>INDEX('ВРП-ДУШ'!G:G,MATCH($A14,'ВРП-ДУШ'!$B:$B,0))</f>
        <v>269223.16071666661</v>
      </c>
      <c r="I14">
        <f>INDEX('ВРП-ДУШ'!H:H,MATCH($A14,'ВРП-ДУШ'!$B:$B,0))</f>
        <v>281068.97978819994</v>
      </c>
      <c r="J14">
        <f>INDEX('ВРП-ДУШ'!I:I,MATCH($A14,'ВРП-ДУШ'!$B:$B,0))</f>
        <v>264485.9099806961</v>
      </c>
      <c r="K14">
        <f>INDEX('ВРП-ДУШ'!J:J,MATCH($A14,'ВРП-ДУШ'!$B:$B,0))</f>
        <v>278239.1772996923</v>
      </c>
      <c r="L14">
        <f>INDEX('ВРП-ДУШ'!K:K,MATCH($A14,'ВРП-ДУШ'!$B:$B,0))</f>
        <v>304115.42078856367</v>
      </c>
      <c r="M14">
        <f>INDEX('ВРП-ДУШ'!L:L,MATCH($A14,'ВРП-ДУШ'!$B:$B,0))</f>
        <v>320233.53809035756</v>
      </c>
      <c r="N14">
        <f>INDEX('ВРП-ДУШ'!M:M,MATCH($A14,'ВРП-ДУШ'!$B:$B,0))</f>
        <v>329200.07715688756</v>
      </c>
      <c r="O14">
        <f>INDEX('ВРП-ДУШ'!N:N,MATCH($A14,'ВРП-ДУШ'!$B:$B,0))</f>
        <v>327224.87669394625</v>
      </c>
      <c r="P14">
        <f>INDEX('ВРП-ДУШ'!O:O,MATCH($A14,'ВРП-ДУШ'!$B:$B,0))</f>
        <v>322643.72842023097</v>
      </c>
      <c r="Q14">
        <f>INDEX('ВРП-ДУШ'!P:P,MATCH($A14,'ВРП-ДУШ'!$B:$B,0))</f>
        <v>329627.6470972792</v>
      </c>
      <c r="R14">
        <f>INDEX('ВРП-ДУШ'!Q:Q,MATCH($A14,'ВРП-ДУШ'!$B:$B,0))</f>
        <v>332150.49886542838</v>
      </c>
      <c r="S14">
        <f>INDEX('ВРП-ДУШ'!R:R,MATCH($A14,'ВРП-ДУШ'!$B:$B,0))</f>
        <v>338025.79944963596</v>
      </c>
      <c r="T14">
        <f>INDEX('ВРП-ДУШ'!S:S,MATCH($A14,'ВРП-ДУШ'!$B:$B,0))</f>
        <v>344906.64883910085</v>
      </c>
      <c r="U14">
        <f>INDEX('ВРП-ДУШ'!T:T,MATCH($A14,'ВРП-ДУШ'!$B:$B,0))</f>
        <v>361867.24136994436</v>
      </c>
      <c r="V14">
        <f>INDEX('ВРП-ДУШ'!U:U,MATCH($A14,'ВРП-ДУШ'!$B:$B,0))</f>
        <v>372390.93721771374</v>
      </c>
    </row>
    <row r="15" spans="1:22" x14ac:dyDescent="0.25">
      <c r="A15" s="5" t="s">
        <v>24</v>
      </c>
      <c r="B15" t="str">
        <f t="shared" si="0"/>
        <v>Смоленская область</v>
      </c>
      <c r="C15">
        <f>INDEX(НАСЕЛЕНИЕ!Z:Z,MATCH($B15,НАСЕЛЕНИЕ!A:A,0))/10^6</f>
        <v>0.86851400000000001</v>
      </c>
      <c r="D15" s="37" t="s">
        <v>160</v>
      </c>
      <c r="E15">
        <f>INDEX('ВРП-ДУШ'!D:D,MATCH($A15,'ВРП-ДУШ'!$B:$B,0))</f>
        <v>183823.40042499805</v>
      </c>
      <c r="F15">
        <f>INDEX('ВРП-ДУШ'!E:E,MATCH($A15,'ВРП-ДУШ'!$B:$B,0))</f>
        <v>194301.33424922294</v>
      </c>
      <c r="G15">
        <f>INDEX('ВРП-ДУШ'!F:F,MATCH($A15,'ВРП-ДУШ'!$B:$B,0))</f>
        <v>207708.12631241934</v>
      </c>
      <c r="H15">
        <f>INDEX('ВРП-ДУШ'!G:G,MATCH($A15,'ВРП-ДУШ'!$B:$B,0))</f>
        <v>228271.23081734884</v>
      </c>
      <c r="I15">
        <f>INDEX('ВРП-ДУШ'!H:H,MATCH($A15,'ВРП-ДУШ'!$B:$B,0))</f>
        <v>247674.28543682353</v>
      </c>
      <c r="J15">
        <f>INDEX('ВРП-ДУШ'!I:I,MATCH($A15,'ВРП-ДУШ'!$B:$B,0))</f>
        <v>238262.66259022424</v>
      </c>
      <c r="K15">
        <f>INDEX('ВРП-ДУШ'!J:J,MATCH($A15,'ВРП-ДУШ'!$B:$B,0))</f>
        <v>258276.72624780308</v>
      </c>
      <c r="L15">
        <f>INDEX('ВРП-ДУШ'!K:K,MATCH($A15,'ВРП-ДУШ'!$B:$B,0))</f>
        <v>271965.39273893664</v>
      </c>
      <c r="M15">
        <f>INDEX('ВРП-ДУШ'!L:L,MATCH($A15,'ВРП-ДУШ'!$B:$B,0))</f>
        <v>284475.80080492771</v>
      </c>
      <c r="N15">
        <f>INDEX('ВРП-ДУШ'!M:M,MATCH($A15,'ВРП-ДУШ'!$B:$B,0))</f>
        <v>298984.06664597901</v>
      </c>
      <c r="O15">
        <f>INDEX('ВРП-ДУШ'!N:N,MATCH($A15,'ВРП-ДУШ'!$B:$B,0))</f>
        <v>301674.92324579286</v>
      </c>
      <c r="P15">
        <f>INDEX('ВРП-ДУШ'!O:O,MATCH($A15,'ВРП-ДУШ'!$B:$B,0))</f>
        <v>300468.22355280968</v>
      </c>
      <c r="Q15">
        <f>INDEX('ВРП-ДУШ'!P:P,MATCH($A15,'ВРП-ДУШ'!$B:$B,0))</f>
        <v>311580.73701520998</v>
      </c>
      <c r="R15">
        <f>INDEX('ВРП-ДУШ'!Q:Q,MATCH($A15,'ВРП-ДУШ'!$B:$B,0))</f>
        <v>320702.53170680319</v>
      </c>
      <c r="S15">
        <f>INDEX('ВРП-ДУШ'!R:R,MATCH($A15,'ВРП-ДУШ'!$B:$B,0))</f>
        <v>324644.73259599158</v>
      </c>
      <c r="T15">
        <f>INDEX('ВРП-ДУШ'!S:S,MATCH($A15,'ВРП-ДУШ'!$B:$B,0))</f>
        <v>325196.68012102315</v>
      </c>
      <c r="U15">
        <f>INDEX('ВРП-ДУШ'!T:T,MATCH($A15,'ВРП-ДУШ'!$B:$B,0))</f>
        <v>347919.57990387251</v>
      </c>
      <c r="V15">
        <f>INDEX('ВРП-ДУШ'!U:U,MATCH($A15,'ВРП-ДУШ'!$B:$B,0))</f>
        <v>353858.48778935644</v>
      </c>
    </row>
    <row r="16" spans="1:22" x14ac:dyDescent="0.25">
      <c r="A16" s="5" t="s">
        <v>25</v>
      </c>
      <c r="B16" t="str">
        <f t="shared" si="0"/>
        <v>Тамбовская область</v>
      </c>
      <c r="C16">
        <f>INDEX(НАСЕЛЕНИЕ!Z:Z,MATCH($B16,НАСЕЛЕНИЕ!A:A,0))/10^6</f>
        <v>0.96127099999999999</v>
      </c>
      <c r="D16" s="37" t="s">
        <v>162</v>
      </c>
      <c r="E16">
        <f>INDEX('ВРП-ДУШ'!D:D,MATCH($A16,'ВРП-ДУШ'!$B:$B,0))</f>
        <v>145966.91053485323</v>
      </c>
      <c r="F16">
        <f>INDEX('ВРП-ДУШ'!E:E,MATCH($A16,'ВРП-ДУШ'!$B:$B,0))</f>
        <v>154141.05752480499</v>
      </c>
      <c r="G16">
        <f>INDEX('ВРП-ДУШ'!F:F,MATCH($A16,'ВРП-ДУШ'!$B:$B,0))</f>
        <v>166934.76529936379</v>
      </c>
      <c r="H16">
        <f>INDEX('ВРП-ДУШ'!G:G,MATCH($A16,'ВРП-ДУШ'!$B:$B,0))</f>
        <v>186299.19807408997</v>
      </c>
      <c r="I16">
        <f>INDEX('ВРП-ДУШ'!H:H,MATCH($A16,'ВРП-ДУШ'!$B:$B,0))</f>
        <v>198967.54354312806</v>
      </c>
      <c r="J16">
        <f>INDEX('ВРП-ДУШ'!I:I,MATCH($A16,'ВРП-ДУШ'!$B:$B,0))</f>
        <v>199763.4137173006</v>
      </c>
      <c r="K16">
        <f>INDEX('ВРП-ДУШ'!J:J,MATCH($A16,'ВРП-ДУШ'!$B:$B,0))</f>
        <v>195368.61861551998</v>
      </c>
      <c r="L16">
        <f>INDEX('ВРП-ДУШ'!K:K,MATCH($A16,'ВРП-ДУШ'!$B:$B,0))</f>
        <v>222134.11936584621</v>
      </c>
      <c r="M16">
        <f>INDEX('ВРП-ДУШ'!L:L,MATCH($A16,'ВРП-ДУШ'!$B:$B,0))</f>
        <v>243458.99482496743</v>
      </c>
      <c r="N16">
        <f>INDEX('ВРП-ДУШ'!M:M,MATCH($A16,'ВРП-ДУШ'!$B:$B,0))</f>
        <v>267561.43531263922</v>
      </c>
      <c r="O16">
        <f>INDEX('ВРП-ДУШ'!N:N,MATCH($A16,'ВРП-ДУШ'!$B:$B,0))</f>
        <v>284417.80573733547</v>
      </c>
      <c r="P16">
        <f>INDEX('ВРП-ДУШ'!O:O,MATCH($A16,'ВРП-ДУШ'!$B:$B,0))</f>
        <v>306886.81239058502</v>
      </c>
      <c r="Q16">
        <f>INDEX('ВРП-ДУШ'!P:P,MATCH($A16,'ВРП-ДУШ'!$B:$B,0))</f>
        <v>312733.17868876975</v>
      </c>
      <c r="R16">
        <f>INDEX('ВРП-ДУШ'!Q:Q,MATCH($A16,'ВРП-ДУШ'!$B:$B,0))</f>
        <v>327618.56116119417</v>
      </c>
      <c r="S16">
        <f>INDEX('ВРП-ДУШ'!R:R,MATCH($A16,'ВРП-ДУШ'!$B:$B,0))</f>
        <v>325249.68196858873</v>
      </c>
      <c r="T16">
        <f>INDEX('ВРП-ДУШ'!S:S,MATCH($A16,'ВРП-ДУШ'!$B:$B,0))</f>
        <v>331337.75818647357</v>
      </c>
      <c r="U16">
        <f>INDEX('ВРП-ДУШ'!T:T,MATCH($A16,'ВРП-ДУШ'!$B:$B,0))</f>
        <v>337486.15620512574</v>
      </c>
      <c r="V16">
        <f>INDEX('ВРП-ДУШ'!U:U,MATCH($A16,'ВРП-ДУШ'!$B:$B,0))</f>
        <v>336251.63625335402</v>
      </c>
    </row>
    <row r="17" spans="1:22" x14ac:dyDescent="0.25">
      <c r="A17" s="5" t="s">
        <v>26</v>
      </c>
      <c r="B17" t="str">
        <f t="shared" si="0"/>
        <v>Тверская область</v>
      </c>
      <c r="C17">
        <f>INDEX(НАСЕЛЕНИЕ!Z:Z,MATCH($B17,НАСЕЛЕНИЕ!A:A,0))/10^6</f>
        <v>1.205465</v>
      </c>
      <c r="D17" s="37" t="s">
        <v>164</v>
      </c>
      <c r="E17">
        <f>INDEX('ВРП-ДУШ'!D:D,MATCH($A17,'ВРП-ДУШ'!$B:$B,0))</f>
        <v>214899.2060140782</v>
      </c>
      <c r="F17">
        <f>INDEX('ВРП-ДУШ'!E:E,MATCH($A17,'ВРП-ДУШ'!$B:$B,0))</f>
        <v>221561.08140051461</v>
      </c>
      <c r="G17">
        <f>INDEX('ВРП-ДУШ'!F:F,MATCH($A17,'ВРП-ДУШ'!$B:$B,0))</f>
        <v>248148.41116857636</v>
      </c>
      <c r="H17">
        <f>INDEX('ВРП-ДУШ'!G:G,MATCH($A17,'ВРП-ДУШ'!$B:$B,0))</f>
        <v>269985.47135141108</v>
      </c>
      <c r="I17">
        <f>INDEX('ВРП-ДУШ'!H:H,MATCH($A17,'ВРП-ДУШ'!$B:$B,0))</f>
        <v>292394.26547357818</v>
      </c>
      <c r="J17">
        <f>INDEX('ВРП-ДУШ'!I:I,MATCH($A17,'ВРП-ДУШ'!$B:$B,0))</f>
        <v>269587.51276663906</v>
      </c>
      <c r="K17">
        <f>INDEX('ВРП-ДУШ'!J:J,MATCH($A17,'ВРП-ДУШ'!$B:$B,0))</f>
        <v>281179.77581560455</v>
      </c>
      <c r="L17">
        <f>INDEX('ВРП-ДУШ'!K:K,MATCH($A17,'ВРП-ДУШ'!$B:$B,0))</f>
        <v>300018.82079525007</v>
      </c>
      <c r="M17">
        <f>INDEX('ВРП-ДУШ'!L:L,MATCH($A17,'ВРП-ДУШ'!$B:$B,0))</f>
        <v>301818.93372002157</v>
      </c>
      <c r="N17">
        <f>INDEX('ВРП-ДУШ'!M:M,MATCH($A17,'ВРП-ДУШ'!$B:$B,0))</f>
        <v>306648.03665954189</v>
      </c>
      <c r="O17">
        <f>INDEX('ВРП-ДУШ'!N:N,MATCH($A17,'ВРП-ДУШ'!$B:$B,0))</f>
        <v>305421.44451290369</v>
      </c>
      <c r="P17">
        <f>INDEX('ВРП-ДУШ'!O:O,MATCH($A17,'ВРП-ДУШ'!$B:$B,0))</f>
        <v>306032.2874019295</v>
      </c>
      <c r="Q17">
        <f>INDEX('ВРП-ДУШ'!P:P,MATCH($A17,'ВРП-ДУШ'!$B:$B,0))</f>
        <v>312449.13465712016</v>
      </c>
      <c r="R17">
        <f>INDEX('ВРП-ДУШ'!Q:Q,MATCH($A17,'ВРП-ДУШ'!$B:$B,0))</f>
        <v>326672.6424232719</v>
      </c>
      <c r="S17">
        <f>INDEX('ВРП-ДУШ'!R:R,MATCH($A17,'ВРП-ДУШ'!$B:$B,0))</f>
        <v>326153.45414054638</v>
      </c>
      <c r="T17">
        <f>INDEX('ВРП-ДУШ'!S:S,MATCH($A17,'ВРП-ДУШ'!$B:$B,0))</f>
        <v>317717.66288753448</v>
      </c>
      <c r="U17">
        <f>INDEX('ВРП-ДУШ'!T:T,MATCH($A17,'ВРП-ДУШ'!$B:$B,0))</f>
        <v>331721.73828830948</v>
      </c>
      <c r="V17">
        <f>INDEX('ВРП-ДУШ'!U:U,MATCH($A17,'ВРП-ДУШ'!$B:$B,0))</f>
        <v>324669.4533366267</v>
      </c>
    </row>
    <row r="18" spans="1:22" x14ac:dyDescent="0.25">
      <c r="A18" s="5" t="s">
        <v>27</v>
      </c>
      <c r="B18" t="str">
        <f t="shared" si="0"/>
        <v>Тульская область</v>
      </c>
      <c r="C18">
        <f>INDEX(НАСЕЛЕНИЕ!Z:Z,MATCH($B18,НАСЕЛЕНИЕ!A:A,0))/10^6</f>
        <v>1.476305</v>
      </c>
      <c r="D18" s="37" t="s">
        <v>166</v>
      </c>
      <c r="E18">
        <f>INDEX('ВРП-ДУШ'!D:D,MATCH($A18,'ВРП-ДУШ'!$B:$B,0))</f>
        <v>195655.45587075775</v>
      </c>
      <c r="F18">
        <f>INDEX('ВРП-ДУШ'!E:E,MATCH($A18,'ВРП-ДУШ'!$B:$B,0))</f>
        <v>210525.27051693533</v>
      </c>
      <c r="G18">
        <f>INDEX('ВРП-ДУШ'!F:F,MATCH($A18,'ВРП-ДУШ'!$B:$B,0))</f>
        <v>231998.84810966274</v>
      </c>
      <c r="H18">
        <f>INDEX('ВРП-ДУШ'!G:G,MATCH($A18,'ВРП-ДУШ'!$B:$B,0))</f>
        <v>262158.69836391887</v>
      </c>
      <c r="I18">
        <f>INDEX('ВРП-ДУШ'!H:H,MATCH($A18,'ВРП-ДУШ'!$B:$B,0))</f>
        <v>283655.71162976022</v>
      </c>
      <c r="J18">
        <f>INDEX('ВРП-ДУШ'!I:I,MATCH($A18,'ВРП-ДУШ'!$B:$B,0))</f>
        <v>266069.05750871508</v>
      </c>
      <c r="K18">
        <f>INDEX('ВРП-ДУШ'!J:J,MATCH($A18,'ВРП-ДУШ'!$B:$B,0))</f>
        <v>277776.09603909857</v>
      </c>
      <c r="L18">
        <f>INDEX('ВРП-ДУШ'!K:K,MATCH($A18,'ВРП-ДУШ'!$B:$B,0))</f>
        <v>294164.88570540538</v>
      </c>
      <c r="M18">
        <f>INDEX('ВРП-ДУШ'!L:L,MATCH($A18,'ВРП-ДУШ'!$B:$B,0))</f>
        <v>303283.99716227292</v>
      </c>
      <c r="N18">
        <f>INDEX('ВРП-ДУШ'!M:M,MATCH($A18,'ВРП-ДУШ'!$B:$B,0))</f>
        <v>318751.48101754882</v>
      </c>
      <c r="O18">
        <f>INDEX('ВРП-ДУШ'!N:N,MATCH($A18,'ВРП-ДУШ'!$B:$B,0))</f>
        <v>339151.57580267201</v>
      </c>
      <c r="P18">
        <f>INDEX('ВРП-ДУШ'!O:O,MATCH($A18,'ВРП-ДУШ'!$B:$B,0))</f>
        <v>359839.82192663499</v>
      </c>
      <c r="Q18">
        <f>INDEX('ВРП-ДУШ'!P:P,MATCH($A18,'ВРП-ДУШ'!$B:$B,0))</f>
        <v>374350.34420074878</v>
      </c>
      <c r="R18">
        <f>INDEX('ВРП-ДУШ'!Q:Q,MATCH($A18,'ВРП-ДУШ'!$B:$B,0))</f>
        <v>387367.13373455533</v>
      </c>
      <c r="S18">
        <f>INDEX('ВРП-ДУШ'!R:R,MATCH($A18,'ВРП-ДУШ'!$B:$B,0))</f>
        <v>391094.05636872532</v>
      </c>
      <c r="T18">
        <f>INDEX('ВРП-ДУШ'!S:S,MATCH($A18,'ВРП-ДУШ'!$B:$B,0))</f>
        <v>405289.57879440876</v>
      </c>
      <c r="U18">
        <f>INDEX('ВРП-ДУШ'!T:T,MATCH($A18,'ВРП-ДУШ'!$B:$B,0))</f>
        <v>431849.22098429454</v>
      </c>
      <c r="V18">
        <f>INDEX('ВРП-ДУШ'!U:U,MATCH($A18,'ВРП-ДУШ'!$B:$B,0))</f>
        <v>454031.7189136917</v>
      </c>
    </row>
    <row r="19" spans="1:22" x14ac:dyDescent="0.25">
      <c r="A19" s="5" t="s">
        <v>28</v>
      </c>
      <c r="B19" t="str">
        <f t="shared" si="0"/>
        <v>Ярославская область</v>
      </c>
      <c r="C19">
        <f>INDEX(НАСЕЛЕНИЕ!Z:Z,MATCH($B19,НАСЕЛЕНИЕ!A:A,0))/10^6</f>
        <v>1.1910810000000001</v>
      </c>
      <c r="D19" s="37" t="s">
        <v>168</v>
      </c>
      <c r="E19">
        <f>INDEX('ВРП-ДУШ'!D:D,MATCH($A19,'ВРП-ДУШ'!$B:$B,0))</f>
        <v>268090.2942145681</v>
      </c>
      <c r="F19">
        <f>INDEX('ВРП-ДУШ'!E:E,MATCH($A19,'ВРП-ДУШ'!$B:$B,0))</f>
        <v>287660.88569223159</v>
      </c>
      <c r="G19">
        <f>INDEX('ВРП-ДУШ'!F:F,MATCH($A19,'ВРП-ДУШ'!$B:$B,0))</f>
        <v>321317.20931822271</v>
      </c>
      <c r="H19">
        <f>INDEX('ВРП-ДУШ'!G:G,MATCH($A19,'ВРП-ДУШ'!$B:$B,0))</f>
        <v>345094.6828077712</v>
      </c>
      <c r="I19">
        <f>INDEX('ВРП-ДУШ'!H:H,MATCH($A19,'ВРП-ДУШ'!$B:$B,0))</f>
        <v>350616.19773269549</v>
      </c>
      <c r="J19">
        <f>INDEX('ВРП-ДУШ'!I:I,MATCH($A19,'ВРП-ДУШ'!$B:$B,0))</f>
        <v>323969.36670501065</v>
      </c>
      <c r="K19">
        <f>INDEX('ВРП-ДУШ'!J:J,MATCH($A19,'ВРП-ДУШ'!$B:$B,0))</f>
        <v>335632.26390639099</v>
      </c>
      <c r="L19">
        <f>INDEX('ВРП-ДУШ'!K:K,MATCH($A19,'ВРП-ДУШ'!$B:$B,0))</f>
        <v>360469.05143546395</v>
      </c>
      <c r="M19">
        <f>INDEX('ВРП-ДУШ'!L:L,MATCH($A19,'ВРП-ДУШ'!$B:$B,0))</f>
        <v>377050.62780149525</v>
      </c>
      <c r="N19">
        <f>INDEX('ВРП-ДУШ'!M:M,MATCH($A19,'ВРП-ДУШ'!$B:$B,0))</f>
        <v>386853.94412433408</v>
      </c>
      <c r="O19">
        <f>INDEX('ВРП-ДУШ'!N:N,MATCH($A19,'ВРП-ДУШ'!$B:$B,0))</f>
        <v>394204.16906269646</v>
      </c>
      <c r="P19">
        <f>INDEX('ВРП-ДУШ'!O:O,MATCH($A19,'ВРП-ДУШ'!$B:$B,0))</f>
        <v>395780.98573894723</v>
      </c>
      <c r="Q19">
        <f>INDEX('ВРП-ДУШ'!P:P,MATCH($A19,'ВРП-ДУШ'!$B:$B,0))</f>
        <v>406662.96581878082</v>
      </c>
      <c r="R19">
        <f>INDEX('ВРП-ДУШ'!Q:Q,MATCH($A19,'ВРП-ДУШ'!$B:$B,0))</f>
        <v>422416.95323957206</v>
      </c>
      <c r="S19">
        <f>INDEX('ВРП-ДУШ'!R:R,MATCH($A19,'ВРП-ДУШ'!$B:$B,0))</f>
        <v>425778.50130311999</v>
      </c>
      <c r="T19">
        <f>INDEX('ВРП-ДУШ'!S:S,MATCH($A19,'ВРП-ДУШ'!$B:$B,0))</f>
        <v>428985.91049601266</v>
      </c>
      <c r="U19">
        <f>INDEX('ВРП-ДУШ'!T:T,MATCH($A19,'ВРП-ДУШ'!$B:$B,0))</f>
        <v>455984.02026943519</v>
      </c>
      <c r="V19">
        <f>INDEX('ВРП-ДУШ'!U:U,MATCH($A19,'ВРП-ДУШ'!$B:$B,0))</f>
        <v>447102.33284810447</v>
      </c>
    </row>
    <row r="20" spans="1:22" x14ac:dyDescent="0.25">
      <c r="A20" s="5" t="s">
        <v>29</v>
      </c>
      <c r="B20" t="str">
        <f t="shared" si="0"/>
        <v>Город Москва столица Российской Федерации город федерального значения</v>
      </c>
      <c r="C20">
        <f>INDEX(НАСЕЛЕНИЕ!Z:Z,MATCH($B20,НАСЕЛЕНИЕ!A:A,0))/10^6</f>
        <v>13.126989999999999</v>
      </c>
      <c r="D20" s="37" t="s">
        <v>170</v>
      </c>
      <c r="E20">
        <f>INDEX('ВРП-ДУШ'!D:D,MATCH($A20,'ВРП-ДУШ'!$B:$B,0))</f>
        <v>1043333.760053441</v>
      </c>
      <c r="F20">
        <f>INDEX('ВРП-ДУШ'!E:E,MATCH($A20,'ВРП-ДУШ'!$B:$B,0))</f>
        <v>1152883.8048590524</v>
      </c>
      <c r="G20">
        <f>INDEX('ВРП-ДУШ'!F:F,MATCH($A20,'ВРП-ДУШ'!$B:$B,0))</f>
        <v>1254337.5796866489</v>
      </c>
      <c r="H20">
        <f>INDEX('ВРП-ДУШ'!G:G,MATCH($A20,'ВРП-ДУШ'!$B:$B,0))</f>
        <v>1342141.2102647142</v>
      </c>
      <c r="I20">
        <f>INDEX('ВРП-ДУШ'!H:H,MATCH($A20,'ВРП-ДУШ'!$B:$B,0))</f>
        <v>1432064.67135245</v>
      </c>
      <c r="J20">
        <f>INDEX('ВРП-ДУШ'!I:I,MATCH($A20,'ВРП-ДУШ'!$B:$B,0))</f>
        <v>1237303.8760485169</v>
      </c>
      <c r="K20">
        <f>INDEX('ВРП-ДУШ'!J:J,MATCH($A20,'ВРП-ДУШ'!$B:$B,0))</f>
        <v>1241015.7876766624</v>
      </c>
      <c r="L20">
        <f>INDEX('ВРП-ДУШ'!K:K,MATCH($A20,'ВРП-ДУШ'!$B:$B,0))</f>
        <v>1263354.0718548421</v>
      </c>
      <c r="M20">
        <f>INDEX('ВРП-ДУШ'!L:L,MATCH($A20,'ВРП-ДУШ'!$B:$B,0))</f>
        <v>1264617.425926697</v>
      </c>
      <c r="N20">
        <f>INDEX('ВРП-ДУШ'!M:M,MATCH($A20,'ВРП-ДУШ'!$B:$B,0))</f>
        <v>1263352.8085007705</v>
      </c>
      <c r="O20">
        <f>INDEX('ВРП-ДУШ'!N:N,MATCH($A20,'ВРП-ДУШ'!$B:$B,0))</f>
        <v>1254509.3388412651</v>
      </c>
      <c r="P20">
        <f>INDEX('ВРП-ДУШ'!O:O,MATCH($A20,'ВРП-ДУШ'!$B:$B,0))</f>
        <v>1216874.0586760272</v>
      </c>
      <c r="Q20">
        <f>INDEX('ВРП-ДУШ'!P:P,MATCH($A20,'ВРП-ДУШ'!$B:$B,0))</f>
        <v>1223727.8365713621</v>
      </c>
      <c r="R20">
        <f>INDEX('ВРП-ДУШ'!Q:Q,MATCH($A20,'ВРП-ДУШ'!$B:$B,0))</f>
        <v>1243334.3352773136</v>
      </c>
      <c r="S20">
        <f>INDEX('ВРП-ДУШ'!R:R,MATCH($A20,'ВРП-ДУШ'!$B:$B,0))</f>
        <v>1243045.51549904</v>
      </c>
      <c r="T20">
        <f>INDEX('ВРП-ДУШ'!S:S,MATCH($A20,'ВРП-ДУШ'!$B:$B,0))</f>
        <v>1224900.7003232967</v>
      </c>
      <c r="U20">
        <f>INDEX('ВРП-ДУШ'!T:T,MATCH($A20,'ВРП-ДУШ'!$B:$B,0))</f>
        <v>1348290.6611095006</v>
      </c>
      <c r="V20">
        <f>INDEX('ВРП-ДУШ'!U:U,MATCH($A20,'ВРП-ДУШ'!$B:$B,0))</f>
        <v>1338602.0987926859</v>
      </c>
    </row>
    <row r="21" spans="1:22" x14ac:dyDescent="0.25">
      <c r="A21" s="5" t="s">
        <v>31</v>
      </c>
      <c r="B21" t="str">
        <f t="shared" si="0"/>
        <v>Республика Карелия</v>
      </c>
      <c r="C21">
        <f>INDEX(НАСЕЛЕНИЕ!Z:Z,MATCH($B21,НАСЕЛЕНИЕ!A:A,0))/10^6</f>
        <v>0.525868</v>
      </c>
      <c r="D21" s="37" t="s">
        <v>174</v>
      </c>
      <c r="E21">
        <f>INDEX('ВРП-ДУШ'!D:D,MATCH($A21,'ВРП-ДУШ'!$B:$B,0))</f>
        <v>341299.79214946833</v>
      </c>
      <c r="F21">
        <f>INDEX('ВРП-ДУШ'!E:E,MATCH($A21,'ВРП-ДУШ'!$B:$B,0))</f>
        <v>372016.77344292047</v>
      </c>
      <c r="G21">
        <f>INDEX('ВРП-ДУШ'!F:F,MATCH($A21,'ВРП-ДУШ'!$B:$B,0))</f>
        <v>398057.94758392492</v>
      </c>
      <c r="H21">
        <f>INDEX('ВРП-ДУШ'!G:G,MATCH($A21,'ВРП-ДУШ'!$B:$B,0))</f>
        <v>437067.62644714955</v>
      </c>
      <c r="I21">
        <f>INDEX('ВРП-ДУШ'!H:H,MATCH($A21,'ВРП-ДУШ'!$B:$B,0))</f>
        <v>420896.12426860502</v>
      </c>
      <c r="J21">
        <f>INDEX('ВРП-ДУШ'!I:I,MATCH($A21,'ВРП-ДУШ'!$B:$B,0))</f>
        <v>371651.27772917825</v>
      </c>
      <c r="K21">
        <f>INDEX('ВРП-ДУШ'!J:J,MATCH($A21,'ВРП-ДУШ'!$B:$B,0))</f>
        <v>391348.79544882471</v>
      </c>
      <c r="L21">
        <f>INDEX('ВРП-ДУШ'!K:K,MATCH($A21,'ВРП-ДУШ'!$B:$B,0))</f>
        <v>402697.91051684064</v>
      </c>
      <c r="M21">
        <f>INDEX('ВРП-ДУШ'!L:L,MATCH($A21,'ВРП-ДУШ'!$B:$B,0))</f>
        <v>410349.17081666063</v>
      </c>
      <c r="N21">
        <f>INDEX('ВРП-ДУШ'!M:M,MATCH($A21,'ВРП-ДУШ'!$B:$B,0))</f>
        <v>414863.01169564383</v>
      </c>
      <c r="O21">
        <f>INDEX('ВРП-ДУШ'!N:N,MATCH($A21,'ВРП-ДУШ'!$B:$B,0))</f>
        <v>416522.46374242642</v>
      </c>
      <c r="P21">
        <f>INDEX('ВРП-ДУШ'!O:O,MATCH($A21,'ВРП-ДУШ'!$B:$B,0))</f>
        <v>419854.64345236582</v>
      </c>
      <c r="Q21">
        <f>INDEX('ВРП-ДУШ'!P:P,MATCH($A21,'ВРП-ДУШ'!$B:$B,0))</f>
        <v>431287.41366025247</v>
      </c>
      <c r="R21">
        <f>INDEX('ВРП-ДУШ'!Q:Q,MATCH($A21,'ВРП-ДУШ'!$B:$B,0))</f>
        <v>447452.45777304762</v>
      </c>
      <c r="S21">
        <f>INDEX('ВРП-ДУШ'!R:R,MATCH($A21,'ВРП-ДУШ'!$B:$B,0))</f>
        <v>458232.02958916745</v>
      </c>
      <c r="T21">
        <f>INDEX('ВРП-ДУШ'!S:S,MATCH($A21,'ВРП-ДУШ'!$B:$B,0))</f>
        <v>466660.95774895482</v>
      </c>
      <c r="U21">
        <f>INDEX('ВРП-ДУШ'!T:T,MATCH($A21,'ВРП-ДУШ'!$B:$B,0))</f>
        <v>486607.01309682563</v>
      </c>
      <c r="V21">
        <f>INDEX('ВРП-ДУШ'!U:U,MATCH($A21,'ВРП-ДУШ'!$B:$B,0))</f>
        <v>467057.64952436287</v>
      </c>
    </row>
    <row r="22" spans="1:22" x14ac:dyDescent="0.25">
      <c r="A22" s="5" t="s">
        <v>32</v>
      </c>
      <c r="B22" t="str">
        <f t="shared" si="0"/>
        <v>Республика Коми</v>
      </c>
      <c r="C22">
        <f>INDEX(НАСЕЛЕНИЕ!Z:Z,MATCH($B22,НАСЕЛЕНИЕ!A:A,0))/10^6</f>
        <v>0.723522</v>
      </c>
      <c r="D22" s="37" t="s">
        <v>176</v>
      </c>
      <c r="E22">
        <f>INDEX('ВРП-ДУШ'!D:D,MATCH($A22,'ВРП-ДУШ'!$B:$B,0))</f>
        <v>533528.18502868235</v>
      </c>
      <c r="F22">
        <f>INDEX('ВРП-ДУШ'!E:E,MATCH($A22,'ВРП-ДУШ'!$B:$B,0))</f>
        <v>565539.87613040337</v>
      </c>
      <c r="G22">
        <f>INDEX('ВРП-ДУШ'!F:F,MATCH($A22,'ВРП-ДУШ'!$B:$B,0))</f>
        <v>626618.1827524869</v>
      </c>
      <c r="H22">
        <f>INDEX('ВРП-ДУШ'!G:G,MATCH($A22,'ВРП-ДУШ'!$B:$B,0))</f>
        <v>633510.98276276421</v>
      </c>
      <c r="I22">
        <f>INDEX('ВРП-ДУШ'!H:H,MATCH($A22,'ВРП-ДУШ'!$B:$B,0))</f>
        <v>662652.48796985124</v>
      </c>
      <c r="J22">
        <f>INDEX('ВРП-ДУШ'!I:I,MATCH($A22,'ВРП-ДУШ'!$B:$B,0))</f>
        <v>660664.53050594172</v>
      </c>
      <c r="K22">
        <f>INDEX('ВРП-ДУШ'!J:J,MATCH($A22,'ВРП-ДУШ'!$B:$B,0))</f>
        <v>687091.11172617937</v>
      </c>
      <c r="L22">
        <f>INDEX('ВРП-ДУШ'!K:K,MATCH($A22,'ВРП-ДУШ'!$B:$B,0))</f>
        <v>735187.48954701191</v>
      </c>
      <c r="M22">
        <f>INDEX('ВРП-ДУШ'!L:L,MATCH($A22,'ВРП-ДУШ'!$B:$B,0))</f>
        <v>755772.73925432819</v>
      </c>
      <c r="N22">
        <f>INDEX('ВРП-ДУШ'!M:M,MATCH($A22,'ВРП-ДУШ'!$B:$B,0))</f>
        <v>738389.96625147865</v>
      </c>
      <c r="O22">
        <f>INDEX('ВРП-ДУШ'!N:N,MATCH($A22,'ВРП-ДУШ'!$B:$B,0))</f>
        <v>713284.70739892835</v>
      </c>
      <c r="P22">
        <f>INDEX('ВРП-ДУШ'!O:O,MATCH($A22,'ВРП-ДУШ'!$B:$B,0))</f>
        <v>707578.42973973695</v>
      </c>
      <c r="Q22">
        <f>INDEX('ВРП-ДУШ'!P:P,MATCH($A22,'ВРП-ДУШ'!$B:$B,0))</f>
        <v>693490.39248331368</v>
      </c>
      <c r="R22">
        <f>INDEX('ВРП-ДУШ'!Q:Q,MATCH($A22,'ВРП-ДУШ'!$B:$B,0))</f>
        <v>697691.60554186883</v>
      </c>
      <c r="S22">
        <f>INDEX('ВРП-ДУШ'!R:R,MATCH($A22,'ВРП-ДУШ'!$B:$B,0))</f>
        <v>711782.88088894065</v>
      </c>
      <c r="T22">
        <f>INDEX('ВРП-ДУШ'!S:S,MATCH($A22,'ВРП-ДУШ'!$B:$B,0))</f>
        <v>686435.27793741703</v>
      </c>
      <c r="U22">
        <f>INDEX('ВРП-ДУШ'!T:T,MATCH($A22,'ВРП-ДУШ'!$B:$B,0))</f>
        <v>715586.24207630986</v>
      </c>
      <c r="V22">
        <f>INDEX('ВРП-ДУШ'!U:U,MATCH($A22,'ВРП-ДУШ'!$B:$B,0))</f>
        <v>718454.97797091445</v>
      </c>
    </row>
    <row r="23" spans="1:22" x14ac:dyDescent="0.25">
      <c r="A23" s="5" t="s">
        <v>33</v>
      </c>
      <c r="B23" t="str">
        <f t="shared" si="0"/>
        <v>Архангельская область</v>
      </c>
      <c r="C23">
        <f>INDEX(НАСЕЛЕНИЕ!Z:Z,MATCH($B23,НАСЕЛЕНИЕ!A:A,0))/10^6</f>
        <v>1.0018800000000001</v>
      </c>
      <c r="D23" s="37" t="s">
        <v>178</v>
      </c>
      <c r="E23">
        <f>INDEX('ВРП-ДУШ'!D:D,MATCH($A23,'ВРП-ДУШ'!$B:$B,0))</f>
        <v>390752.88645569846</v>
      </c>
      <c r="F23">
        <f>INDEX('ВРП-ДУШ'!E:E,MATCH($A23,'ВРП-ДУШ'!$B:$B,0))</f>
        <v>431391.18664709112</v>
      </c>
      <c r="G23">
        <f>INDEX('ВРП-ДУШ'!F:F,MATCH($A23,'ВРП-ДУШ'!$B:$B,0))</f>
        <v>468490.82869874098</v>
      </c>
      <c r="H23">
        <f>INDEX('ВРП-ДУШ'!G:G,MATCH($A23,'ВРП-ДУШ'!$B:$B,0))</f>
        <v>530800.10891567357</v>
      </c>
      <c r="I23">
        <f>INDEX('ВРП-ДУШ'!H:H,MATCH($A23,'ВРП-ДУШ'!$B:$B,0))</f>
        <v>535046.50978699897</v>
      </c>
      <c r="J23">
        <f>INDEX('ВРП-ДУШ'!I:I,MATCH($A23,'ВРП-ДУШ'!$B:$B,0))</f>
        <v>551097.90508060891</v>
      </c>
      <c r="K23">
        <f>INDEX('ВРП-ДУШ'!J:J,MATCH($A23,'ВРП-ДУШ'!$B:$B,0))</f>
        <v>560466.56946697936</v>
      </c>
      <c r="L23">
        <f>INDEX('ВРП-ДУШ'!K:K,MATCH($A23,'ВРП-ДУШ'!$B:$B,0))</f>
        <v>575599.16684258787</v>
      </c>
      <c r="M23">
        <f>INDEX('ВРП-ДУШ'!L:L,MATCH($A23,'ВРП-ДУШ'!$B:$B,0))</f>
        <v>584233.15434522671</v>
      </c>
      <c r="N23">
        <f>INDEX('ВРП-ДУШ'!M:M,MATCH($A23,'ВРП-ДУШ'!$B:$B,0))</f>
        <v>595917.81743213127</v>
      </c>
      <c r="O23">
        <f>INDEX('ВРП-ДУШ'!N:N,MATCH($A23,'ВРП-ДУШ'!$B:$B,0))</f>
        <v>612603.51632023102</v>
      </c>
      <c r="P23">
        <f>INDEX('ВРП-ДУШ'!O:O,MATCH($A23,'ВРП-ДУШ'!$B:$B,0))</f>
        <v>637107.65697304031</v>
      </c>
      <c r="Q23">
        <f>INDEX('ВРП-ДУШ'!P:P,MATCH($A23,'ВРП-ДУШ'!$B:$B,0))</f>
        <v>658515.23239927914</v>
      </c>
      <c r="R23">
        <f>INDEX('ВРП-ДУШ'!Q:Q,MATCH($A23,'ВРП-ДУШ'!$B:$B,0))</f>
        <v>663876.79984168068</v>
      </c>
      <c r="S23">
        <f>INDEX('ВРП-ДУШ'!R:R,MATCH($A23,'ВРП-ДУШ'!$B:$B,0))</f>
        <v>677042.66702020832</v>
      </c>
      <c r="T23">
        <f>INDEX('ВРП-ДУШ'!S:S,MATCH($A23,'ВРП-ДУШ'!$B:$B,0))</f>
        <v>644511.3287734465</v>
      </c>
      <c r="U23">
        <f>INDEX('ВРП-ДУШ'!T:T,MATCH($A23,'ВРП-ДУШ'!$B:$B,0))</f>
        <v>692848.30303431721</v>
      </c>
      <c r="V23">
        <f>INDEX('ВРП-ДУШ'!U:U,MATCH($A23,'ВРП-ДУШ'!$B:$B,0))</f>
        <v>714076.62483096065</v>
      </c>
    </row>
    <row r="24" spans="1:22" x14ac:dyDescent="0.25">
      <c r="A24" s="5" t="s">
        <v>34</v>
      </c>
      <c r="B24" t="str">
        <f t="shared" si="0"/>
        <v>Ненецкий автономный округ (Архангельская область)</v>
      </c>
      <c r="C24">
        <f>INDEX(НАСЕЛЕНИЕ!Z:Z,MATCH($B24,НАСЕЛЕНИЕ!A:A,0))/10^6</f>
        <v>4.1804000000000001E-2</v>
      </c>
      <c r="D24" s="37" t="s">
        <v>180</v>
      </c>
      <c r="E24" t="e">
        <f>INDEX('ВРП-ДУШ'!D:D,MATCH($A24,'ВРП-ДУШ'!$B:$B,0))</f>
        <v>#DIV/0!</v>
      </c>
      <c r="F24" t="e">
        <f>INDEX('ВРП-ДУШ'!E:E,MATCH($A24,'ВРП-ДУШ'!$B:$B,0))</f>
        <v>#DIV/0!</v>
      </c>
      <c r="G24" t="e">
        <f>INDEX('ВРП-ДУШ'!F:F,MATCH($A24,'ВРП-ДУШ'!$B:$B,0))</f>
        <v>#DIV/0!</v>
      </c>
      <c r="H24" t="e">
        <f>INDEX('ВРП-ДУШ'!G:G,MATCH($A24,'ВРП-ДУШ'!$B:$B,0))</f>
        <v>#DIV/0!</v>
      </c>
      <c r="I24" t="e">
        <f>INDEX('ВРП-ДУШ'!H:H,MATCH($A24,'ВРП-ДУШ'!$B:$B,0))</f>
        <v>#DIV/0!</v>
      </c>
      <c r="J24" t="e">
        <f>INDEX('ВРП-ДУШ'!I:I,MATCH($A24,'ВРП-ДУШ'!$B:$B,0))</f>
        <v>#DIV/0!</v>
      </c>
      <c r="K24" t="e">
        <f>INDEX('ВРП-ДУШ'!J:J,MATCH($A24,'ВРП-ДУШ'!$B:$B,0))</f>
        <v>#DIV/0!</v>
      </c>
      <c r="L24">
        <f>INDEX('ВРП-ДУШ'!K:K,MATCH($A24,'ВРП-ДУШ'!$B:$B,0))</f>
        <v>5964959.7305273274</v>
      </c>
      <c r="M24">
        <f>INDEX('ВРП-ДУШ'!L:L,MATCH($A24,'ВРП-ДУШ'!$B:$B,0))</f>
        <v>5613027.1064262148</v>
      </c>
      <c r="N24">
        <f>INDEX('ВРП-ДУШ'!M:M,MATCH($A24,'ВРП-ДУШ'!$B:$B,0))</f>
        <v>5540057.7540426739</v>
      </c>
      <c r="O24">
        <f>INDEX('ВРП-ДУШ'!N:N,MATCH($A24,'ВРП-ДУШ'!$B:$B,0))</f>
        <v>5700719.4289099118</v>
      </c>
      <c r="P24">
        <f>INDEX('ВРП-ДУШ'!O:O,MATCH($A24,'ВРП-ДУШ'!$B:$B,0))</f>
        <v>6173879.1415094342</v>
      </c>
      <c r="Q24">
        <f>INDEX('ВРП-ДУШ'!P:P,MATCH($A24,'ВРП-ДУШ'!$B:$B,0))</f>
        <v>6105999.04682869</v>
      </c>
      <c r="R24">
        <f>INDEX('ВРП-ДУШ'!Q:Q,MATCH($A24,'ВРП-ДУШ'!$B:$B,0))</f>
        <v>5662209.7024022946</v>
      </c>
      <c r="S24">
        <f>INDEX('ВРП-ДУШ'!R:R,MATCH($A24,'ВРП-ДУШ'!$B:$B,0))</f>
        <v>5667326.8006056091</v>
      </c>
      <c r="T24">
        <f>INDEX('ВРП-ДУШ'!S:S,MATCH($A24,'ВРП-ДУШ'!$B:$B,0))</f>
        <v>4812018.1251953924</v>
      </c>
      <c r="U24">
        <f>INDEX('ВРП-ДУШ'!T:T,MATCH($A24,'ВРП-ДУШ'!$B:$B,0))</f>
        <v>5230580.3802959463</v>
      </c>
      <c r="V24">
        <f>INDEX('ВРП-ДУШ'!U:U,MATCH($A24,'ВРП-ДУШ'!$B:$B,0))</f>
        <v>5899845.6501787268</v>
      </c>
    </row>
    <row r="25" spans="1:22" x14ac:dyDescent="0.25">
      <c r="A25" s="5" t="s">
        <v>35</v>
      </c>
      <c r="B25" t="str">
        <f t="shared" si="0"/>
        <v>Архангельская область (кроме Ненецкого автономного округа)</v>
      </c>
      <c r="C25">
        <f>INDEX(НАСЕЛЕНИЕ!Z:Z,MATCH($B25,НАСЕЛЕНИЕ!A:A,0))/10^6</f>
        <v>0.96007600000000004</v>
      </c>
      <c r="D25" s="37" t="s">
        <v>182</v>
      </c>
      <c r="E25" t="e">
        <f>INDEX('ВРП-ДУШ'!D:D,MATCH($A25,'ВРП-ДУШ'!$B:$B,0))</f>
        <v>#N/A</v>
      </c>
      <c r="F25" t="e">
        <f>INDEX('ВРП-ДУШ'!E:E,MATCH($A25,'ВРП-ДУШ'!$B:$B,0))</f>
        <v>#N/A</v>
      </c>
      <c r="G25" t="e">
        <f>INDEX('ВРП-ДУШ'!F:F,MATCH($A25,'ВРП-ДУШ'!$B:$B,0))</f>
        <v>#N/A</v>
      </c>
      <c r="H25" t="e">
        <f>INDEX('ВРП-ДУШ'!G:G,MATCH($A25,'ВРП-ДУШ'!$B:$B,0))</f>
        <v>#N/A</v>
      </c>
      <c r="I25" t="e">
        <f>INDEX('ВРП-ДУШ'!H:H,MATCH($A25,'ВРП-ДУШ'!$B:$B,0))</f>
        <v>#N/A</v>
      </c>
      <c r="J25" t="e">
        <f>INDEX('ВРП-ДУШ'!I:I,MATCH($A25,'ВРП-ДУШ'!$B:$B,0))</f>
        <v>#N/A</v>
      </c>
      <c r="K25" t="e">
        <f>INDEX('ВРП-ДУШ'!J:J,MATCH($A25,'ВРП-ДУШ'!$B:$B,0))</f>
        <v>#N/A</v>
      </c>
      <c r="L25" t="e">
        <f>INDEX('ВРП-ДУШ'!K:K,MATCH($A25,'ВРП-ДУШ'!$B:$B,0))</f>
        <v>#N/A</v>
      </c>
      <c r="M25" t="e">
        <f>INDEX('ВРП-ДУШ'!L:L,MATCH($A25,'ВРП-ДУШ'!$B:$B,0))</f>
        <v>#N/A</v>
      </c>
      <c r="N25" t="e">
        <f>INDEX('ВРП-ДУШ'!M:M,MATCH($A25,'ВРП-ДУШ'!$B:$B,0))</f>
        <v>#N/A</v>
      </c>
      <c r="O25" t="e">
        <f>INDEX('ВРП-ДУШ'!N:N,MATCH($A25,'ВРП-ДУШ'!$B:$B,0))</f>
        <v>#N/A</v>
      </c>
      <c r="P25">
        <f>INDEX('ВРП-ДУШ'!O:O,MATCH($A25,'ВРП-ДУШ'!$B:$B,0))</f>
        <v>419090.30004049081</v>
      </c>
      <c r="Q25">
        <f>INDEX('ВРП-ДУШ'!P:P,MATCH($A25,'ВРП-ДУШ'!$B:$B,0))</f>
        <v>441503.78723118879</v>
      </c>
      <c r="R25">
        <f>INDEX('ВРП-ДУШ'!Q:Q,MATCH($A25,'ВРП-ДУШ'!$B:$B,0))</f>
        <v>462721.98573577905</v>
      </c>
      <c r="S25">
        <f>INDEX('ВРП-ДУШ'!R:R,MATCH($A25,'ВРП-ДУШ'!$B:$B,0))</f>
        <v>473845.09615309344</v>
      </c>
      <c r="T25">
        <f>INDEX('ВРП-ДУШ'!S:S,MATCH($A25,'ВРП-ДУШ'!$B:$B,0))</f>
        <v>472039.6878744571</v>
      </c>
      <c r="U25">
        <f>INDEX('ВРП-ДУШ'!T:T,MATCH($A25,'ВРП-ДУШ'!$B:$B,0))</f>
        <v>501723.74198355194</v>
      </c>
      <c r="V25">
        <f>INDEX('ВРП-ДУШ'!U:U,MATCH($A25,'ВРП-ДУШ'!$B:$B,0))</f>
        <v>492601.05812246702</v>
      </c>
    </row>
    <row r="26" spans="1:22" x14ac:dyDescent="0.25">
      <c r="A26" s="5" t="s">
        <v>36</v>
      </c>
      <c r="B26" t="str">
        <f t="shared" si="0"/>
        <v>Вологодская область</v>
      </c>
      <c r="C26">
        <f>INDEX(НАСЕЛЕНИЕ!Z:Z,MATCH($B26,НАСЕЛЕНИЕ!A:A,0))/10^6</f>
        <v>1.125062</v>
      </c>
      <c r="D26" s="37" t="s">
        <v>184</v>
      </c>
      <c r="E26">
        <f>INDEX('ВРП-ДУШ'!D:D,MATCH($A26,'ВРП-ДУШ'!$B:$B,0))</f>
        <v>358084.14866153634</v>
      </c>
      <c r="F26">
        <f>INDEX('ВРП-ДУШ'!E:E,MATCH($A26,'ВРП-ДУШ'!$B:$B,0))</f>
        <v>377062.60854059778</v>
      </c>
      <c r="G26">
        <f>INDEX('ВРП-ДУШ'!F:F,MATCH($A26,'ВРП-ДУШ'!$B:$B,0))</f>
        <v>398178.11461887124</v>
      </c>
      <c r="H26">
        <f>INDEX('ВРП-ДУШ'!G:G,MATCH($A26,'ВРП-ДУШ'!$B:$B,0))</f>
        <v>420874.26715214696</v>
      </c>
      <c r="I26">
        <f>INDEX('ВРП-ДУШ'!H:H,MATCH($A26,'ВРП-ДУШ'!$B:$B,0))</f>
        <v>409089.78767188691</v>
      </c>
      <c r="J26">
        <f>INDEX('ВРП-ДУШ'!I:I,MATCH($A26,'ВРП-ДУШ'!$B:$B,0))</f>
        <v>357953.56421290105</v>
      </c>
      <c r="K26">
        <f>INDEX('ВРП-ДУШ'!J:J,MATCH($A26,'ВРП-ДУШ'!$B:$B,0))</f>
        <v>380146.68519410089</v>
      </c>
      <c r="L26">
        <f>INDEX('ВРП-ДУШ'!K:K,MATCH($A26,'ВРП-ДУШ'!$B:$B,0))</f>
        <v>407897.39321327023</v>
      </c>
      <c r="M26">
        <f>INDEX('ВРП-ДУШ'!L:L,MATCH($A26,'ВРП-ДУШ'!$B:$B,0))</f>
        <v>428292.26287393377</v>
      </c>
      <c r="N26">
        <f>INDEX('ВРП-ДУШ'!M:M,MATCH($A26,'ВРП-ДУШ'!$B:$B,0))</f>
        <v>410732.28009610251</v>
      </c>
      <c r="O26">
        <f>INDEX('ВРП-ДУШ'!N:N,MATCH($A26,'ВРП-ДУШ'!$B:$B,0))</f>
        <v>423875.71305917774</v>
      </c>
      <c r="P26">
        <f>INDEX('ВРП-ДУШ'!O:O,MATCH($A26,'ВРП-ДУШ'!$B:$B,0))</f>
        <v>430233.84875506541</v>
      </c>
      <c r="Q26">
        <f>INDEX('ВРП-ДУШ'!P:P,MATCH($A26,'ВРП-ДУШ'!$B:$B,0))</f>
        <v>435186.47108588362</v>
      </c>
      <c r="R26">
        <f>INDEX('ВРП-ДУШ'!Q:Q,MATCH($A26,'ВРП-ДУШ'!$B:$B,0))</f>
        <v>448220.39119545603</v>
      </c>
      <c r="S26">
        <f>INDEX('ВРП-ДУШ'!R:R,MATCH($A26,'ВРП-ДУШ'!$B:$B,0))</f>
        <v>447175.3951613527</v>
      </c>
      <c r="T26">
        <f>INDEX('ВРП-ДУШ'!S:S,MATCH($A26,'ВРП-ДУШ'!$B:$B,0))</f>
        <v>443223.77660587797</v>
      </c>
      <c r="U26">
        <f>INDEX('ВРП-ДУШ'!T:T,MATCH($A26,'ВРП-ДУШ'!$B:$B,0))</f>
        <v>460857.10240630072</v>
      </c>
      <c r="V26">
        <f>INDEX('ВРП-ДУШ'!U:U,MATCH($A26,'ВРП-ДУШ'!$B:$B,0))</f>
        <v>442728.04835555307</v>
      </c>
    </row>
    <row r="27" spans="1:22" x14ac:dyDescent="0.25">
      <c r="A27" s="5" t="s">
        <v>37</v>
      </c>
      <c r="B27" t="str">
        <f t="shared" si="0"/>
        <v>Калининградская область</v>
      </c>
      <c r="C27">
        <f>INDEX(НАСЕЛЕНИЕ!Z:Z,MATCH($B27,НАСЕЛЕНИЕ!A:A,0))/10^6</f>
        <v>1.033129</v>
      </c>
      <c r="D27" s="37" t="s">
        <v>186</v>
      </c>
      <c r="E27">
        <f>INDEX('ВРП-ДУШ'!D:D,MATCH($A27,'ВРП-ДУШ'!$B:$B,0))</f>
        <v>259472.20334422542</v>
      </c>
      <c r="F27">
        <f>INDEX('ВРП-ДУШ'!E:E,MATCH($A27,'ВРП-ДУШ'!$B:$B,0))</f>
        <v>270370.0358846829</v>
      </c>
      <c r="G27">
        <f>INDEX('ВРП-ДУШ'!F:F,MATCH($A27,'ВРП-ДУШ'!$B:$B,0))</f>
        <v>313088.50155446277</v>
      </c>
      <c r="H27">
        <f>INDEX('ВРП-ДУШ'!G:G,MATCH($A27,'ВРП-ДУШ'!$B:$B,0))</f>
        <v>375706.20186535531</v>
      </c>
      <c r="I27">
        <f>INDEX('ВРП-ДУШ'!H:H,MATCH($A27,'ВРП-ДУШ'!$B:$B,0))</f>
        <v>392988.6871511616</v>
      </c>
      <c r="J27">
        <f>INDEX('ВРП-ДУШ'!I:I,MATCH($A27,'ВРП-ДУШ'!$B:$B,0))</f>
        <v>358798.67136901052</v>
      </c>
      <c r="K27">
        <f>INDEX('ВРП-ДУШ'!J:J,MATCH($A27,'ВРП-ДУШ'!$B:$B,0))</f>
        <v>384990.97437894827</v>
      </c>
      <c r="L27">
        <f>INDEX('ВРП-ДУШ'!K:K,MATCH($A27,'ВРП-ДУШ'!$B:$B,0))</f>
        <v>401160.59530286409</v>
      </c>
      <c r="M27">
        <f>INDEX('ВРП-ДУШ'!L:L,MATCH($A27,'ВРП-ДУШ'!$B:$B,0))</f>
        <v>417207.01911497861</v>
      </c>
      <c r="N27">
        <f>INDEX('ВРП-ДУШ'!M:M,MATCH($A27,'ВРП-ДУШ'!$B:$B,0))</f>
        <v>417624.22613409359</v>
      </c>
      <c r="O27">
        <f>INDEX('ВРП-ДУШ'!N:N,MATCH($A27,'ВРП-ДУШ'!$B:$B,0))</f>
        <v>433911.57095332327</v>
      </c>
      <c r="P27">
        <f>INDEX('ВРП-ДУШ'!O:O,MATCH($A27,'ВРП-ДУШ'!$B:$B,0))</f>
        <v>424365.51639235014</v>
      </c>
      <c r="Q27">
        <f>INDEX('ВРП-ДУШ'!P:P,MATCH($A27,'ВРП-ДУШ'!$B:$B,0))</f>
        <v>429129.69634544197</v>
      </c>
      <c r="R27">
        <f>INDEX('ВРП-ДУШ'!Q:Q,MATCH($A27,'ВРП-ДУШ'!$B:$B,0))</f>
        <v>439801.30095212586</v>
      </c>
      <c r="S27">
        <f>INDEX('ВРП-ДУШ'!R:R,MATCH($A27,'ВРП-ДУШ'!$B:$B,0))</f>
        <v>443885.61587271409</v>
      </c>
      <c r="T27">
        <f>INDEX('ВРП-ДУШ'!S:S,MATCH($A27,'ВРП-ДУШ'!$B:$B,0))</f>
        <v>441440.976839724</v>
      </c>
      <c r="U27">
        <f>INDEX('ВРП-ДУШ'!T:T,MATCH($A27,'ВРП-ДУШ'!$B:$B,0))</f>
        <v>476607.55140001152</v>
      </c>
      <c r="V27">
        <f>INDEX('ВРП-ДУШ'!U:U,MATCH($A27,'ВРП-ДУШ'!$B:$B,0))</f>
        <v>452078.74728229525</v>
      </c>
    </row>
    <row r="28" spans="1:22" x14ac:dyDescent="0.25">
      <c r="A28" s="5" t="s">
        <v>38</v>
      </c>
      <c r="B28" t="str">
        <f t="shared" si="0"/>
        <v>Ленинградская область</v>
      </c>
      <c r="C28">
        <f>INDEX(НАСЕЛЕНИЕ!Z:Z,MATCH($B28,НАСЕЛЕНИЕ!A:A,0))/10^6</f>
        <v>2.029763</v>
      </c>
      <c r="D28" s="37" t="s">
        <v>188</v>
      </c>
      <c r="E28">
        <f>INDEX('ВРП-ДУШ'!D:D,MATCH($A28,'ВРП-ДУШ'!$B:$B,0))</f>
        <v>328948.9442973386</v>
      </c>
      <c r="F28">
        <f>INDEX('ВРП-ДУШ'!E:E,MATCH($A28,'ВРП-ДУШ'!$B:$B,0))</f>
        <v>359212.24717269372</v>
      </c>
      <c r="G28">
        <f>INDEX('ВРП-ДУШ'!F:F,MATCH($A28,'ВРП-ДУШ'!$B:$B,0))</f>
        <v>398366.38211451739</v>
      </c>
      <c r="H28">
        <f>INDEX('ВРП-ДУШ'!G:G,MATCH($A28,'ВРП-ДУШ'!$B:$B,0))</f>
        <v>422666.7314235029</v>
      </c>
      <c r="I28">
        <f>INDEX('ВРП-ДУШ'!H:H,MATCH($A28,'ВРП-ДУШ'!$B:$B,0))</f>
        <v>444222.73472610151</v>
      </c>
      <c r="J28">
        <f>INDEX('ВРП-ДУШ'!I:I,MATCH($A28,'ВРП-ДУШ'!$B:$B,0))</f>
        <v>440668.95284829271</v>
      </c>
      <c r="K28">
        <f>INDEX('ВРП-ДУШ'!J:J,MATCH($A28,'ВРП-ДУШ'!$B:$B,0))</f>
        <v>461821.06258501078</v>
      </c>
      <c r="L28">
        <f>INDEX('ВРП-ДУШ'!K:K,MATCH($A28,'ВРП-ДУШ'!$B:$B,0))</f>
        <v>488144.86315235647</v>
      </c>
      <c r="M28">
        <f>INDEX('ВРП-ДУШ'!L:L,MATCH($A28,'ВРП-ДУШ'!$B:$B,0))</f>
        <v>514016.54089943133</v>
      </c>
      <c r="N28">
        <f>INDEX('ВРП-ДУШ'!M:M,MATCH($A28,'ВРП-ДУШ'!$B:$B,0))</f>
        <v>502194.16045874439</v>
      </c>
      <c r="O28">
        <f>INDEX('ВРП-ДУШ'!N:N,MATCH($A28,'ВРП-ДУШ'!$B:$B,0))</f>
        <v>499683.18965645065</v>
      </c>
      <c r="P28">
        <f>INDEX('ВРП-ДУШ'!O:O,MATCH($A28,'ВРП-ДУШ'!$B:$B,0))</f>
        <v>520669.88362202165</v>
      </c>
      <c r="Q28">
        <f>INDEX('ВРП-ДУШ'!P:P,MATCH($A28,'ВРП-ДУШ'!$B:$B,0))</f>
        <v>521976.98935538199</v>
      </c>
      <c r="R28">
        <f>INDEX('ВРП-ДУШ'!Q:Q,MATCH($A28,'ВРП-ДУШ'!$B:$B,0))</f>
        <v>535242.03176240448</v>
      </c>
      <c r="S28">
        <f>INDEX('ВРП-ДУШ'!R:R,MATCH($A28,'ВРП-ДУШ'!$B:$B,0))</f>
        <v>539669.63476782956</v>
      </c>
      <c r="T28">
        <f>INDEX('ВРП-ДУШ'!S:S,MATCH($A28,'ВРП-ДУШ'!$B:$B,0))</f>
        <v>529710.88413207629</v>
      </c>
      <c r="U28">
        <f>INDEX('ВРП-ДУШ'!T:T,MATCH($A28,'ВРП-ДУШ'!$B:$B,0))</f>
        <v>558509.48977931845</v>
      </c>
      <c r="V28">
        <f>INDEX('ВРП-ДУШ'!U:U,MATCH($A28,'ВРП-ДУШ'!$B:$B,0))</f>
        <v>552038.19044575049</v>
      </c>
    </row>
    <row r="29" spans="1:22" x14ac:dyDescent="0.25">
      <c r="A29" s="5" t="s">
        <v>39</v>
      </c>
      <c r="B29" t="str">
        <f t="shared" si="0"/>
        <v>Мурманская область</v>
      </c>
      <c r="C29">
        <f>INDEX(НАСЕЛЕНИЕ!Z:Z,MATCH($B29,НАСЕЛЕНИЕ!A:A,0))/10^6</f>
        <v>0.65756800000000004</v>
      </c>
      <c r="D29" s="37" t="s">
        <v>190</v>
      </c>
      <c r="E29">
        <f>INDEX('ВРП-ДУШ'!D:D,MATCH($A29,'ВРП-ДУШ'!$B:$B,0))</f>
        <v>562328.36516399216</v>
      </c>
      <c r="F29">
        <f>INDEX('ВРП-ДУШ'!E:E,MATCH($A29,'ВРП-ДУШ'!$B:$B,0))</f>
        <v>587070.8132312079</v>
      </c>
      <c r="G29">
        <f>INDEX('ВРП-ДУШ'!F:F,MATCH($A29,'ВРП-ДУШ'!$B:$B,0))</f>
        <v>614663.14145307476</v>
      </c>
      <c r="H29">
        <f>INDEX('ВРП-ДУШ'!G:G,MATCH($A29,'ВРП-ДУШ'!$B:$B,0))</f>
        <v>638020.34082829161</v>
      </c>
      <c r="I29">
        <f>INDEX('ВРП-ДУШ'!H:H,MATCH($A29,'ВРП-ДУШ'!$B:$B,0))</f>
        <v>643762.52389574621</v>
      </c>
      <c r="J29">
        <f>INDEX('ВРП-ДУШ'!I:I,MATCH($A29,'ВРП-ДУШ'!$B:$B,0))</f>
        <v>592261.52198408649</v>
      </c>
      <c r="K29">
        <f>INDEX('ВРП-ДУШ'!J:J,MATCH($A29,'ВРП-ДУШ'!$B:$B,0))</f>
        <v>592853.78350607061</v>
      </c>
      <c r="L29">
        <f>INDEX('ВРП-ДУШ'!K:K,MATCH($A29,'ВРП-ДУШ'!$B:$B,0))</f>
        <v>595818.05242360092</v>
      </c>
      <c r="M29">
        <f>INDEX('ВРП-ДУШ'!L:L,MATCH($A29,'ВРП-ДУШ'!$B:$B,0))</f>
        <v>604159.50515753136</v>
      </c>
      <c r="N29">
        <f>INDEX('ВРП-ДУШ'!M:M,MATCH($A29,'ВРП-ДУШ'!$B:$B,0))</f>
        <v>615638.53575552453</v>
      </c>
      <c r="O29">
        <f>INDEX('ВРП-ДУШ'!N:N,MATCH($A29,'ВРП-ДУШ'!$B:$B,0))</f>
        <v>629182.58354214614</v>
      </c>
      <c r="P29">
        <f>INDEX('ВРП-ДУШ'!O:O,MATCH($A29,'ВРП-ДУШ'!$B:$B,0))</f>
        <v>640507.87004590477</v>
      </c>
      <c r="Q29">
        <f>INDEX('ВРП-ДУШ'!P:P,MATCH($A29,'ВРП-ДУШ'!$B:$B,0))</f>
        <v>657963.75514652126</v>
      </c>
      <c r="R29">
        <f>INDEX('ВРП-ДУШ'!Q:Q,MATCH($A29,'ВРП-ДУШ'!$B:$B,0))</f>
        <v>671291.32760305132</v>
      </c>
      <c r="S29">
        <f>INDEX('ВРП-ДУШ'!R:R,MATCH($A29,'ВРП-ДУШ'!$B:$B,0))</f>
        <v>710173.74343929777</v>
      </c>
      <c r="T29">
        <f>INDEX('ВРП-ДУШ'!S:S,MATCH($A29,'ВРП-ДУШ'!$B:$B,0))</f>
        <v>763784.04536249733</v>
      </c>
      <c r="U29">
        <f>INDEX('ВРП-ДУШ'!T:T,MATCH($A29,'ВРП-ДУШ'!$B:$B,0))</f>
        <v>829625.80840078997</v>
      </c>
      <c r="V29">
        <f>INDEX('ВРП-ДУШ'!U:U,MATCH($A29,'ВРП-ДУШ'!$B:$B,0))</f>
        <v>789531.49482830765</v>
      </c>
    </row>
    <row r="30" spans="1:22" x14ac:dyDescent="0.25">
      <c r="A30" s="5" t="s">
        <v>40</v>
      </c>
      <c r="B30" t="str">
        <f t="shared" si="0"/>
        <v>Новгородская область</v>
      </c>
      <c r="C30">
        <f>INDEX(НАСЕЛЕНИЕ!Z:Z,MATCH($B30,НАСЕЛЕНИЕ!A:A,0))/10^6</f>
        <v>0.57368600000000003</v>
      </c>
      <c r="D30" s="37" t="s">
        <v>192</v>
      </c>
      <c r="E30">
        <f>INDEX('ВРП-ДУШ'!D:D,MATCH($A30,'ВРП-ДУШ'!$B:$B,0))</f>
        <v>245009.22742985858</v>
      </c>
      <c r="F30">
        <f>INDEX('ВРП-ДУШ'!E:E,MATCH($A30,'ВРП-ДУШ'!$B:$B,0))</f>
        <v>257749.70725621123</v>
      </c>
      <c r="G30">
        <f>INDEX('ВРП-ДУШ'!F:F,MATCH($A30,'ВРП-ДУШ'!$B:$B,0))</f>
        <v>271668.19144804665</v>
      </c>
      <c r="H30">
        <f>INDEX('ВРП-ДУШ'!G:G,MATCH($A30,'ВРП-ДУШ'!$B:$B,0))</f>
        <v>289598.29208361771</v>
      </c>
      <c r="I30">
        <f>INDEX('ВРП-ДУШ'!H:H,MATCH($A30,'ВРП-ДУШ'!$B:$B,0))</f>
        <v>316241.33495531057</v>
      </c>
      <c r="J30">
        <f>INDEX('ВРП-ДУШ'!I:I,MATCH($A30,'ВРП-ДУШ'!$B:$B,0))</f>
        <v>315925.09362035524</v>
      </c>
      <c r="K30">
        <f>INDEX('ВРП-ДУШ'!J:J,MATCH($A30,'ВРП-ДУШ'!$B:$B,0))</f>
        <v>326350.62170982698</v>
      </c>
      <c r="L30">
        <f>INDEX('ВРП-ДУШ'!K:K,MATCH($A30,'ВРП-ДУШ'!$B:$B,0))</f>
        <v>341036.39968676923</v>
      </c>
      <c r="M30">
        <f>INDEX('ВРП-ДУШ'!L:L,MATCH($A30,'ВРП-ДУШ'!$B:$B,0))</f>
        <v>371388.63925889169</v>
      </c>
      <c r="N30">
        <f>INDEX('ВРП-ДУШ'!M:M,MATCH($A30,'ВРП-ДУШ'!$B:$B,0))</f>
        <v>380673.35524036398</v>
      </c>
      <c r="O30">
        <f>INDEX('ВРП-ДУШ'!N:N,MATCH($A30,'ВРП-ДУШ'!$B:$B,0))</f>
        <v>402752.40984430508</v>
      </c>
      <c r="P30">
        <f>INDEX('ВРП-ДУШ'!O:O,MATCH($A30,'ВРП-ДУШ'!$B:$B,0))</f>
        <v>413626.72491010133</v>
      </c>
      <c r="Q30">
        <f>INDEX('ВРП-ДУШ'!P:P,MATCH($A30,'ВРП-ДУШ'!$B:$B,0))</f>
        <v>425130.78110838291</v>
      </c>
      <c r="R30">
        <f>INDEX('ВРП-ДУШ'!Q:Q,MATCH($A30,'ВРП-ДУШ'!$B:$B,0))</f>
        <v>422092.61084728484</v>
      </c>
      <c r="S30">
        <f>INDEX('ВРП-ДУШ'!R:R,MATCH($A30,'ВРП-ДУШ'!$B:$B,0))</f>
        <v>434823.69825896656</v>
      </c>
      <c r="T30">
        <f>INDEX('ВРП-ДУШ'!S:S,MATCH($A30,'ВРП-ДУШ'!$B:$B,0))</f>
        <v>438984.98575078865</v>
      </c>
      <c r="U30">
        <f>INDEX('ВРП-ДУШ'!T:T,MATCH($A30,'ВРП-ДУШ'!$B:$B,0))</f>
        <v>461934.96656044427</v>
      </c>
      <c r="V30">
        <f>INDEX('ВРП-ДУШ'!U:U,MATCH($A30,'ВРП-ДУШ'!$B:$B,0))</f>
        <v>461178.99307475396</v>
      </c>
    </row>
    <row r="31" spans="1:22" x14ac:dyDescent="0.25">
      <c r="A31" s="5" t="s">
        <v>41</v>
      </c>
      <c r="B31" t="str">
        <f t="shared" si="0"/>
        <v>Псковская область</v>
      </c>
      <c r="C31">
        <f>INDEX(НАСЕЛЕНИЕ!Z:Z,MATCH($B31,НАСЕЛЕНИЕ!A:A,0))/10^6</f>
        <v>0.58446600000000004</v>
      </c>
      <c r="D31" s="37" t="s">
        <v>194</v>
      </c>
      <c r="E31">
        <f>INDEX('ВРП-ДУШ'!D:D,MATCH($A31,'ВРП-ДУШ'!$B:$B,0))</f>
        <v>184896.73005645207</v>
      </c>
      <c r="F31">
        <f>INDEX('ВРП-ДУШ'!E:E,MATCH($A31,'ВРП-ДУШ'!$B:$B,0))</f>
        <v>188779.56138763754</v>
      </c>
      <c r="G31">
        <f>INDEX('ВРП-ДУШ'!F:F,MATCH($A31,'ВРП-ДУШ'!$B:$B,0))</f>
        <v>201616.57156199688</v>
      </c>
      <c r="H31">
        <f>INDEX('ВРП-ДУШ'!G:G,MATCH($A31,'ВРП-ДУШ'!$B:$B,0))</f>
        <v>216132.96471446066</v>
      </c>
      <c r="I31">
        <f>INDEX('ВРП-ДУШ'!H:H,MATCH($A31,'ВРП-ДУШ'!$B:$B,0))</f>
        <v>225858.94812661136</v>
      </c>
      <c r="J31">
        <f>INDEX('ВРП-ДУШ'!I:I,MATCH($A31,'ВРП-ДУШ'!$B:$B,0))</f>
        <v>214566.00072028078</v>
      </c>
      <c r="K31">
        <f>INDEX('ВРП-ДУШ'!J:J,MATCH($A31,'ВРП-ДУШ'!$B:$B,0))</f>
        <v>229800.1867714207</v>
      </c>
      <c r="L31">
        <f>INDEX('ВРП-ДУШ'!K:K,MATCH($A31,'ВРП-ДУШ'!$B:$B,0))</f>
        <v>247494.80115282009</v>
      </c>
      <c r="M31">
        <f>INDEX('ВРП-ДУШ'!L:L,MATCH($A31,'ВРП-ДУШ'!$B:$B,0))</f>
        <v>249474.75956204263</v>
      </c>
      <c r="N31">
        <f>INDEX('ВРП-ДУШ'!M:M,MATCH($A31,'ВРП-ДУШ'!$B:$B,0))</f>
        <v>252717.93143634914</v>
      </c>
      <c r="O31">
        <f>INDEX('ВРП-ДУШ'!N:N,MATCH($A31,'ВРП-ДУШ'!$B:$B,0))</f>
        <v>253476.08523065818</v>
      </c>
      <c r="P31">
        <f>INDEX('ВРП-ДУШ'!O:O,MATCH($A31,'ВРП-ДУШ'!$B:$B,0))</f>
        <v>250434.37220789026</v>
      </c>
      <c r="Q31">
        <f>INDEX('ВРП-ДУШ'!P:P,MATCH($A31,'ВРП-ДУШ'!$B:$B,0))</f>
        <v>254862.60984392231</v>
      </c>
      <c r="R31">
        <f>INDEX('ВРП-ДУШ'!Q:Q,MATCH($A31,'ВРП-ДУШ'!$B:$B,0))</f>
        <v>262977.85930311121</v>
      </c>
      <c r="S31">
        <f>INDEX('ВРП-ДУШ'!R:R,MATCH($A31,'ВРП-ДУШ'!$B:$B,0))</f>
        <v>273592.58462484082</v>
      </c>
      <c r="T31">
        <f>INDEX('ВРП-ДУШ'!S:S,MATCH($A31,'ВРП-ДУШ'!$B:$B,0))</f>
        <v>270015.61964615114</v>
      </c>
      <c r="U31">
        <f>INDEX('ВРП-ДУШ'!T:T,MATCH($A31,'ВРП-ДУШ'!$B:$B,0))</f>
        <v>277855.22918774292</v>
      </c>
      <c r="V31">
        <f>INDEX('ВРП-ДУШ'!U:U,MATCH($A31,'ВРП-ДУШ'!$B:$B,0))</f>
        <v>278775.94025073352</v>
      </c>
    </row>
    <row r="32" spans="1:22" x14ac:dyDescent="0.25">
      <c r="A32" s="5" t="s">
        <v>42</v>
      </c>
      <c r="B32" t="str">
        <f t="shared" si="0"/>
        <v>Город Санкт-Петербург город федерального значения</v>
      </c>
      <c r="C32">
        <f>INDEX(НАСЕЛЕНИЕ!Z:Z,MATCH($B32,НАСЕЛЕНИЕ!A:A,0))/10^6</f>
        <v>5.598903</v>
      </c>
      <c r="D32" s="37" t="s">
        <v>196</v>
      </c>
      <c r="E32">
        <f>INDEX('ВРП-ДУШ'!D:D,MATCH($A32,'ВРП-ДУШ'!$B:$B,0))</f>
        <v>499067.69751609844</v>
      </c>
      <c r="F32">
        <f>INDEX('ВРП-ДУШ'!E:E,MATCH($A32,'ВРП-ДУШ'!$B:$B,0))</f>
        <v>537994.97792235413</v>
      </c>
      <c r="G32">
        <f>INDEX('ВРП-ДУШ'!F:F,MATCH($A32,'ВРП-ДУШ'!$B:$B,0))</f>
        <v>579420.5912223754</v>
      </c>
      <c r="H32">
        <f>INDEX('ВРП-ДУШ'!G:G,MATCH($A32,'ВРП-ДУШ'!$B:$B,0))</f>
        <v>651848.16512517235</v>
      </c>
      <c r="I32">
        <f>INDEX('ВРП-ДУШ'!H:H,MATCH($A32,'ВРП-ДУШ'!$B:$B,0))</f>
        <v>709210.80365618749</v>
      </c>
      <c r="J32">
        <f>INDEX('ВРП-ДУШ'!I:I,MATCH($A32,'ВРП-ДУШ'!$B:$B,0))</f>
        <v>663821.31222219148</v>
      </c>
      <c r="K32">
        <f>INDEX('ВРП-ДУШ'!J:J,MATCH($A32,'ВРП-ДУШ'!$B:$B,0))</f>
        <v>693693.27127219015</v>
      </c>
      <c r="L32">
        <f>INDEX('ВРП-ДУШ'!K:K,MATCH($A32,'ВРП-ДУШ'!$B:$B,0))</f>
        <v>742251.80026124348</v>
      </c>
      <c r="M32">
        <f>INDEX('ВРП-ДУШ'!L:L,MATCH($A32,'ВРП-ДУШ'!$B:$B,0))</f>
        <v>764519.3542690808</v>
      </c>
      <c r="N32">
        <f>INDEX('ВРП-ДУШ'!M:M,MATCH($A32,'ВРП-ДУШ'!$B:$B,0))</f>
        <v>764519.3542690808</v>
      </c>
      <c r="O32">
        <f>INDEX('ВРП-ДУШ'!N:N,MATCH($A32,'ВРП-ДУШ'!$B:$B,0))</f>
        <v>759932.2381434663</v>
      </c>
      <c r="P32">
        <f>INDEX('ВРП-ДУШ'!O:O,MATCH($A32,'ВРП-ДУШ'!$B:$B,0))</f>
        <v>763731.89933418366</v>
      </c>
      <c r="Q32">
        <f>INDEX('ВРП-ДУШ'!P:P,MATCH($A32,'ВРП-ДУШ'!$B:$B,0))</f>
        <v>760530.77878601896</v>
      </c>
      <c r="R32">
        <f>INDEX('ВРП-ДУШ'!Q:Q,MATCH($A32,'ВРП-ДУШ'!$B:$B,0))</f>
        <v>776726.47597928415</v>
      </c>
      <c r="S32">
        <f>INDEX('ВРП-ДУШ'!R:R,MATCH($A32,'ВРП-ДУШ'!$B:$B,0))</f>
        <v>784304.68787633255</v>
      </c>
      <c r="T32">
        <f>INDEX('ВРП-ДУШ'!S:S,MATCH($A32,'ВРП-ДУШ'!$B:$B,0))</f>
        <v>761884.0866535008</v>
      </c>
      <c r="U32">
        <f>INDEX('ВРП-ДУШ'!T:T,MATCH($A32,'ВРП-ДУШ'!$B:$B,0))</f>
        <v>920670.93253831798</v>
      </c>
      <c r="V32">
        <f>INDEX('ВРП-ДУШ'!U:U,MATCH($A32,'ВРП-ДУШ'!$B:$B,0))</f>
        <v>907601.27398741606</v>
      </c>
    </row>
    <row r="33" spans="1:22" x14ac:dyDescent="0.25">
      <c r="A33" s="5" t="s">
        <v>44</v>
      </c>
      <c r="B33" t="str">
        <f t="shared" si="0"/>
        <v>Республика Адыгея (Адыгея)</v>
      </c>
      <c r="C33">
        <f>INDEX(НАСЕЛЕНИЕ!Z:Z,MATCH($B33,НАСЕЛЕНИЕ!A:A,0))/10^6</f>
        <v>0.49928699999999998</v>
      </c>
      <c r="D33" s="37" t="s">
        <v>204</v>
      </c>
      <c r="E33">
        <f>INDEX('ВРП-ДУШ'!D:D,MATCH($A33,'ВРП-ДУШ'!$B:$B,0))</f>
        <v>107830.63727231206</v>
      </c>
      <c r="F33">
        <f>INDEX('ВРП-ДУШ'!E:E,MATCH($A33,'ВРП-ДУШ'!$B:$B,0))</f>
        <v>116780.58016591397</v>
      </c>
      <c r="G33">
        <f>INDEX('ВРП-ДУШ'!F:F,MATCH($A33,'ВРП-ДУШ'!$B:$B,0))</f>
        <v>125539.12367835752</v>
      </c>
      <c r="H33">
        <f>INDEX('ВРП-ДУШ'!G:G,MATCH($A33,'ВРП-ДУШ'!$B:$B,0))</f>
        <v>146253.0790852865</v>
      </c>
      <c r="I33">
        <f>INDEX('ВРП-ДУШ'!H:H,MATCH($A33,'ВРП-ДУШ'!$B:$B,0))</f>
        <v>166582.25707814132</v>
      </c>
      <c r="J33">
        <f>INDEX('ВРП-ДУШ'!I:I,MATCH($A33,'ВРП-ДУШ'!$B:$B,0))</f>
        <v>176410.61024575165</v>
      </c>
      <c r="K33">
        <f>INDEX('ВРП-ДУШ'!J:J,MATCH($A33,'ВРП-ДУШ'!$B:$B,0))</f>
        <v>183996.26648631896</v>
      </c>
      <c r="L33">
        <f>INDEX('ВРП-ДУШ'!K:K,MATCH($A33,'ВРП-ДУШ'!$B:$B,0))</f>
        <v>193748.06861009385</v>
      </c>
      <c r="M33">
        <f>INDEX('ВРП-ДУШ'!L:L,MATCH($A33,'ВРП-ДУШ'!$B:$B,0))</f>
        <v>204210.4643150389</v>
      </c>
      <c r="N33">
        <f>INDEX('ВРП-ДУШ'!M:M,MATCH($A33,'ВРП-ДУШ'!$B:$B,0))</f>
        <v>208907.30499428479</v>
      </c>
      <c r="O33">
        <f>INDEX('ВРП-ДУШ'!N:N,MATCH($A33,'ВРП-ДУШ'!$B:$B,0))</f>
        <v>215801.24605909619</v>
      </c>
      <c r="P33">
        <f>INDEX('ВРП-ДУШ'!O:O,MATCH($A33,'ВРП-ДУШ'!$B:$B,0))</f>
        <v>216232.84855121438</v>
      </c>
      <c r="Q33">
        <f>INDEX('ВРП-ДУШ'!P:P,MATCH($A33,'ВРП-ДУШ'!$B:$B,0))</f>
        <v>220049.48567596418</v>
      </c>
      <c r="R33">
        <f>INDEX('ВРП-ДУШ'!Q:Q,MATCH($A33,'ВРП-ДУШ'!$B:$B,0))</f>
        <v>225654.45883158615</v>
      </c>
      <c r="S33">
        <f>INDEX('ВРП-ДУШ'!R:R,MATCH($A33,'ВРП-ДУШ'!$B:$B,0))</f>
        <v>231884.96733924249</v>
      </c>
      <c r="T33">
        <f>INDEX('ВРП-ДУШ'!S:S,MATCH($A33,'ВРП-ДУШ'!$B:$B,0))</f>
        <v>237251.12252702532</v>
      </c>
      <c r="U33">
        <f>INDEX('ВРП-ДУШ'!T:T,MATCH($A33,'ВРП-ДУШ'!$B:$B,0))</f>
        <v>245032.08449057452</v>
      </c>
      <c r="V33">
        <f>INDEX('ВРП-ДУШ'!U:U,MATCH($A33,'ВРП-ДУШ'!$B:$B,0))</f>
        <v>254904.52408388106</v>
      </c>
    </row>
    <row r="34" spans="1:22" x14ac:dyDescent="0.25">
      <c r="A34" s="5" t="s">
        <v>45</v>
      </c>
      <c r="B34" t="str">
        <f t="shared" si="0"/>
        <v>Республика Калмыкия</v>
      </c>
      <c r="C34">
        <f>INDEX(НАСЕЛЕНИЕ!Z:Z,MATCH($B34,НАСЕЛЕНИЕ!A:A,0))/10^6</f>
        <v>0.265627</v>
      </c>
      <c r="D34" s="37" t="s">
        <v>206</v>
      </c>
      <c r="E34">
        <f>INDEX('ВРП-ДУШ'!D:D,MATCH($A34,'ВРП-ДУШ'!$B:$B,0))</f>
        <v>200537.91208321208</v>
      </c>
      <c r="F34">
        <f>INDEX('ВРП-ДУШ'!E:E,MATCH($A34,'ВРП-ДУШ'!$B:$B,0))</f>
        <v>213773.41428070408</v>
      </c>
      <c r="G34">
        <f>INDEX('ВРП-ДУШ'!F:F,MATCH($A34,'ВРП-ДУШ'!$B:$B,0))</f>
        <v>220400.3901234059</v>
      </c>
      <c r="H34">
        <f>INDEX('ВРП-ДУШ'!G:G,MATCH($A34,'ВРП-ДУШ'!$B:$B,0))</f>
        <v>228555.20455797191</v>
      </c>
      <c r="I34">
        <f>INDEX('ВРП-ДУШ'!H:H,MATCH($A34,'ВРП-ДУШ'!$B:$B,0))</f>
        <v>234726.19508103718</v>
      </c>
      <c r="J34">
        <f>INDEX('ВРП-ДУШ'!I:I,MATCH($A34,'ВРП-ДУШ'!$B:$B,0))</f>
        <v>238716.54039741479</v>
      </c>
      <c r="K34">
        <f>INDEX('ВРП-ДУШ'!J:J,MATCH($A34,'ВРП-ДУШ'!$B:$B,0))</f>
        <v>230600.17802390267</v>
      </c>
      <c r="L34">
        <f>INDEX('ВРП-ДУШ'!K:K,MATCH($A34,'ВРП-ДУШ'!$B:$B,0))</f>
        <v>236826.38283054804</v>
      </c>
      <c r="M34">
        <f>INDEX('ВРП-ДУШ'!L:L,MATCH($A34,'ВРП-ДУШ'!$B:$B,0))</f>
        <v>238720.99389319241</v>
      </c>
      <c r="N34">
        <f>INDEX('ВРП-ДУШ'!M:M,MATCH($A34,'ВРП-ДУШ'!$B:$B,0))</f>
        <v>246837.50768556097</v>
      </c>
      <c r="O34">
        <f>INDEX('ВРП-ДУШ'!N:N,MATCH($A34,'ВРП-ДУШ'!$B:$B,0))</f>
        <v>259919.89559289569</v>
      </c>
      <c r="P34">
        <f>INDEX('ВРП-ДУШ'!O:O,MATCH($A34,'ВРП-ДУШ'!$B:$B,0))</f>
        <v>250822.69924714434</v>
      </c>
      <c r="Q34">
        <f>INDEX('ВРП-ДУШ'!P:P,MATCH($A34,'ВРП-ДУШ'!$B:$B,0))</f>
        <v>256128.33705134483</v>
      </c>
      <c r="R34">
        <f>INDEX('ВРП-ДУШ'!Q:Q,MATCH($A34,'ВРП-ДУШ'!$B:$B,0))</f>
        <v>257437.43537355185</v>
      </c>
      <c r="S34">
        <f>INDEX('ВРП-ДУШ'!R:R,MATCH($A34,'ВРП-ДУШ'!$B:$B,0))</f>
        <v>259076.7472761095</v>
      </c>
      <c r="T34">
        <f>INDEX('ВРП-ДУШ'!S:S,MATCH($A34,'ВРП-ДУШ'!$B:$B,0))</f>
        <v>252642.72394358879</v>
      </c>
      <c r="U34">
        <f>INDEX('ВРП-ДУШ'!T:T,MATCH($A34,'ВРП-ДУШ'!$B:$B,0))</f>
        <v>254095.63440321898</v>
      </c>
      <c r="V34">
        <f>INDEX('ВРП-ДУШ'!U:U,MATCH($A34,'ВРП-ДУШ'!$B:$B,0))</f>
        <v>276483.9032916695</v>
      </c>
    </row>
    <row r="35" spans="1:22" x14ac:dyDescent="0.25">
      <c r="A35" s="5" t="s">
        <v>46</v>
      </c>
      <c r="B35" t="str">
        <f t="shared" si="0"/>
        <v>Республика Крым</v>
      </c>
      <c r="C35">
        <f>INDEX(НАСЕЛЕНИЕ!Z:Z,MATCH($B35,НАСЕЛЕНИЕ!A:A,0))/10^6</f>
        <v>1.913152</v>
      </c>
      <c r="D35" s="37" t="s">
        <v>208</v>
      </c>
      <c r="E35" t="e">
        <f>INDEX('ВРП-ДУШ'!D:D,MATCH($A35,'ВРП-ДУШ'!$B:$B,0))</f>
        <v>#DIV/0!</v>
      </c>
      <c r="F35" t="e">
        <f>INDEX('ВРП-ДУШ'!E:E,MATCH($A35,'ВРП-ДУШ'!$B:$B,0))</f>
        <v>#DIV/0!</v>
      </c>
      <c r="G35" t="e">
        <f>INDEX('ВРП-ДУШ'!F:F,MATCH($A35,'ВРП-ДУШ'!$B:$B,0))</f>
        <v>#DIV/0!</v>
      </c>
      <c r="H35" t="e">
        <f>INDEX('ВРП-ДУШ'!G:G,MATCH($A35,'ВРП-ДУШ'!$B:$B,0))</f>
        <v>#DIV/0!</v>
      </c>
      <c r="I35" t="e">
        <f>INDEX('ВРП-ДУШ'!H:H,MATCH($A35,'ВРП-ДУШ'!$B:$B,0))</f>
        <v>#DIV/0!</v>
      </c>
      <c r="J35" t="e">
        <f>INDEX('ВРП-ДУШ'!I:I,MATCH($A35,'ВРП-ДУШ'!$B:$B,0))</f>
        <v>#DIV/0!</v>
      </c>
      <c r="K35" t="e">
        <f>INDEX('ВРП-ДУШ'!J:J,MATCH($A35,'ВРП-ДУШ'!$B:$B,0))</f>
        <v>#DIV/0!</v>
      </c>
      <c r="L35" t="e">
        <f>INDEX('ВРП-ДУШ'!K:K,MATCH($A35,'ВРП-ДУШ'!$B:$B,0))</f>
        <v>#DIV/0!</v>
      </c>
      <c r="M35" t="e">
        <f>INDEX('ВРП-ДУШ'!L:L,MATCH($A35,'ВРП-ДУШ'!$B:$B,0))</f>
        <v>#DIV/0!</v>
      </c>
      <c r="N35" t="e">
        <f>INDEX('ВРП-ДУШ'!M:M,MATCH($A35,'ВРП-ДУШ'!$B:$B,0))</f>
        <v>#DIV/0!</v>
      </c>
      <c r="O35">
        <f>INDEX('ВРП-ДУШ'!N:N,MATCH($A35,'ВРП-ДУШ'!$B:$B,0))</f>
        <v>175921.87141027852</v>
      </c>
      <c r="P35">
        <f>INDEX('ВРП-ДУШ'!O:O,MATCH($A35,'ВРП-ДУШ'!$B:$B,0))</f>
        <v>189116.0117660494</v>
      </c>
      <c r="Q35">
        <f>INDEX('ВРП-ДУШ'!P:P,MATCH($A35,'ВРП-ДУШ'!$B:$B,0))</f>
        <v>195560.59975060142</v>
      </c>
      <c r="R35">
        <f>INDEX('ВРП-ДУШ'!Q:Q,MATCH($A35,'ВРП-ДУШ'!$B:$B,0))</f>
        <v>203466.38818768592</v>
      </c>
      <c r="S35">
        <f>INDEX('ВРП-ДУШ'!R:R,MATCH($A35,'ВРП-ДУШ'!$B:$B,0))</f>
        <v>210908.15153517394</v>
      </c>
      <c r="T35">
        <f>INDEX('ВРП-ДУШ'!S:S,MATCH($A35,'ВРП-ДУШ'!$B:$B,0))</f>
        <v>212877.21235314148</v>
      </c>
      <c r="U35">
        <f>INDEX('ВРП-ДУШ'!T:T,MATCH($A35,'ВРП-ДУШ'!$B:$B,0))</f>
        <v>228186.55720832033</v>
      </c>
      <c r="V35">
        <f>INDEX('ВРП-ДУШ'!U:U,MATCH($A35,'ВРП-ДУШ'!$B:$B,0))</f>
        <v>225342.3956364725</v>
      </c>
    </row>
    <row r="36" spans="1:22" x14ac:dyDescent="0.25">
      <c r="A36" s="5" t="s">
        <v>47</v>
      </c>
      <c r="B36" t="str">
        <f t="shared" si="0"/>
        <v>Краснодарский край</v>
      </c>
      <c r="C36">
        <f>INDEX(НАСЕЛЕНИЕ!Z:Z,MATCH($B36,НАСЕЛЕНИЕ!A:A,0))/10^6</f>
        <v>5.8261729999999998</v>
      </c>
      <c r="D36" s="37" t="s">
        <v>210</v>
      </c>
      <c r="E36">
        <f>INDEX('ВРП-ДУШ'!D:D,MATCH($A36,'ВРП-ДУШ'!$B:$B,0))</f>
        <v>254278.99087590451</v>
      </c>
      <c r="F36">
        <f>INDEX('ВРП-ДУШ'!E:E,MATCH($A36,'ВРП-ДУШ'!$B:$B,0))</f>
        <v>269535.73032845877</v>
      </c>
      <c r="G36">
        <f>INDEX('ВРП-ДУШ'!F:F,MATCH($A36,'ВРП-ДУШ'!$B:$B,0))</f>
        <v>297836.98201294697</v>
      </c>
      <c r="H36">
        <f>INDEX('ВРП-ДУШ'!G:G,MATCH($A36,'ВРП-ДУШ'!$B:$B,0))</f>
        <v>327322.84323222871</v>
      </c>
      <c r="I36">
        <f>INDEX('ВРП-ДУШ'!H:H,MATCH($A36,'ВРП-ДУШ'!$B:$B,0))</f>
        <v>354490.63922050368</v>
      </c>
      <c r="J36">
        <f>INDEX('ВРП-ДУШ'!I:I,MATCH($A36,'ВРП-ДУШ'!$B:$B,0))</f>
        <v>346691.84515765257</v>
      </c>
      <c r="K36">
        <f>INDEX('ВРП-ДУШ'!J:J,MATCH($A36,'ВРП-ДУШ'!$B:$B,0))</f>
        <v>367146.66402195406</v>
      </c>
      <c r="L36">
        <f>INDEX('ВРП-ДУШ'!K:K,MATCH($A36,'ВРП-ДУШ'!$B:$B,0))</f>
        <v>392479.7838394689</v>
      </c>
      <c r="M36">
        <f>INDEX('ВРП-ДУШ'!L:L,MATCH($A36,'ВРП-ДУШ'!$B:$B,0))</f>
        <v>403076.73800313461</v>
      </c>
      <c r="N36">
        <f>INDEX('ВРП-ДУШ'!M:M,MATCH($A36,'ВРП-ДУШ'!$B:$B,0))</f>
        <v>414362.88666722237</v>
      </c>
      <c r="O36">
        <f>INDEX('ВРП-ДУШ'!N:N,MATCH($A36,'ВРП-ДУШ'!$B:$B,0))</f>
        <v>412705.43512055348</v>
      </c>
      <c r="P36">
        <f>INDEX('ВРП-ДУШ'!O:O,MATCH($A36,'ВРП-ДУШ'!$B:$B,0))</f>
        <v>401975.09380741912</v>
      </c>
      <c r="Q36">
        <f>INDEX('ВРП-ДУШ'!P:P,MATCH($A36,'ВРП-ДУШ'!$B:$B,0))</f>
        <v>411039.7725538059</v>
      </c>
      <c r="R36">
        <f>INDEX('ВРП-ДУШ'!Q:Q,MATCH($A36,'ВРП-ДУШ'!$B:$B,0))</f>
        <v>411372.51682171767</v>
      </c>
      <c r="S36">
        <f>INDEX('ВРП-ДУШ'!R:R,MATCH($A36,'ВРП-ДУШ'!$B:$B,0))</f>
        <v>409685.06179187697</v>
      </c>
      <c r="T36">
        <f>INDEX('ВРП-ДУШ'!S:S,MATCH($A36,'ВРП-ДУШ'!$B:$B,0))</f>
        <v>400395.61712837667</v>
      </c>
      <c r="U36">
        <f>INDEX('ВРП-ДУШ'!T:T,MATCH($A36,'ВРП-ДУШ'!$B:$B,0))</f>
        <v>431443.68322275335</v>
      </c>
      <c r="V36">
        <f>INDEX('ВРП-ДУШ'!U:U,MATCH($A36,'ВРП-ДУШ'!$B:$B,0))</f>
        <v>465664.16746714379</v>
      </c>
    </row>
    <row r="37" spans="1:22" x14ac:dyDescent="0.25">
      <c r="A37" s="5" t="s">
        <v>48</v>
      </c>
      <c r="B37" t="str">
        <f t="shared" si="0"/>
        <v>Астраханская область</v>
      </c>
      <c r="C37">
        <f>INDEX(НАСЕЛЕНИЕ!Z:Z,MATCH($B37,НАСЕЛЕНИЕ!A:A,0))/10^6</f>
        <v>0.948492</v>
      </c>
      <c r="D37" s="37" t="s">
        <v>212</v>
      </c>
      <c r="E37">
        <f>INDEX('ВРП-ДУШ'!D:D,MATCH($A37,'ВРП-ДУШ'!$B:$B,0))</f>
        <v>220788.22687827182</v>
      </c>
      <c r="F37">
        <f>INDEX('ВРП-ДУШ'!E:E,MATCH($A37,'ВРП-ДУШ'!$B:$B,0))</f>
        <v>233152.36758345505</v>
      </c>
      <c r="G37">
        <f>INDEX('ВРП-ДУШ'!F:F,MATCH($A37,'ВРП-ДУШ'!$B:$B,0))</f>
        <v>252037.70935771489</v>
      </c>
      <c r="H37">
        <f>INDEX('ВРП-ДУШ'!G:G,MATCH($A37,'ВРП-ДУШ'!$B:$B,0))</f>
        <v>272956.83923440526</v>
      </c>
      <c r="I37">
        <f>INDEX('ВРП-ДУШ'!H:H,MATCH($A37,'ВРП-ДУШ'!$B:$B,0))</f>
        <v>293701.55901622004</v>
      </c>
      <c r="J37">
        <f>INDEX('ВРП-ДУШ'!I:I,MATCH($A37,'ВРП-ДУШ'!$B:$B,0))</f>
        <v>261688.08908345204</v>
      </c>
      <c r="K37">
        <f>INDEX('ВРП-ДУШ'!J:J,MATCH($A37,'ВРП-ДУШ'!$B:$B,0))</f>
        <v>267183.53895420453</v>
      </c>
      <c r="L37">
        <f>INDEX('ВРП-ДУШ'!K:K,MATCH($A37,'ВРП-ДУШ'!$B:$B,0))</f>
        <v>287489.4879147241</v>
      </c>
      <c r="M37">
        <f>INDEX('ВРП-ДУШ'!L:L,MATCH($A37,'ВРП-ДУШ'!$B:$B,0))</f>
        <v>319400.82107325841</v>
      </c>
      <c r="N37">
        <f>INDEX('ВРП-ДУШ'!M:M,MATCH($A37,'ВРП-ДУШ'!$B:$B,0))</f>
        <v>370824.35326605296</v>
      </c>
      <c r="O37">
        <f>INDEX('ВРП-ДУШ'!N:N,MATCH($A37,'ВРП-ДУШ'!$B:$B,0))</f>
        <v>371195.177619319</v>
      </c>
      <c r="P37">
        <f>INDEX('ВРП-ДУШ'!O:O,MATCH($A37,'ВРП-ДУШ'!$B:$B,0))</f>
        <v>367483.22584312578</v>
      </c>
      <c r="Q37">
        <f>INDEX('ВРП-ДУШ'!P:P,MATCH($A37,'ВРП-ДУШ'!$B:$B,0))</f>
        <v>413468.93741939421</v>
      </c>
      <c r="R37">
        <f>INDEX('ВРП-ДУШ'!Q:Q,MATCH($A37,'ВРП-ДУШ'!$B:$B,0))</f>
        <v>431241.3654061046</v>
      </c>
      <c r="S37">
        <f>INDEX('ВРП-ДУШ'!R:R,MATCH($A37,'ВРП-ДУШ'!$B:$B,0))</f>
        <v>445270.50644997956</v>
      </c>
      <c r="T37">
        <f>INDEX('ВРП-ДУШ'!S:S,MATCH($A37,'ВРП-ДУШ'!$B:$B,0))</f>
        <v>449156.78008453746</v>
      </c>
      <c r="U37">
        <f>INDEX('ВРП-ДУШ'!T:T,MATCH($A37,'ВРП-ДУШ'!$B:$B,0))</f>
        <v>441233.52539656509</v>
      </c>
      <c r="V37">
        <f>INDEX('ВРП-ДУШ'!U:U,MATCH($A37,'ВРП-ДУШ'!$B:$B,0))</f>
        <v>447073.50308751955</v>
      </c>
    </row>
    <row r="38" spans="1:22" x14ac:dyDescent="0.25">
      <c r="A38" s="5" t="s">
        <v>49</v>
      </c>
      <c r="B38" t="str">
        <f t="shared" si="0"/>
        <v>Волгоградская область</v>
      </c>
      <c r="C38">
        <f>INDEX(НАСЕЛЕНИЕ!Z:Z,MATCH($B38,НАСЕЛЕНИЕ!A:A,0))/10^6</f>
        <v>2.4619780000000002</v>
      </c>
      <c r="D38" s="37" t="s">
        <v>214</v>
      </c>
      <c r="E38">
        <f>INDEX('ВРП-ДУШ'!D:D,MATCH($A38,'ВРП-ДУШ'!$B:$B,0))</f>
        <v>267330.57853040303</v>
      </c>
      <c r="F38">
        <f>INDEX('ВРП-ДУШ'!E:E,MATCH($A38,'ВРП-ДУШ'!$B:$B,0))</f>
        <v>282835.7520851664</v>
      </c>
      <c r="G38">
        <f>INDEX('ВРП-ДУШ'!F:F,MATCH($A38,'ВРП-ДУШ'!$B:$B,0))</f>
        <v>289058.13863104006</v>
      </c>
      <c r="H38">
        <f>INDEX('ВРП-ДУШ'!G:G,MATCH($A38,'ВРП-ДУШ'!$B:$B,0))</f>
        <v>310159.38275110599</v>
      </c>
      <c r="I38">
        <f>INDEX('ВРП-ДУШ'!H:H,MATCH($A38,'ВРП-ДУШ'!$B:$B,0))</f>
        <v>328458.78633342125</v>
      </c>
      <c r="J38">
        <f>INDEX('ВРП-ДУШ'!I:I,MATCH($A38,'ВРП-ДУШ'!$B:$B,0))</f>
        <v>286416.06168274337</v>
      </c>
      <c r="K38">
        <f>INDEX('ВРП-ДУШ'!J:J,MATCH($A38,'ВРП-ДУШ'!$B:$B,0))</f>
        <v>297586.28808837041</v>
      </c>
      <c r="L38">
        <f>INDEX('ВРП-ДУШ'!K:K,MATCH($A38,'ВРП-ДУШ'!$B:$B,0))</f>
        <v>308596.98074764007</v>
      </c>
      <c r="M38">
        <f>INDEX('ВРП-ДУШ'!L:L,MATCH($A38,'ВРП-ДУШ'!$B:$B,0))</f>
        <v>318780.68111231219</v>
      </c>
      <c r="N38">
        <f>INDEX('ВРП-ДУШ'!M:M,MATCH($A38,'ВРП-ДУШ'!$B:$B,0))</f>
        <v>324837.51405344612</v>
      </c>
      <c r="O38">
        <f>INDEX('ВРП-ДУШ'!N:N,MATCH($A38,'ВРП-ДУШ'!$B:$B,0))</f>
        <v>341729.06478422531</v>
      </c>
      <c r="P38">
        <f>INDEX('ВРП-ДУШ'!O:O,MATCH($A38,'ВРП-ДУШ'!$B:$B,0))</f>
        <v>322250.50809152442</v>
      </c>
      <c r="Q38">
        <f>INDEX('ВРП-ДУШ'!P:P,MATCH($A38,'ВРП-ДУШ'!$B:$B,0))</f>
        <v>323374.43029577233</v>
      </c>
      <c r="R38">
        <f>INDEX('ВРП-ДУШ'!Q:Q,MATCH($A38,'ВРП-ДУШ'!$B:$B,0))</f>
        <v>322547.84657148644</v>
      </c>
      <c r="S38">
        <f>INDEX('ВРП-ДУШ'!R:R,MATCH($A38,'ВРП-ДУШ'!$B:$B,0))</f>
        <v>324473.76098889491</v>
      </c>
      <c r="T38">
        <f>INDEX('ВРП-ДУШ'!S:S,MATCH($A38,'ВРП-ДУШ'!$B:$B,0))</f>
        <v>321876.82735669805</v>
      </c>
      <c r="U38">
        <f>INDEX('ВРП-ДУШ'!T:T,MATCH($A38,'ВРП-ДУШ'!$B:$B,0))</f>
        <v>312111.63645965786</v>
      </c>
      <c r="V38">
        <f>INDEX('ВРП-ДУШ'!U:U,MATCH($A38,'ВРП-ДУШ'!$B:$B,0))</f>
        <v>329371.50347057666</v>
      </c>
    </row>
    <row r="39" spans="1:22" x14ac:dyDescent="0.25">
      <c r="A39" s="5" t="s">
        <v>50</v>
      </c>
      <c r="B39" t="str">
        <f t="shared" si="0"/>
        <v>Ростовская область</v>
      </c>
      <c r="C39">
        <f>INDEX(НАСЕЛЕНИЕ!Z:Z,MATCH($B39,НАСЕЛЕНИЕ!A:A,0))/10^6</f>
        <v>4.1585320000000001</v>
      </c>
      <c r="D39" s="37" t="s">
        <v>216</v>
      </c>
      <c r="E39">
        <f>INDEX('ВРП-ДУШ'!D:D,MATCH($A39,'ВРП-ДУШ'!$B:$B,0))</f>
        <v>184440.97174907872</v>
      </c>
      <c r="F39">
        <f>INDEX('ВРП-ДУШ'!E:E,MATCH($A39,'ВРП-ДУШ'!$B:$B,0))</f>
        <v>198089.60365851055</v>
      </c>
      <c r="G39">
        <f>INDEX('ВРП-ДУШ'!F:F,MATCH($A39,'ВРП-ДУШ'!$B:$B,0))</f>
        <v>223246.98332314138</v>
      </c>
      <c r="H39">
        <f>INDEX('ВРП-ДУШ'!G:G,MATCH($A39,'ВРП-ДУШ'!$B:$B,0))</f>
        <v>252045.84417182664</v>
      </c>
      <c r="I39">
        <f>INDEX('ВРП-ДУШ'!H:H,MATCH($A39,'ВРП-ДУШ'!$B:$B,0))</f>
        <v>278510.65780986845</v>
      </c>
      <c r="J39">
        <f>INDEX('ВРП-ДУШ'!I:I,MATCH($A39,'ВРП-ДУШ'!$B:$B,0))</f>
        <v>248710.01742421254</v>
      </c>
      <c r="K39">
        <f>INDEX('ВРП-ДУШ'!J:J,MATCH($A39,'ВРП-ДУШ'!$B:$B,0))</f>
        <v>265124.87857421057</v>
      </c>
      <c r="L39">
        <f>INDEX('ВРП-ДУШ'!K:K,MATCH($A39,'ВРП-ДУШ'!$B:$B,0))</f>
        <v>283948.7449529795</v>
      </c>
      <c r="M39">
        <f>INDEX('ВРП-ДУШ'!L:L,MATCH($A39,'ВРП-ДУШ'!$B:$B,0))</f>
        <v>291615.36106670997</v>
      </c>
      <c r="N39">
        <f>INDEX('ВРП-ДУШ'!M:M,MATCH($A39,'ВРП-ДУШ'!$B:$B,0))</f>
        <v>300655.43725977797</v>
      </c>
      <c r="O39">
        <f>INDEX('ВРП-ДУШ'!N:N,MATCH($A39,'ВРП-ДУШ'!$B:$B,0))</f>
        <v>310577.06668935064</v>
      </c>
      <c r="P39">
        <f>INDEX('ВРП-ДУШ'!O:O,MATCH($A39,'ВРП-ДУШ'!$B:$B,0))</f>
        <v>323310.72642361402</v>
      </c>
      <c r="Q39">
        <f>INDEX('ВРП-ДУШ'!P:P,MATCH($A39,'ВРП-ДУШ'!$B:$B,0))</f>
        <v>331815.9467516687</v>
      </c>
      <c r="R39">
        <f>INDEX('ВРП-ДУШ'!Q:Q,MATCH($A39,'ВРП-ДУШ'!$B:$B,0))</f>
        <v>339341.18509999284</v>
      </c>
      <c r="S39">
        <f>INDEX('ВРП-ДУШ'!R:R,MATCH($A39,'ВРП-ДУШ'!$B:$B,0))</f>
        <v>346447.05768182856</v>
      </c>
      <c r="T39">
        <f>INDEX('ВРП-ДУШ'!S:S,MATCH($A39,'ВРП-ДУШ'!$B:$B,0))</f>
        <v>338598.92984497163</v>
      </c>
      <c r="U39">
        <f>INDEX('ВРП-ДУШ'!T:T,MATCH($A39,'ВРП-ДУШ'!$B:$B,0))</f>
        <v>361550.19638697436</v>
      </c>
      <c r="V39">
        <f>INDEX('ВРП-ДУШ'!U:U,MATCH($A39,'ВРП-ДУШ'!$B:$B,0))</f>
        <v>375083.58718036779</v>
      </c>
    </row>
    <row r="40" spans="1:22" x14ac:dyDescent="0.25">
      <c r="A40" s="5" t="s">
        <v>51</v>
      </c>
      <c r="B40" t="str">
        <f t="shared" si="0"/>
        <v>Город федерального значения Севастополь</v>
      </c>
      <c r="C40">
        <f>INDEX(НАСЕЛЕНИЕ!Z:Z,MATCH($B40,НАСЕЛЕНИЕ!A:A,0))/10^6</f>
        <v>0.55982399999999999</v>
      </c>
      <c r="D40" s="37" t="s">
        <v>218</v>
      </c>
      <c r="E40" t="e">
        <f>INDEX('ВРП-ДУШ'!D:D,MATCH($A40,'ВРП-ДУШ'!$B:$B,0))</f>
        <v>#DIV/0!</v>
      </c>
      <c r="F40" t="e">
        <f>INDEX('ВРП-ДУШ'!E:E,MATCH($A40,'ВРП-ДУШ'!$B:$B,0))</f>
        <v>#DIV/0!</v>
      </c>
      <c r="G40" t="e">
        <f>INDEX('ВРП-ДУШ'!F:F,MATCH($A40,'ВРП-ДУШ'!$B:$B,0))</f>
        <v>#DIV/0!</v>
      </c>
      <c r="H40" t="e">
        <f>INDEX('ВРП-ДУШ'!G:G,MATCH($A40,'ВРП-ДУШ'!$B:$B,0))</f>
        <v>#DIV/0!</v>
      </c>
      <c r="I40" t="e">
        <f>INDEX('ВРП-ДУШ'!H:H,MATCH($A40,'ВРП-ДУШ'!$B:$B,0))</f>
        <v>#DIV/0!</v>
      </c>
      <c r="J40" t="e">
        <f>INDEX('ВРП-ДУШ'!I:I,MATCH($A40,'ВРП-ДУШ'!$B:$B,0))</f>
        <v>#DIV/0!</v>
      </c>
      <c r="K40" t="e">
        <f>INDEX('ВРП-ДУШ'!J:J,MATCH($A40,'ВРП-ДУШ'!$B:$B,0))</f>
        <v>#DIV/0!</v>
      </c>
      <c r="L40" t="e">
        <f>INDEX('ВРП-ДУШ'!K:K,MATCH($A40,'ВРП-ДУШ'!$B:$B,0))</f>
        <v>#DIV/0!</v>
      </c>
      <c r="M40" t="e">
        <f>INDEX('ВРП-ДУШ'!L:L,MATCH($A40,'ВРП-ДУШ'!$B:$B,0))</f>
        <v>#DIV/0!</v>
      </c>
      <c r="N40" t="e">
        <f>INDEX('ВРП-ДУШ'!M:M,MATCH($A40,'ВРП-ДУШ'!$B:$B,0))</f>
        <v>#DIV/0!</v>
      </c>
      <c r="O40">
        <f>INDEX('ВРП-ДУШ'!N:N,MATCH($A40,'ВРП-ДУШ'!$B:$B,0))</f>
        <v>201155.50542264813</v>
      </c>
      <c r="P40">
        <f>INDEX('ВРП-ДУШ'!O:O,MATCH($A40,'ВРП-ДУШ'!$B:$B,0))</f>
        <v>199345.10587384427</v>
      </c>
      <c r="Q40">
        <f>INDEX('ВРП-ДУШ'!P:P,MATCH($A40,'ВРП-ДУШ'!$B:$B,0))</f>
        <v>203963.94059494598</v>
      </c>
      <c r="R40">
        <f>INDEX('ВРП-ДУШ'!Q:Q,MATCH($A40,'ВРП-ДУШ'!$B:$B,0))</f>
        <v>207039.19322190381</v>
      </c>
      <c r="S40">
        <f>INDEX('ВРП-ДУШ'!R:R,MATCH($A40,'ВРП-ДУШ'!$B:$B,0))</f>
        <v>209939.3470373429</v>
      </c>
      <c r="T40">
        <f>INDEX('ВРП-ДУШ'!S:S,MATCH($A40,'ВРП-ДУШ'!$B:$B,0))</f>
        <v>200832.64711015997</v>
      </c>
      <c r="U40">
        <f>INDEX('ВРП-ДУШ'!T:T,MATCH($A40,'ВРП-ДУШ'!$B:$B,0))</f>
        <v>210358.44467505513</v>
      </c>
      <c r="V40">
        <f>INDEX('ВРП-ДУШ'!U:U,MATCH($A40,'ВРП-ДУШ'!$B:$B,0))</f>
        <v>223749.67821988126</v>
      </c>
    </row>
    <row r="41" spans="1:22" x14ac:dyDescent="0.25">
      <c r="A41" s="5" t="s">
        <v>53</v>
      </c>
      <c r="B41" t="str">
        <f t="shared" si="0"/>
        <v>Республика Дагестан</v>
      </c>
      <c r="C41">
        <f>INDEX(НАСЕЛЕНИЕ!Z:Z,MATCH($B41,НАСЕЛЕНИЕ!A:A,0))/10^6</f>
        <v>3.2210019999999999</v>
      </c>
      <c r="D41" s="37" t="s">
        <v>222</v>
      </c>
      <c r="E41">
        <f>INDEX('ВРП-ДУШ'!D:D,MATCH($A41,'ВРП-ДУШ'!$B:$B,0))</f>
        <v>98424.023744371181</v>
      </c>
      <c r="F41">
        <f>INDEX('ВРП-ДУШ'!E:E,MATCH($A41,'ВРП-ДУШ'!$B:$B,0))</f>
        <v>105608.97747771027</v>
      </c>
      <c r="G41">
        <f>INDEX('ВРП-ДУШ'!F:F,MATCH($A41,'ВРП-ДУШ'!$B:$B,0))</f>
        <v>119760.58045972345</v>
      </c>
      <c r="H41">
        <f>INDEX('ВРП-ДУШ'!G:G,MATCH($A41,'ВРП-ДУШ'!$B:$B,0))</f>
        <v>137604.90694822225</v>
      </c>
      <c r="I41">
        <f>INDEX('ВРП-ДУШ'!H:H,MATCH($A41,'ВРП-ДУШ'!$B:$B,0))</f>
        <v>152603.8418055785</v>
      </c>
      <c r="J41">
        <f>INDEX('ВРП-ДУШ'!I:I,MATCH($A41,'ВРП-ДУШ'!$B:$B,0))</f>
        <v>163896.52609919131</v>
      </c>
      <c r="K41">
        <f>INDEX('ВРП-ДУШ'!J:J,MATCH($A41,'ВРП-ДУШ'!$B:$B,0))</f>
        <v>167338.35314727432</v>
      </c>
      <c r="L41">
        <f>INDEX('ВРП-ДУШ'!K:K,MATCH($A41,'ВРП-ДУШ'!$B:$B,0))</f>
        <v>178717.36116128898</v>
      </c>
      <c r="M41">
        <f>INDEX('ВРП-ДУШ'!L:L,MATCH($A41,'ВРП-ДУШ'!$B:$B,0))</f>
        <v>186044.77296890182</v>
      </c>
      <c r="N41">
        <f>INDEX('ВРП-ДУШ'!M:M,MATCH($A41,'ВРП-ДУШ'!$B:$B,0))</f>
        <v>196649.32502812921</v>
      </c>
      <c r="O41">
        <f>INDEX('ВРП-ДУШ'!N:N,MATCH($A41,'ВРП-ДУШ'!$B:$B,0))</f>
        <v>207465.03790467631</v>
      </c>
      <c r="P41">
        <f>INDEX('ВРП-ДУШ'!O:O,MATCH($A41,'ВРП-ДУШ'!$B:$B,0))</f>
        <v>202693.34203286876</v>
      </c>
      <c r="Q41">
        <f>INDEX('ВРП-ДУШ'!P:P,MATCH($A41,'ВРП-ДУШ'!$B:$B,0))</f>
        <v>207428.11037510645</v>
      </c>
      <c r="R41">
        <f>INDEX('ВРП-ДУШ'!Q:Q,MATCH($A41,'ВРП-ДУШ'!$B:$B,0))</f>
        <v>207391.07449848877</v>
      </c>
      <c r="S41">
        <f>INDEX('ВРП-ДУШ'!R:R,MATCH($A41,'ВРП-ДУШ'!$B:$B,0))</f>
        <v>207616.89841627816</v>
      </c>
      <c r="T41">
        <f>INDEX('ВРП-ДУШ'!S:S,MATCH($A41,'ВРП-ДУШ'!$B:$B,0))</f>
        <v>205370.04411545952</v>
      </c>
      <c r="U41">
        <f>INDEX('ВРП-ДУШ'!T:T,MATCH($A41,'ВРП-ДУШ'!$B:$B,0))</f>
        <v>209181.56117851171</v>
      </c>
      <c r="V41">
        <f>INDEX('ВРП-ДУШ'!U:U,MATCH($A41,'ВРП-ДУШ'!$B:$B,0))</f>
        <v>212314.90881838152</v>
      </c>
    </row>
    <row r="42" spans="1:22" x14ac:dyDescent="0.25">
      <c r="A42" s="5" t="s">
        <v>54</v>
      </c>
      <c r="B42" t="str">
        <f t="shared" si="0"/>
        <v>Республика Ингушетия</v>
      </c>
      <c r="C42">
        <f>INDEX(НАСЕЛЕНИЕ!Z:Z,MATCH($B42,НАСЕЛЕНИЕ!A:A,0))/10^6</f>
        <v>0.52314899999999998</v>
      </c>
      <c r="D42" s="37" t="s">
        <v>224</v>
      </c>
      <c r="E42">
        <f>INDEX('ВРП-ДУШ'!D:D,MATCH($A42,'ВРП-ДУШ'!$B:$B,0))</f>
        <v>77743.147877947122</v>
      </c>
      <c r="F42">
        <f>INDEX('ВРП-ДУШ'!E:E,MATCH($A42,'ВРП-ДУШ'!$B:$B,0))</f>
        <v>82485.479898501901</v>
      </c>
      <c r="G42">
        <f>INDEX('ВРП-ДУШ'!F:F,MATCH($A42,'ВРП-ДУШ'!$B:$B,0))</f>
        <v>85125.015255253966</v>
      </c>
      <c r="H42">
        <f>INDEX('ВРП-ДУШ'!G:G,MATCH($A42,'ВРП-ДУШ'!$B:$B,0))</f>
        <v>108960.01952672507</v>
      </c>
      <c r="I42">
        <f>INDEX('ВРП-ДУШ'!H:H,MATCH($A42,'ВРП-ДУШ'!$B:$B,0))</f>
        <v>106889.77915571729</v>
      </c>
      <c r="J42">
        <f>INDEX('ВРП-ДУШ'!I:I,MATCH($A42,'ВРП-ДУШ'!$B:$B,0))</f>
        <v>93421.666982096925</v>
      </c>
      <c r="K42">
        <f>INDEX('ВРП-ДУШ'!J:J,MATCH($A42,'ВРП-ДУШ'!$B:$B,0))</f>
        <v>94636.148652864184</v>
      </c>
      <c r="L42">
        <f>INDEX('ВРП-ДУШ'!K:K,MATCH($A42,'ВРП-ДУШ'!$B:$B,0))</f>
        <v>101166.04290991182</v>
      </c>
      <c r="M42">
        <f>INDEX('ВРП-ДУШ'!L:L,MATCH($A42,'ВРП-ДУШ'!$B:$B,0))</f>
        <v>112901.30388746159</v>
      </c>
      <c r="N42">
        <f>INDEX('ВРП-ДУШ'!M:M,MATCH($A42,'ВРП-ДУШ'!$B:$B,0))</f>
        <v>125659.15122674474</v>
      </c>
      <c r="O42">
        <f>INDEX('ВРП-ДУШ'!N:N,MATCH($A42,'ВРП-ДУШ'!$B:$B,0))</f>
        <v>129428.92576354707</v>
      </c>
      <c r="P42">
        <f>INDEX('ВРП-ДУШ'!O:O,MATCH($A42,'ВРП-ДУШ'!$B:$B,0))</f>
        <v>123604.62410418745</v>
      </c>
      <c r="Q42">
        <f>INDEX('ВРП-ДУШ'!P:P,MATCH($A42,'ВРП-ДУШ'!$B:$B,0))</f>
        <v>125896.6791517419</v>
      </c>
      <c r="R42">
        <f>INDEX('ВРП-ДУШ'!Q:Q,MATCH($A42,'ВРП-ДУШ'!$B:$B,0))</f>
        <v>127826.02439503011</v>
      </c>
      <c r="S42">
        <f>INDEX('ВРП-ДУШ'!R:R,MATCH($A42,'ВРП-ДУШ'!$B:$B,0))</f>
        <v>128303.98142300437</v>
      </c>
      <c r="T42">
        <f>INDEX('ВРП-ДУШ'!S:S,MATCH($A42,'ВРП-ДУШ'!$B:$B,0))</f>
        <v>120316.22380026343</v>
      </c>
      <c r="U42">
        <f>INDEX('ВРП-ДУШ'!T:T,MATCH($A42,'ВРП-ДУШ'!$B:$B,0))</f>
        <v>117219.63589589033</v>
      </c>
      <c r="V42">
        <f>INDEX('ВРП-ДУШ'!U:U,MATCH($A42,'ВРП-ДУШ'!$B:$B,0))</f>
        <v>120372.46756574197</v>
      </c>
    </row>
    <row r="43" spans="1:22" x14ac:dyDescent="0.25">
      <c r="A43" s="5" t="s">
        <v>55</v>
      </c>
      <c r="B43" t="str">
        <f t="shared" si="0"/>
        <v>Кабардино-Балкарская Республика</v>
      </c>
      <c r="C43">
        <f>INDEX(НАСЕЛЕНИЕ!Z:Z,MATCH($B43,НАСЕЛЕНИЕ!A:A,0))/10^6</f>
        <v>0.90436499999999997</v>
      </c>
      <c r="D43" s="37" t="s">
        <v>226</v>
      </c>
      <c r="E43">
        <f>INDEX('ВРП-ДУШ'!D:D,MATCH($A43,'ВРП-ДУШ'!$B:$B,0))</f>
        <v>107096.49595423543</v>
      </c>
      <c r="F43">
        <f>INDEX('ВРП-ДУШ'!E:E,MATCH($A43,'ВРП-ДУШ'!$B:$B,0))</f>
        <v>116949.3735820251</v>
      </c>
      <c r="G43">
        <f>INDEX('ВРП-ДУШ'!F:F,MATCH($A43,'ВРП-ДУШ'!$B:$B,0))</f>
        <v>123966.3359969466</v>
      </c>
      <c r="H43">
        <f>INDEX('ВРП-ДУШ'!G:G,MATCH($A43,'ВРП-ДУШ'!$B:$B,0))</f>
        <v>130536.55180478477</v>
      </c>
      <c r="I43">
        <f>INDEX('ВРП-ДУШ'!H:H,MATCH($A43,'ВРП-ДУШ'!$B:$B,0))</f>
        <v>140848.93939736276</v>
      </c>
      <c r="J43">
        <f>INDEX('ВРП-ДУШ'!I:I,MATCH($A43,'ВРП-ДУШ'!$B:$B,0))</f>
        <v>146623.74591265462</v>
      </c>
      <c r="K43">
        <f>INDEX('ВРП-ДУШ'!J:J,MATCH($A43,'ВРП-ДУШ'!$B:$B,0))</f>
        <v>154541.42819193797</v>
      </c>
      <c r="L43">
        <f>INDEX('ВРП-ДУШ'!K:K,MATCH($A43,'ВРП-ДУШ'!$B:$B,0))</f>
        <v>160877.62674780743</v>
      </c>
      <c r="M43">
        <f>INDEX('ВРП-ДУШ'!L:L,MATCH($A43,'ВРП-ДУШ'!$B:$B,0))</f>
        <v>170208.52909918025</v>
      </c>
      <c r="N43">
        <f>INDEX('ВРП-ДУШ'!M:M,MATCH($A43,'ВРП-ДУШ'!$B:$B,0))</f>
        <v>168166.02674999007</v>
      </c>
      <c r="O43">
        <f>INDEX('ВРП-ДУШ'!N:N,MATCH($A43,'ВРП-ДУШ'!$B:$B,0))</f>
        <v>170688.51715123991</v>
      </c>
      <c r="P43">
        <f>INDEX('ВРП-ДУШ'!O:O,MATCH($A43,'ВРП-ДУШ'!$B:$B,0))</f>
        <v>173590.22194281098</v>
      </c>
      <c r="Q43">
        <f>INDEX('ВРП-ДУШ'!P:P,MATCH($A43,'ВРП-ДУШ'!$B:$B,0))</f>
        <v>173232.14034248368</v>
      </c>
      <c r="R43">
        <f>INDEX('ВРП-ДУШ'!Q:Q,MATCH($A43,'ВРП-ДУШ'!$B:$B,0))</f>
        <v>174468.43748631142</v>
      </c>
      <c r="S43">
        <f>INDEX('ВРП-ДУШ'!R:R,MATCH($A43,'ВРП-ДУШ'!$B:$B,0))</f>
        <v>173085.68363101126</v>
      </c>
      <c r="T43">
        <f>INDEX('ВРП-ДУШ'!S:S,MATCH($A43,'ВРП-ДУШ'!$B:$B,0))</f>
        <v>172297.31928923735</v>
      </c>
      <c r="U43">
        <f>INDEX('ВРП-ДУШ'!T:T,MATCH($A43,'ВРП-ДУШ'!$B:$B,0))</f>
        <v>181275.47843430567</v>
      </c>
      <c r="V43">
        <f>INDEX('ВРП-ДУШ'!U:U,MATCH($A43,'ВРП-ДУШ'!$B:$B,0))</f>
        <v>193870.46484790347</v>
      </c>
    </row>
    <row r="44" spans="1:22" x14ac:dyDescent="0.25">
      <c r="A44" s="5" t="s">
        <v>56</v>
      </c>
      <c r="B44" t="str">
        <f t="shared" si="0"/>
        <v>Карачаево-Черкесская Республика</v>
      </c>
      <c r="C44">
        <f>INDEX(НАСЕЛЕНИЕ!Z:Z,MATCH($B44,НАСЕЛЕНИЕ!A:A,0))/10^6</f>
        <v>0.46838299999999999</v>
      </c>
      <c r="D44" s="37" t="s">
        <v>228</v>
      </c>
      <c r="E44">
        <f>INDEX('ВРП-ДУШ'!D:D,MATCH($A44,'ВРП-ДУШ'!$B:$B,0))</f>
        <v>123125.34272805347</v>
      </c>
      <c r="F44">
        <f>INDEX('ВРП-ДУШ'!E:E,MATCH($A44,'ВРП-ДУШ'!$B:$B,0))</f>
        <v>130512.86329173668</v>
      </c>
      <c r="G44">
        <f>INDEX('ВРП-ДУШ'!F:F,MATCH($A44,'ВРП-ДУШ'!$B:$B,0))</f>
        <v>146174.40688674507</v>
      </c>
      <c r="H44">
        <f>INDEX('ВРП-ДУШ'!G:G,MATCH($A44,'ВРП-ДУШ'!$B:$B,0))</f>
        <v>149682.59265202694</v>
      </c>
      <c r="I44">
        <f>INDEX('ВРП-ДУШ'!H:H,MATCH($A44,'ВРП-ДУШ'!$B:$B,0))</f>
        <v>159861.00895236476</v>
      </c>
      <c r="J44">
        <f>INDEX('ВРП-ДУШ'!I:I,MATCH($A44,'ВРП-ДУШ'!$B:$B,0))</f>
        <v>160180.73097026951</v>
      </c>
      <c r="K44">
        <f>INDEX('ВРП-ДУШ'!J:J,MATCH($A44,'ВРП-ДУШ'!$B:$B,0))</f>
        <v>161942.71901094247</v>
      </c>
      <c r="L44">
        <f>INDEX('ВРП-ДУШ'!K:K,MATCH($A44,'ВРП-ДУШ'!$B:$B,0))</f>
        <v>170201.79768050055</v>
      </c>
      <c r="M44">
        <f>INDEX('ВРП-ДУШ'!L:L,MATCH($A44,'ВРП-ДУШ'!$B:$B,0))</f>
        <v>179222.49295756707</v>
      </c>
      <c r="N44">
        <f>INDEX('ВРП-ДУШ'!M:M,MATCH($A44,'ВРП-ДУШ'!$B:$B,0))</f>
        <v>178505.60298573677</v>
      </c>
      <c r="O44">
        <f>INDEX('ВРП-ДУШ'!N:N,MATCH($A44,'ВРП-ДУШ'!$B:$B,0))</f>
        <v>175471.00773497924</v>
      </c>
      <c r="P44">
        <f>INDEX('ВРП-ДУШ'!O:O,MATCH($A44,'ВРП-ДУШ'!$B:$B,0))</f>
        <v>167223.87037143522</v>
      </c>
      <c r="Q44">
        <f>INDEX('ВРП-ДУШ'!P:P,MATCH($A44,'ВРП-ДУШ'!$B:$B,0))</f>
        <v>168649.88681447157</v>
      </c>
      <c r="R44">
        <f>INDEX('ВРП-ДУШ'!Q:Q,MATCH($A44,'ВРП-ДУШ'!$B:$B,0))</f>
        <v>164957.45038115952</v>
      </c>
      <c r="S44">
        <f>INDEX('ВРП-ДУШ'!R:R,MATCH($A44,'ВРП-ДУШ'!$B:$B,0))</f>
        <v>167272.2367816483</v>
      </c>
      <c r="T44">
        <f>INDEX('ВРП-ДУШ'!S:S,MATCH($A44,'ВРП-ДУШ'!$B:$B,0))</f>
        <v>161345.00570903686</v>
      </c>
      <c r="U44">
        <f>INDEX('ВРП-ДУШ'!T:T,MATCH($A44,'ВРП-ДУШ'!$B:$B,0))</f>
        <v>182275.16676212152</v>
      </c>
      <c r="V44">
        <f>INDEX('ВРП-ДУШ'!U:U,MATCH($A44,'ВРП-ДУШ'!$B:$B,0))</f>
        <v>258180.5979478209</v>
      </c>
    </row>
    <row r="45" spans="1:22" x14ac:dyDescent="0.25">
      <c r="A45" s="5" t="s">
        <v>57</v>
      </c>
      <c r="B45" t="str">
        <f t="shared" si="0"/>
        <v>Республика Северная Осетия-Алания</v>
      </c>
      <c r="C45">
        <f>INDEX(НАСЕЛЕНИЕ!Z:Z,MATCH($B45,НАСЕЛЕНИЕ!A:A,0))/10^6</f>
        <v>0.679813</v>
      </c>
      <c r="D45" s="37" t="s">
        <v>230</v>
      </c>
      <c r="E45">
        <f>INDEX('ВРП-ДУШ'!D:D,MATCH($A45,'ВРП-ДУШ'!$B:$B,0))</f>
        <v>143183.76540941172</v>
      </c>
      <c r="F45">
        <f>INDEX('ВРП-ДУШ'!E:E,MATCH($A45,'ВРП-ДУШ'!$B:$B,0))</f>
        <v>151202.05627233876</v>
      </c>
      <c r="G45">
        <f>INDEX('ВРП-ДУШ'!F:F,MATCH($A45,'ВРП-ДУШ'!$B:$B,0))</f>
        <v>169648.70713756411</v>
      </c>
      <c r="H45">
        <f>INDEX('ВРП-ДУШ'!G:G,MATCH($A45,'ВРП-ДУШ'!$B:$B,0))</f>
        <v>179488.33215154283</v>
      </c>
      <c r="I45">
        <f>INDEX('ВРП-ДУШ'!H:H,MATCH($A45,'ВРП-ДУШ'!$B:$B,0))</f>
        <v>179847.3088158459</v>
      </c>
      <c r="J45">
        <f>INDEX('ВРП-ДУШ'!I:I,MATCH($A45,'ВРП-ДУШ'!$B:$B,0))</f>
        <v>184343.49153624204</v>
      </c>
      <c r="K45">
        <f>INDEX('ВРП-ДУШ'!J:J,MATCH($A45,'ВРП-ДУШ'!$B:$B,0))</f>
        <v>195588.44451995281</v>
      </c>
      <c r="L45">
        <f>INDEX('ВРП-ДУШ'!K:K,MATCH($A45,'ВРП-ДУШ'!$B:$B,0))</f>
        <v>201651.68630007136</v>
      </c>
      <c r="M45">
        <f>INDEX('ВРП-ДУШ'!L:L,MATCH($A45,'ВРП-ДУШ'!$B:$B,0))</f>
        <v>205684.72002607278</v>
      </c>
      <c r="N45">
        <f>INDEX('ВРП-ДУШ'!M:M,MATCH($A45,'ВРП-ДУШ'!$B:$B,0))</f>
        <v>213912.10882711571</v>
      </c>
      <c r="O45">
        <f>INDEX('ВРП-ДУШ'!N:N,MATCH($A45,'ВРП-ДУШ'!$B:$B,0))</f>
        <v>217334.70256834954</v>
      </c>
      <c r="P45">
        <f>INDEX('ВРП-ДУШ'!O:O,MATCH($A45,'ВРП-ДУШ'!$B:$B,0))</f>
        <v>211684.00030157244</v>
      </c>
      <c r="Q45">
        <f>INDEX('ВРП-ДУШ'!P:P,MATCH($A45,'ВРП-ДУШ'!$B:$B,0))</f>
        <v>208905.04730332564</v>
      </c>
      <c r="R45">
        <f>INDEX('ВРП-ДУШ'!Q:Q,MATCH($A45,'ВРП-ДУШ'!$B:$B,0))</f>
        <v>207016.20504577117</v>
      </c>
      <c r="S45">
        <f>INDEX('ВРП-ДУШ'!R:R,MATCH($A45,'ВРП-ДУШ'!$B:$B,0))</f>
        <v>207289.39762531163</v>
      </c>
      <c r="T45">
        <f>INDEX('ВРП-ДУШ'!S:S,MATCH($A45,'ВРП-ДУШ'!$B:$B,0))</f>
        <v>214745.18638470818</v>
      </c>
      <c r="U45">
        <f>INDEX('ВРП-ДУШ'!T:T,MATCH($A45,'ВРП-ДУШ'!$B:$B,0))</f>
        <v>231959.28163988984</v>
      </c>
      <c r="V45">
        <f>INDEX('ВРП-ДУШ'!U:U,MATCH($A45,'ВРП-ДУШ'!$B:$B,0))</f>
        <v>235665.07063697718</v>
      </c>
    </row>
    <row r="46" spans="1:22" x14ac:dyDescent="0.25">
      <c r="A46" s="5" t="s">
        <v>58</v>
      </c>
      <c r="B46" t="str">
        <f t="shared" si="0"/>
        <v>Чеченская Республика</v>
      </c>
      <c r="C46">
        <f>INDEX(НАСЕЛЕНИЕ!Z:Z,MATCH($B46,НАСЕЛЕНИЕ!A:A,0))/10^6</f>
        <v>1.5430379999999999</v>
      </c>
      <c r="D46" s="37" t="s">
        <v>232</v>
      </c>
      <c r="E46" t="e">
        <f>INDEX('ВРП-ДУШ'!D:D,MATCH($A46,'ВРП-ДУШ'!$B:$B,0))</f>
        <v>#DIV/0!</v>
      </c>
      <c r="F46" t="e">
        <f>INDEX('ВРП-ДУШ'!E:E,MATCH($A46,'ВРП-ДУШ'!$B:$B,0))</f>
        <v>#DIV/0!</v>
      </c>
      <c r="G46">
        <f>INDEX('ВРП-ДУШ'!F:F,MATCH($A46,'ВРП-ДУШ'!$B:$B,0))</f>
        <v>109960.63978938405</v>
      </c>
      <c r="H46">
        <f>INDEX('ВРП-ДУШ'!G:G,MATCH($A46,'ВРП-ДУШ'!$B:$B,0))</f>
        <v>136351.19333883622</v>
      </c>
      <c r="I46">
        <f>INDEX('ВРП-ДУШ'!H:H,MATCH($A46,'ВРП-ДУШ'!$B:$B,0))</f>
        <v>147395.63999928194</v>
      </c>
      <c r="J46">
        <f>INDEX('ВРП-ДУШ'!I:I,MATCH($A46,'ВРП-ДУШ'!$B:$B,0))</f>
        <v>130297.74575936524</v>
      </c>
      <c r="K46">
        <f>INDEX('ВРП-ДУШ'!J:J,MATCH($A46,'ВРП-ДУШ'!$B:$B,0))</f>
        <v>122870.77425108141</v>
      </c>
      <c r="L46">
        <f>INDEX('ВРП-ДУШ'!K:K,MATCH($A46,'ВРП-ДУШ'!$B:$B,0))</f>
        <v>128522.82986663115</v>
      </c>
      <c r="M46">
        <f>INDEX('ВРП-ДУШ'!L:L,MATCH($A46,'ВРП-ДУШ'!$B:$B,0))</f>
        <v>135077.49418982933</v>
      </c>
      <c r="N46">
        <f>INDEX('ВРП-ДУШ'!M:M,MATCH($A46,'ВРП-ДУШ'!$B:$B,0))</f>
        <v>133051.33177698188</v>
      </c>
      <c r="O46">
        <f>INDEX('ВРП-ДУШ'!N:N,MATCH($A46,'ВРП-ДУШ'!$B:$B,0))</f>
        <v>141965.77100603969</v>
      </c>
      <c r="P46">
        <f>INDEX('ВРП-ДУШ'!O:O,MATCH($A46,'ВРП-ДУШ'!$B:$B,0))</f>
        <v>143527.39448710612</v>
      </c>
      <c r="Q46">
        <f>INDEX('ВРП-ДУШ'!P:P,MATCH($A46,'ВРП-ДУШ'!$B:$B,0))</f>
        <v>145064.46809764061</v>
      </c>
      <c r="R46">
        <f>INDEX('ВРП-ДУШ'!Q:Q,MATCH($A46,'ВРП-ДУШ'!$B:$B,0))</f>
        <v>145177.1042451291</v>
      </c>
      <c r="S46">
        <f>INDEX('ВРП-ДУШ'!R:R,MATCH($A46,'ВРП-ДУШ'!$B:$B,0))</f>
        <v>150623.29838792133</v>
      </c>
      <c r="T46">
        <f>INDEX('ВРП-ДУШ'!S:S,MATCH($A46,'ВРП-ДУШ'!$B:$B,0))</f>
        <v>151004.77544919238</v>
      </c>
      <c r="U46">
        <f>INDEX('ВРП-ДУШ'!T:T,MATCH($A46,'ВРП-ДУШ'!$B:$B,0))</f>
        <v>151764.7810212918</v>
      </c>
      <c r="V46">
        <f>INDEX('ВРП-ДУШ'!U:U,MATCH($A46,'ВРП-ДУШ'!$B:$B,0))</f>
        <v>159286.54766107621</v>
      </c>
    </row>
    <row r="47" spans="1:22" x14ac:dyDescent="0.25">
      <c r="A47" s="5" t="s">
        <v>59</v>
      </c>
      <c r="B47" t="str">
        <f t="shared" si="0"/>
        <v>Ставропольский край</v>
      </c>
      <c r="C47">
        <f>INDEX(НАСЕЛЕНИЕ!Z:Z,MATCH($B47,НАСЕЛЕНИЕ!A:A,0))/10^6</f>
        <v>2.8886560000000001</v>
      </c>
      <c r="D47" s="37" t="s">
        <v>234</v>
      </c>
      <c r="E47">
        <f>INDEX('ВРП-ДУШ'!D:D,MATCH($A47,'ВРП-ДУШ'!$B:$B,0))</f>
        <v>162009.5484731046</v>
      </c>
      <c r="F47">
        <f>INDEX('ВРП-ДУШ'!E:E,MATCH($A47,'ВРП-ДУШ'!$B:$B,0))</f>
        <v>175294.3314478992</v>
      </c>
      <c r="G47">
        <f>INDEX('ВРП-ДУШ'!F:F,MATCH($A47,'ВРП-ДУШ'!$B:$B,0))</f>
        <v>189493.17229517904</v>
      </c>
      <c r="H47">
        <f>INDEX('ВРП-ДУШ'!G:G,MATCH($A47,'ВРП-ДУШ'!$B:$B,0))</f>
        <v>198020.36504846209</v>
      </c>
      <c r="I47">
        <f>INDEX('ВРП-ДУШ'!H:H,MATCH($A47,'ВРП-ДУШ'!$B:$B,0))</f>
        <v>212475.85169699983</v>
      </c>
      <c r="J47">
        <f>INDEX('ВРП-ДУШ'!I:I,MATCH($A47,'ВРП-ДУШ'!$B:$B,0))</f>
        <v>206951.47955287783</v>
      </c>
      <c r="K47">
        <f>INDEX('ВРП-ДУШ'!J:J,MATCH($A47,'ВРП-ДУШ'!$B:$B,0))</f>
        <v>215643.4416940987</v>
      </c>
      <c r="L47">
        <f>INDEX('ВРП-ДУШ'!K:K,MATCH($A47,'ВРП-ДУШ'!$B:$B,0))</f>
        <v>229660.26540421511</v>
      </c>
      <c r="M47">
        <f>INDEX('ВРП-ДУШ'!L:L,MATCH($A47,'ВРП-ДУШ'!$B:$B,0))</f>
        <v>230808.56673123621</v>
      </c>
      <c r="N47">
        <f>INDEX('ВРП-ДУШ'!M:M,MATCH($A47,'ВРП-ДУШ'!$B:$B,0))</f>
        <v>237040.3980329796</v>
      </c>
      <c r="O47">
        <f>INDEX('ВРП-ДУШ'!N:N,MATCH($A47,'ВРП-ДУШ'!$B:$B,0))</f>
        <v>246759.05435233176</v>
      </c>
      <c r="P47">
        <f>INDEX('ВРП-ДУШ'!O:O,MATCH($A47,'ВРП-ДУШ'!$B:$B,0))</f>
        <v>248733.1267871504</v>
      </c>
      <c r="Q47">
        <f>INDEX('ВРП-ДУШ'!P:P,MATCH($A47,'ВРП-ДУШ'!$B:$B,0))</f>
        <v>248699.51776427339</v>
      </c>
      <c r="R47">
        <f>INDEX('ВРП-ДУШ'!Q:Q,MATCH($A47,'ВРП-ДУШ'!$B:$B,0))</f>
        <v>250090.90761161648</v>
      </c>
      <c r="S47">
        <f>INDEX('ВРП-ДУШ'!R:R,MATCH($A47,'ВРП-ДУШ'!$B:$B,0))</f>
        <v>255242.31735111307</v>
      </c>
      <c r="T47">
        <f>INDEX('ВРП-ДУШ'!S:S,MATCH($A47,'ВРП-ДУШ'!$B:$B,0))</f>
        <v>253513.76032747666</v>
      </c>
      <c r="U47">
        <f>INDEX('ВРП-ДУШ'!T:T,MATCH($A47,'ВРП-ДУШ'!$B:$B,0))</f>
        <v>272547.33477352466</v>
      </c>
      <c r="V47">
        <f>INDEX('ВРП-ДУШ'!U:U,MATCH($A47,'ВРП-ДУШ'!$B:$B,0))</f>
        <v>277631.64173653332</v>
      </c>
    </row>
    <row r="48" spans="1:22" x14ac:dyDescent="0.25">
      <c r="A48" s="5" t="s">
        <v>61</v>
      </c>
      <c r="B48" t="str">
        <f t="shared" si="0"/>
        <v>Республика Башкортостан</v>
      </c>
      <c r="C48">
        <f>INDEX(НАСЕЛЕНИЕ!Z:Z,MATCH($B48,НАСЕЛЕНИЕ!A:A,0))/10^6</f>
        <v>4.0709799999999996</v>
      </c>
      <c r="D48" s="37" t="s">
        <v>238</v>
      </c>
      <c r="E48">
        <f>INDEX('ВРП-ДУШ'!D:D,MATCH($A48,'ВРП-ДУШ'!$B:$B,0))</f>
        <v>208484.41626891016</v>
      </c>
      <c r="F48">
        <f>INDEX('ВРП-ДУШ'!E:E,MATCH($A48,'ВРП-ДУШ'!$B:$B,0))</f>
        <v>223495.29424027173</v>
      </c>
      <c r="G48">
        <f>INDEX('ВРП-ДУШ'!F:F,MATCH($A48,'ВРП-ДУШ'!$B:$B,0))</f>
        <v>243162.88013341563</v>
      </c>
      <c r="H48">
        <f>INDEX('ВРП-ДУШ'!G:G,MATCH($A48,'ВРП-ДУШ'!$B:$B,0))</f>
        <v>266506.51662622351</v>
      </c>
      <c r="I48">
        <f>INDEX('ВРП-ДУШ'!H:H,MATCH($A48,'ВРП-ДУШ'!$B:$B,0))</f>
        <v>286761.01188981649</v>
      </c>
      <c r="J48">
        <f>INDEX('ВРП-ДУШ'!I:I,MATCH($A48,'ВРП-ДУШ'!$B:$B,0))</f>
        <v>283319.87974713871</v>
      </c>
      <c r="K48">
        <f>INDEX('ВРП-ДУШ'!J:J,MATCH($A48,'ВРП-ДУШ'!$B:$B,0))</f>
        <v>297485.87373449566</v>
      </c>
      <c r="L48">
        <f>INDEX('ВРП-ДУШ'!K:K,MATCH($A48,'ВРП-ДУШ'!$B:$B,0))</f>
        <v>322177.20125445881</v>
      </c>
      <c r="M48">
        <f>INDEX('ВРП-ДУШ'!L:L,MATCH($A48,'ВРП-ДУШ'!$B:$B,0))</f>
        <v>336675.17531090946</v>
      </c>
      <c r="N48">
        <f>INDEX('ВРП-ДУШ'!M:M,MATCH($A48,'ВРП-ДУШ'!$B:$B,0))</f>
        <v>345092.05469368224</v>
      </c>
      <c r="O48">
        <f>INDEX('ВРП-ДУШ'!N:N,MATCH($A48,'ВРП-ДУШ'!$B:$B,0))</f>
        <v>351303.7116781685</v>
      </c>
      <c r="P48">
        <f>INDEX('ВРП-ДУШ'!O:O,MATCH($A48,'ВРП-ДУШ'!$B:$B,0))</f>
        <v>345331.54857963964</v>
      </c>
      <c r="Q48">
        <f>INDEX('ВРП-ДУШ'!P:P,MATCH($A48,'ВРП-ДУШ'!$B:$B,0))</f>
        <v>346700.16346411919</v>
      </c>
      <c r="R48">
        <f>INDEX('ВРП-ДУШ'!Q:Q,MATCH($A48,'ВРП-ДУШ'!$B:$B,0))</f>
        <v>358108.52131219953</v>
      </c>
      <c r="S48">
        <f>INDEX('ВРП-ДУШ'!R:R,MATCH($A48,'ВРП-ДУШ'!$B:$B,0))</f>
        <v>365925.95544790704</v>
      </c>
      <c r="T48">
        <f>INDEX('ВРП-ДУШ'!S:S,MATCH($A48,'ВРП-ДУШ'!$B:$B,0))</f>
        <v>348105.64724301326</v>
      </c>
      <c r="U48">
        <f>INDEX('ВРП-ДУШ'!T:T,MATCH($A48,'ВРП-ДУШ'!$B:$B,0))</f>
        <v>358380.58219913399</v>
      </c>
      <c r="V48">
        <f>INDEX('ВРП-ДУШ'!U:U,MATCH($A48,'ВРП-ДУШ'!$B:$B,0))</f>
        <v>365212.64434058574</v>
      </c>
    </row>
    <row r="49" spans="1:22" x14ac:dyDescent="0.25">
      <c r="A49" s="5" t="s">
        <v>62</v>
      </c>
      <c r="B49" t="str">
        <f t="shared" si="0"/>
        <v>Республика Марий Эл</v>
      </c>
      <c r="C49">
        <f>INDEX(НАСЕЛЕНИЕ!Z:Z,MATCH($B49,НАСЕЛЕНИЕ!A:A,0))/10^6</f>
        <v>0.67108800000000002</v>
      </c>
      <c r="D49" s="37" t="s">
        <v>240</v>
      </c>
      <c r="E49">
        <f>INDEX('ВРП-ДУШ'!D:D,MATCH($A49,'ВРП-ДУШ'!$B:$B,0))</f>
        <v>134220.85874527015</v>
      </c>
      <c r="F49">
        <f>INDEX('ВРП-ДУШ'!E:E,MATCH($A49,'ВРП-ДУШ'!$B:$B,0))</f>
        <v>137039.49677892082</v>
      </c>
      <c r="G49">
        <f>INDEX('ВРП-ДУШ'!F:F,MATCH($A49,'ВРП-ДУШ'!$B:$B,0))</f>
        <v>154991.67085695945</v>
      </c>
      <c r="H49">
        <f>INDEX('ВРП-ДУШ'!G:G,MATCH($A49,'ВРП-ДУШ'!$B:$B,0))</f>
        <v>167391.00452551621</v>
      </c>
      <c r="I49">
        <f>INDEX('ВРП-ДУШ'!H:H,MATCH($A49,'ВРП-ДУШ'!$B:$B,0))</f>
        <v>177267.07379252167</v>
      </c>
      <c r="J49">
        <f>INDEX('ВРП-ДУШ'!I:I,MATCH($A49,'ВРП-ДУШ'!$B:$B,0))</f>
        <v>177976.14208769175</v>
      </c>
      <c r="K49">
        <f>INDEX('ВРП-ДУШ'!J:J,MATCH($A49,'ВРП-ДУШ'!$B:$B,0))</f>
        <v>188654.71061295326</v>
      </c>
      <c r="L49">
        <f>INDEX('ВРП-ДУШ'!K:K,MATCH($A49,'ВРП-ДУШ'!$B:$B,0))</f>
        <v>200917.26680279523</v>
      </c>
      <c r="M49">
        <f>INDEX('ВРП-ДУШ'!L:L,MATCH($A49,'ВРП-ДУШ'!$B:$B,0))</f>
        <v>221410.82801668035</v>
      </c>
      <c r="N49">
        <f>INDEX('ВРП-ДУШ'!M:M,MATCH($A49,'ВРП-ДУШ'!$B:$B,0))</f>
        <v>226281.86623304733</v>
      </c>
      <c r="O49">
        <f>INDEX('ВРП-ДУШ'!N:N,MATCH($A49,'ВРП-ДУШ'!$B:$B,0))</f>
        <v>240311.34193949628</v>
      </c>
      <c r="P49">
        <f>INDEX('ВРП-ДУШ'!O:O,MATCH($A49,'ВРП-ДУШ'!$B:$B,0))</f>
        <v>248481.92756543917</v>
      </c>
      <c r="Q49">
        <f>INDEX('ВРП-ДУШ'!P:P,MATCH($A49,'ВРП-ДУШ'!$B:$B,0))</f>
        <v>252742.79743243085</v>
      </c>
      <c r="R49">
        <f>INDEX('ВРП-ДУШ'!Q:Q,MATCH($A49,'ВРП-ДУШ'!$B:$B,0))</f>
        <v>259345.68265100606</v>
      </c>
      <c r="S49">
        <f>INDEX('ВРП-ДУШ'!R:R,MATCH($A49,'ВРП-ДУШ'!$B:$B,0))</f>
        <v>261261.31420171569</v>
      </c>
      <c r="T49">
        <f>INDEX('ВРП-ДУШ'!S:S,MATCH($A49,'ВРП-ДУШ'!$B:$B,0))</f>
        <v>255496.67611485714</v>
      </c>
      <c r="U49">
        <f>INDEX('ВРП-ДУШ'!T:T,MATCH($A49,'ВРП-ДУШ'!$B:$B,0))</f>
        <v>257490.972613447</v>
      </c>
      <c r="V49">
        <f>INDEX('ВРП-ДУШ'!U:U,MATCH($A49,'ВРП-ДУШ'!$B:$B,0))</f>
        <v>258103.49706971005</v>
      </c>
    </row>
    <row r="50" spans="1:22" x14ac:dyDescent="0.25">
      <c r="A50" s="5" t="s">
        <v>63</v>
      </c>
      <c r="B50" t="str">
        <f t="shared" si="0"/>
        <v>Республика Мордовия</v>
      </c>
      <c r="C50">
        <f>INDEX(НАСЕЛЕНИЕ!Z:Z,MATCH($B50,НАСЕЛЕНИЕ!A:A,0))/10^6</f>
        <v>0.76863099999999995</v>
      </c>
      <c r="D50" s="37" t="s">
        <v>242</v>
      </c>
      <c r="E50">
        <f>INDEX('ВРП-ДУШ'!D:D,MATCH($A50,'ВРП-ДУШ'!$B:$B,0))</f>
        <v>150996.4083107021</v>
      </c>
      <c r="F50">
        <f>INDEX('ВРП-ДУШ'!E:E,MATCH($A50,'ВРП-ДУШ'!$B:$B,0))</f>
        <v>161415.16048414056</v>
      </c>
      <c r="G50">
        <f>INDEX('ВРП-ДУШ'!F:F,MATCH($A50,'ВРП-ДУШ'!$B:$B,0))</f>
        <v>182560.54650756295</v>
      </c>
      <c r="H50">
        <f>INDEX('ВРП-ДУШ'!G:G,MATCH($A50,'ВРП-ДУШ'!$B:$B,0))</f>
        <v>204285.25154196296</v>
      </c>
      <c r="I50">
        <f>INDEX('ВРП-ДУШ'!H:H,MATCH($A50,'ВРП-ДУШ'!$B:$B,0))</f>
        <v>214499.51411906109</v>
      </c>
      <c r="J50">
        <f>INDEX('ВРП-ДУШ'!I:I,MATCH($A50,'ВРП-ДУШ'!$B:$B,0))</f>
        <v>200986.04472956024</v>
      </c>
      <c r="K50">
        <f>INDEX('ВРП-ДУШ'!J:J,MATCH($A50,'ВРП-ДУШ'!$B:$B,0))</f>
        <v>212040.27718968605</v>
      </c>
      <c r="L50">
        <f>INDEX('ВРП-ДУШ'!K:K,MATCH($A50,'ВРП-ДУШ'!$B:$B,0))</f>
        <v>233880.4257402237</v>
      </c>
      <c r="M50">
        <f>INDEX('ВРП-ДУШ'!L:L,MATCH($A50,'ВРП-ДУШ'!$B:$B,0))</f>
        <v>240896.83851243043</v>
      </c>
      <c r="N50">
        <f>INDEX('ВРП-ДУШ'!M:M,MATCH($A50,'ВРП-ДУШ'!$B:$B,0))</f>
        <v>248846.43418334064</v>
      </c>
      <c r="O50">
        <f>INDEX('ВРП-ДУШ'!N:N,MATCH($A50,'ВРП-ДУШ'!$B:$B,0))</f>
        <v>270744.92039147462</v>
      </c>
      <c r="P50">
        <f>INDEX('ВРП-ДУШ'!O:O,MATCH($A50,'ВРП-ДУШ'!$B:$B,0))</f>
        <v>274535.3492769553</v>
      </c>
      <c r="Q50">
        <f>INDEX('ВРП-ДУШ'!P:P,MATCH($A50,'ВРП-ДУШ'!$B:$B,0))</f>
        <v>282243.84796744271</v>
      </c>
      <c r="R50">
        <f>INDEX('ВРП-ДУШ'!Q:Q,MATCH($A50,'ВРП-ДУШ'!$B:$B,0))</f>
        <v>284261.14252882387</v>
      </c>
      <c r="S50">
        <f>INDEX('ВРП-ДУШ'!R:R,MATCH($A50,'ВРП-ДУШ'!$B:$B,0))</f>
        <v>293603.97734293772</v>
      </c>
      <c r="T50">
        <f>INDEX('ВРП-ДУШ'!S:S,MATCH($A50,'ВРП-ДУШ'!$B:$B,0))</f>
        <v>294746.8663161422</v>
      </c>
      <c r="U50">
        <f>INDEX('ВРП-ДУШ'!T:T,MATCH($A50,'ВРП-ДУШ'!$B:$B,0))</f>
        <v>306790.18726706255</v>
      </c>
      <c r="V50">
        <f>INDEX('ВРП-ДУШ'!U:U,MATCH($A50,'ВРП-ДУШ'!$B:$B,0))</f>
        <v>306664.46528689208</v>
      </c>
    </row>
    <row r="51" spans="1:22" x14ac:dyDescent="0.25">
      <c r="A51" s="5" t="s">
        <v>64</v>
      </c>
      <c r="B51" t="str">
        <f t="shared" si="0"/>
        <v>Республика Татарстан (Татарстан)</v>
      </c>
      <c r="C51">
        <f>INDEX(НАСЕЛЕНИЕ!Z:Z,MATCH($B51,НАСЕЛЕНИЕ!A:A,0))/10^6</f>
        <v>4.0023200000000001</v>
      </c>
      <c r="D51" s="37" t="s">
        <v>244</v>
      </c>
      <c r="E51">
        <f>INDEX('ВРП-ДУШ'!D:D,MATCH($A51,'ВРП-ДУШ'!$B:$B,0))</f>
        <v>333859.28808872896</v>
      </c>
      <c r="F51">
        <f>INDEX('ВРП-ДУШ'!E:E,MATCH($A51,'ВРП-ДУШ'!$B:$B,0))</f>
        <v>352889.26750978653</v>
      </c>
      <c r="G51">
        <f>INDEX('ВРП-ДУШ'!F:F,MATCH($A51,'ВРП-ДУШ'!$B:$B,0))</f>
        <v>383237.74451562815</v>
      </c>
      <c r="H51">
        <f>INDEX('ВРП-ДУШ'!G:G,MATCH($A51,'ВРП-ДУШ'!$B:$B,0))</f>
        <v>423860.94543428469</v>
      </c>
      <c r="I51">
        <f>INDEX('ВРП-ДУШ'!H:H,MATCH($A51,'ВРП-ДУШ'!$B:$B,0))</f>
        <v>456074.37728729029</v>
      </c>
      <c r="J51">
        <f>INDEX('ВРП-ДУШ'!I:I,MATCH($A51,'ВРП-ДУШ'!$B:$B,0))</f>
        <v>439655.69970494788</v>
      </c>
      <c r="K51">
        <f>INDEX('ВРП-ДУШ'!J:J,MATCH($A51,'ВРП-ДУШ'!$B:$B,0))</f>
        <v>457681.58339285071</v>
      </c>
      <c r="L51">
        <f>INDEX('ВРП-ДУШ'!K:K,MATCH($A51,'ВРП-ДУШ'!$B:$B,0))</f>
        <v>482854.07047945756</v>
      </c>
      <c r="M51">
        <f>INDEX('ВРП-ДУШ'!L:L,MATCH($A51,'ВРП-ДУШ'!$B:$B,0))</f>
        <v>506996.77400343044</v>
      </c>
      <c r="N51">
        <f>INDEX('ВРП-ДУШ'!M:M,MATCH($A51,'ВРП-ДУШ'!$B:$B,0))</f>
        <v>516629.71270949568</v>
      </c>
      <c r="O51">
        <f>INDEX('ВРП-ДУШ'!N:N,MATCH($A51,'ВРП-ДУШ'!$B:$B,0))</f>
        <v>525412.41782555706</v>
      </c>
      <c r="P51">
        <f>INDEX('ВРП-ДУШ'!O:O,MATCH($A51,'ВРП-ДУШ'!$B:$B,0))</f>
        <v>523310.76815425482</v>
      </c>
      <c r="Q51">
        <f>INDEX('ВРП-ДУШ'!P:P,MATCH($A51,'ВРП-ДУШ'!$B:$B,0))</f>
        <v>530327.0897885242</v>
      </c>
      <c r="R51">
        <f>INDEX('ВРП-ДУШ'!Q:Q,MATCH($A51,'ВРП-ДУШ'!$B:$B,0))</f>
        <v>539536.43887062464</v>
      </c>
      <c r="S51">
        <f>INDEX('ВРП-ДУШ'!R:R,MATCH($A51,'ВРП-ДУШ'!$B:$B,0))</f>
        <v>551797.38811657217</v>
      </c>
      <c r="T51">
        <f>INDEX('ВРП-ДУШ'!S:S,MATCH($A51,'ВРП-ДУШ'!$B:$B,0))</f>
        <v>540159.71126510901</v>
      </c>
      <c r="U51">
        <f>INDEX('ВРП-ДУШ'!T:T,MATCH($A51,'ВРП-ДУШ'!$B:$B,0))</f>
        <v>556860.70576637948</v>
      </c>
      <c r="V51">
        <f>INDEX('ВРП-ДУШ'!U:U,MATCH($A51,'ВРП-ДУШ'!$B:$B,0))</f>
        <v>588276.89153365756</v>
      </c>
    </row>
    <row r="52" spans="1:22" x14ac:dyDescent="0.25">
      <c r="A52" s="5" t="s">
        <v>65</v>
      </c>
      <c r="B52" t="str">
        <f t="shared" si="0"/>
        <v>Удмуртская Республика</v>
      </c>
      <c r="C52">
        <f>INDEX(НАСЕЛЕНИЕ!Z:Z,MATCH($B52,НАСЕЛЕНИЕ!A:A,0))/10^6</f>
        <v>1.438404</v>
      </c>
      <c r="D52" s="37" t="s">
        <v>246</v>
      </c>
      <c r="E52">
        <f>INDEX('ВРП-ДУШ'!D:D,MATCH($A52,'ВРП-ДУШ'!$B:$B,0))</f>
        <v>289456.05098122166</v>
      </c>
      <c r="F52">
        <f>INDEX('ВРП-ДУШ'!E:E,MATCH($A52,'ВРП-ДУШ'!$B:$B,0))</f>
        <v>303639.39747930155</v>
      </c>
      <c r="G52">
        <f>INDEX('ВРП-ДУШ'!F:F,MATCH($A52,'ВРП-ДУШ'!$B:$B,0))</f>
        <v>317910.44916082878</v>
      </c>
      <c r="H52">
        <f>INDEX('ВРП-ДУШ'!G:G,MATCH($A52,'ВРП-ДУШ'!$B:$B,0))</f>
        <v>331898.50892390526</v>
      </c>
      <c r="I52">
        <f>INDEX('ВРП-ДУШ'!H:H,MATCH($A52,'ВРП-ДУШ'!$B:$B,0))</f>
        <v>341855.46419162245</v>
      </c>
      <c r="J52">
        <f>INDEX('ВРП-ДУШ'!I:I,MATCH($A52,'ВРП-ДУШ'!$B:$B,0))</f>
        <v>322369.70273269998</v>
      </c>
      <c r="K52">
        <f>INDEX('ВРП-ДУШ'!J:J,MATCH($A52,'ВРП-ДУШ'!$B:$B,0))</f>
        <v>338488.187869335</v>
      </c>
      <c r="L52">
        <f>INDEX('ВРП-ДУШ'!K:K,MATCH($A52,'ВРП-ДУШ'!$B:$B,0))</f>
        <v>355412.59726280172</v>
      </c>
      <c r="M52">
        <f>INDEX('ВРП-ДУШ'!L:L,MATCH($A52,'ВРП-ДУШ'!$B:$B,0))</f>
        <v>367496.62556973699</v>
      </c>
      <c r="N52">
        <f>INDEX('ВРП-ДУШ'!M:M,MATCH($A52,'ВРП-ДУШ'!$B:$B,0))</f>
        <v>377419.0344601199</v>
      </c>
      <c r="O52">
        <f>INDEX('ВРП-ДУШ'!N:N,MATCH($A52,'ВРП-ДУШ'!$B:$B,0))</f>
        <v>381193.22480472107</v>
      </c>
      <c r="P52">
        <f>INDEX('ВРП-ДУШ'!O:O,MATCH($A52,'ВРП-ДУШ'!$B:$B,0))</f>
        <v>380430.8383551116</v>
      </c>
      <c r="Q52">
        <f>INDEX('ВРП-ДУШ'!P:P,MATCH($A52,'ВРП-ДУШ'!$B:$B,0))</f>
        <v>380413.26054107468</v>
      </c>
      <c r="R52">
        <f>INDEX('ВРП-ДУШ'!Q:Q,MATCH($A52,'ВРП-ДУШ'!$B:$B,0))</f>
        <v>390405.8672756803</v>
      </c>
      <c r="S52">
        <f>INDEX('ВРП-ДУШ'!R:R,MATCH($A52,'ВРП-ДУШ'!$B:$B,0))</f>
        <v>393618.94001788087</v>
      </c>
      <c r="T52">
        <f>INDEX('ВРП-ДУШ'!S:S,MATCH($A52,'ВРП-ДУШ'!$B:$B,0))</f>
        <v>381842.01920230896</v>
      </c>
      <c r="U52">
        <f>INDEX('ВРП-ДУШ'!T:T,MATCH($A52,'ВРП-ДУШ'!$B:$B,0))</f>
        <v>394514.52281701373</v>
      </c>
      <c r="V52">
        <f>INDEX('ВРП-ДУШ'!U:U,MATCH($A52,'ВРП-ДУШ'!$B:$B,0))</f>
        <v>403286.93925493862</v>
      </c>
    </row>
    <row r="53" spans="1:22" x14ac:dyDescent="0.25">
      <c r="A53" s="5" t="s">
        <v>66</v>
      </c>
      <c r="B53" t="str">
        <f t="shared" si="0"/>
        <v>Чувашская Республика - Чувашия</v>
      </c>
      <c r="C53">
        <f>INDEX(НАСЕЛЕНИЕ!Z:Z,MATCH($B53,НАСЕЛЕНИЕ!A:A,0))/10^6</f>
        <v>1.1701189999999999</v>
      </c>
      <c r="D53" s="37" t="s">
        <v>248</v>
      </c>
      <c r="E53">
        <f>INDEX('ВРП-ДУШ'!D:D,MATCH($A53,'ВРП-ДУШ'!$B:$B,0))</f>
        <v>179703.44932982369</v>
      </c>
      <c r="F53">
        <f>INDEX('ВРП-ДУШ'!E:E,MATCH($A53,'ВРП-ДУШ'!$B:$B,0))</f>
        <v>187610.40110033593</v>
      </c>
      <c r="G53">
        <f>INDEX('ВРП-ДУШ'!F:F,MATCH($A53,'ВРП-ДУШ'!$B:$B,0))</f>
        <v>209560.81802907525</v>
      </c>
      <c r="H53">
        <f>INDEX('ВРП-ДУШ'!G:G,MATCH($A53,'ВРП-ДУШ'!$B:$B,0))</f>
        <v>234917.67701059335</v>
      </c>
      <c r="I53">
        <f>INDEX('ВРП-ДУШ'!H:H,MATCH($A53,'ВРП-ДУШ'!$B:$B,0))</f>
        <v>247133.3962151442</v>
      </c>
      <c r="J53">
        <f>INDEX('ВРП-ДУШ'!I:I,MATCH($A53,'ВРП-ДУШ'!$B:$B,0))</f>
        <v>203885.05187749397</v>
      </c>
      <c r="K53">
        <f>INDEX('ВРП-ДУШ'!J:J,MATCH($A53,'ВРП-ДУШ'!$B:$B,0))</f>
        <v>211224.91374508373</v>
      </c>
      <c r="L53">
        <f>INDEX('ВРП-ДУШ'!K:K,MATCH($A53,'ВРП-ДУШ'!$B:$B,0))</f>
        <v>226221.88262098466</v>
      </c>
      <c r="M53">
        <f>INDEX('ВРП-ДУШ'!L:L,MATCH($A53,'ВРП-ДУШ'!$B:$B,0))</f>
        <v>240926.30499134865</v>
      </c>
      <c r="N53">
        <f>INDEX('ВРП-ДУШ'!M:M,MATCH($A53,'ВРП-ДУШ'!$B:$B,0))</f>
        <v>237071.48411148711</v>
      </c>
      <c r="O53">
        <f>INDEX('ВРП-ДУШ'!N:N,MATCH($A53,'ВРП-ДУШ'!$B:$B,0))</f>
        <v>238019.77004793307</v>
      </c>
      <c r="P53">
        <f>INDEX('ВРП-ДУШ'!O:O,MATCH($A53,'ВРП-ДУШ'!$B:$B,0))</f>
        <v>231831.25602668681</v>
      </c>
      <c r="Q53">
        <f>INDEX('ВРП-ДУШ'!P:P,MATCH($A53,'ВРП-ДУШ'!$B:$B,0))</f>
        <v>235704.26617982209</v>
      </c>
      <c r="R53">
        <f>INDEX('ВРП-ДУШ'!Q:Q,MATCH($A53,'ВРП-ДУШ'!$B:$B,0))</f>
        <v>241816.75340617591</v>
      </c>
      <c r="S53">
        <f>INDEX('ВРП-ДУШ'!R:R,MATCH($A53,'ВРП-ДУШ'!$B:$B,0))</f>
        <v>249174.59154603453</v>
      </c>
      <c r="T53">
        <f>INDEX('ВРП-ДУШ'!S:S,MATCH($A53,'ВРП-ДУШ'!$B:$B,0))</f>
        <v>246977.8715715252</v>
      </c>
      <c r="U53">
        <f>INDEX('ВРП-ДУШ'!T:T,MATCH($A53,'ВРП-ДУШ'!$B:$B,0))</f>
        <v>256391.63276837108</v>
      </c>
      <c r="V53">
        <f>INDEX('ВРП-ДУШ'!U:U,MATCH($A53,'ВРП-ДУШ'!$B:$B,0))</f>
        <v>269094.15227106691</v>
      </c>
    </row>
    <row r="54" spans="1:22" x14ac:dyDescent="0.25">
      <c r="A54" s="5" t="s">
        <v>67</v>
      </c>
      <c r="B54" t="str">
        <f t="shared" si="0"/>
        <v>Пермский край</v>
      </c>
      <c r="C54">
        <f>INDEX(НАСЕЛЕНИЕ!Z:Z,MATCH($B54,НАСЕЛЕНИЕ!A:A,0))/10^6</f>
        <v>2.5018090000000002</v>
      </c>
      <c r="D54" s="37" t="s">
        <v>250</v>
      </c>
      <c r="E54">
        <f>INDEX('ВРП-ДУШ'!D:D,MATCH($A54,'ВРП-ДУШ'!$B:$B,0))</f>
        <v>292599.80219519109</v>
      </c>
      <c r="F54">
        <f>INDEX('ВРП-ДУШ'!E:E,MATCH($A54,'ВРП-ДУШ'!$B:$B,0))</f>
        <v>306644.59270056029</v>
      </c>
      <c r="G54">
        <f>INDEX('ВРП-ДУШ'!F:F,MATCH($A54,'ВРП-ДУШ'!$B:$B,0))</f>
        <v>338842.27493411908</v>
      </c>
      <c r="H54">
        <f>INDEX('ВРП-ДУШ'!G:G,MATCH($A54,'ВРП-ДУШ'!$B:$B,0))</f>
        <v>369338.07967818982</v>
      </c>
      <c r="I54">
        <f>INDEX('ВРП-ДУШ'!H:H,MATCH($A54,'ВРП-ДУШ'!$B:$B,0))</f>
        <v>389651.67406049027</v>
      </c>
      <c r="J54">
        <f>INDEX('ВРП-ДУШ'!I:I,MATCH($A54,'ВРП-ДУШ'!$B:$B,0))</f>
        <v>358869.19180971151</v>
      </c>
      <c r="K54">
        <f>INDEX('ВРП-ДУШ'!J:J,MATCH($A54,'ВРП-ДУШ'!$B:$B,0))</f>
        <v>387219.85796267871</v>
      </c>
      <c r="L54">
        <f>INDEX('ВРП-ДУШ'!K:K,MATCH($A54,'ВРП-ДУШ'!$B:$B,0))</f>
        <v>420520.76574746909</v>
      </c>
      <c r="M54">
        <f>INDEX('ВРП-ДУШ'!L:L,MATCH($A54,'ВРП-ДУШ'!$B:$B,0))</f>
        <v>423043.8903419539</v>
      </c>
      <c r="N54">
        <f>INDEX('ВРП-ДУШ'!M:M,MATCH($A54,'ВРП-ДУШ'!$B:$B,0))</f>
        <v>426005.19757434761</v>
      </c>
      <c r="O54">
        <f>INDEX('ВРП-ДУШ'!N:N,MATCH($A54,'ВРП-ДУШ'!$B:$B,0))</f>
        <v>440063.36909430102</v>
      </c>
      <c r="P54">
        <f>INDEX('ВРП-ДУШ'!O:O,MATCH($A54,'ВРП-ДУШ'!$B:$B,0))</f>
        <v>438303.11561792379</v>
      </c>
      <c r="Q54">
        <f>INDEX('ВРП-ДУШ'!P:P,MATCH($A54,'ВРП-ДУШ'!$B:$B,0))</f>
        <v>447959.90244197723</v>
      </c>
      <c r="R54">
        <f>INDEX('ВРП-ДУШ'!Q:Q,MATCH($A54,'ВРП-ДУШ'!$B:$B,0))</f>
        <v>454006.39027082105</v>
      </c>
      <c r="S54">
        <f>INDEX('ВРП-ДУШ'!R:R,MATCH($A54,'ВРП-ДУШ'!$B:$B,0))</f>
        <v>458608.10886805051</v>
      </c>
      <c r="T54">
        <f>INDEX('ВРП-ДУШ'!S:S,MATCH($A54,'ВРП-ДУШ'!$B:$B,0))</f>
        <v>450914.86995708873</v>
      </c>
      <c r="U54">
        <f>INDEX('ВРП-ДУШ'!T:T,MATCH($A54,'ВРП-ДУШ'!$B:$B,0))</f>
        <v>472524.9258353156</v>
      </c>
      <c r="V54">
        <f>INDEX('ВРП-ДУШ'!U:U,MATCH($A54,'ВРП-ДУШ'!$B:$B,0))</f>
        <v>463793.43649808824</v>
      </c>
    </row>
    <row r="55" spans="1:22" x14ac:dyDescent="0.25">
      <c r="A55" s="5" t="s">
        <v>68</v>
      </c>
      <c r="B55" t="str">
        <f t="shared" si="0"/>
        <v>Кировская область</v>
      </c>
      <c r="C55">
        <f>INDEX(НАСЕЛЕНИЕ!Z:Z,MATCH($B55,НАСЕЛЕНИЕ!A:A,0))/10^6</f>
        <v>1.134023</v>
      </c>
      <c r="D55" s="37" t="s">
        <v>254</v>
      </c>
      <c r="E55">
        <f>INDEX('ВРП-ДУШ'!D:D,MATCH($A55,'ВРП-ДУШ'!$B:$B,0))</f>
        <v>186662.38164271583</v>
      </c>
      <c r="F55">
        <f>INDEX('ВРП-ДУШ'!E:E,MATCH($A55,'ВРП-ДУШ'!$B:$B,0))</f>
        <v>191702.26594706916</v>
      </c>
      <c r="G55">
        <f>INDEX('ВРП-ДУШ'!F:F,MATCH($A55,'ВРП-ДУШ'!$B:$B,0))</f>
        <v>206079.93589309935</v>
      </c>
      <c r="H55">
        <f>INDEX('ВРП-ДУШ'!G:G,MATCH($A55,'ВРП-ДУШ'!$B:$B,0))</f>
        <v>219062.97185436462</v>
      </c>
      <c r="I55">
        <f>INDEX('ВРП-ДУШ'!H:H,MATCH($A55,'ВРП-ДУШ'!$B:$B,0))</f>
        <v>230016.12044708285</v>
      </c>
      <c r="J55">
        <f>INDEX('ВРП-ДУШ'!I:I,MATCH($A55,'ВРП-ДУШ'!$B:$B,0))</f>
        <v>210924.782449975</v>
      </c>
      <c r="K55">
        <f>INDEX('ВРП-ДУШ'!J:J,MATCH($A55,'ВРП-ДУШ'!$B:$B,0))</f>
        <v>222947.49504962357</v>
      </c>
      <c r="L55">
        <f>INDEX('ВРП-ДУШ'!K:K,MATCH($A55,'ВРП-ДУШ'!$B:$B,0))</f>
        <v>235878.44976250172</v>
      </c>
      <c r="M55">
        <f>INDEX('ВРП-ДУШ'!L:L,MATCH($A55,'ВРП-ДУШ'!$B:$B,0))</f>
        <v>241775.41100656427</v>
      </c>
      <c r="N55">
        <f>INDEX('ВРП-ДУШ'!M:M,MATCH($A55,'ВРП-ДУШ'!$B:$B,0))</f>
        <v>244676.71593864306</v>
      </c>
      <c r="O55">
        <f>INDEX('ВРП-ДУШ'!N:N,MATCH($A55,'ВРП-ДУШ'!$B:$B,0))</f>
        <v>251527.66398492508</v>
      </c>
      <c r="P55">
        <f>INDEX('ВРП-ДУШ'!O:O,MATCH($A55,'ВРП-ДУШ'!$B:$B,0))</f>
        <v>250773.08099297032</v>
      </c>
      <c r="Q55">
        <f>INDEX('ВРП-ДУШ'!P:P,MATCH($A55,'ВРП-ДУШ'!$B:$B,0))</f>
        <v>256788.44529467792</v>
      </c>
      <c r="R55">
        <f>INDEX('ВРП-ДУШ'!Q:Q,MATCH($A55,'ВРП-ДУШ'!$B:$B,0))</f>
        <v>265499.78092541371</v>
      </c>
      <c r="S55">
        <f>INDEX('ВРП-ДУШ'!R:R,MATCH($A55,'ВРП-ДУШ'!$B:$B,0))</f>
        <v>271808.21347423072</v>
      </c>
      <c r="T55">
        <f>INDEX('ВРП-ДУШ'!S:S,MATCH($A55,'ВРП-ДУШ'!$B:$B,0))</f>
        <v>280489.82469283405</v>
      </c>
      <c r="U55">
        <f>INDEX('ВРП-ДУШ'!T:T,MATCH($A55,'ВРП-ДУШ'!$B:$B,0))</f>
        <v>303862.76429066696</v>
      </c>
      <c r="V55">
        <f>INDEX('ВРП-ДУШ'!U:U,MATCH($A55,'ВРП-ДУШ'!$B:$B,0))</f>
        <v>310875.55174512346</v>
      </c>
    </row>
    <row r="56" spans="1:22" x14ac:dyDescent="0.25">
      <c r="A56" s="5" t="s">
        <v>69</v>
      </c>
      <c r="B56" t="str">
        <f t="shared" si="0"/>
        <v>Нижегородская область</v>
      </c>
      <c r="C56">
        <f>INDEX(НАСЕЛЕНИЕ!Z:Z,MATCH($B56,НАСЕЛЕНИЕ!A:A,0))/10^6</f>
        <v>3.0710760000000001</v>
      </c>
      <c r="D56" s="37" t="s">
        <v>256</v>
      </c>
      <c r="E56">
        <f>INDEX('ВРП-ДУШ'!D:D,MATCH($A56,'ВРП-ДУШ'!$B:$B,0))</f>
        <v>274895.78656624054</v>
      </c>
      <c r="F56">
        <f>INDEX('ВРП-ДУШ'!E:E,MATCH($A56,'ВРП-ДУШ'!$B:$B,0))</f>
        <v>294413.38741244358</v>
      </c>
      <c r="G56">
        <f>INDEX('ВРП-ДУШ'!F:F,MATCH($A56,'ВРП-ДУШ'!$B:$B,0))</f>
        <v>321205.00566697592</v>
      </c>
      <c r="H56">
        <f>INDEX('ВРП-ДУШ'!G:G,MATCH($A56,'ВРП-ДУШ'!$B:$B,0))</f>
        <v>353004.30122800654</v>
      </c>
      <c r="I56">
        <f>INDEX('ВРП-ДУШ'!H:H,MATCH($A56,'ВРП-ДУШ'!$B:$B,0))</f>
        <v>362888.4216623907</v>
      </c>
      <c r="J56">
        <f>INDEX('ВРП-ДУШ'!I:I,MATCH($A56,'ВРП-ДУШ'!$B:$B,0))</f>
        <v>321519.14159287815</v>
      </c>
      <c r="K56">
        <f>INDEX('ВРП-ДУШ'!J:J,MATCH($A56,'ВРП-ДУШ'!$B:$B,0))</f>
        <v>347240.67292030843</v>
      </c>
      <c r="L56">
        <f>INDEX('ВРП-ДУШ'!K:K,MATCH($A56,'ВРП-ДУШ'!$B:$B,0))</f>
        <v>372936.48271641129</v>
      </c>
      <c r="M56">
        <f>INDEX('ВРП-ДУШ'!L:L,MATCH($A56,'ВРП-ДУШ'!$B:$B,0))</f>
        <v>388226.87850778416</v>
      </c>
      <c r="N56">
        <f>INDEX('ВРП-ДУШ'!M:M,MATCH($A56,'ВРП-ДУШ'!$B:$B,0))</f>
        <v>396767.86983495543</v>
      </c>
      <c r="O56">
        <f>INDEX('ВРП-ДУШ'!N:N,MATCH($A56,'ВРП-ДУШ'!$B:$B,0))</f>
        <v>409464.44166967401</v>
      </c>
      <c r="P56">
        <f>INDEX('ВРП-ДУШ'!O:O,MATCH($A56,'ВРП-ДУШ'!$B:$B,0))</f>
        <v>396361.57953624445</v>
      </c>
      <c r="Q56">
        <f>INDEX('ВРП-ДУШ'!P:P,MATCH($A56,'ВРП-ДУШ'!$B:$B,0))</f>
        <v>405830.64178922342</v>
      </c>
      <c r="R56">
        <f>INDEX('ВРП-ДУШ'!Q:Q,MATCH($A56,'ВРП-ДУШ'!$B:$B,0))</f>
        <v>416849.44127698836</v>
      </c>
      <c r="S56">
        <f>INDEX('ВРП-ДУШ'!R:R,MATCH($A56,'ВРП-ДУШ'!$B:$B,0))</f>
        <v>434463.11874240759</v>
      </c>
      <c r="T56">
        <f>INDEX('ВРП-ДУШ'!S:S,MATCH($A56,'ВРП-ДУШ'!$B:$B,0))</f>
        <v>419803.04406121292</v>
      </c>
      <c r="U56">
        <f>INDEX('ВРП-ДУШ'!T:T,MATCH($A56,'ВРП-ДУШ'!$B:$B,0))</f>
        <v>448611.94423140521</v>
      </c>
      <c r="V56">
        <f>INDEX('ВРП-ДУШ'!U:U,MATCH($A56,'ВРП-ДУШ'!$B:$B,0))</f>
        <v>467052.81690345606</v>
      </c>
    </row>
    <row r="57" spans="1:22" x14ac:dyDescent="0.25">
      <c r="A57" s="5" t="s">
        <v>70</v>
      </c>
      <c r="B57" t="str">
        <f t="shared" si="0"/>
        <v>Оренбургская область</v>
      </c>
      <c r="C57">
        <f>INDEX(НАСЕЛЕНИЕ!Z:Z,MATCH($B57,НАСЕЛЕНИЕ!A:A,0))/10^6</f>
        <v>1.835016</v>
      </c>
      <c r="D57" s="37" t="s">
        <v>258</v>
      </c>
      <c r="E57">
        <f>INDEX('ВРП-ДУШ'!D:D,MATCH($A57,'ВРП-ДУШ'!$B:$B,0))</f>
        <v>290407.31740790786</v>
      </c>
      <c r="F57">
        <f>INDEX('ВРП-ДУШ'!E:E,MATCH($A57,'ВРП-ДУШ'!$B:$B,0))</f>
        <v>309574.2003568298</v>
      </c>
      <c r="G57">
        <f>INDEX('ВРП-ДУШ'!F:F,MATCH($A57,'ВРП-ДУШ'!$B:$B,0))</f>
        <v>337745.45258930128</v>
      </c>
      <c r="H57">
        <f>INDEX('ВРП-ДУШ'!G:G,MATCH($A57,'ВРП-ДУШ'!$B:$B,0))</f>
        <v>373884.21601635654</v>
      </c>
      <c r="I57">
        <f>INDEX('ВРП-ДУШ'!H:H,MATCH($A57,'ВРП-ДУШ'!$B:$B,0))</f>
        <v>385848.51092887996</v>
      </c>
      <c r="J57">
        <f>INDEX('ВРП-ДУШ'!I:I,MATCH($A57,'ВРП-ДУШ'!$B:$B,0))</f>
        <v>371186.26751358254</v>
      </c>
      <c r="K57">
        <f>INDEX('ВРП-ДУШ'!J:J,MATCH($A57,'ВРП-ДУШ'!$B:$B,0))</f>
        <v>389003.20835423446</v>
      </c>
      <c r="L57">
        <f>INDEX('ВРП-ДУШ'!K:K,MATCH($A57,'ВРП-ДУШ'!$B:$B,0))</f>
        <v>410787.38802207157</v>
      </c>
      <c r="M57">
        <f>INDEX('ВРП-ДУШ'!L:L,MATCH($A57,'ВРП-ДУШ'!$B:$B,0))</f>
        <v>422700.22227471165</v>
      </c>
      <c r="N57">
        <f>INDEX('ВРП-ДУШ'!M:M,MATCH($A57,'ВРП-ДУШ'!$B:$B,0))</f>
        <v>433690.42805385409</v>
      </c>
      <c r="O57">
        <f>INDEX('ВРП-ДУШ'!N:N,MATCH($A57,'ВРП-ДУШ'!$B:$B,0))</f>
        <v>432389.3567696925</v>
      </c>
      <c r="P57">
        <f>INDEX('ВРП-ДУШ'!O:O,MATCH($A57,'ВРП-ДУШ'!$B:$B,0))</f>
        <v>416823.33992598363</v>
      </c>
      <c r="Q57">
        <f>INDEX('ВРП-ДУШ'!P:P,MATCH($A57,'ВРП-ДУШ'!$B:$B,0))</f>
        <v>427678.15398733784</v>
      </c>
      <c r="R57">
        <f>INDEX('ВРП-ДУШ'!Q:Q,MATCH($A57,'ВРП-ДУШ'!$B:$B,0))</f>
        <v>443612.68641559192</v>
      </c>
      <c r="S57">
        <f>INDEX('ВРП-ДУШ'!R:R,MATCH($A57,'ВРП-ДУШ'!$B:$B,0))</f>
        <v>453326.59848562034</v>
      </c>
      <c r="T57">
        <f>INDEX('ВРП-ДУШ'!S:S,MATCH($A57,'ВРП-ДУШ'!$B:$B,0))</f>
        <v>452115.00567534484</v>
      </c>
      <c r="U57">
        <f>INDEX('ВРП-ДУШ'!T:T,MATCH($A57,'ВРП-ДУШ'!$B:$B,0))</f>
        <v>466066.61197817244</v>
      </c>
      <c r="V57">
        <f>INDEX('ВРП-ДУШ'!U:U,MATCH($A57,'ВРП-ДУШ'!$B:$B,0))</f>
        <v>477533.06128653412</v>
      </c>
    </row>
    <row r="58" spans="1:22" x14ac:dyDescent="0.25">
      <c r="A58" s="5" t="s">
        <v>71</v>
      </c>
      <c r="B58" t="str">
        <f t="shared" si="0"/>
        <v>Пензенская область</v>
      </c>
      <c r="C58">
        <f>INDEX(НАСЕЛЕНИЕ!Z:Z,MATCH($B58,НАСЕЛЕНИЕ!A:A,0))/10^6</f>
        <v>1.2413609999999999</v>
      </c>
      <c r="D58" s="37" t="s">
        <v>260</v>
      </c>
      <c r="E58">
        <f>INDEX('ВРП-ДУШ'!D:D,MATCH($A58,'ВРП-ДУШ'!$B:$B,0))</f>
        <v>147315.81882227692</v>
      </c>
      <c r="F58">
        <f>INDEX('ВРП-ДУШ'!E:E,MATCH($A58,'ВРП-ДУШ'!$B:$B,0))</f>
        <v>149378.24028578881</v>
      </c>
      <c r="G58">
        <f>INDEX('ВРП-ДУШ'!F:F,MATCH($A58,'ВРП-ДУШ'!$B:$B,0))</f>
        <v>162523.5254309382</v>
      </c>
      <c r="H58">
        <f>INDEX('ВРП-ДУШ'!G:G,MATCH($A58,'ВРП-ДУШ'!$B:$B,0))</f>
        <v>189827.47770333581</v>
      </c>
      <c r="I58">
        <f>INDEX('ВРП-ДУШ'!H:H,MATCH($A58,'ВРП-ДУШ'!$B:$B,0))</f>
        <v>205393.33087500936</v>
      </c>
      <c r="J58">
        <f>INDEX('ВРП-ДУШ'!I:I,MATCH($A58,'ВРП-ДУШ'!$B:$B,0))</f>
        <v>196766.81097825896</v>
      </c>
      <c r="K58">
        <f>INDEX('ВРП-ДУШ'!J:J,MATCH($A58,'ВРП-ДУШ'!$B:$B,0))</f>
        <v>201292.44763075892</v>
      </c>
      <c r="L58">
        <f>INDEX('ВРП-ДУШ'!K:K,MATCH($A58,'ВРП-ДУШ'!$B:$B,0))</f>
        <v>218603.59812700417</v>
      </c>
      <c r="M58">
        <f>INDEX('ВРП-ДУШ'!L:L,MATCH($A58,'ВРП-ДУШ'!$B:$B,0))</f>
        <v>234561.66079027549</v>
      </c>
      <c r="N58">
        <f>INDEX('ВРП-ДУШ'!M:M,MATCH($A58,'ВРП-ДУШ'!$B:$B,0))</f>
        <v>246758.86715136981</v>
      </c>
      <c r="O58">
        <f>INDEX('ВРП-ДУШ'!N:N,MATCH($A58,'ВРП-ДУШ'!$B:$B,0))</f>
        <v>256629.22183742459</v>
      </c>
      <c r="P58">
        <f>INDEX('ВРП-ДУШ'!O:O,MATCH($A58,'ВРП-ДУШ'!$B:$B,0))</f>
        <v>267664.27837643382</v>
      </c>
      <c r="Q58">
        <f>INDEX('ВРП-ДУШ'!P:P,MATCH($A58,'ВРП-ДУШ'!$B:$B,0))</f>
        <v>275245.68148293096</v>
      </c>
      <c r="R58">
        <f>INDEX('ВРП-ДУШ'!Q:Q,MATCH($A58,'ВРП-ДУШ'!$B:$B,0))</f>
        <v>287029.26554891909</v>
      </c>
      <c r="S58">
        <f>INDEX('ВРП-ДУШ'!R:R,MATCH($A58,'ВРП-ДУШ'!$B:$B,0))</f>
        <v>299641.68522505992</v>
      </c>
      <c r="T58">
        <f>INDEX('ВРП-ДУШ'!S:S,MATCH($A58,'ВРП-ДУШ'!$B:$B,0))</f>
        <v>312951.649083592</v>
      </c>
      <c r="U58">
        <f>INDEX('ВРП-ДУШ'!T:T,MATCH($A58,'ВРП-ДУШ'!$B:$B,0))</f>
        <v>322683.6251420328</v>
      </c>
      <c r="V58">
        <f>INDEX('ВРП-ДУШ'!U:U,MATCH($A58,'ВРП-ДУШ'!$B:$B,0))</f>
        <v>331541.00502769055</v>
      </c>
    </row>
    <row r="59" spans="1:22" x14ac:dyDescent="0.25">
      <c r="A59" s="5" t="s">
        <v>72</v>
      </c>
      <c r="B59" t="str">
        <f t="shared" si="0"/>
        <v>Самарская область</v>
      </c>
      <c r="C59">
        <f>INDEX(НАСЕЛЕНИЕ!Z:Z,MATCH($B59,НАСЕЛЕНИЕ!A:A,0))/10^6</f>
        <v>3.135262</v>
      </c>
      <c r="D59" s="37" t="s">
        <v>262</v>
      </c>
      <c r="E59">
        <f>INDEX('ВРП-ДУШ'!D:D,MATCH($A59,'ВРП-ДУШ'!$B:$B,0))</f>
        <v>347621.72965395136</v>
      </c>
      <c r="F59">
        <f>INDEX('ВРП-ДУШ'!E:E,MATCH($A59,'ВРП-ДУШ'!$B:$B,0))</f>
        <v>353878.92078772251</v>
      </c>
      <c r="G59">
        <f>INDEX('ВРП-ДУШ'!F:F,MATCH($A59,'ВРП-ДУШ'!$B:$B,0))</f>
        <v>376527.17171813676</v>
      </c>
      <c r="H59">
        <f>INDEX('ВРП-ДУШ'!G:G,MATCH($A59,'ВРП-ДУШ'!$B:$B,0))</f>
        <v>407402.39979902399</v>
      </c>
      <c r="I59">
        <f>INDEX('ВРП-ДУШ'!H:H,MATCH($A59,'ВРП-ДУШ'!$B:$B,0))</f>
        <v>422883.69099138689</v>
      </c>
      <c r="J59">
        <f>INDEX('ВРП-ДУШ'!I:I,MATCH($A59,'ВРП-ДУШ'!$B:$B,0))</f>
        <v>339998.4875570751</v>
      </c>
      <c r="K59">
        <f>INDEX('ВРП-ДУШ'!J:J,MATCH($A59,'ВРП-ДУШ'!$B:$B,0))</f>
        <v>369238.35748698353</v>
      </c>
      <c r="L59">
        <f>INDEX('ВРП-ДУШ'!K:K,MATCH($A59,'ВРП-ДУШ'!$B:$B,0))</f>
        <v>391392.65893620253</v>
      </c>
      <c r="M59">
        <f>INDEX('ВРП-ДУШ'!L:L,MATCH($A59,'ВРП-ДУШ'!$B:$B,0))</f>
        <v>410962.29188301269</v>
      </c>
      <c r="N59">
        <f>INDEX('ВРП-ДУШ'!M:M,MATCH($A59,'ВРП-ДУШ'!$B:$B,0))</f>
        <v>428222.70814209926</v>
      </c>
      <c r="O59">
        <f>INDEX('ВРП-ДУШ'!N:N,MATCH($A59,'ВРП-ДУШ'!$B:$B,0))</f>
        <v>436358.93959679914</v>
      </c>
      <c r="P59">
        <f>INDEX('ВРП-ДУШ'!O:O,MATCH($A59,'ВРП-ДУШ'!$B:$B,0))</f>
        <v>423704.53034849191</v>
      </c>
      <c r="Q59">
        <f>INDEX('ВРП-ДУШ'!P:P,MATCH($A59,'ВРП-ДУШ'!$B:$B,0))</f>
        <v>427518.93644758454</v>
      </c>
      <c r="R59">
        <f>INDEX('ВРП-ДУШ'!Q:Q,MATCH($A59,'ВРП-ДУШ'!$B:$B,0))</f>
        <v>429386.26872310229</v>
      </c>
      <c r="S59">
        <f>INDEX('ВРП-ДУШ'!R:R,MATCH($A59,'ВРП-ДУШ'!$B:$B,0))</f>
        <v>434982.07233774749</v>
      </c>
      <c r="T59">
        <f>INDEX('ВРП-ДУШ'!S:S,MATCH($A59,'ВРП-ДУШ'!$B:$B,0))</f>
        <v>412747.49008465599</v>
      </c>
      <c r="U59">
        <f>INDEX('ВРП-ДУШ'!T:T,MATCH($A59,'ВРП-ДУШ'!$B:$B,0))</f>
        <v>436790.53365077596</v>
      </c>
      <c r="V59">
        <f>INDEX('ВРП-ДУШ'!U:U,MATCH($A59,'ВРП-ДУШ'!$B:$B,0))</f>
        <v>430054.92661722581</v>
      </c>
    </row>
    <row r="60" spans="1:22" x14ac:dyDescent="0.25">
      <c r="A60" s="5" t="s">
        <v>73</v>
      </c>
      <c r="B60" t="str">
        <f t="shared" si="0"/>
        <v>Саратовская область</v>
      </c>
      <c r="C60">
        <f>INDEX(НАСЕЛЕНИЕ!Z:Z,MATCH($B60,НАСЕЛЕНИЕ!A:A,0))/10^6</f>
        <v>2.3950529999999999</v>
      </c>
      <c r="D60" s="37" t="s">
        <v>264</v>
      </c>
      <c r="E60">
        <f>INDEX('ВРП-ДУШ'!D:D,MATCH($A60,'ВРП-ДУШ'!$B:$B,0))</f>
        <v>170948.12428538414</v>
      </c>
      <c r="F60">
        <f>INDEX('ВРП-ДУШ'!E:E,MATCH($A60,'ВРП-ДУШ'!$B:$B,0))</f>
        <v>182230.70048821947</v>
      </c>
      <c r="G60">
        <f>INDEX('ВРП-ДУШ'!F:F,MATCH($A60,'ВРП-ДУШ'!$B:$B,0))</f>
        <v>194075.69601995373</v>
      </c>
      <c r="H60">
        <f>INDEX('ВРП-ДУШ'!G:G,MATCH($A60,'ВРП-ДУШ'!$B:$B,0))</f>
        <v>211348.43296572962</v>
      </c>
      <c r="I60">
        <f>INDEX('ВРП-ДУШ'!H:H,MATCH($A60,'ВРП-ДУШ'!$B:$B,0))</f>
        <v>230158.44349967956</v>
      </c>
      <c r="J60">
        <f>INDEX('ВРП-ДУШ'!I:I,MATCH($A60,'ВРП-ДУШ'!$B:$B,0))</f>
        <v>226015.59151668535</v>
      </c>
      <c r="K60">
        <f>INDEX('ВРП-ДУШ'!J:J,MATCH($A60,'ВРП-ДУШ'!$B:$B,0))</f>
        <v>231891.99689611915</v>
      </c>
      <c r="L60">
        <f>INDEX('ВРП-ДУШ'!K:K,MATCH($A60,'ВРП-ДУШ'!$B:$B,0))</f>
        <v>251602.81663228929</v>
      </c>
      <c r="M60">
        <f>INDEX('ВРП-ДУШ'!L:L,MATCH($A60,'ВРП-ДУШ'!$B:$B,0))</f>
        <v>267202.19126349123</v>
      </c>
      <c r="N60">
        <f>INDEX('ВРП-ДУШ'!M:M,MATCH($A60,'ВРП-ДУШ'!$B:$B,0))</f>
        <v>279226.28987034829</v>
      </c>
      <c r="O60">
        <f>INDEX('ВРП-ДУШ'!N:N,MATCH($A60,'ВРП-ДУШ'!$B:$B,0))</f>
        <v>280622.42131970002</v>
      </c>
      <c r="P60">
        <f>INDEX('ВРП-ДУШ'!O:O,MATCH($A60,'ВРП-ДУШ'!$B:$B,0))</f>
        <v>278377.44194914243</v>
      </c>
      <c r="Q60">
        <f>INDEX('ВРП-ДУШ'!P:P,MATCH($A60,'ВРП-ДУШ'!$B:$B,0))</f>
        <v>285189.33583480417</v>
      </c>
      <c r="R60">
        <f>INDEX('ВРП-ДУШ'!Q:Q,MATCH($A60,'ВРП-ДУШ'!$B:$B,0))</f>
        <v>291108.16113110184</v>
      </c>
      <c r="S60">
        <f>INDEX('ВРП-ДУШ'!R:R,MATCH($A60,'ВРП-ДУШ'!$B:$B,0))</f>
        <v>297792.39445395477</v>
      </c>
      <c r="T60">
        <f>INDEX('ВРП-ДУШ'!S:S,MATCH($A60,'ВРП-ДУШ'!$B:$B,0))</f>
        <v>304566.89573096758</v>
      </c>
      <c r="U60">
        <f>INDEX('ВРП-ДУШ'!T:T,MATCH($A60,'ВРП-ДУШ'!$B:$B,0))</f>
        <v>309161.10798593797</v>
      </c>
      <c r="V60">
        <f>INDEX('ВРП-ДУШ'!U:U,MATCH($A60,'ВРП-ДУШ'!$B:$B,0))</f>
        <v>328465.20634182775</v>
      </c>
    </row>
    <row r="61" spans="1:22" x14ac:dyDescent="0.25">
      <c r="A61" s="5" t="s">
        <v>74</v>
      </c>
      <c r="B61" t="str">
        <f t="shared" si="0"/>
        <v>Ульяновская область</v>
      </c>
      <c r="C61">
        <f>INDEX(НАСЕЛЕНИЕ!Z:Z,MATCH($B61,НАСЕЛЕНИЕ!A:A,0))/10^6</f>
        <v>1.1768940000000001</v>
      </c>
      <c r="D61" s="37" t="s">
        <v>266</v>
      </c>
      <c r="E61">
        <f>INDEX('ВРП-ДУШ'!D:D,MATCH($A61,'ВРП-ДУШ'!$B:$B,0))</f>
        <v>196402.37658662442</v>
      </c>
      <c r="F61">
        <f>INDEX('ВРП-ДУШ'!E:E,MATCH($A61,'ВРП-ДУШ'!$B:$B,0))</f>
        <v>207400.90967547538</v>
      </c>
      <c r="G61">
        <f>INDEX('ВРП-ДУШ'!F:F,MATCH($A61,'ВРП-ДУШ'!$B:$B,0))</f>
        <v>229178.00519140033</v>
      </c>
      <c r="H61">
        <f>INDEX('ВРП-ДУШ'!G:G,MATCH($A61,'ВРП-ДУШ'!$B:$B,0))</f>
        <v>254387.58576245437</v>
      </c>
      <c r="I61">
        <f>INDEX('ВРП-ДУШ'!H:H,MATCH($A61,'ВРП-ДУШ'!$B:$B,0))</f>
        <v>260238.50023499082</v>
      </c>
      <c r="J61">
        <f>INDEX('ВРП-ДУШ'!I:I,MATCH($A61,'ВРП-ДУШ'!$B:$B,0))</f>
        <v>242542.28221901145</v>
      </c>
      <c r="K61">
        <f>INDEX('ВРП-ДУШ'!J:J,MATCH($A61,'ВРП-ДУШ'!$B:$B,0))</f>
        <v>256609.73458771411</v>
      </c>
      <c r="L61">
        <f>INDEX('ВРП-ДУШ'!K:K,MATCH($A61,'ВРП-ДУШ'!$B:$B,0))</f>
        <v>279191.39123143291</v>
      </c>
      <c r="M61">
        <f>INDEX('ВРП-ДУШ'!L:L,MATCH($A61,'ВРП-ДУШ'!$B:$B,0))</f>
        <v>287846.3243596073</v>
      </c>
      <c r="N61">
        <f>INDEX('ВРП-ДУШ'!M:M,MATCH($A61,'ВРП-ДУШ'!$B:$B,0))</f>
        <v>295330.32879295707</v>
      </c>
      <c r="O61">
        <f>INDEX('ВРП-ДУШ'!N:N,MATCH($A61,'ВРП-ДУШ'!$B:$B,0))</f>
        <v>298283.63208088663</v>
      </c>
      <c r="P61">
        <f>INDEX('ВРП-ДУШ'!O:O,MATCH($A61,'ВРП-ДУШ'!$B:$B,0))</f>
        <v>293809.37759967335</v>
      </c>
      <c r="Q61">
        <f>INDEX('ВРП-ДУШ'!P:P,MATCH($A61,'ВРП-ДУШ'!$B:$B,0))</f>
        <v>299379.78637174051</v>
      </c>
      <c r="R61">
        <f>INDEX('ВРП-ДУШ'!Q:Q,MATCH($A61,'ВРП-ДУШ'!$B:$B,0))</f>
        <v>302473.21405273379</v>
      </c>
      <c r="S61">
        <f>INDEX('ВРП-ДУШ'!R:R,MATCH($A61,'ВРП-ДУШ'!$B:$B,0))</f>
        <v>311365.49292784109</v>
      </c>
      <c r="T61">
        <f>INDEX('ВРП-ДУШ'!S:S,MATCH($A61,'ВРП-ДУШ'!$B:$B,0))</f>
        <v>309517.13578130602</v>
      </c>
      <c r="U61">
        <f>INDEX('ВРП-ДУШ'!T:T,MATCH($A61,'ВРП-ДУШ'!$B:$B,0))</f>
        <v>324311.44778618217</v>
      </c>
      <c r="V61">
        <f>INDEX('ВРП-ДУШ'!U:U,MATCH($A61,'ВРП-ДУШ'!$B:$B,0))</f>
        <v>322493.01014133467</v>
      </c>
    </row>
    <row r="62" spans="1:22" x14ac:dyDescent="0.25">
      <c r="A62" s="5" t="s">
        <v>76</v>
      </c>
      <c r="B62" t="str">
        <f t="shared" si="0"/>
        <v>Курганская область</v>
      </c>
      <c r="C62">
        <f>INDEX(НАСЕЛЕНИЕ!Z:Z,MATCH($B62,НАСЕЛЕНИЕ!A:A,0))/10^6</f>
        <v>0.75729299999999999</v>
      </c>
      <c r="D62" s="37" t="s">
        <v>270</v>
      </c>
      <c r="E62">
        <f>INDEX('ВРП-ДУШ'!D:D,MATCH($A62,'ВРП-ДУШ'!$B:$B,0))</f>
        <v>169552.41055515528</v>
      </c>
      <c r="F62">
        <f>INDEX('ВРП-ДУШ'!E:E,MATCH($A62,'ВРП-ДУШ'!$B:$B,0))</f>
        <v>185829.44196845018</v>
      </c>
      <c r="G62">
        <f>INDEX('ВРП-ДУШ'!F:F,MATCH($A62,'ВРП-ДУШ'!$B:$B,0))</f>
        <v>211473.90496009629</v>
      </c>
      <c r="H62">
        <f>INDEX('ВРП-ДУШ'!G:G,MATCH($A62,'ВРП-ДУШ'!$B:$B,0))</f>
        <v>223950.865352742</v>
      </c>
      <c r="I62">
        <f>INDEX('ВРП-ДУШ'!H:H,MATCH($A62,'ВРП-ДУШ'!$B:$B,0))</f>
        <v>247465.7062147799</v>
      </c>
      <c r="J62">
        <f>INDEX('ВРП-ДУШ'!I:I,MATCH($A62,'ВРП-ДУШ'!$B:$B,0))</f>
        <v>231875.36672324876</v>
      </c>
      <c r="K62">
        <f>INDEX('ВРП-ДУШ'!J:J,MATCH($A62,'ВРП-ДУШ'!$B:$B,0))</f>
        <v>228165.36085567682</v>
      </c>
      <c r="L62">
        <f>INDEX('ВРП-ДУШ'!K:K,MATCH($A62,'ВРП-ДУШ'!$B:$B,0))</f>
        <v>246646.75508498662</v>
      </c>
      <c r="M62">
        <f>INDEX('ВРП-ДУШ'!L:L,MATCH($A62,'ВРП-ДУШ'!$B:$B,0))</f>
        <v>239987.29269769197</v>
      </c>
      <c r="N62">
        <f>INDEX('ВРП-ДУШ'!M:M,MATCH($A62,'ВРП-ДУШ'!$B:$B,0))</f>
        <v>249346.79711290196</v>
      </c>
      <c r="O62">
        <f>INDEX('ВРП-ДУШ'!N:N,MATCH($A62,'ВРП-ДУШ'!$B:$B,0))</f>
        <v>244359.86117064391</v>
      </c>
      <c r="P62">
        <f>INDEX('ВРП-ДУШ'!O:O,MATCH($A62,'ВРП-ДУШ'!$B:$B,0))</f>
        <v>240205.74353074294</v>
      </c>
      <c r="Q62">
        <f>INDEX('ВРП-ДУШ'!P:P,MATCH($A62,'ВРП-ДУШ'!$B:$B,0))</f>
        <v>246510.8360154955</v>
      </c>
      <c r="R62">
        <f>INDEX('ВРП-ДУШ'!Q:Q,MATCH($A62,'ВРП-ДУШ'!$B:$B,0))</f>
        <v>253774.86470352212</v>
      </c>
      <c r="S62">
        <f>INDEX('ВРП-ДУШ'!R:R,MATCH($A62,'ВРП-ДУШ'!$B:$B,0))</f>
        <v>261231.76715445216</v>
      </c>
      <c r="T62">
        <f>INDEX('ВРП-ДУШ'!S:S,MATCH($A62,'ВРП-ДУШ'!$B:$B,0))</f>
        <v>258039.8699822085</v>
      </c>
      <c r="U62">
        <f>INDEX('ВРП-ДУШ'!T:T,MATCH($A62,'ВРП-ДУШ'!$B:$B,0))</f>
        <v>266549.63420869521</v>
      </c>
      <c r="V62">
        <f>INDEX('ВРП-ДУШ'!U:U,MATCH($A62,'ВРП-ДУШ'!$B:$B,0))</f>
        <v>288215.63136442937</v>
      </c>
    </row>
    <row r="63" spans="1:22" x14ac:dyDescent="0.25">
      <c r="A63" s="5" t="s">
        <v>77</v>
      </c>
      <c r="B63" t="str">
        <f t="shared" si="0"/>
        <v>Свердловская область</v>
      </c>
      <c r="C63">
        <f>INDEX(НАСЕЛЕНИЕ!Z:Z,MATCH($B63,НАСЕЛЕНИЕ!A:A,0))/10^6</f>
        <v>4.2309279999999996</v>
      </c>
      <c r="D63" s="37" t="s">
        <v>272</v>
      </c>
      <c r="E63">
        <f>INDEX('ВРП-ДУШ'!D:D,MATCH($A63,'ВРП-ДУШ'!$B:$B,0))</f>
        <v>306086.06133950385</v>
      </c>
      <c r="F63">
        <f>INDEX('ВРП-ДУШ'!E:E,MATCH($A63,'ВРП-ДУШ'!$B:$B,0))</f>
        <v>338225.09778015176</v>
      </c>
      <c r="G63">
        <f>INDEX('ВРП-ДУШ'!F:F,MATCH($A63,'ВРП-ДУШ'!$B:$B,0))</f>
        <v>379826.78480711038</v>
      </c>
      <c r="H63">
        <f>INDEX('ВРП-ДУШ'!G:G,MATCH($A63,'ВРП-ДУШ'!$B:$B,0))</f>
        <v>417049.80971820717</v>
      </c>
      <c r="I63">
        <f>INDEX('ВРП-ДУШ'!H:H,MATCH($A63,'ВРП-ДУШ'!$B:$B,0))</f>
        <v>428310.15458059876</v>
      </c>
      <c r="J63">
        <f>INDEX('ВРП-ДУШ'!I:I,MATCH($A63,'ВРП-ДУШ'!$B:$B,0))</f>
        <v>379054.4868038299</v>
      </c>
      <c r="K63">
        <f>INDEX('ВРП-ДУШ'!J:J,MATCH($A63,'ВРП-ДУШ'!$B:$B,0))</f>
        <v>423024.80727307411</v>
      </c>
      <c r="L63">
        <f>INDEX('ВРП-ДУШ'!K:K,MATCH($A63,'ВРП-ДУШ'!$B:$B,0))</f>
        <v>460674.01512037776</v>
      </c>
      <c r="M63">
        <f>INDEX('ВРП-ДУШ'!L:L,MATCH($A63,'ВРП-ДУШ'!$B:$B,0))</f>
        <v>492460.5221636839</v>
      </c>
      <c r="N63">
        <f>INDEX('ВРП-ДУШ'!M:M,MATCH($A63,'ВРП-ДУШ'!$B:$B,0))</f>
        <v>501324.81156263023</v>
      </c>
      <c r="O63">
        <f>INDEX('ВРП-ДУШ'!N:N,MATCH($A63,'ВРП-ДУШ'!$B:$B,0))</f>
        <v>501324.81156263023</v>
      </c>
      <c r="P63">
        <f>INDEX('ВРП-ДУШ'!O:O,MATCH($A63,'ВРП-ДУШ'!$B:$B,0))</f>
        <v>487287.7168388766</v>
      </c>
      <c r="Q63">
        <f>INDEX('ВРП-ДУШ'!P:P,MATCH($A63,'ВРП-ДУШ'!$B:$B,0))</f>
        <v>497813.54155135056</v>
      </c>
      <c r="R63">
        <f>INDEX('ВРП-ДУШ'!Q:Q,MATCH($A63,'ВРП-ДУШ'!$B:$B,0))</f>
        <v>509789.18495120021</v>
      </c>
      <c r="S63">
        <f>INDEX('ВРП-ДУШ'!R:R,MATCH($A63,'ВРП-ДУШ'!$B:$B,0))</f>
        <v>511435.87033620308</v>
      </c>
      <c r="T63">
        <f>INDEX('ВРП-ДУШ'!S:S,MATCH($A63,'ВРП-ДУШ'!$B:$B,0))</f>
        <v>496630.51960359991</v>
      </c>
      <c r="U63">
        <f>INDEX('ВРП-ДУШ'!T:T,MATCH($A63,'ВРП-ДУШ'!$B:$B,0))</f>
        <v>525472.39840536087</v>
      </c>
      <c r="V63">
        <f>INDEX('ВРП-ДУШ'!U:U,MATCH($A63,'ВРП-ДУШ'!$B:$B,0))</f>
        <v>527848.1246527636</v>
      </c>
    </row>
    <row r="64" spans="1:22" x14ac:dyDescent="0.25">
      <c r="A64" s="5" t="s">
        <v>78</v>
      </c>
      <c r="B64" t="str">
        <f t="shared" si="0"/>
        <v>Тюменская область</v>
      </c>
      <c r="C64">
        <f>INDEX(НАСЕЛЕНИЕ!Z:Z,MATCH($B64,НАСЕЛЕНИЕ!A:A,0))/10^6</f>
        <v>3.8710170000000002</v>
      </c>
      <c r="D64" s="37" t="s">
        <v>274</v>
      </c>
      <c r="E64">
        <f>INDEX('ВРП-ДУШ'!D:D,MATCH($A64,'ВРП-ДУШ'!$B:$B,0))</f>
        <v>1428661.7395056956</v>
      </c>
      <c r="F64">
        <f>INDEX('ВРП-ДУШ'!E:E,MATCH($A64,'ВРП-ДУШ'!$B:$B,0))</f>
        <v>1580099.8838932991</v>
      </c>
      <c r="G64">
        <f>INDEX('ВРП-ДУШ'!F:F,MATCH($A64,'ВРП-ДУШ'!$B:$B,0))</f>
        <v>1670165.5772752173</v>
      </c>
      <c r="H64">
        <f>INDEX('ВРП-ДУШ'!G:G,MATCH($A64,'ВРП-ДУШ'!$B:$B,0))</f>
        <v>1711919.7167070978</v>
      </c>
      <c r="I64">
        <f>INDEX('ВРП-ДУШ'!H:H,MATCH($A64,'ВРП-ДУШ'!$B:$B,0))</f>
        <v>1764989.2279250179</v>
      </c>
      <c r="J64">
        <f>INDEX('ВРП-ДУШ'!I:I,MATCH($A64,'ВРП-ДУШ'!$B:$B,0))</f>
        <v>1652029.9173378167</v>
      </c>
      <c r="K64">
        <f>INDEX('ВРП-ДУШ'!J:J,MATCH($A64,'ВРП-ДУШ'!$B:$B,0))</f>
        <v>1737935.4730393833</v>
      </c>
      <c r="L64">
        <f>INDEX('ВРП-ДУШ'!K:K,MATCH($A64,'ВРП-ДУШ'!$B:$B,0))</f>
        <v>1770956.2470271317</v>
      </c>
      <c r="M64">
        <f>INDEX('ВРП-ДУШ'!L:L,MATCH($A64,'ВРП-ДУШ'!$B:$B,0))</f>
        <v>1740849.9908276706</v>
      </c>
      <c r="N64">
        <f>INDEX('ВРП-ДУШ'!M:M,MATCH($A64,'ВРП-ДУШ'!$B:$B,0))</f>
        <v>1761740.1907176026</v>
      </c>
      <c r="O64">
        <f>INDEX('ВРП-ДУШ'!N:N,MATCH($A64,'ВРП-ДУШ'!$B:$B,0))</f>
        <v>1710649.725186792</v>
      </c>
      <c r="P64">
        <f>INDEX('ВРП-ДУШ'!O:O,MATCH($A64,'ВРП-ДУШ'!$B:$B,0))</f>
        <v>1679858.0301334297</v>
      </c>
      <c r="Q64">
        <f>INDEX('ВРП-ДУШ'!P:P,MATCH($A64,'ВРП-ДУШ'!$B:$B,0))</f>
        <v>1720509.9979388488</v>
      </c>
      <c r="R64">
        <f>INDEX('ВРП-ДУШ'!Q:Q,MATCH($A64,'ВРП-ДУШ'!$B:$B,0))</f>
        <v>1823477.650919626</v>
      </c>
      <c r="S64">
        <f>INDEX('ВРП-ДУШ'!R:R,MATCH($A64,'ВРП-ДУШ'!$B:$B,0))</f>
        <v>1807589.5202427979</v>
      </c>
      <c r="T64">
        <f>INDEX('ВРП-ДУШ'!S:S,MATCH($A64,'ВРП-ДУШ'!$B:$B,0))</f>
        <v>1689744.2860392691</v>
      </c>
      <c r="U64">
        <f>INDEX('ВРП-ДУШ'!T:T,MATCH($A64,'ВРП-ДУШ'!$B:$B,0))</f>
        <v>1798663.665467656</v>
      </c>
      <c r="V64">
        <f>INDEX('ВРП-ДУШ'!U:U,MATCH($A64,'ВРП-ДУШ'!$B:$B,0))</f>
        <v>1814314.9822526942</v>
      </c>
    </row>
    <row r="65" spans="1:22" x14ac:dyDescent="0.25">
      <c r="A65" s="5" t="s">
        <v>79</v>
      </c>
      <c r="B65" t="str">
        <f t="shared" si="0"/>
        <v>Ханты-Мансийский автономный округ - Югра (Тюменская область)</v>
      </c>
      <c r="C65">
        <f>INDEX(НАСЕЛЕНИЕ!Z:Z,MATCH($B65,НАСЕЛЕНИЕ!A:A,0))/10^6</f>
        <v>1.7448680000000001</v>
      </c>
      <c r="D65" s="37" t="s">
        <v>276</v>
      </c>
      <c r="E65" t="e">
        <f>INDEX('ВРП-ДУШ'!D:D,MATCH($A65,'ВРП-ДУШ'!$B:$B,0))</f>
        <v>#DIV/0!</v>
      </c>
      <c r="F65" t="e">
        <f>INDEX('ВРП-ДУШ'!E:E,MATCH($A65,'ВРП-ДУШ'!$B:$B,0))</f>
        <v>#DIV/0!</v>
      </c>
      <c r="G65" t="e">
        <f>INDEX('ВРП-ДУШ'!F:F,MATCH($A65,'ВРП-ДУШ'!$B:$B,0))</f>
        <v>#DIV/0!</v>
      </c>
      <c r="H65" t="e">
        <f>INDEX('ВРП-ДУШ'!G:G,MATCH($A65,'ВРП-ДУШ'!$B:$B,0))</f>
        <v>#DIV/0!</v>
      </c>
      <c r="I65" t="e">
        <f>INDEX('ВРП-ДУШ'!H:H,MATCH($A65,'ВРП-ДУШ'!$B:$B,0))</f>
        <v>#DIV/0!</v>
      </c>
      <c r="J65" t="e">
        <f>INDEX('ВРП-ДУШ'!I:I,MATCH($A65,'ВРП-ДУШ'!$B:$B,0))</f>
        <v>#DIV/0!</v>
      </c>
      <c r="K65" t="e">
        <f>INDEX('ВРП-ДУШ'!J:J,MATCH($A65,'ВРП-ДУШ'!$B:$B,0))</f>
        <v>#DIV/0!</v>
      </c>
      <c r="L65">
        <f>INDEX('ВРП-ДУШ'!K:K,MATCH($A65,'ВРП-ДУШ'!$B:$B,0))</f>
        <v>2094425.9108287639</v>
      </c>
      <c r="M65">
        <f>INDEX('ВРП-ДУШ'!L:L,MATCH($A65,'ВРП-ДУШ'!$B:$B,0))</f>
        <v>2025309.8557714147</v>
      </c>
      <c r="N65">
        <f>INDEX('ВРП-ДУШ'!M:M,MATCH($A65,'ВРП-ДУШ'!$B:$B,0))</f>
        <v>2003031.4473579293</v>
      </c>
      <c r="O65">
        <f>INDEX('ВРП-ДУШ'!N:N,MATCH($A65,'ВРП-ДУШ'!$B:$B,0))</f>
        <v>1958964.7555160548</v>
      </c>
      <c r="P65">
        <f>INDEX('ВРП-ДУШ'!O:O,MATCH($A65,'ВРП-ДУШ'!$B:$B,0))</f>
        <v>1906072.7071171212</v>
      </c>
      <c r="Q65">
        <f>INDEX('ВРП-ДУШ'!P:P,MATCH($A65,'ВРП-ДУШ'!$B:$B,0))</f>
        <v>1892224.5846023525</v>
      </c>
      <c r="R65">
        <f>INDEX('ВРП-ДУШ'!Q:Q,MATCH($A65,'ВРП-ДУШ'!$B:$B,0))</f>
        <v>1905535.2553030194</v>
      </c>
      <c r="S65">
        <f>INDEX('ВРП-ДУШ'!R:R,MATCH($A65,'ВРП-ДУШ'!$B:$B,0))</f>
        <v>1855488.1613232871</v>
      </c>
      <c r="T65">
        <f>INDEX('ВРП-ДУШ'!S:S,MATCH($A65,'ВРП-ДУШ'!$B:$B,0))</f>
        <v>1709132.5877177422</v>
      </c>
      <c r="U65">
        <f>INDEX('ВРП-ДУШ'!T:T,MATCH($A65,'ВРП-ДУШ'!$B:$B,0))</f>
        <v>1819142.4625567782</v>
      </c>
      <c r="V65">
        <f>INDEX('ВРП-ДУШ'!U:U,MATCH($A65,'ВРП-ДУШ'!$B:$B,0))</f>
        <v>1845320.3171437895</v>
      </c>
    </row>
    <row r="66" spans="1:22" x14ac:dyDescent="0.25">
      <c r="A66" s="5" t="s">
        <v>80</v>
      </c>
      <c r="B66" t="str">
        <f t="shared" si="0"/>
        <v>Ямало-Ненецкий автономный округ (Тюменская область)</v>
      </c>
      <c r="C66">
        <f>INDEX(НАСЕЛЕНИЕ!Z:Z,MATCH($B66,НАСЕЛЕНИЕ!A:A,0))/10^6</f>
        <v>0.51417299999999999</v>
      </c>
      <c r="D66" s="37" t="s">
        <v>278</v>
      </c>
      <c r="E66" t="e">
        <f>INDEX('ВРП-ДУШ'!D:D,MATCH($A66,'ВРП-ДУШ'!$B:$B,0))</f>
        <v>#DIV/0!</v>
      </c>
      <c r="F66" t="e">
        <f>INDEX('ВРП-ДУШ'!E:E,MATCH($A66,'ВРП-ДУШ'!$B:$B,0))</f>
        <v>#DIV/0!</v>
      </c>
      <c r="G66" t="e">
        <f>INDEX('ВРП-ДУШ'!F:F,MATCH($A66,'ВРП-ДУШ'!$B:$B,0))</f>
        <v>#DIV/0!</v>
      </c>
      <c r="H66" t="e">
        <f>INDEX('ВРП-ДУШ'!G:G,MATCH($A66,'ВРП-ДУШ'!$B:$B,0))</f>
        <v>#DIV/0!</v>
      </c>
      <c r="I66" t="e">
        <f>INDEX('ВРП-ДУШ'!H:H,MATCH($A66,'ВРП-ДУШ'!$B:$B,0))</f>
        <v>#DIV/0!</v>
      </c>
      <c r="J66" t="e">
        <f>INDEX('ВРП-ДУШ'!I:I,MATCH($A66,'ВРП-ДУШ'!$B:$B,0))</f>
        <v>#DIV/0!</v>
      </c>
      <c r="K66" t="e">
        <f>INDEX('ВРП-ДУШ'!J:J,MATCH($A66,'ВРП-ДУШ'!$B:$B,0))</f>
        <v>#DIV/0!</v>
      </c>
      <c r="L66">
        <f>INDEX('ВРП-ДУШ'!K:K,MATCH($A66,'ВРП-ДУШ'!$B:$B,0))</f>
        <v>3630266.2548367516</v>
      </c>
      <c r="M66">
        <f>INDEX('ВРП-ДУШ'!L:L,MATCH($A66,'ВРП-ДУШ'!$B:$B,0))</f>
        <v>3652047.8523657722</v>
      </c>
      <c r="N66">
        <f>INDEX('ВРП-ДУШ'!M:M,MATCH($A66,'ВРП-ДУШ'!$B:$B,0))</f>
        <v>3783521.5750509398</v>
      </c>
      <c r="O66">
        <f>INDEX('ВРП-ДУШ'!N:N,MATCH($A66,'ВРП-ДУШ'!$B:$B,0))</f>
        <v>4006749.3479789454</v>
      </c>
      <c r="P66">
        <f>INDEX('ВРП-ДУШ'!O:O,MATCH($A66,'ВРП-ДУШ'!$B:$B,0))</f>
        <v>3950654.8571072398</v>
      </c>
      <c r="Q66">
        <f>INDEX('ВРП-ДУШ'!P:P,MATCH($A66,'ВРП-ДУШ'!$B:$B,0))</f>
        <v>4273996.0401204238</v>
      </c>
      <c r="R66">
        <f>INDEX('ВРП-ДУШ'!Q:Q,MATCH($A66,'ВРП-ДУШ'!$B:$B,0))</f>
        <v>4899166.4745416399</v>
      </c>
      <c r="S66">
        <f>INDEX('ВРП-ДУШ'!R:R,MATCH($A66,'ВРП-ДУШ'!$B:$B,0))</f>
        <v>5081032.8282056404</v>
      </c>
      <c r="T66">
        <f>INDEX('ВРП-ДУШ'!S:S,MATCH($A66,'ВРП-ДУШ'!$B:$B,0))</f>
        <v>4878033.3244997757</v>
      </c>
      <c r="U66">
        <f>INDEX('ВРП-ДУШ'!T:T,MATCH($A66,'ВРП-ДУШ'!$B:$B,0))</f>
        <v>5306285.4367561424</v>
      </c>
      <c r="V66">
        <f>INDEX('ВРП-ДУШ'!U:U,MATCH($A66,'ВРП-ДУШ'!$B:$B,0))</f>
        <v>5308102.9432567302</v>
      </c>
    </row>
    <row r="67" spans="1:22" x14ac:dyDescent="0.25">
      <c r="A67" s="5" t="s">
        <v>81</v>
      </c>
      <c r="B67" t="str">
        <f t="shared" ref="B67:B89" si="1">TRIM(A67)</f>
        <v>Тюменская область (кроме Ханты-Мансийского автономного округа-Югры и Ямало-Ненецкого автономного округа)</v>
      </c>
      <c r="C67">
        <f>INDEX(НАСЕЛЕНИЕ!Z:Z,MATCH($B67,НАСЕЛЕНИЕ!A:A,0))/10^6</f>
        <v>1.611974</v>
      </c>
      <c r="D67" s="37" t="s">
        <v>280</v>
      </c>
      <c r="E67" t="e">
        <f>INDEX('ВРП-ДУШ'!D:D,MATCH($A67,'ВРП-ДУШ'!$B:$B,0))</f>
        <v>#N/A</v>
      </c>
      <c r="F67" t="e">
        <f>INDEX('ВРП-ДУШ'!E:E,MATCH($A67,'ВРП-ДУШ'!$B:$B,0))</f>
        <v>#N/A</v>
      </c>
      <c r="G67" t="e">
        <f>INDEX('ВРП-ДУШ'!F:F,MATCH($A67,'ВРП-ДУШ'!$B:$B,0))</f>
        <v>#N/A</v>
      </c>
      <c r="H67" t="e">
        <f>INDEX('ВРП-ДУШ'!G:G,MATCH($A67,'ВРП-ДУШ'!$B:$B,0))</f>
        <v>#N/A</v>
      </c>
      <c r="I67" t="e">
        <f>INDEX('ВРП-ДУШ'!H:H,MATCH($A67,'ВРП-ДУШ'!$B:$B,0))</f>
        <v>#N/A</v>
      </c>
      <c r="J67" t="e">
        <f>INDEX('ВРП-ДУШ'!I:I,MATCH($A67,'ВРП-ДУШ'!$B:$B,0))</f>
        <v>#N/A</v>
      </c>
      <c r="K67" t="e">
        <f>INDEX('ВРП-ДУШ'!J:J,MATCH($A67,'ВРП-ДУШ'!$B:$B,0))</f>
        <v>#N/A</v>
      </c>
      <c r="L67" t="e">
        <f>INDEX('ВРП-ДУШ'!K:K,MATCH($A67,'ВРП-ДУШ'!$B:$B,0))</f>
        <v>#N/A</v>
      </c>
      <c r="M67" t="e">
        <f>INDEX('ВРП-ДУШ'!L:L,MATCH($A67,'ВРП-ДУШ'!$B:$B,0))</f>
        <v>#N/A</v>
      </c>
      <c r="N67" t="e">
        <f>INDEX('ВРП-ДУШ'!M:M,MATCH($A67,'ВРП-ДУШ'!$B:$B,0))</f>
        <v>#N/A</v>
      </c>
      <c r="O67" t="e">
        <f>INDEX('ВРП-ДУШ'!N:N,MATCH($A67,'ВРП-ДУШ'!$B:$B,0))</f>
        <v>#N/A</v>
      </c>
      <c r="P67">
        <f>INDEX('ВРП-ДУШ'!O:O,MATCH($A67,'ВРП-ДУШ'!$B:$B,0))</f>
        <v>648871.3405825774</v>
      </c>
      <c r="Q67">
        <f>INDEX('ВРП-ДУШ'!P:P,MATCH($A67,'ВРП-ДУШ'!$B:$B,0))</f>
        <v>671971.51332848473</v>
      </c>
      <c r="R67">
        <f>INDEX('ВРП-ДУШ'!Q:Q,MATCH($A67,'ВРП-ДУШ'!$B:$B,0))</f>
        <v>716506.54477334372</v>
      </c>
      <c r="S67">
        <f>INDEX('ВРП-ДУШ'!R:R,MATCH($A67,'ВРП-ДУШ'!$B:$B,0))</f>
        <v>690334.24447413522</v>
      </c>
      <c r="T67">
        <f>INDEX('ВРП-ДУШ'!S:S,MATCH($A67,'ВРП-ДУШ'!$B:$B,0))</f>
        <v>643788.3102528397</v>
      </c>
      <c r="U67">
        <f>INDEX('ВРП-ДУШ'!T:T,MATCH($A67,'ВРП-ДУШ'!$B:$B,0))</f>
        <v>655923.41704896756</v>
      </c>
      <c r="V67">
        <f>INDEX('ВРП-ДУШ'!U:U,MATCH($A67,'ВРП-ДУШ'!$B:$B,0))</f>
        <v>667341.72571583034</v>
      </c>
    </row>
    <row r="68" spans="1:22" x14ac:dyDescent="0.25">
      <c r="A68" s="5" t="s">
        <v>82</v>
      </c>
      <c r="B68" t="str">
        <f t="shared" si="1"/>
        <v>Челябинская область</v>
      </c>
      <c r="C68">
        <f>INDEX(НАСЕЛЕНИЕ!Z:Z,MATCH($B68,НАСЕЛЕНИЕ!A:A,0))/10^6</f>
        <v>3.4014720000000001</v>
      </c>
      <c r="D68" s="37" t="s">
        <v>282</v>
      </c>
      <c r="E68">
        <f>INDEX('ВРП-ДУШ'!D:D,MATCH($A68,'ВРП-ДУШ'!$B:$B,0))</f>
        <v>266381.12815899501</v>
      </c>
      <c r="F68">
        <f>INDEX('ВРП-ДУШ'!E:E,MATCH($A68,'ВРП-ДУШ'!$B:$B,0))</f>
        <v>290621.81082146353</v>
      </c>
      <c r="G68">
        <f>INDEX('ВРП-ДУШ'!F:F,MATCH($A68,'ВРП-ДУШ'!$B:$B,0))</f>
        <v>323462.0754442889</v>
      </c>
      <c r="H68">
        <f>INDEX('ВРП-ДУШ'!G:G,MATCH($A68,'ВРП-ДУШ'!$B:$B,0))</f>
        <v>368423.30393104505</v>
      </c>
      <c r="I68">
        <f>INDEX('ВРП-ДУШ'!H:H,MATCH($A68,'ВРП-ДУШ'!$B:$B,0))</f>
        <v>374686.50009787281</v>
      </c>
      <c r="J68">
        <f>INDEX('ВРП-ДУШ'!I:I,MATCH($A68,'ВРП-ДУШ'!$B:$B,0))</f>
        <v>322230.39008417062</v>
      </c>
      <c r="K68">
        <f>INDEX('ВРП-ДУШ'!J:J,MATCH($A68,'ВРП-ДУШ'!$B:$B,0))</f>
        <v>341886.44387930504</v>
      </c>
      <c r="L68">
        <f>INDEX('ВРП-ДУШ'!K:K,MATCH($A68,'ВРП-ДУШ'!$B:$B,0))</f>
        <v>360006.42540490819</v>
      </c>
      <c r="M68">
        <f>INDEX('ВРП-ДУШ'!L:L,MATCH($A68,'ВРП-ДУШ'!$B:$B,0))</f>
        <v>368286.57318922103</v>
      </c>
      <c r="N68">
        <f>INDEX('ВРП-ДУШ'!M:M,MATCH($A68,'ВРП-ДУШ'!$B:$B,0))</f>
        <v>373442.58521387016</v>
      </c>
      <c r="O68">
        <f>INDEX('ВРП-ДУШ'!N:N,MATCH($A68,'ВРП-ДУШ'!$B:$B,0))</f>
        <v>383152.09242943075</v>
      </c>
      <c r="P68">
        <f>INDEX('ВРП-ДУШ'!O:O,MATCH($A68,'ВРП-ДУШ'!$B:$B,0))</f>
        <v>380470.0277824247</v>
      </c>
      <c r="Q68">
        <f>INDEX('ВРП-ДУШ'!P:P,MATCH($A68,'ВРП-ДУШ'!$B:$B,0))</f>
        <v>387754.91162975715</v>
      </c>
      <c r="R68">
        <f>INDEX('ВРП-ДУШ'!Q:Q,MATCH($A68,'ВРП-ДУШ'!$B:$B,0))</f>
        <v>393988.6021712636</v>
      </c>
      <c r="S68">
        <f>INDEX('ВРП-ДУШ'!R:R,MATCH($A68,'ВРП-ДУШ'!$B:$B,0))</f>
        <v>392736.02420631162</v>
      </c>
      <c r="T68">
        <f>INDEX('ВРП-ДУШ'!S:S,MATCH($A68,'ВРП-ДУШ'!$B:$B,0))</f>
        <v>398596.02910621552</v>
      </c>
      <c r="U68">
        <f>INDEX('ВРП-ДУШ'!T:T,MATCH($A68,'ВРП-ДУШ'!$B:$B,0))</f>
        <v>426783.85299318953</v>
      </c>
      <c r="V68">
        <f>INDEX('ВРП-ДУШ'!U:U,MATCH($A68,'ВРП-ДУШ'!$B:$B,0))</f>
        <v>432035.45748518535</v>
      </c>
    </row>
    <row r="69" spans="1:22" x14ac:dyDescent="0.25">
      <c r="A69" s="5" t="s">
        <v>84</v>
      </c>
      <c r="B69" t="str">
        <f t="shared" si="1"/>
        <v>Республика Алтай</v>
      </c>
      <c r="C69">
        <f>INDEX(НАСЕЛЕНИЕ!Z:Z,MATCH($B69,НАСЕЛЕНИЕ!A:A,0))/10^6</f>
        <v>0.21076600000000001</v>
      </c>
      <c r="D69" s="37" t="s">
        <v>287</v>
      </c>
      <c r="E69">
        <f>INDEX('ВРП-ДУШ'!D:D,MATCH($A69,'ВРП-ДУШ'!$B:$B,0))</f>
        <v>183403.15947138364</v>
      </c>
      <c r="F69">
        <f>INDEX('ВРП-ДУШ'!E:E,MATCH($A69,'ВРП-ДУШ'!$B:$B,0))</f>
        <v>186521.01318239715</v>
      </c>
      <c r="G69">
        <f>INDEX('ВРП-ДУШ'!F:F,MATCH($A69,'ВРП-ДУШ'!$B:$B,0))</f>
        <v>194168.37472287539</v>
      </c>
      <c r="H69">
        <f>INDEX('ВРП-ДУШ'!G:G,MATCH($A69,'ВРП-ДУШ'!$B:$B,0))</f>
        <v>207954.32932819953</v>
      </c>
      <c r="I69">
        <f>INDEX('ВРП-ДУШ'!H:H,MATCH($A69,'ВРП-ДУШ'!$B:$B,0))</f>
        <v>221055.45207587612</v>
      </c>
      <c r="J69">
        <f>INDEX('ВРП-ДУШ'!I:I,MATCH($A69,'ВРП-ДУШ'!$B:$B,0))</f>
        <v>211329.01218453754</v>
      </c>
      <c r="K69">
        <f>INDEX('ВРП-ДУШ'!J:J,MATCH($A69,'ВРП-ДУШ'!$B:$B,0))</f>
        <v>212174.32823327571</v>
      </c>
      <c r="L69">
        <f>INDEX('ВРП-ДУШ'!K:K,MATCH($A69,'ВРП-ДУШ'!$B:$B,0))</f>
        <v>216417.81479794122</v>
      </c>
      <c r="M69">
        <f>INDEX('ВРП-ДУШ'!L:L,MATCH($A69,'ВРП-ДУШ'!$B:$B,0))</f>
        <v>211873.04068718446</v>
      </c>
      <c r="N69">
        <f>INDEX('ВРП-ДУШ'!M:M,MATCH($A69,'ВРП-ДУШ'!$B:$B,0))</f>
        <v>210813.67548374852</v>
      </c>
      <c r="O69">
        <f>INDEX('ВРП-ДУШ'!N:N,MATCH($A69,'ВРП-ДУШ'!$B:$B,0))</f>
        <v>226624.70114502966</v>
      </c>
      <c r="P69">
        <f>INDEX('ВРП-ДУШ'!O:O,MATCH($A69,'ВРП-ДУШ'!$B:$B,0))</f>
        <v>225264.95293815952</v>
      </c>
      <c r="Q69">
        <f>INDEX('ВРП-ДУШ'!P:P,MATCH($A69,'ВРП-ДУШ'!$B:$B,0))</f>
        <v>220373.17757319321</v>
      </c>
      <c r="R69">
        <f>INDEX('ВРП-ДУШ'!Q:Q,MATCH($A69,'ВРП-ДУШ'!$B:$B,0))</f>
        <v>230349.49269970952</v>
      </c>
      <c r="S69">
        <f>INDEX('ВРП-ДУШ'!R:R,MATCH($A69,'ВРП-ДУШ'!$B:$B,0))</f>
        <v>241476.12100773468</v>
      </c>
      <c r="T69">
        <f>INDEX('ВРП-ДУШ'!S:S,MATCH($A69,'ВРП-ДУШ'!$B:$B,0))</f>
        <v>243020.4635727102</v>
      </c>
      <c r="U69">
        <f>INDEX('ВРП-ДУШ'!T:T,MATCH($A69,'ВРП-ДУШ'!$B:$B,0))</f>
        <v>255433.31010783269</v>
      </c>
      <c r="V69">
        <f>INDEX('ВРП-ДУШ'!U:U,MATCH($A69,'ВРП-ДУШ'!$B:$B,0))</f>
        <v>281843.51718314138</v>
      </c>
    </row>
    <row r="70" spans="1:22" x14ac:dyDescent="0.25">
      <c r="A70" s="5" t="s">
        <v>85</v>
      </c>
      <c r="B70" t="str">
        <f t="shared" si="1"/>
        <v>Республика Тыва</v>
      </c>
      <c r="C70">
        <f>INDEX(НАСЕЛЕНИЕ!Z:Z,MATCH($B70,НАСЕЛЕНИЕ!A:A,0))/10^6</f>
        <v>0.33740799999999999</v>
      </c>
      <c r="D70" s="37" t="s">
        <v>289</v>
      </c>
      <c r="E70">
        <f>INDEX('ВРП-ДУШ'!D:D,MATCH($A70,'ВРП-ДУШ'!$B:$B,0))</f>
        <v>152797.09307122274</v>
      </c>
      <c r="F70">
        <f>INDEX('ВРП-ДУШ'!E:E,MATCH($A70,'ВРП-ДУШ'!$B:$B,0))</f>
        <v>153102.68725736518</v>
      </c>
      <c r="G70">
        <f>INDEX('ВРП-ДУШ'!F:F,MATCH($A70,'ВРП-ДУШ'!$B:$B,0))</f>
        <v>159533.00012217453</v>
      </c>
      <c r="H70">
        <f>INDEX('ВРП-ДУШ'!G:G,MATCH($A70,'ВРП-ДУШ'!$B:$B,0))</f>
        <v>169264.51312962716</v>
      </c>
      <c r="I70">
        <f>INDEX('ВРП-ДУШ'!H:H,MATCH($A70,'ВРП-ДУШ'!$B:$B,0))</f>
        <v>168587.45507710864</v>
      </c>
      <c r="J70">
        <f>INDEX('ВРП-ДУШ'!I:I,MATCH($A70,'ВРП-ДУШ'!$B:$B,0))</f>
        <v>167070.16798141465</v>
      </c>
      <c r="K70">
        <f>INDEX('ВРП-ДУШ'!J:J,MATCH($A70,'ВРП-ДУШ'!$B:$B,0))</f>
        <v>173251.76419672699</v>
      </c>
      <c r="L70">
        <f>INDEX('ВРП-ДУШ'!K:K,MATCH($A70,'ВРП-ДУШ'!$B:$B,0))</f>
        <v>174291.27478190733</v>
      </c>
      <c r="M70">
        <f>INDEX('ВРП-ДУШ'!L:L,MATCH($A70,'ВРП-ДУШ'!$B:$B,0))</f>
        <v>177254.22645319975</v>
      </c>
      <c r="N70">
        <f>INDEX('ВРП-ДУШ'!M:M,MATCH($A70,'ВРП-ДУШ'!$B:$B,0))</f>
        <v>178317.75181191895</v>
      </c>
      <c r="O70">
        <f>INDEX('ВРП-ДУШ'!N:N,MATCH($A70,'ВРП-ДУШ'!$B:$B,0))</f>
        <v>185628.77963620762</v>
      </c>
      <c r="P70">
        <f>INDEX('ВРП-ДУШ'!O:O,MATCH($A70,'ВРП-ДУШ'!$B:$B,0))</f>
        <v>181916.20404348345</v>
      </c>
      <c r="Q70">
        <f>INDEX('ВРП-ДУШ'!P:P,MATCH($A70,'ВРП-ДУШ'!$B:$B,0))</f>
        <v>183461.53476057004</v>
      </c>
      <c r="R70">
        <f>INDEX('ВРП-ДУШ'!Q:Q,MATCH($A70,'ВРП-ДУШ'!$B:$B,0))</f>
        <v>181911.32404823662</v>
      </c>
      <c r="S70">
        <f>INDEX('ВРП-ДУШ'!R:R,MATCH($A70,'ВРП-ДУШ'!$B:$B,0))</f>
        <v>183878.41151256103</v>
      </c>
      <c r="T70">
        <f>INDEX('ВРП-ДУШ'!S:S,MATCH($A70,'ВРП-ДУШ'!$B:$B,0))</f>
        <v>174982.47174490112</v>
      </c>
      <c r="U70">
        <f>INDEX('ВРП-ДУШ'!T:T,MATCH($A70,'ВРП-ДУШ'!$B:$B,0))</f>
        <v>172240.3312954494</v>
      </c>
      <c r="V70">
        <f>INDEX('ВРП-ДУШ'!U:U,MATCH($A70,'ВРП-ДУШ'!$B:$B,0))</f>
        <v>184579.89286170312</v>
      </c>
    </row>
    <row r="71" spans="1:22" x14ac:dyDescent="0.25">
      <c r="A71" s="5" t="s">
        <v>86</v>
      </c>
      <c r="B71" t="str">
        <f t="shared" si="1"/>
        <v>Республика Хакасия</v>
      </c>
      <c r="C71">
        <f>INDEX(НАСЕЛЕНИЕ!Z:Z,MATCH($B71,НАСЕЛЕНИЕ!A:A,0))/10^6</f>
        <v>0.52920400000000001</v>
      </c>
      <c r="D71" s="37" t="s">
        <v>291</v>
      </c>
      <c r="E71">
        <f>INDEX('ВРП-ДУШ'!D:D,MATCH($A71,'ВРП-ДУШ'!$B:$B,0))</f>
        <v>289051.8761146504</v>
      </c>
      <c r="F71">
        <f>INDEX('ВРП-ДУШ'!E:E,MATCH($A71,'ВРП-ДУШ'!$B:$B,0))</f>
        <v>300035.84740700712</v>
      </c>
      <c r="G71">
        <f>INDEX('ВРП-ДУШ'!F:F,MATCH($A71,'ВРП-ДУШ'!$B:$B,0))</f>
        <v>309937.03037143836</v>
      </c>
      <c r="H71">
        <f>INDEX('ВРП-ДУШ'!G:G,MATCH($A71,'ВРП-ДУШ'!$B:$B,0))</f>
        <v>321714.637525553</v>
      </c>
      <c r="I71">
        <f>INDEX('ВРП-ДУШ'!H:H,MATCH($A71,'ВРП-ДУШ'!$B:$B,0))</f>
        <v>330400.93273874297</v>
      </c>
      <c r="J71">
        <f>INDEX('ВРП-ДУШ'!I:I,MATCH($A71,'ВРП-ДУШ'!$B:$B,0))</f>
        <v>328418.52714231052</v>
      </c>
      <c r="K71">
        <f>INDEX('ВРП-ДУШ'!J:J,MATCH($A71,'ВРП-ДУШ'!$B:$B,0))</f>
        <v>335643.73473944137</v>
      </c>
      <c r="L71">
        <f>INDEX('ВРП-ДУШ'!K:K,MATCH($A71,'ВРП-ДУШ'!$B:$B,0))</f>
        <v>353097.20894589234</v>
      </c>
      <c r="M71">
        <f>INDEX('ВРП-ДУШ'!L:L,MATCH($A71,'ВРП-ДУШ'!$B:$B,0))</f>
        <v>371811.36102002463</v>
      </c>
      <c r="N71">
        <f>INDEX('ВРП-ДУШ'!M:M,MATCH($A71,'ВРП-ДУШ'!$B:$B,0))</f>
        <v>385940.19273878552</v>
      </c>
      <c r="O71">
        <f>INDEX('ВРП-ДУШ'!N:N,MATCH($A71,'ВРП-ДУШ'!$B:$B,0))</f>
        <v>392115.23582260608</v>
      </c>
      <c r="P71">
        <f>INDEX('ВРП-ДУШ'!O:O,MATCH($A71,'ВРП-ДУШ'!$B:$B,0))</f>
        <v>385057.16157779918</v>
      </c>
      <c r="Q71">
        <f>INDEX('ВРП-ДУШ'!P:P,MATCH($A71,'ВРП-ДУШ'!$B:$B,0))</f>
        <v>384866.68856621499</v>
      </c>
      <c r="R71">
        <f>INDEX('ВРП-ДУШ'!Q:Q,MATCH($A71,'ВРП-ДУШ'!$B:$B,0))</f>
        <v>394376.39030062006</v>
      </c>
      <c r="S71">
        <f>INDEX('ВРП-ДУШ'!R:R,MATCH($A71,'ВРП-ДУШ'!$B:$B,0))</f>
        <v>405198.82757635409</v>
      </c>
      <c r="T71">
        <f>INDEX('ВРП-ДУШ'!S:S,MATCH($A71,'ВРП-ДУШ'!$B:$B,0))</f>
        <v>407903.61758596817</v>
      </c>
      <c r="U71">
        <f>INDEX('ВРП-ДУШ'!T:T,MATCH($A71,'ВРП-ДУШ'!$B:$B,0))</f>
        <v>419836.08538382698</v>
      </c>
      <c r="V71">
        <f>INDEX('ВРП-ДУШ'!U:U,MATCH($A71,'ВРП-ДУШ'!$B:$B,0))</f>
        <v>408830.6052734048</v>
      </c>
    </row>
    <row r="72" spans="1:22" x14ac:dyDescent="0.25">
      <c r="A72" s="5" t="s">
        <v>87</v>
      </c>
      <c r="B72" t="str">
        <f t="shared" si="1"/>
        <v>Алтайский край</v>
      </c>
      <c r="C72">
        <f>INDEX(НАСЕЛЕНИЕ!Z:Z,MATCH($B72,НАСЕЛЕНИЕ!A:A,0))/10^6</f>
        <v>2.123129</v>
      </c>
      <c r="D72" s="37" t="s">
        <v>293</v>
      </c>
      <c r="E72">
        <f>INDEX('ВРП-ДУШ'!D:D,MATCH($A72,'ВРП-ДУШ'!$B:$B,0))</f>
        <v>155151.75624036725</v>
      </c>
      <c r="F72">
        <f>INDEX('ВРП-ДУШ'!E:E,MATCH($A72,'ВРП-ДУШ'!$B:$B,0))</f>
        <v>159651.15717133792</v>
      </c>
      <c r="G72">
        <f>INDEX('ВРП-ДУШ'!F:F,MATCH($A72,'ВРП-ДУШ'!$B:$B,0))</f>
        <v>178330.34256038445</v>
      </c>
      <c r="H72">
        <f>INDEX('ВРП-ДУШ'!G:G,MATCH($A72,'ВРП-ДУШ'!$B:$B,0))</f>
        <v>197233.3588717852</v>
      </c>
      <c r="I72">
        <f>INDEX('ВРП-ДУШ'!H:H,MATCH($A72,'ВРП-ДУШ'!$B:$B,0))</f>
        <v>205122.69322665661</v>
      </c>
      <c r="J72">
        <f>INDEX('ВРП-ДУШ'!I:I,MATCH($A72,'ВРП-ДУШ'!$B:$B,0))</f>
        <v>195276.80395177708</v>
      </c>
      <c r="K72">
        <f>INDEX('ВРП-ДУШ'!J:J,MATCH($A72,'ВРП-ДУШ'!$B:$B,0))</f>
        <v>202306.76889404104</v>
      </c>
      <c r="L72">
        <f>INDEX('ВРП-ДУШ'!K:K,MATCH($A72,'ВРП-ДУШ'!$B:$B,0))</f>
        <v>211208.26672537887</v>
      </c>
      <c r="M72">
        <f>INDEX('ВРП-ДУШ'!L:L,MATCH($A72,'ВРП-ДУШ'!$B:$B,0))</f>
        <v>215432.43205988646</v>
      </c>
      <c r="N72">
        <f>INDEX('ВРП-ДУШ'!M:M,MATCH($A72,'ВРП-ДУШ'!$B:$B,0))</f>
        <v>226634.91852700058</v>
      </c>
      <c r="O72">
        <f>INDEX('ВРП-ДУШ'!N:N,MATCH($A72,'ВРП-ДУШ'!$B:$B,0))</f>
        <v>228221.36295668961</v>
      </c>
      <c r="P72">
        <f>INDEX('ВРП-ДУШ'!O:O,MATCH($A72,'ВРП-ДУШ'!$B:$B,0))</f>
        <v>230047.13386034314</v>
      </c>
      <c r="Q72">
        <f>INDEX('ВРП-ДУШ'!P:P,MATCH($A72,'ВРП-ДУШ'!$B:$B,0))</f>
        <v>234023.86909532864</v>
      </c>
      <c r="R72">
        <f>INDEX('ВРП-ДУШ'!Q:Q,MATCH($A72,'ВРП-ДУШ'!$B:$B,0))</f>
        <v>241648.07139395972</v>
      </c>
      <c r="S72">
        <f>INDEX('ВРП-ДУШ'!R:R,MATCH($A72,'ВРП-ДУШ'!$B:$B,0))</f>
        <v>249787.3685523312</v>
      </c>
      <c r="T72">
        <f>INDEX('ВРП-ДУШ'!S:S,MATCH($A72,'ВРП-ДУШ'!$B:$B,0))</f>
        <v>251135.11165404835</v>
      </c>
      <c r="U72">
        <f>INDEX('ВРП-ДУШ'!T:T,MATCH($A72,'ВРП-ДУШ'!$B:$B,0))</f>
        <v>263506.67368914932</v>
      </c>
      <c r="V72">
        <f>INDEX('ВРП-ДУШ'!U:U,MATCH($A72,'ВРП-ДУШ'!$B:$B,0))</f>
        <v>274139.9873351623</v>
      </c>
    </row>
    <row r="73" spans="1:22" x14ac:dyDescent="0.25">
      <c r="A73" s="5" t="s">
        <v>88</v>
      </c>
      <c r="B73" t="str">
        <f t="shared" si="1"/>
        <v>Красноярский край</v>
      </c>
      <c r="C73">
        <f>INDEX(НАСЕЛЕНИЕ!Z:Z,MATCH($B73,НАСЕЛЕНИЕ!A:A,0))/10^6</f>
        <v>2.8458320000000001</v>
      </c>
      <c r="D73" s="37" t="s">
        <v>297</v>
      </c>
      <c r="E73">
        <f>INDEX('ВРП-ДУШ'!D:D,MATCH($A73,'ВРП-ДУШ'!$B:$B,0))</f>
        <v>438687.51240097091</v>
      </c>
      <c r="F73">
        <f>INDEX('ВРП-ДУШ'!E:E,MATCH($A73,'ВРП-ДУШ'!$B:$B,0))</f>
        <v>457989.7629466136</v>
      </c>
      <c r="G73">
        <f>INDEX('ВРП-ДУШ'!F:F,MATCH($A73,'ВРП-ДУШ'!$B:$B,0))</f>
        <v>483179.19990867731</v>
      </c>
      <c r="H73">
        <f>INDEX('ВРП-ДУШ'!G:G,MATCH($A73,'ВРП-ДУШ'!$B:$B,0))</f>
        <v>515069.02710265003</v>
      </c>
      <c r="I73">
        <f>INDEX('ВРП-ДУШ'!H:H,MATCH($A73,'ВРП-ДУШ'!$B:$B,0))</f>
        <v>539792.3404035772</v>
      </c>
      <c r="J73">
        <f>INDEX('ВРП-ДУШ'!I:I,MATCH($A73,'ВРП-ДУШ'!$B:$B,0))</f>
        <v>532235.24763792707</v>
      </c>
      <c r="K73">
        <f>INDEX('ВРП-ДУШ'!J:J,MATCH($A73,'ВРП-ДУШ'!$B:$B,0))</f>
        <v>563637.12724856474</v>
      </c>
      <c r="L73">
        <f>INDEX('ВРП-ДУШ'!K:K,MATCH($A73,'ВРП-ДУШ'!$B:$B,0))</f>
        <v>595200.80637448432</v>
      </c>
      <c r="M73">
        <f>INDEX('ВРП-ДУШ'!L:L,MATCH($A73,'ВРП-ДУШ'!$B:$B,0))</f>
        <v>627936.85072508093</v>
      </c>
      <c r="N73">
        <f>INDEX('ВРП-ДУШ'!M:M,MATCH($A73,'ВРП-ДУШ'!$B:$B,0))</f>
        <v>644263.20884393307</v>
      </c>
      <c r="O73">
        <f>INDEX('ВРП-ДУШ'!N:N,MATCH($A73,'ВРП-ДУШ'!$B:$B,0))</f>
        <v>649417.31451468449</v>
      </c>
      <c r="P73">
        <f>INDEX('ВРП-ДУШ'!O:O,MATCH($A73,'ВРП-ДУШ'!$B:$B,0))</f>
        <v>633831.29896633199</v>
      </c>
      <c r="Q73">
        <f>INDEX('ВРП-ДУШ'!P:P,MATCH($A73,'ВРП-ДУШ'!$B:$B,0))</f>
        <v>653684.41665355943</v>
      </c>
      <c r="R73">
        <f>INDEX('ВРП-ДУШ'!Q:Q,MATCH($A73,'ВРП-ДУШ'!$B:$B,0))</f>
        <v>674660.71591264196</v>
      </c>
      <c r="S73">
        <f>INDEX('ВРП-ДУШ'!R:R,MATCH($A73,'ВРП-ДУШ'!$B:$B,0))</f>
        <v>676734.42271553143</v>
      </c>
      <c r="T73">
        <f>INDEX('ВРП-ДУШ'!S:S,MATCH($A73,'ВРП-ДУШ'!$B:$B,0))</f>
        <v>642332.16648245882</v>
      </c>
      <c r="U73">
        <f>INDEX('ВРП-ДУШ'!T:T,MATCH($A73,'ВРП-ДУШ'!$B:$B,0))</f>
        <v>648484.30534707813</v>
      </c>
      <c r="V73">
        <f>INDEX('ВРП-ДУШ'!U:U,MATCH($A73,'ВРП-ДУШ'!$B:$B,0))</f>
        <v>667656.92013321945</v>
      </c>
    </row>
    <row r="74" spans="1:22" x14ac:dyDescent="0.25">
      <c r="A74" s="5" t="s">
        <v>89</v>
      </c>
      <c r="B74" t="str">
        <f t="shared" si="1"/>
        <v>Иркутская область</v>
      </c>
      <c r="C74">
        <f>INDEX(НАСЕЛЕНИЕ!Z:Z,MATCH($B74,НАСЕЛЕНИЕ!A:A,0))/10^6</f>
        <v>2.3374480000000002</v>
      </c>
      <c r="D74" s="37" t="s">
        <v>303</v>
      </c>
      <c r="E74">
        <f>INDEX('ВРП-ДУШ'!D:D,MATCH($A74,'ВРП-ДУШ'!$B:$B,0))</f>
        <v>250083.0306655837</v>
      </c>
      <c r="F74">
        <f>INDEX('ВРП-ДУШ'!E:E,MATCH($A74,'ВРП-ДУШ'!$B:$B,0))</f>
        <v>274091.00160947972</v>
      </c>
      <c r="G74">
        <f>INDEX('ВРП-ДУШ'!F:F,MATCH($A74,'ВРП-ДУШ'!$B:$B,0))</f>
        <v>310271.01382193109</v>
      </c>
      <c r="H74">
        <f>INDEX('ВРП-ДУШ'!G:G,MATCH($A74,'ВРП-ДУШ'!$B:$B,0))</f>
        <v>340987.8441903023</v>
      </c>
      <c r="I74">
        <f>INDEX('ВРП-ДУШ'!H:H,MATCH($A74,'ВРП-ДУШ'!$B:$B,0))</f>
        <v>354968.34580210468</v>
      </c>
      <c r="J74">
        <f>INDEX('ВРП-ДУШ'!I:I,MATCH($A74,'ВРП-ДУШ'!$B:$B,0))</f>
        <v>356388.21918531315</v>
      </c>
      <c r="K74">
        <f>INDEX('ВРП-ДУШ'!J:J,MATCH($A74,'ВРП-ДУШ'!$B:$B,0))</f>
        <v>382048.17096665571</v>
      </c>
      <c r="L74">
        <f>INDEX('ВРП-ДУШ'!K:K,MATCH($A74,'ВРП-ДУШ'!$B:$B,0))</f>
        <v>400386.48317305523</v>
      </c>
      <c r="M74">
        <f>INDEX('ВРП-ДУШ'!L:L,MATCH($A74,'ВРП-ДУШ'!$B:$B,0))</f>
        <v>438423.19907449547</v>
      </c>
      <c r="N74">
        <f>INDEX('ВРП-ДУШ'!M:M,MATCH($A74,'ВРП-ДУШ'!$B:$B,0))</f>
        <v>447630.08625505981</v>
      </c>
      <c r="O74">
        <f>INDEX('ВРП-ДУШ'!N:N,MATCH($A74,'ВРП-ДУШ'!$B:$B,0))</f>
        <v>469563.96048155776</v>
      </c>
      <c r="P74">
        <f>INDEX('ВРП-ДУШ'!O:O,MATCH($A74,'ВРП-ДУШ'!$B:$B,0))</f>
        <v>471911.78028396558</v>
      </c>
      <c r="Q74">
        <f>INDEX('ВРП-ДУШ'!P:P,MATCH($A74,'ВРП-ДУШ'!$B:$B,0))</f>
        <v>486798.40803388803</v>
      </c>
      <c r="R74">
        <f>INDEX('ВРП-ДУШ'!Q:Q,MATCH($A74,'ВРП-ДУШ'!$B:$B,0))</f>
        <v>499687.14570800192</v>
      </c>
      <c r="S74">
        <f>INDEX('ВРП-ДУШ'!R:R,MATCH($A74,'ВРП-ДУШ'!$B:$B,0))</f>
        <v>511606.29672604089</v>
      </c>
      <c r="T74">
        <f>INDEX('ВРП-ДУШ'!S:S,MATCH($A74,'ВРП-ДУШ'!$B:$B,0))</f>
        <v>506164.6701482652</v>
      </c>
      <c r="U74">
        <f>INDEX('ВРП-ДУШ'!T:T,MATCH($A74,'ВРП-ДУШ'!$B:$B,0))</f>
        <v>534493.4416844463</v>
      </c>
      <c r="V74">
        <f>INDEX('ВРП-ДУШ'!U:U,MATCH($A74,'ВРП-ДУШ'!$B:$B,0))</f>
        <v>564144.91903663019</v>
      </c>
    </row>
    <row r="75" spans="1:22" x14ac:dyDescent="0.25">
      <c r="A75" s="5" t="s">
        <v>90</v>
      </c>
      <c r="B75" t="str">
        <f t="shared" si="1"/>
        <v>Кемеровская область - Кузбасс</v>
      </c>
      <c r="C75">
        <f>INDEX(НАСЕЛЕНИЕ!Z:Z,MATCH($B75,НАСЕЛЕНИЕ!A:A,0))/10^6</f>
        <v>2.5579610000000002</v>
      </c>
      <c r="D75" s="37" t="s">
        <v>305</v>
      </c>
      <c r="E75">
        <f>INDEX('ВРП-ДУШ'!D:D,MATCH($A75,'ВРП-ДУШ'!$B:$B,0))</f>
        <v>281553.98395615473</v>
      </c>
      <c r="F75">
        <f>INDEX('ВРП-ДУШ'!E:E,MATCH($A75,'ВРП-ДУШ'!$B:$B,0))</f>
        <v>303796.748688691</v>
      </c>
      <c r="G75">
        <f>INDEX('ВРП-ДУШ'!F:F,MATCH($A75,'ВРП-ДУШ'!$B:$B,0))</f>
        <v>328404.28533247497</v>
      </c>
      <c r="H75">
        <f>INDEX('ВРП-ДУШ'!G:G,MATCH($A75,'ВРП-ДУШ'!$B:$B,0))</f>
        <v>352377.7981617456</v>
      </c>
      <c r="I75">
        <f>INDEX('ВРП-ДУШ'!H:H,MATCH($A75,'ВРП-ДУШ'!$B:$B,0))</f>
        <v>360482.48751946574</v>
      </c>
      <c r="J75">
        <f>INDEX('ВРП-ДУШ'!I:I,MATCH($A75,'ВРП-ДУШ'!$B:$B,0))</f>
        <v>335248.7133931031</v>
      </c>
      <c r="K75">
        <f>INDEX('ВРП-ДУШ'!J:J,MATCH($A75,'ВРП-ДУШ'!$B:$B,0))</f>
        <v>345306.17479489621</v>
      </c>
      <c r="L75">
        <f>INDEX('ВРП-ДУШ'!K:K,MATCH($A75,'ВРП-ДУШ'!$B:$B,0))</f>
        <v>354629.44151435839</v>
      </c>
      <c r="M75">
        <f>INDEX('ВРП-ДУШ'!L:L,MATCH($A75,'ВРП-ДУШ'!$B:$B,0))</f>
        <v>340798.89329529839</v>
      </c>
      <c r="N75">
        <f>INDEX('ВРП-ДУШ'!M:M,MATCH($A75,'ВРП-ДУШ'!$B:$B,0))</f>
        <v>328189.33424337232</v>
      </c>
      <c r="O75">
        <f>INDEX('ВРП-ДУШ'!N:N,MATCH($A75,'ВРП-ДУШ'!$B:$B,0))</f>
        <v>336065.87826521322</v>
      </c>
      <c r="P75">
        <f>INDEX('ВРП-ДУШ'!O:O,MATCH($A75,'ВРП-ДУШ'!$B:$B,0))</f>
        <v>333713.41711735673</v>
      </c>
      <c r="Q75">
        <f>INDEX('ВРП-ДУШ'!P:P,MATCH($A75,'ВРП-ДУШ'!$B:$B,0))</f>
        <v>342369.11940500687</v>
      </c>
      <c r="R75">
        <f>INDEX('ВРП-ДУШ'!Q:Q,MATCH($A75,'ВРП-ДУШ'!$B:$B,0))</f>
        <v>351275.36798350158</v>
      </c>
      <c r="S75">
        <f>INDEX('ВРП-ДУШ'!R:R,MATCH($A75,'ВРП-ДУШ'!$B:$B,0))</f>
        <v>353590.98316316563</v>
      </c>
      <c r="T75">
        <f>INDEX('ВРП-ДУШ'!S:S,MATCH($A75,'ВРП-ДУШ'!$B:$B,0))</f>
        <v>342671.38313331292</v>
      </c>
      <c r="U75">
        <f>INDEX('ВРП-ДУШ'!T:T,MATCH($A75,'ВРП-ДУШ'!$B:$B,0))</f>
        <v>374357.17807360628</v>
      </c>
      <c r="V75">
        <f>INDEX('ВРП-ДУШ'!U:U,MATCH($A75,'ВРП-ДУШ'!$B:$B,0))</f>
        <v>379737.59500024223</v>
      </c>
    </row>
    <row r="76" spans="1:22" x14ac:dyDescent="0.25">
      <c r="A76" s="5" t="s">
        <v>91</v>
      </c>
      <c r="B76" t="str">
        <f t="shared" si="1"/>
        <v>Новосибирская область</v>
      </c>
      <c r="C76">
        <f>INDEX(НАСЕЛЕНИЕ!Z:Z,MATCH($B76,НАСЕЛЕНИЕ!A:A,0))/10^6</f>
        <v>2.7918989999999999</v>
      </c>
      <c r="D76" s="37" t="s">
        <v>309</v>
      </c>
      <c r="E76">
        <f>INDEX('ВРП-ДУШ'!D:D,MATCH($A76,'ВРП-ДУШ'!$B:$B,0))</f>
        <v>263583.4099677534</v>
      </c>
      <c r="F76">
        <f>INDEX('ВРП-ДУШ'!E:E,MATCH($A76,'ВРП-ДУШ'!$B:$B,0))</f>
        <v>288096.66709475446</v>
      </c>
      <c r="G76">
        <f>INDEX('ВРП-ДУШ'!F:F,MATCH($A76,'ВРП-ДУШ'!$B:$B,0))</f>
        <v>313737.27046618762</v>
      </c>
      <c r="H76">
        <f>INDEX('ВРП-ДУШ'!G:G,MATCH($A76,'ВРП-ДУШ'!$B:$B,0))</f>
        <v>351072.00565166393</v>
      </c>
      <c r="I76">
        <f>INDEX('ВРП-ДУШ'!H:H,MATCH($A76,'ВРП-ДУШ'!$B:$B,0))</f>
        <v>371083.10997380875</v>
      </c>
      <c r="J76">
        <f>INDEX('ВРП-ДУШ'!I:I,MATCH($A76,'ВРП-ДУШ'!$B:$B,0))</f>
        <v>330263.9678766898</v>
      </c>
      <c r="K76">
        <f>INDEX('ВРП-ДУШ'!J:J,MATCH($A76,'ВРП-ДУШ'!$B:$B,0))</f>
        <v>344465.31849538744</v>
      </c>
      <c r="L76">
        <f>INDEX('ВРП-ДУШ'!K:K,MATCH($A76,'ВРП-ДУШ'!$B:$B,0))</f>
        <v>371678.07865652308</v>
      </c>
      <c r="M76">
        <f>INDEX('ВРП-ДУШ'!L:L,MATCH($A76,'ВРП-ДУШ'!$B:$B,0))</f>
        <v>374279.82520711876</v>
      </c>
      <c r="N76">
        <f>INDEX('ВРП-ДУШ'!M:M,MATCH($A76,'ВРП-ДУШ'!$B:$B,0))</f>
        <v>389999.57786581776</v>
      </c>
      <c r="O76">
        <f>INDEX('ВРП-ДУШ'!N:N,MATCH($A76,'ВРП-ДУШ'!$B:$B,0))</f>
        <v>397019.57026740245</v>
      </c>
      <c r="P76">
        <f>INDEX('ВРП-ДУШ'!O:O,MATCH($A76,'ВРП-ДУШ'!$B:$B,0))</f>
        <v>386697.06144045002</v>
      </c>
      <c r="Q76">
        <f>INDEX('ВРП-ДУШ'!P:P,MATCH($A76,'ВРП-ДУШ'!$B:$B,0))</f>
        <v>399735.10215665033</v>
      </c>
      <c r="R76">
        <f>INDEX('ВРП-ДУШ'!Q:Q,MATCH($A76,'ВРП-ДУШ'!$B:$B,0))</f>
        <v>412416.38461236563</v>
      </c>
      <c r="S76">
        <f>INDEX('ВРП-ДУШ'!R:R,MATCH($A76,'ВРП-ДУШ'!$B:$B,0))</f>
        <v>423508.18900485797</v>
      </c>
      <c r="T76">
        <f>INDEX('ВРП-ДУШ'!S:S,MATCH($A76,'ВРП-ДУШ'!$B:$B,0))</f>
        <v>417939.37559966213</v>
      </c>
      <c r="U76">
        <f>INDEX('ВРП-ДУШ'!T:T,MATCH($A76,'ВРП-ДУШ'!$B:$B,0))</f>
        <v>452827.55485970684</v>
      </c>
      <c r="V76">
        <f>INDEX('ВРП-ДУШ'!U:U,MATCH($A76,'ВРП-ДУШ'!$B:$B,0))</f>
        <v>465568.15570344782</v>
      </c>
    </row>
    <row r="77" spans="1:22" x14ac:dyDescent="0.25">
      <c r="A77" s="5" t="s">
        <v>92</v>
      </c>
      <c r="B77" t="str">
        <f t="shared" si="1"/>
        <v>Омская область</v>
      </c>
      <c r="C77">
        <f>INDEX(НАСЕЛЕНИЕ!Z:Z,MATCH($B77,НАСЕЛЕНИЕ!A:A,0))/10^6</f>
        <v>1.825078</v>
      </c>
      <c r="D77" s="37" t="s">
        <v>311</v>
      </c>
      <c r="E77">
        <f>INDEX('ВРП-ДУШ'!D:D,MATCH($A77,'ВРП-ДУШ'!$B:$B,0))</f>
        <v>253131.66991358681</v>
      </c>
      <c r="F77">
        <f>INDEX('ВРП-ДУШ'!E:E,MATCH($A77,'ВРП-ДУШ'!$B:$B,0))</f>
        <v>271104.01847745146</v>
      </c>
      <c r="G77">
        <f>INDEX('ВРП-ДУШ'!F:F,MATCH($A77,'ВРП-ДУШ'!$B:$B,0))</f>
        <v>274899.4747361358</v>
      </c>
      <c r="H77">
        <f>INDEX('ВРП-ДУШ'!G:G,MATCH($A77,'ВРП-ДУШ'!$B:$B,0))</f>
        <v>290843.64427083166</v>
      </c>
      <c r="I77">
        <f>INDEX('ВРП-ДУШ'!H:H,MATCH($A77,'ВРП-ДУШ'!$B:$B,0))</f>
        <v>303931.60826301906</v>
      </c>
      <c r="J77">
        <f>INDEX('ВРП-ДУШ'!I:I,MATCH($A77,'ВРП-ДУШ'!$B:$B,0))</f>
        <v>294813.66001512849</v>
      </c>
      <c r="K77">
        <f>INDEX('ВРП-ДУШ'!J:J,MATCH($A77,'ВРП-ДУШ'!$B:$B,0))</f>
        <v>303658.06981558236</v>
      </c>
      <c r="L77">
        <f>INDEX('ВРП-ДУШ'!K:K,MATCH($A77,'ВРП-ДУШ'!$B:$B,0))</f>
        <v>322788.52821396402</v>
      </c>
      <c r="M77">
        <f>INDEX('ВРП-ДУШ'!L:L,MATCH($A77,'ВРП-ДУШ'!$B:$B,0))</f>
        <v>328921.51025002939</v>
      </c>
      <c r="N77">
        <f>INDEX('ВРП-ДУШ'!M:M,MATCH($A77,'ВРП-ДУШ'!$B:$B,0))</f>
        <v>345696.50727278081</v>
      </c>
      <c r="O77">
        <f>INDEX('ВРП-ДУШ'!N:N,MATCH($A77,'ВРП-ДУШ'!$B:$B,0))</f>
        <v>352264.74091096368</v>
      </c>
      <c r="P77">
        <f>INDEX('ВРП-ДУШ'!O:O,MATCH($A77,'ВРП-ДУШ'!$B:$B,0))</f>
        <v>341344.53394272382</v>
      </c>
      <c r="Q77">
        <f>INDEX('ВРП-ДУШ'!P:P,MATCH($A77,'ВРП-ДУШ'!$B:$B,0))</f>
        <v>349714.87246116181</v>
      </c>
      <c r="R77">
        <f>INDEX('ВРП-ДУШ'!Q:Q,MATCH($A77,'ВРП-ДУШ'!$B:$B,0))</f>
        <v>352905.82414114237</v>
      </c>
      <c r="S77">
        <f>INDEX('ВРП-ДУШ'!R:R,MATCH($A77,'ВРП-ДУШ'!$B:$B,0))</f>
        <v>361629.53991285508</v>
      </c>
      <c r="T77">
        <f>INDEX('ВРП-ДУШ'!S:S,MATCH($A77,'ВРП-ДУШ'!$B:$B,0))</f>
        <v>363338.51206093322</v>
      </c>
      <c r="U77">
        <f>INDEX('ВРП-ДУШ'!T:T,MATCH($A77,'ВРП-ДУШ'!$B:$B,0))</f>
        <v>373211.87169239466</v>
      </c>
      <c r="V77">
        <f>INDEX('ВРП-ДУШ'!U:U,MATCH($A77,'ВРП-ДУШ'!$B:$B,0))</f>
        <v>403238.70324611966</v>
      </c>
    </row>
    <row r="78" spans="1:22" x14ac:dyDescent="0.25">
      <c r="A78" s="5" t="s">
        <v>93</v>
      </c>
      <c r="B78" t="str">
        <f t="shared" si="1"/>
        <v>Томская область</v>
      </c>
      <c r="C78">
        <f>INDEX(НАСЕЛЕНИЕ!Z:Z,MATCH($B78,НАСЕЛЕНИЕ!A:A,0))/10^6</f>
        <v>1.0477460000000001</v>
      </c>
      <c r="D78" s="37" t="s">
        <v>313</v>
      </c>
      <c r="E78">
        <f>INDEX('ВРП-ДУШ'!D:D,MATCH($A78,'ВРП-ДУШ'!$B:$B,0))</f>
        <v>430880.04900915484</v>
      </c>
      <c r="F78">
        <f>INDEX('ВРП-ДУШ'!E:E,MATCH($A78,'ВРП-ДУШ'!$B:$B,0))</f>
        <v>417522.76748987107</v>
      </c>
      <c r="G78">
        <f>INDEX('ВРП-ДУШ'!F:F,MATCH($A78,'ВРП-ДУШ'!$B:$B,0))</f>
        <v>430048.4505145672</v>
      </c>
      <c r="H78">
        <f>INDEX('ВРП-ДУШ'!G:G,MATCH($A78,'ВРП-ДУШ'!$B:$B,0))</f>
        <v>446820.34008463542</v>
      </c>
      <c r="I78">
        <f>INDEX('ВРП-ДУШ'!H:H,MATCH($A78,'ВРП-ДУШ'!$B:$B,0))</f>
        <v>455756.7468863281</v>
      </c>
      <c r="J78">
        <f>INDEX('ВРП-ДУШ'!I:I,MATCH($A78,'ВРП-ДУШ'!$B:$B,0))</f>
        <v>436614.9635171023</v>
      </c>
      <c r="K78">
        <f>INDEX('ВРП-ДУШ'!J:J,MATCH($A78,'ВРП-ДУШ'!$B:$B,0))</f>
        <v>453642.94709426933</v>
      </c>
      <c r="L78">
        <f>INDEX('ВРП-ДУШ'!K:K,MATCH($A78,'ВРП-ДУШ'!$B:$B,0))</f>
        <v>466344.94961290882</v>
      </c>
      <c r="M78">
        <f>INDEX('ВРП-ДУШ'!L:L,MATCH($A78,'ВРП-ДУШ'!$B:$B,0))</f>
        <v>479868.95315168321</v>
      </c>
      <c r="N78">
        <f>INDEX('ВРП-ДУШ'!M:M,MATCH($A78,'ВРП-ДУШ'!$B:$B,0))</f>
        <v>485627.38058950345</v>
      </c>
      <c r="O78">
        <f>INDEX('ВРП-ДУШ'!N:N,MATCH($A78,'ВРП-ДУШ'!$B:$B,0))</f>
        <v>484170.49844773498</v>
      </c>
      <c r="P78">
        <f>INDEX('ВРП-ДУШ'!O:O,MATCH($A78,'ВРП-ДУШ'!$B:$B,0))</f>
        <v>484654.6689461827</v>
      </c>
      <c r="Q78">
        <f>INDEX('ВРП-ДУШ'!P:P,MATCH($A78,'ВРП-ДУШ'!$B:$B,0))</f>
        <v>480362.50298747444</v>
      </c>
      <c r="R78">
        <f>INDEX('ВРП-ДУШ'!Q:Q,MATCH($A78,'ВРП-ДУШ'!$B:$B,0))</f>
        <v>486946.8984182757</v>
      </c>
      <c r="S78">
        <f>INDEX('ВРП-ДУШ'!R:R,MATCH($A78,'ВРП-ДУШ'!$B:$B,0))</f>
        <v>490556.81842727592</v>
      </c>
      <c r="T78">
        <f>INDEX('ВРП-ДУШ'!S:S,MATCH($A78,'ВРП-ДУШ'!$B:$B,0))</f>
        <v>464610.34463744657</v>
      </c>
      <c r="U78">
        <f>INDEX('ВРП-ДУШ'!T:T,MATCH($A78,'ВРП-ДУШ'!$B:$B,0))</f>
        <v>483000.33270707959</v>
      </c>
      <c r="V78">
        <f>INDEX('ВРП-ДУШ'!U:U,MATCH($A78,'ВРП-ДУШ'!$B:$B,0))</f>
        <v>489322.24715722102</v>
      </c>
    </row>
    <row r="79" spans="1:22" x14ac:dyDescent="0.25">
      <c r="A79" s="5" t="s">
        <v>95</v>
      </c>
      <c r="B79" t="str">
        <f t="shared" si="1"/>
        <v>Республика Бурятия</v>
      </c>
      <c r="C79">
        <f>INDEX(НАСЕЛЕНИЕ!Z:Z,MATCH($B79,НАСЕЛЕНИЕ!A:A,0))/10^6</f>
        <v>0.973275</v>
      </c>
      <c r="D79" s="37" t="s">
        <v>318</v>
      </c>
      <c r="E79">
        <f>INDEX('ВРП-ДУШ'!D:D,MATCH($A79,'ВРП-ДУШ'!$B:$B,0))</f>
        <v>182591.04631864338</v>
      </c>
      <c r="F79">
        <f>INDEX('ВРП-ДУШ'!E:E,MATCH($A79,'ВРП-ДУШ'!$B:$B,0))</f>
        <v>192085.78072721284</v>
      </c>
      <c r="G79">
        <f>INDEX('ВРП-ДУШ'!F:F,MATCH($A79,'ВРП-ДУШ'!$B:$B,0))</f>
        <v>203803.01335157282</v>
      </c>
      <c r="H79">
        <f>INDEX('ВРП-ДУШ'!G:G,MATCH($A79,'ВРП-ДУШ'!$B:$B,0))</f>
        <v>219699.6483929955</v>
      </c>
      <c r="I79">
        <f>INDEX('ВРП-ДУШ'!H:H,MATCH($A79,'ВРП-ДУШ'!$B:$B,0))</f>
        <v>231343.72975782427</v>
      </c>
      <c r="J79">
        <f>INDEX('ВРП-ДУШ'!I:I,MATCH($A79,'ВРП-ДУШ'!$B:$B,0))</f>
        <v>213761.60629622964</v>
      </c>
      <c r="K79">
        <f>INDEX('ВРП-ДУШ'!J:J,MATCH($A79,'ВРП-ДУШ'!$B:$B,0))</f>
        <v>220601.97769770899</v>
      </c>
      <c r="L79">
        <f>INDEX('ВРП-ДУШ'!K:K,MATCH($A79,'ВРП-ДУШ'!$B:$B,0))</f>
        <v>228764.25087252422</v>
      </c>
      <c r="M79">
        <f>INDEX('ВРП-ДУШ'!L:L,MATCH($A79,'ВРП-ДУШ'!$B:$B,0))</f>
        <v>229908.07212688684</v>
      </c>
      <c r="N79">
        <f>INDEX('ВРП-ДУШ'!M:M,MATCH($A79,'ВРП-ДУШ'!$B:$B,0))</f>
        <v>231517.42863177505</v>
      </c>
      <c r="O79">
        <f>INDEX('ВРП-ДУШ'!N:N,MATCH($A79,'ВРП-ДУШ'!$B:$B,0))</f>
        <v>226887.08005913955</v>
      </c>
      <c r="P79">
        <f>INDEX('ВРП-ДУШ'!O:O,MATCH($A79,'ВРП-ДУШ'!$B:$B,0))</f>
        <v>225071.98341866644</v>
      </c>
      <c r="Q79">
        <f>INDEX('ВРП-ДУШ'!P:P,MATCH($A79,'ВРП-ДУШ'!$B:$B,0))</f>
        <v>220800.25401787399</v>
      </c>
      <c r="R79">
        <f>INDEX('ВРП-ДУШ'!Q:Q,MATCH($A79,'ВРП-ДУШ'!$B:$B,0))</f>
        <v>230280.32521021774</v>
      </c>
      <c r="S79">
        <f>INDEX('ВРП-ДУШ'!R:R,MATCH($A79,'ВРП-ДУШ'!$B:$B,0))</f>
        <v>240322.02314802542</v>
      </c>
      <c r="T79">
        <f>INDEX('ВРП-ДУШ'!S:S,MATCH($A79,'ВРП-ДУШ'!$B:$B,0))</f>
        <v>241568.48560303039</v>
      </c>
      <c r="U79">
        <f>INDEX('ВРП-ДУШ'!T:T,MATCH($A79,'ВРП-ДУШ'!$B:$B,0))</f>
        <v>252518.04988912167</v>
      </c>
      <c r="V79">
        <f>INDEX('ВРП-ДУШ'!U:U,MATCH($A79,'ВРП-ДУШ'!$B:$B,0))</f>
        <v>280848.95538103982</v>
      </c>
    </row>
    <row r="80" spans="1:22" x14ac:dyDescent="0.25">
      <c r="A80" s="5" t="s">
        <v>96</v>
      </c>
      <c r="B80" t="str">
        <f t="shared" si="1"/>
        <v>Забайкальский край</v>
      </c>
      <c r="C80">
        <f>INDEX(НАСЕЛЕНИЕ!Z:Z,MATCH($B80,НАСЕЛЕНИЕ!A:A,0))/10^6</f>
        <v>0.98841100000000004</v>
      </c>
      <c r="D80" s="37" t="s">
        <v>320</v>
      </c>
      <c r="E80">
        <f>INDEX('ВРП-ДУШ'!D:D,MATCH($A80,'ВРП-ДУШ'!$B:$B,0))</f>
        <v>178355.14956525058</v>
      </c>
      <c r="F80">
        <f>INDEX('ВРП-ДУШ'!E:E,MATCH($A80,'ВРП-ДУШ'!$B:$B,0))</f>
        <v>186559.48644525209</v>
      </c>
      <c r="G80">
        <f>INDEX('ВРП-ДУШ'!F:F,MATCH($A80,'ВРП-ДУШ'!$B:$B,0))</f>
        <v>198872.41255063872</v>
      </c>
      <c r="H80">
        <f>INDEX('ВРП-ДУШ'!G:G,MATCH($A80,'ВРП-ДУШ'!$B:$B,0))</f>
        <v>223532.59170691794</v>
      </c>
      <c r="I80">
        <f>INDEX('ВРП-ДУШ'!H:H,MATCH($A80,'ВРП-ДУШ'!$B:$B,0))</f>
        <v>244544.65532736827</v>
      </c>
      <c r="J80">
        <f>INDEX('ВРП-ДУШ'!I:I,MATCH($A80,'ВРП-ДУШ'!$B:$B,0))</f>
        <v>246501.01256998719</v>
      </c>
      <c r="K80">
        <f>INDEX('ВРП-ДУШ'!J:J,MATCH($A80,'ВРП-ДУШ'!$B:$B,0))</f>
        <v>255868.0510476467</v>
      </c>
      <c r="L80">
        <f>INDEX('ВРП-ДУШ'!K:K,MATCH($A80,'ВРП-ДУШ'!$B:$B,0))</f>
        <v>276849.23123355373</v>
      </c>
      <c r="M80">
        <f>INDEX('ВРП-ДУШ'!L:L,MATCH($A80,'ВРП-ДУШ'!$B:$B,0))</f>
        <v>284324.16047685972</v>
      </c>
      <c r="N80">
        <f>INDEX('ВРП-ДУШ'!M:M,MATCH($A80,'ВРП-ДУШ'!$B:$B,0))</f>
        <v>280059.29806970683</v>
      </c>
      <c r="O80">
        <f>INDEX('ВРП-ДУШ'!N:N,MATCH($A80,'ВРП-ДУШ'!$B:$B,0))</f>
        <v>264936.09597394266</v>
      </c>
      <c r="P80">
        <f>INDEX('ВРП-ДУШ'!O:O,MATCH($A80,'ВРП-ДУШ'!$B:$B,0))</f>
        <v>263346.47939809901</v>
      </c>
      <c r="Q80">
        <f>INDEX('ВРП-ДУШ'!P:P,MATCH($A80,'ВРП-ДУШ'!$B:$B,0))</f>
        <v>276814.84436325234</v>
      </c>
      <c r="R80">
        <f>INDEX('ВРП-ДУШ'!Q:Q,MATCH($A80,'ВРП-ДУШ'!$B:$B,0))</f>
        <v>282018.46823470166</v>
      </c>
      <c r="S80">
        <f>INDEX('ВРП-ДУШ'!R:R,MATCH($A80,'ВРП-ДУШ'!$B:$B,0))</f>
        <v>291601.15708336164</v>
      </c>
      <c r="T80">
        <f>INDEX('ВРП-ДУШ'!S:S,MATCH($A80,'ВРП-ДУШ'!$B:$B,0))</f>
        <v>306655.25009167509</v>
      </c>
      <c r="U80">
        <f>INDEX('ВРП-ДУШ'!T:T,MATCH($A80,'ВРП-ДУШ'!$B:$B,0))</f>
        <v>326637.86566364305</v>
      </c>
      <c r="V80">
        <f>INDEX('ВРП-ДУШ'!U:U,MATCH($A80,'ВРП-ДУШ'!$B:$B,0))</f>
        <v>321937.48862237111</v>
      </c>
    </row>
    <row r="81" spans="1:22" x14ac:dyDescent="0.25">
      <c r="A81" s="5" t="s">
        <v>97</v>
      </c>
      <c r="B81" t="str">
        <f t="shared" si="1"/>
        <v>Республика Саха (Якутия)</v>
      </c>
      <c r="C81">
        <f>INDEX(НАСЕЛЕНИЕ!Z:Z,MATCH($B81,НАСЕЛЕНИЕ!A:A,0))/10^6</f>
        <v>0.99961299999999997</v>
      </c>
      <c r="D81" s="37" t="s">
        <v>322</v>
      </c>
      <c r="E81">
        <f>INDEX('ВРП-ДУШ'!D:D,MATCH($A81,'ВРП-ДУШ'!$B:$B,0))</f>
        <v>659039.91367941012</v>
      </c>
      <c r="F81">
        <f>INDEX('ВРП-ДУШ'!E:E,MATCH($A81,'ВРП-ДУШ'!$B:$B,0))</f>
        <v>690014.78962234233</v>
      </c>
      <c r="G81">
        <f>INDEX('ВРП-ДУШ'!F:F,MATCH($A81,'ВРП-ДУШ'!$B:$B,0))</f>
        <v>712095.26289025729</v>
      </c>
      <c r="H81">
        <f>INDEX('ВРП-ДУШ'!G:G,MATCH($A81,'ВРП-ДУШ'!$B:$B,0))</f>
        <v>742715.35919453832</v>
      </c>
      <c r="I81">
        <f>INDEX('ВРП-ДУШ'!H:H,MATCH($A81,'ВРП-ДУШ'!$B:$B,0))</f>
        <v>795448.14969735057</v>
      </c>
      <c r="J81">
        <f>INDEX('ВРП-ДУШ'!I:I,MATCH($A81,'ВРП-ДУШ'!$B:$B,0))</f>
        <v>776357.39410461416</v>
      </c>
      <c r="K81">
        <f>INDEX('ВРП-ДУШ'!J:J,MATCH($A81,'ВРП-ДУШ'!$B:$B,0))</f>
        <v>788779.11241028795</v>
      </c>
      <c r="L81">
        <f>INDEX('ВРП-ДУШ'!K:K,MATCH($A81,'ВРП-ДУШ'!$B:$B,0))</f>
        <v>845571.20850382873</v>
      </c>
      <c r="M81">
        <f>INDEX('ВРП-ДУШ'!L:L,MATCH($A81,'ВРП-ДУШ'!$B:$B,0))</f>
        <v>873475.05838445504</v>
      </c>
      <c r="N81">
        <f>INDEX('ВРП-ДУШ'!M:M,MATCH($A81,'ВРП-ДУШ'!$B:$B,0))</f>
        <v>882209.80896829965</v>
      </c>
      <c r="O81">
        <f>INDEX('ВРП-ДУШ'!N:N,MATCH($A81,'ВРП-ДУШ'!$B:$B,0))</f>
        <v>909558.31304631697</v>
      </c>
      <c r="P81">
        <f>INDEX('ВРП-ДУШ'!O:O,MATCH($A81,'ВРП-ДУШ'!$B:$B,0))</f>
        <v>922292.12942896551</v>
      </c>
      <c r="Q81">
        <f>INDEX('ВРП-ДУШ'!P:P,MATCH($A81,'ВРП-ДУШ'!$B:$B,0))</f>
        <v>926156.67134359502</v>
      </c>
      <c r="R81">
        <f>INDEX('ВРП-ДУШ'!Q:Q,MATCH($A81,'ВРП-ДУШ'!$B:$B,0))</f>
        <v>960534.20350592071</v>
      </c>
      <c r="S81">
        <f>INDEX('ВРП-ДУШ'!R:R,MATCH($A81,'ВРП-ДУШ'!$B:$B,0))</f>
        <v>993472.74051625107</v>
      </c>
      <c r="T81">
        <f>INDEX('ВРП-ДУШ'!S:S,MATCH($A81,'ВРП-ДУШ'!$B:$B,0))</f>
        <v>890067.08547779708</v>
      </c>
      <c r="U81">
        <f>INDEX('ВРП-ДУШ'!T:T,MATCH($A81,'ВРП-ДУШ'!$B:$B,0))</f>
        <v>1022419.7128380591</v>
      </c>
      <c r="V81">
        <f>INDEX('ВРП-ДУШ'!U:U,MATCH($A81,'ВРП-ДУШ'!$B:$B,0))</f>
        <v>1068651.3088128872</v>
      </c>
    </row>
    <row r="82" spans="1:22" x14ac:dyDescent="0.25">
      <c r="A82" s="5" t="s">
        <v>98</v>
      </c>
      <c r="B82" t="str">
        <f t="shared" si="1"/>
        <v>Камчатский край</v>
      </c>
      <c r="C82">
        <f>INDEX(НАСЕЛЕНИЕ!Z:Z,MATCH($B82,НАСЕЛЕНИЕ!A:A,0))/10^6</f>
        <v>0.28883799999999998</v>
      </c>
      <c r="D82" s="37" t="s">
        <v>324</v>
      </c>
      <c r="E82">
        <f>INDEX('ВРП-ДУШ'!D:D,MATCH($A82,'ВРП-ДУШ'!$B:$B,0))</f>
        <v>484927.81855093519</v>
      </c>
      <c r="F82">
        <f>INDEX('ВРП-ДУШ'!E:E,MATCH($A82,'ВРП-ДУШ'!$B:$B,0))</f>
        <v>518872.7658495006</v>
      </c>
      <c r="G82">
        <f>INDEX('ВРП-ДУШ'!F:F,MATCH($A82,'ВРП-ДУШ'!$B:$B,0))</f>
        <v>558825.96881991217</v>
      </c>
      <c r="H82">
        <f>INDEX('ВРП-ДУШ'!G:G,MATCH($A82,'ВРП-ДУШ'!$B:$B,0))</f>
        <v>599061.4385749459</v>
      </c>
      <c r="I82">
        <f>INDEX('ВРП-ДУШ'!H:H,MATCH($A82,'ВРП-ДУШ'!$B:$B,0))</f>
        <v>629613.57194226806</v>
      </c>
      <c r="J82">
        <f>INDEX('ВРП-ДУШ'!I:I,MATCH($A82,'ВРП-ДУШ'!$B:$B,0))</f>
        <v>666760.77268686192</v>
      </c>
      <c r="K82">
        <f>INDEX('ВРП-ДУШ'!J:J,MATCH($A82,'ВРП-ДУШ'!$B:$B,0))</f>
        <v>666760.77268686192</v>
      </c>
      <c r="L82">
        <f>INDEX('ВРП-ДУШ'!K:K,MATCH($A82,'ВРП-ДУШ'!$B:$B,0))</f>
        <v>693431.2035943364</v>
      </c>
      <c r="M82">
        <f>INDEX('ВРП-ДУШ'!L:L,MATCH($A82,'ВРП-ДУШ'!$B:$B,0))</f>
        <v>710073.55248060054</v>
      </c>
      <c r="N82">
        <f>INDEX('ВРП-ДУШ'!M:M,MATCH($A82,'ВРП-ДУШ'!$B:$B,0))</f>
        <v>706523.18471819744</v>
      </c>
      <c r="O82">
        <f>INDEX('ВРП-ДУШ'!N:N,MATCH($A82,'ВРП-ДУШ'!$B:$B,0))</f>
        <v>716414.50930425222</v>
      </c>
      <c r="P82">
        <f>INDEX('ВРП-ДУШ'!O:O,MATCH($A82,'ВРП-ДУШ'!$B:$B,0))</f>
        <v>734324.87203685858</v>
      </c>
      <c r="Q82">
        <f>INDEX('ВРП-ДУШ'!P:P,MATCH($A82,'ВРП-ДУШ'!$B:$B,0))</f>
        <v>747609.0715893266</v>
      </c>
      <c r="R82">
        <f>INDEX('ВРП-ДУШ'!Q:Q,MATCH($A82,'ВРП-ДУШ'!$B:$B,0))</f>
        <v>803249.03489900799</v>
      </c>
      <c r="S82">
        <f>INDEX('ВРП-ДУШ'!R:R,MATCH($A82,'ВРП-ДУШ'!$B:$B,0))</f>
        <v>802353.42096789344</v>
      </c>
      <c r="T82">
        <f>INDEX('ВРП-ДУШ'!S:S,MATCH($A82,'ВРП-ДУШ'!$B:$B,0))</f>
        <v>813096.60662799771</v>
      </c>
      <c r="U82">
        <f>INDEX('ВРП-ДУШ'!T:T,MATCH($A82,'ВРП-ДУШ'!$B:$B,0))</f>
        <v>878853.03588437522</v>
      </c>
      <c r="V82">
        <f>INDEX('ВРП-ДУШ'!U:U,MATCH($A82,'ВРП-ДУШ'!$B:$B,0))</f>
        <v>805792.70123721834</v>
      </c>
    </row>
    <row r="83" spans="1:22" x14ac:dyDescent="0.25">
      <c r="A83" s="5" t="s">
        <v>99</v>
      </c>
      <c r="B83" t="str">
        <f t="shared" si="1"/>
        <v>Приморский край</v>
      </c>
      <c r="C83">
        <f>INDEX(НАСЕЛЕНИЕ!Z:Z,MATCH($B83,НАСЕЛЕНИЕ!A:A,0))/10^6</f>
        <v>1.813234</v>
      </c>
      <c r="D83" s="37" t="s">
        <v>328</v>
      </c>
      <c r="E83">
        <f>INDEX('ВРП-ДУШ'!D:D,MATCH($A83,'ВРП-ДУШ'!$B:$B,0))</f>
        <v>302464.65371233964</v>
      </c>
      <c r="F83">
        <f>INDEX('ВРП-ДУШ'!E:E,MATCH($A83,'ВРП-ДУШ'!$B:$B,0))</f>
        <v>322427.32085735409</v>
      </c>
      <c r="G83">
        <f>INDEX('ВРП-ДУШ'!F:F,MATCH($A83,'ВРП-ДУШ'!$B:$B,0))</f>
        <v>339193.54154193646</v>
      </c>
      <c r="H83">
        <f>INDEX('ВРП-ДУШ'!G:G,MATCH($A83,'ВРП-ДУШ'!$B:$B,0))</f>
        <v>364293.86361603974</v>
      </c>
      <c r="I83">
        <f>INDEX('ВРП-ДУШ'!H:H,MATCH($A83,'ВРП-ДУШ'!$B:$B,0))</f>
        <v>392344.49111447483</v>
      </c>
      <c r="J83">
        <f>INDEX('ВРП-ДУШ'!I:I,MATCH($A83,'ВРП-ДУШ'!$B:$B,0))</f>
        <v>402937.79237456567</v>
      </c>
      <c r="K83">
        <f>INDEX('ВРП-ДУШ'!J:J,MATCH($A83,'ВРП-ДУШ'!$B:$B,0))</f>
        <v>451693.26525188808</v>
      </c>
      <c r="L83">
        <f>INDEX('ВРП-ДУШ'!K:K,MATCH($A83,'ВРП-ДУШ'!$B:$B,0))</f>
        <v>486473.64667628345</v>
      </c>
      <c r="M83">
        <f>INDEX('ВРП-ДУШ'!L:L,MATCH($A83,'ВРП-ДУШ'!$B:$B,0))</f>
        <v>453879.91234897246</v>
      </c>
      <c r="N83">
        <f>INDEX('ВРП-ДУШ'!M:M,MATCH($A83,'ВРП-ДУШ'!$B:$B,0))</f>
        <v>443440.67436494608</v>
      </c>
      <c r="O83">
        <f>INDEX('ВРП-ДУШ'!N:N,MATCH($A83,'ВРП-ДУШ'!$B:$B,0))</f>
        <v>450979.16582915012</v>
      </c>
      <c r="P83">
        <f>INDEX('ВРП-ДУШ'!O:O,MATCH($A83,'ВРП-ДУШ'!$B:$B,0))</f>
        <v>449626.22833166271</v>
      </c>
      <c r="Q83">
        <f>INDEX('ВРП-ДУШ'!P:P,MATCH($A83,'ВРП-ДУШ'!$B:$B,0))</f>
        <v>460433.20971052517</v>
      </c>
      <c r="R83">
        <f>INDEX('ВРП-ДУШ'!Q:Q,MATCH($A83,'ВРП-ДУШ'!$B:$B,0))</f>
        <v>471980.15097550151</v>
      </c>
      <c r="S83">
        <f>INDEX('ВРП-ДУШ'!R:R,MATCH($A83,'ВРП-ДУШ'!$B:$B,0))</f>
        <v>498378.01859542774</v>
      </c>
      <c r="T83">
        <f>INDEX('ВРП-ДУШ'!S:S,MATCH($A83,'ВРП-ДУШ'!$B:$B,0))</f>
        <v>495297.23357019079</v>
      </c>
      <c r="U83">
        <f>INDEX('ВРП-ДУШ'!T:T,MATCH($A83,'ВРП-ДУШ'!$B:$B,0))</f>
        <v>538326.07999558933</v>
      </c>
      <c r="V83">
        <f>INDEX('ВРП-ДУШ'!U:U,MATCH($A83,'ВРП-ДУШ'!$B:$B,0))</f>
        <v>557503.86495381256</v>
      </c>
    </row>
    <row r="84" spans="1:22" x14ac:dyDescent="0.25">
      <c r="A84" s="5" t="s">
        <v>100</v>
      </c>
      <c r="B84" t="str">
        <f t="shared" si="1"/>
        <v>Хабаровский край</v>
      </c>
      <c r="C84">
        <f>INDEX(НАСЕЛЕНИЕ!Z:Z,MATCH($B84,НАСЕЛЕНИЕ!A:A,0))/10^6</f>
        <v>1.2811110000000001</v>
      </c>
      <c r="D84" s="37" t="s">
        <v>330</v>
      </c>
      <c r="E84">
        <f>INDEX('ВРП-ДУШ'!D:D,MATCH($A84,'ВРП-ДУШ'!$B:$B,0))</f>
        <v>390579.97405979742</v>
      </c>
      <c r="F84">
        <f>INDEX('ВРП-ДУШ'!E:E,MATCH($A84,'ВРП-ДУШ'!$B:$B,0))</f>
        <v>412843.03258120589</v>
      </c>
      <c r="G84">
        <f>INDEX('ВРП-ДУШ'!F:F,MATCH($A84,'ВРП-ДУШ'!$B:$B,0))</f>
        <v>440503.51576414669</v>
      </c>
      <c r="H84">
        <f>INDEX('ВРП-ДУШ'!G:G,MATCH($A84,'ВРП-ДУШ'!$B:$B,0))</f>
        <v>466493.22319423134</v>
      </c>
      <c r="I84">
        <f>INDEX('ВРП-ДУШ'!H:H,MATCH($A84,'ВРП-ДУШ'!$B:$B,0))</f>
        <v>480021.52666686405</v>
      </c>
      <c r="J84">
        <f>INDEX('ВРП-ДУШ'!I:I,MATCH($A84,'ВРП-ДУШ'!$B:$B,0))</f>
        <v>447380.0628535173</v>
      </c>
      <c r="K84">
        <f>INDEX('ВРП-ДУШ'!J:J,MATCH($A84,'ВРП-ДУШ'!$B:$B,0))</f>
        <v>497934.00995596475</v>
      </c>
      <c r="L84">
        <f>INDEX('ВРП-ДУШ'!K:K,MATCH($A84,'ВРП-ДУШ'!$B:$B,0))</f>
        <v>511876.16223473172</v>
      </c>
      <c r="M84">
        <f>INDEX('ВРП-ДУШ'!L:L,MATCH($A84,'ВРП-ДУШ'!$B:$B,0))</f>
        <v>514435.54304590536</v>
      </c>
      <c r="N84">
        <f>INDEX('ВРП-ДУШ'!M:M,MATCH($A84,'ВРП-ДУШ'!$B:$B,0))</f>
        <v>521637.64064854803</v>
      </c>
      <c r="O84">
        <f>INDEX('ВРП-ДУШ'!N:N,MATCH($A84,'ВРП-ДУШ'!$B:$B,0))</f>
        <v>527375.65469568199</v>
      </c>
      <c r="P84">
        <f>INDEX('ВРП-ДУШ'!O:O,MATCH($A84,'ВРП-ДУШ'!$B:$B,0))</f>
        <v>505753.25285315904</v>
      </c>
      <c r="Q84">
        <f>INDEX('ВРП-ДУШ'!P:P,MATCH($A84,'ВРП-ДУШ'!$B:$B,0))</f>
        <v>514880.16957867704</v>
      </c>
      <c r="R84">
        <f>INDEX('ВРП-ДУШ'!Q:Q,MATCH($A84,'ВРП-ДУШ'!$B:$B,0))</f>
        <v>526816.72464049153</v>
      </c>
      <c r="S84">
        <f>INDEX('ВРП-ДУШ'!R:R,MATCH($A84,'ВРП-ДУШ'!$B:$B,0))</f>
        <v>527515.19977892004</v>
      </c>
      <c r="T84">
        <f>INDEX('ВРП-ДУШ'!S:S,MATCH($A84,'ВРП-ДУШ'!$B:$B,0))</f>
        <v>533093.34565065871</v>
      </c>
      <c r="U84">
        <f>INDEX('ВРП-ДУШ'!T:T,MATCH($A84,'ВРП-ДУШ'!$B:$B,0))</f>
        <v>558550.10155093158</v>
      </c>
      <c r="V84">
        <f>INDEX('ВРП-ДУШ'!U:U,MATCH($A84,'ВРП-ДУШ'!$B:$B,0))</f>
        <v>544694.90176781453</v>
      </c>
    </row>
    <row r="85" spans="1:22" x14ac:dyDescent="0.25">
      <c r="A85" s="5" t="s">
        <v>101</v>
      </c>
      <c r="B85" t="str">
        <f t="shared" si="1"/>
        <v>Амурская область</v>
      </c>
      <c r="C85">
        <f>INDEX(НАСЕЛЕНИЕ!Z:Z,MATCH($B85,НАСЕЛЕНИЕ!A:A,0))/10^6</f>
        <v>0.753139</v>
      </c>
      <c r="D85" s="37" t="s">
        <v>332</v>
      </c>
      <c r="E85">
        <f>INDEX('ВРП-ДУШ'!D:D,MATCH($A85,'ВРП-ДУШ'!$B:$B,0))</f>
        <v>267792.22807910026</v>
      </c>
      <c r="F85">
        <f>INDEX('ВРП-ДУШ'!E:E,MATCH($A85,'ВРП-ДУШ'!$B:$B,0))</f>
        <v>280378.46279881796</v>
      </c>
      <c r="G85">
        <f>INDEX('ВРП-ДУШ'!F:F,MATCH($A85,'ВРП-ДУШ'!$B:$B,0))</f>
        <v>293556.2505503624</v>
      </c>
      <c r="H85">
        <f>INDEX('ВРП-ДУШ'!G:G,MATCH($A85,'ВРП-ДУШ'!$B:$B,0))</f>
        <v>323205.43185594899</v>
      </c>
      <c r="I85">
        <f>INDEX('ВРП-ДУШ'!H:H,MATCH($A85,'ВРП-ДУШ'!$B:$B,0))</f>
        <v>341628.14147173805</v>
      </c>
      <c r="J85">
        <f>INDEX('ВРП-ДУШ'!I:I,MATCH($A85,'ВРП-ДУШ'!$B:$B,0))</f>
        <v>337870.23191554897</v>
      </c>
      <c r="K85">
        <f>INDEX('ВРП-ДУШ'!J:J,MATCH($A85,'ВРП-ДУШ'!$B:$B,0))</f>
        <v>360169.66722197516</v>
      </c>
      <c r="L85">
        <f>INDEX('ВРП-ДУШ'!K:K,MATCH($A85,'ВРП-ДУШ'!$B:$B,0))</f>
        <v>392584.93727195292</v>
      </c>
      <c r="M85">
        <f>INDEX('ВРП-ДУШ'!L:L,MATCH($A85,'ВРП-ДУШ'!$B:$B,0))</f>
        <v>384733.23852651386</v>
      </c>
      <c r="N85">
        <f>INDEX('ВРП-ДУШ'!M:M,MATCH($A85,'ВРП-ДУШ'!$B:$B,0))</f>
        <v>345875.18143533601</v>
      </c>
      <c r="O85">
        <f>INDEX('ВРП-ДУШ'!N:N,MATCH($A85,'ВРП-ДУШ'!$B:$B,0))</f>
        <v>357980.81278557272</v>
      </c>
      <c r="P85">
        <f>INDEX('ВРП-ДУШ'!O:O,MATCH($A85,'ВРП-ДУШ'!$B:$B,0))</f>
        <v>372300.04529699561</v>
      </c>
      <c r="Q85">
        <f>INDEX('ВРП-ДУШ'!P:P,MATCH($A85,'ВРП-ДУШ'!$B:$B,0))</f>
        <v>364318.49894996709</v>
      </c>
      <c r="R85">
        <f>INDEX('ВРП-ДУШ'!Q:Q,MATCH($A85,'ВРП-ДУШ'!$B:$B,0))</f>
        <v>371284.12146033027</v>
      </c>
      <c r="S85">
        <f>INDEX('ВРП-ДУШ'!R:R,MATCH($A85,'ВРП-ДУШ'!$B:$B,0))</f>
        <v>419560.71138638782</v>
      </c>
      <c r="T85">
        <f>INDEX('ВРП-ДУШ'!S:S,MATCH($A85,'ВРП-ДУШ'!$B:$B,0))</f>
        <v>430668.41058300599</v>
      </c>
      <c r="U85">
        <f>INDEX('ВРП-ДУШ'!T:T,MATCH($A85,'ВРП-ДУШ'!$B:$B,0))</f>
        <v>461557.23260866734</v>
      </c>
      <c r="V85">
        <f>INDEX('ВРП-ДУШ'!U:U,MATCH($A85,'ВРП-ДУШ'!$B:$B,0))</f>
        <v>473678.91043752787</v>
      </c>
    </row>
    <row r="86" spans="1:22" x14ac:dyDescent="0.25">
      <c r="A86" s="5" t="s">
        <v>102</v>
      </c>
      <c r="B86" t="str">
        <f t="shared" si="1"/>
        <v>Магаданская область</v>
      </c>
      <c r="C86">
        <f>INDEX(НАСЕЛЕНИЕ!Z:Z,MATCH($B86,НАСЕЛЕНИЕ!A:A,0))/10^6</f>
        <v>0.133851</v>
      </c>
      <c r="D86" s="37" t="s">
        <v>334</v>
      </c>
      <c r="E86">
        <f>INDEX('ВРП-ДУШ'!D:D,MATCH($A86,'ВРП-ДУШ'!$B:$B,0))</f>
        <v>718693.90966318583</v>
      </c>
      <c r="F86">
        <f>INDEX('ВРП-ДУШ'!E:E,MATCH($A86,'ВРП-ДУШ'!$B:$B,0))</f>
        <v>719412.60357284907</v>
      </c>
      <c r="G86">
        <f>INDEX('ВРП-ДУШ'!F:F,MATCH($A86,'ВРП-ДУШ'!$B:$B,0))</f>
        <v>736678.50605859747</v>
      </c>
      <c r="H86">
        <f>INDEX('ВРП-ДУШ'!G:G,MATCH($A86,'ВРП-ДУШ'!$B:$B,0))</f>
        <v>745518.6481313007</v>
      </c>
      <c r="I86">
        <f>INDEX('ВРП-ДУШ'!H:H,MATCH($A86,'ВРП-ДУШ'!$B:$B,0))</f>
        <v>799195.99079675437</v>
      </c>
      <c r="J86">
        <f>INDEX('ВРП-ДУШ'!I:I,MATCH($A86,'ВРП-ДУШ'!$B:$B,0))</f>
        <v>805589.5587231284</v>
      </c>
      <c r="K86">
        <f>INDEX('ВРП-ДУШ'!J:J,MATCH($A86,'ВРП-ДУШ'!$B:$B,0))</f>
        <v>853119.34268779296</v>
      </c>
      <c r="L86">
        <f>INDEX('ВРП-ДУШ'!K:K,MATCH($A86,'ВРП-ДУШ'!$B:$B,0))</f>
        <v>886390.99705261702</v>
      </c>
      <c r="M86">
        <f>INDEX('ВРП-ДУШ'!L:L,MATCH($A86,'ВРП-ДУШ'!$B:$B,0))</f>
        <v>930710.54690524796</v>
      </c>
      <c r="N86">
        <f>INDEX('ВРП-ДУШ'!M:M,MATCH($A86,'ВРП-ДУШ'!$B:$B,0))</f>
        <v>980968.91643813136</v>
      </c>
      <c r="O86">
        <f>INDEX('ВРП-ДУШ'!N:N,MATCH($A86,'ВРП-ДУШ'!$B:$B,0))</f>
        <v>1025112.5176778473</v>
      </c>
      <c r="P86">
        <f>INDEX('ВРП-ДУШ'!O:O,MATCH($A86,'ВРП-ДУШ'!$B:$B,0))</f>
        <v>1060991.4557965719</v>
      </c>
      <c r="Q86">
        <f>INDEX('ВРП-ДУШ'!P:P,MATCH($A86,'ВРП-ДУШ'!$B:$B,0))</f>
        <v>1135988.70738834</v>
      </c>
      <c r="R86">
        <f>INDEX('ВРП-ДУШ'!Q:Q,MATCH($A86,'ВРП-ДУШ'!$B:$B,0))</f>
        <v>1189463.5185211378</v>
      </c>
      <c r="S86">
        <f>INDEX('ВРП-ДУШ'!R:R,MATCH($A86,'ВРП-ДУШ'!$B:$B,0))</f>
        <v>1277196.2079761033</v>
      </c>
      <c r="T86">
        <f>INDEX('ВРП-ДУШ'!S:S,MATCH($A86,'ВРП-ДУШ'!$B:$B,0))</f>
        <v>1354737.2533389374</v>
      </c>
      <c r="U86">
        <f>INDEX('ВРП-ДУШ'!T:T,MATCH($A86,'ВРП-ДУШ'!$B:$B,0))</f>
        <v>1451073.6845572251</v>
      </c>
      <c r="V86">
        <f>INDEX('ВРП-ДУШ'!U:U,MATCH($A86,'ВРП-ДУШ'!$B:$B,0))</f>
        <v>1368781.5433236377</v>
      </c>
    </row>
    <row r="87" spans="1:22" x14ac:dyDescent="0.25">
      <c r="A87" s="5" t="s">
        <v>103</v>
      </c>
      <c r="B87" t="str">
        <f t="shared" si="1"/>
        <v>Сахалинская область</v>
      </c>
      <c r="C87">
        <f>INDEX(НАСЕЛЕНИЕ!Z:Z,MATCH($B87,НАСЕЛЕНИЕ!A:A,0))/10^6</f>
        <v>0.459063</v>
      </c>
      <c r="D87" s="37" t="s">
        <v>336</v>
      </c>
      <c r="E87">
        <f>INDEX('ВРП-ДУШ'!D:D,MATCH($A87,'ВРП-ДУШ'!$B:$B,0))</f>
        <v>773161.50858158013</v>
      </c>
      <c r="F87">
        <f>INDEX('ВРП-ДУШ'!E:E,MATCH($A87,'ВРП-ДУШ'!$B:$B,0))</f>
        <v>854343.46698264603</v>
      </c>
      <c r="G87">
        <f>INDEX('ВРП-ДУШ'!F:F,MATCH($A87,'ВРП-ДУШ'!$B:$B,0))</f>
        <v>973951.55236021639</v>
      </c>
      <c r="H87">
        <f>INDEX('ВРП-ДУШ'!G:G,MATCH($A87,'ВРП-ДУШ'!$B:$B,0))</f>
        <v>1243736.1323639962</v>
      </c>
      <c r="I87">
        <f>INDEX('ВРП-ДУШ'!H:H,MATCH($A87,'ВРП-ДУШ'!$B:$B,0))</f>
        <v>1200205.3677312564</v>
      </c>
      <c r="J87">
        <f>INDEX('ВРП-ДУШ'!I:I,MATCH($A87,'ВРП-ДУШ'!$B:$B,0))</f>
        <v>1341829.6011235446</v>
      </c>
      <c r="K87">
        <f>INDEX('ВРП-ДУШ'!J:J,MATCH($A87,'ВРП-ДУШ'!$B:$B,0))</f>
        <v>1461252.4356235403</v>
      </c>
      <c r="L87">
        <f>INDEX('ВРП-ДУШ'!K:K,MATCH($A87,'ВРП-ДУШ'!$B:$B,0))</f>
        <v>1532853.8049690938</v>
      </c>
      <c r="M87">
        <f>INDEX('ВРП-ДУШ'!L:L,MATCH($A87,'ВРП-ДУШ'!$B:$B,0))</f>
        <v>1499131.0212597738</v>
      </c>
      <c r="N87">
        <f>INDEX('ВРП-ДУШ'!M:M,MATCH($A87,'ВРП-ДУШ'!$B:$B,0))</f>
        <v>1526115.3796424496</v>
      </c>
      <c r="O87">
        <f>INDEX('ВРП-ДУШ'!N:N,MATCH($A87,'ВРП-ДУШ'!$B:$B,0))</f>
        <v>1544428.7641981591</v>
      </c>
      <c r="P87">
        <f>INDEX('ВРП-ДУШ'!O:O,MATCH($A87,'ВРП-ДУШ'!$B:$B,0))</f>
        <v>1598483.7709450948</v>
      </c>
      <c r="Q87">
        <f>INDEX('ВРП-ДУШ'!P:P,MATCH($A87,'ВРП-ДУШ'!$B:$B,0))</f>
        <v>1506953.9550324115</v>
      </c>
      <c r="R87">
        <f>INDEX('ВРП-ДУШ'!Q:Q,MATCH($A87,'ВРП-ДУШ'!$B:$B,0))</f>
        <v>1606387.9703989893</v>
      </c>
      <c r="S87">
        <f>INDEX('ВРП-ДУШ'!R:R,MATCH($A87,'ВРП-ДУШ'!$B:$B,0))</f>
        <v>1622480.7988865869</v>
      </c>
      <c r="T87">
        <f>INDEX('ВРП-ДУШ'!S:S,MATCH($A87,'ВРП-ДУШ'!$B:$B,0))</f>
        <v>1596366.639446317</v>
      </c>
      <c r="U87">
        <f>INDEX('ВРП-ДУШ'!T:T,MATCH($A87,'ВРП-ДУШ'!$B:$B,0))</f>
        <v>1557631.6530486122</v>
      </c>
      <c r="V87">
        <f>INDEX('ВРП-ДУШ'!U:U,MATCH($A87,'ВРП-ДУШ'!$B:$B,0))</f>
        <v>1520948.8963287226</v>
      </c>
    </row>
    <row r="88" spans="1:22" x14ac:dyDescent="0.25">
      <c r="A88" s="5" t="s">
        <v>104</v>
      </c>
      <c r="B88" t="str">
        <f t="shared" si="1"/>
        <v>Еврейская автономная область</v>
      </c>
      <c r="C88">
        <f>INDEX(НАСЕЛЕНИЕ!Z:Z,MATCH($B88,НАСЕЛЕНИЕ!A:A,0))/10^6</f>
        <v>0.14662900000000001</v>
      </c>
      <c r="D88" s="37" t="s">
        <v>338</v>
      </c>
      <c r="E88">
        <f>INDEX('ВРП-ДУШ'!D:D,MATCH($A88,'ВРП-ДУШ'!$B:$B,0))</f>
        <v>207765.1968553013</v>
      </c>
      <c r="F88">
        <f>INDEX('ВРП-ДУШ'!E:E,MATCH($A88,'ВРП-ДУШ'!$B:$B,0))</f>
        <v>220854.40425718526</v>
      </c>
      <c r="G88">
        <f>INDEX('ВРП-ДУШ'!F:F,MATCH($A88,'ВРП-ДУШ'!$B:$B,0))</f>
        <v>236535.06695944539</v>
      </c>
      <c r="H88">
        <f>INDEX('ВРП-ДУШ'!G:G,MATCH($A88,'ВРП-ДУШ'!$B:$B,0))</f>
        <v>284788.22061917227</v>
      </c>
      <c r="I88">
        <f>INDEX('ВРП-ДУШ'!H:H,MATCH($A88,'ВРП-ДУШ'!$B:$B,0))</f>
        <v>288205.67926660232</v>
      </c>
      <c r="J88">
        <f>INDEX('ВРП-ДУШ'!I:I,MATCH($A88,'ВРП-ДУШ'!$B:$B,0))</f>
        <v>276101.04073740501</v>
      </c>
      <c r="K88">
        <f>INDEX('ВРП-ДУШ'!J:J,MATCH($A88,'ВРП-ДУШ'!$B:$B,0))</f>
        <v>324694.82390718831</v>
      </c>
      <c r="L88">
        <f>INDEX('ВРП-ДУШ'!K:K,MATCH($A88,'ВРП-ДУШ'!$B:$B,0))</f>
        <v>343527.12369380525</v>
      </c>
      <c r="M88">
        <f>INDEX('ВРП-ДУШ'!L:L,MATCH($A88,'ВРП-ДУШ'!$B:$B,0))</f>
        <v>352115.30178615038</v>
      </c>
      <c r="N88">
        <f>INDEX('ВРП-ДУШ'!M:M,MATCH($A88,'ВРП-ДУШ'!$B:$B,0))</f>
        <v>294016.27699143556</v>
      </c>
      <c r="O88">
        <f>INDEX('ВРП-ДУШ'!N:N,MATCH($A88,'ВРП-ДУШ'!$B:$B,0))</f>
        <v>299602.58625427284</v>
      </c>
      <c r="P88">
        <f>INDEX('ВРП-ДУШ'!O:O,MATCH($A88,'ВРП-ДУШ'!$B:$B,0))</f>
        <v>298404.17590925569</v>
      </c>
      <c r="Q88">
        <f>INDEX('ВРП-ДУШ'!P:P,MATCH($A88,'ВРП-ДУШ'!$B:$B,0))</f>
        <v>328200.79882265639</v>
      </c>
      <c r="R88">
        <f>INDEX('ВРП-ДУШ'!Q:Q,MATCH($A88,'ВРП-ДУШ'!$B:$B,0))</f>
        <v>333035.31610050861</v>
      </c>
      <c r="S88">
        <f>INDEX('ВРП-ДУШ'!R:R,MATCH($A88,'ВРП-ДУШ'!$B:$B,0))</f>
        <v>327919.29986832384</v>
      </c>
      <c r="T88">
        <f>INDEX('ВРП-ДУШ'!S:S,MATCH($A88,'ВРП-ДУШ'!$B:$B,0))</f>
        <v>337840.40848471434</v>
      </c>
      <c r="U88">
        <f>INDEX('ВРП-ДУШ'!T:T,MATCH($A88,'ВРП-ДУШ'!$B:$B,0))</f>
        <v>358612.20403381146</v>
      </c>
      <c r="V88">
        <f>INDEX('ВРП-ДУШ'!U:U,MATCH($A88,'ВРП-ДУШ'!$B:$B,0))</f>
        <v>371643.07597007789</v>
      </c>
    </row>
    <row r="89" spans="1:22" x14ac:dyDescent="0.25">
      <c r="A89" s="5" t="s">
        <v>105</v>
      </c>
      <c r="B89" t="str">
        <f t="shared" si="1"/>
        <v>Чукотский автономный округ</v>
      </c>
      <c r="C89">
        <f>INDEX(НАСЕЛЕНИЕ!Z:Z,MATCH($B89,НАСЕЛЕНИЕ!A:A,0))/10^6</f>
        <v>4.7934999999999998E-2</v>
      </c>
      <c r="D89" s="37" t="s">
        <v>340</v>
      </c>
      <c r="E89">
        <f>INDEX('ВРП-ДУШ'!D:D,MATCH($A89,'ВРП-ДУШ'!$B:$B,0))</f>
        <v>1143223.7304379204</v>
      </c>
      <c r="F89">
        <f>INDEX('ВРП-ДУШ'!E:E,MATCH($A89,'ВРП-ДУШ'!$B:$B,0))</f>
        <v>975169.84206354606</v>
      </c>
      <c r="G89">
        <f>INDEX('ВРП-ДУШ'!F:F,MATCH($A89,'ВРП-ДУШ'!$B:$B,0))</f>
        <v>1018077.3151143423</v>
      </c>
      <c r="H89">
        <f>INDEX('ВРП-ДУШ'!G:G,MATCH($A89,'ВРП-ДУШ'!$B:$B,0))</f>
        <v>1151445.443394321</v>
      </c>
      <c r="I89">
        <f>INDEX('ВРП-ДУШ'!H:H,MATCH($A89,'ВРП-ДУШ'!$B:$B,0))</f>
        <v>1361008.5140920875</v>
      </c>
      <c r="J89">
        <f>INDEX('ВРП-ДУШ'!I:I,MATCH($A89,'ВРП-ДУШ'!$B:$B,0))</f>
        <v>1567881.8082340849</v>
      </c>
      <c r="K89">
        <f>INDEX('ВРП-ДУШ'!J:J,MATCH($A89,'ВРП-ДУШ'!$B:$B,0))</f>
        <v>1318588.6007248652</v>
      </c>
      <c r="L89">
        <f>INDEX('ВРП-ДУШ'!K:K,MATCH($A89,'ВРП-ДУШ'!$B:$B,0))</f>
        <v>1265845.0566958706</v>
      </c>
      <c r="M89">
        <f>INDEX('ВРП-ДУШ'!L:L,MATCH($A89,'ВРП-ДУШ'!$B:$B,0))</f>
        <v>1256984.1412989993</v>
      </c>
      <c r="N89">
        <f>INDEX('ВРП-ДУШ'!M:M,MATCH($A89,'ВРП-ДУШ'!$B:$B,0))</f>
        <v>1267040.0144293914</v>
      </c>
      <c r="O89">
        <f>INDEX('ВРП-ДУШ'!N:N,MATCH($A89,'ВРП-ДУШ'!$B:$B,0))</f>
        <v>1458363.0566082294</v>
      </c>
      <c r="P89">
        <f>INDEX('ВРП-ДУШ'!O:O,MATCH($A89,'ВРП-ДУШ'!$B:$B,0))</f>
        <v>1475863.4132875283</v>
      </c>
      <c r="Q89">
        <f>INDEX('ВРП-ДУШ'!P:P,MATCH($A89,'ВРП-ДУШ'!$B:$B,0))</f>
        <v>1495039.2205157925</v>
      </c>
      <c r="R89">
        <f>INDEX('ВРП-ДУШ'!Q:Q,MATCH($A89,'ВРП-ДУШ'!$B:$B,0))</f>
        <v>1562331.0563013842</v>
      </c>
      <c r="S89">
        <f>INDEX('ВРП-ДУШ'!R:R,MATCH($A89,'ВРП-ДУШ'!$B:$B,0))</f>
        <v>1629321.428275805</v>
      </c>
      <c r="T89">
        <f>INDEX('ВРП-ДУШ'!S:S,MATCH($A89,'ВРП-ДУШ'!$B:$B,0))</f>
        <v>1643238.6809528763</v>
      </c>
      <c r="U89">
        <f>INDEX('ВРП-ДУШ'!T:T,MATCH($A89,'ВРП-ДУШ'!$B:$B,0))</f>
        <v>1770158.056340978</v>
      </c>
      <c r="V89">
        <f>INDEX('ВРП-ДУШ'!U:U,MATCH($A89,'ВРП-ДУШ'!$B:$B,0))</f>
        <v>1693232.1684456791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7357-FA6A-4F58-9D23-184236298FE8}">
  <dimension ref="A1:Q96"/>
  <sheetViews>
    <sheetView topLeftCell="A54" workbookViewId="0">
      <selection activeCell="B70" sqref="B70"/>
    </sheetView>
  </sheetViews>
  <sheetFormatPr defaultRowHeight="12.5" x14ac:dyDescent="0.25"/>
  <cols>
    <col min="1" max="1" width="25" bestFit="1" customWidth="1"/>
    <col min="2" max="2" width="25" customWidth="1"/>
  </cols>
  <sheetData>
    <row r="1" spans="1:17" ht="36" x14ac:dyDescent="0.25">
      <c r="A1" s="109"/>
      <c r="B1" s="131"/>
      <c r="C1" s="110" t="s">
        <v>420</v>
      </c>
      <c r="D1" s="111" t="s">
        <v>421</v>
      </c>
      <c r="E1" s="111" t="s">
        <v>422</v>
      </c>
      <c r="F1" s="111" t="s">
        <v>423</v>
      </c>
      <c r="G1" s="110" t="s">
        <v>424</v>
      </c>
      <c r="H1" s="111" t="s">
        <v>425</v>
      </c>
      <c r="I1" s="110" t="s">
        <v>426</v>
      </c>
      <c r="J1" s="112" t="s">
        <v>427</v>
      </c>
      <c r="K1" s="111" t="s">
        <v>428</v>
      </c>
      <c r="L1" s="110" t="s">
        <v>429</v>
      </c>
      <c r="M1" s="110" t="s">
        <v>430</v>
      </c>
      <c r="N1" s="111" t="s">
        <v>431</v>
      </c>
      <c r="O1" s="110" t="s">
        <v>429</v>
      </c>
      <c r="P1" s="110" t="s">
        <v>432</v>
      </c>
    </row>
    <row r="2" spans="1:17" ht="72" x14ac:dyDescent="0.25">
      <c r="A2" s="113"/>
      <c r="B2" s="132"/>
      <c r="C2" s="114" t="s">
        <v>433</v>
      </c>
      <c r="D2" s="115"/>
      <c r="E2" s="115"/>
      <c r="F2" s="115"/>
      <c r="G2" s="114" t="s">
        <v>434</v>
      </c>
      <c r="H2" s="115"/>
      <c r="I2" s="114" t="s">
        <v>435</v>
      </c>
      <c r="J2" s="116" t="s">
        <v>436</v>
      </c>
      <c r="K2" s="115"/>
      <c r="L2" s="114" t="s">
        <v>437</v>
      </c>
      <c r="M2" s="114" t="s">
        <v>438</v>
      </c>
      <c r="N2" s="115"/>
      <c r="O2" s="114" t="s">
        <v>439</v>
      </c>
      <c r="P2" s="114" t="s">
        <v>440</v>
      </c>
    </row>
    <row r="3" spans="1:17" ht="27.5" thickBot="1" x14ac:dyDescent="0.3">
      <c r="A3" s="117"/>
      <c r="B3" s="133"/>
      <c r="C3" s="118" t="s">
        <v>441</v>
      </c>
      <c r="D3" s="119"/>
      <c r="E3" s="119"/>
      <c r="F3" s="119"/>
      <c r="G3" s="118" t="s">
        <v>442</v>
      </c>
      <c r="H3" s="119"/>
      <c r="I3" s="118" t="s">
        <v>443</v>
      </c>
      <c r="J3" s="120"/>
      <c r="K3" s="119"/>
      <c r="L3" s="121"/>
      <c r="M3" s="121"/>
      <c r="N3" s="119"/>
      <c r="O3" s="118" t="s">
        <v>444</v>
      </c>
      <c r="P3" s="121"/>
      <c r="Q3" t="s">
        <v>445</v>
      </c>
    </row>
    <row r="4" spans="1:17" x14ac:dyDescent="0.25">
      <c r="A4" s="122" t="s">
        <v>10</v>
      </c>
      <c r="B4" s="134" t="str">
        <f>A4</f>
        <v>Российская Федерация</v>
      </c>
      <c r="C4" s="123">
        <v>6</v>
      </c>
      <c r="D4" s="123">
        <v>1.7</v>
      </c>
      <c r="E4" s="123">
        <v>14.2</v>
      </c>
      <c r="F4" s="123">
        <v>2.1</v>
      </c>
      <c r="G4" s="123">
        <v>1</v>
      </c>
      <c r="H4" s="123">
        <v>9.3000000000000007</v>
      </c>
      <c r="I4" s="123">
        <v>18.399999999999999</v>
      </c>
      <c r="J4" s="123">
        <v>8.1</v>
      </c>
      <c r="K4" s="123">
        <v>2.7</v>
      </c>
      <c r="L4" s="123">
        <v>2.4</v>
      </c>
      <c r="M4" s="123">
        <v>2.6</v>
      </c>
      <c r="N4" s="123">
        <v>7.4</v>
      </c>
      <c r="O4" s="123">
        <v>6.2</v>
      </c>
      <c r="P4" s="123">
        <v>17.899999999999999</v>
      </c>
      <c r="Q4">
        <f>I4+J4+K4+L4+M4+N4+O4+P4</f>
        <v>65.699999999999989</v>
      </c>
    </row>
    <row r="5" spans="1:17" x14ac:dyDescent="0.25">
      <c r="A5" s="124" t="s">
        <v>135</v>
      </c>
      <c r="B5" s="134" t="str">
        <f t="shared" ref="B5:B68" si="0">A5</f>
        <v>Белгородская область</v>
      </c>
      <c r="C5" s="125">
        <v>12.2</v>
      </c>
      <c r="D5" s="125">
        <v>3.1</v>
      </c>
      <c r="E5" s="125">
        <v>15.4</v>
      </c>
      <c r="F5" s="125">
        <v>1.7</v>
      </c>
      <c r="G5" s="125">
        <v>1.4</v>
      </c>
      <c r="H5" s="125">
        <v>8.4</v>
      </c>
      <c r="I5" s="125">
        <v>17.399999999999999</v>
      </c>
      <c r="J5" s="125">
        <v>7.1</v>
      </c>
      <c r="K5" s="125">
        <v>2.1</v>
      </c>
      <c r="L5" s="125">
        <v>1.4</v>
      </c>
      <c r="M5" s="125">
        <v>1.8</v>
      </c>
      <c r="N5" s="125">
        <v>8.4</v>
      </c>
      <c r="O5" s="125">
        <v>5.9</v>
      </c>
      <c r="P5" s="125">
        <v>13.7</v>
      </c>
      <c r="Q5">
        <f t="shared" ref="Q5:Q68" si="1">I5+J5+K5+L5+M5+N5+O5+P5</f>
        <v>57.8</v>
      </c>
    </row>
    <row r="6" spans="1:17" x14ac:dyDescent="0.25">
      <c r="A6" s="124" t="s">
        <v>137</v>
      </c>
      <c r="B6" s="134" t="str">
        <f t="shared" si="0"/>
        <v>Брянская область</v>
      </c>
      <c r="C6" s="125">
        <v>9.3000000000000007</v>
      </c>
      <c r="D6" s="125">
        <v>0</v>
      </c>
      <c r="E6" s="125">
        <v>16.399999999999999</v>
      </c>
      <c r="F6" s="125">
        <v>2.2999999999999998</v>
      </c>
      <c r="G6" s="125">
        <v>1.2</v>
      </c>
      <c r="H6" s="125">
        <v>7</v>
      </c>
      <c r="I6" s="125">
        <v>18</v>
      </c>
      <c r="J6" s="125">
        <v>9</v>
      </c>
      <c r="K6" s="125">
        <v>2.7</v>
      </c>
      <c r="L6" s="125">
        <v>1.9</v>
      </c>
      <c r="M6" s="125">
        <v>2.9</v>
      </c>
      <c r="N6" s="125">
        <v>7.3</v>
      </c>
      <c r="O6" s="125">
        <v>6.9</v>
      </c>
      <c r="P6" s="125">
        <v>15</v>
      </c>
      <c r="Q6">
        <f t="shared" si="1"/>
        <v>63.699999999999996</v>
      </c>
    </row>
    <row r="7" spans="1:17" x14ac:dyDescent="0.25">
      <c r="A7" s="124" t="s">
        <v>139</v>
      </c>
      <c r="B7" s="134" t="str">
        <f t="shared" si="0"/>
        <v>Владимирская область</v>
      </c>
      <c r="C7" s="125">
        <v>4.3</v>
      </c>
      <c r="D7" s="125">
        <v>0.4</v>
      </c>
      <c r="E7" s="125">
        <v>24</v>
      </c>
      <c r="F7" s="125">
        <v>2.2000000000000002</v>
      </c>
      <c r="G7" s="125">
        <v>1.2</v>
      </c>
      <c r="H7" s="125">
        <v>7.9</v>
      </c>
      <c r="I7" s="125">
        <v>16.8</v>
      </c>
      <c r="J7" s="125">
        <v>6.2</v>
      </c>
      <c r="K7" s="125">
        <v>3.2</v>
      </c>
      <c r="L7" s="125">
        <v>1.7</v>
      </c>
      <c r="M7" s="125">
        <v>3</v>
      </c>
      <c r="N7" s="125">
        <v>6.9</v>
      </c>
      <c r="O7" s="125">
        <v>6.1</v>
      </c>
      <c r="P7" s="125">
        <v>16.100000000000001</v>
      </c>
      <c r="Q7">
        <f t="shared" si="1"/>
        <v>60</v>
      </c>
    </row>
    <row r="8" spans="1:17" x14ac:dyDescent="0.25">
      <c r="A8" s="124" t="s">
        <v>141</v>
      </c>
      <c r="B8" s="134" t="str">
        <f t="shared" si="0"/>
        <v>Воронежская область</v>
      </c>
      <c r="C8" s="125">
        <v>10.9</v>
      </c>
      <c r="D8" s="125">
        <v>0.4</v>
      </c>
      <c r="E8" s="125">
        <v>13.4</v>
      </c>
      <c r="F8" s="125">
        <v>2.2000000000000002</v>
      </c>
      <c r="G8" s="125">
        <v>0.9</v>
      </c>
      <c r="H8" s="125">
        <v>8.3000000000000007</v>
      </c>
      <c r="I8" s="125">
        <v>21.1</v>
      </c>
      <c r="J8" s="125">
        <v>7.7</v>
      </c>
      <c r="K8" s="125">
        <v>2.1</v>
      </c>
      <c r="L8" s="125">
        <v>2.1</v>
      </c>
      <c r="M8" s="125">
        <v>2.1</v>
      </c>
      <c r="N8" s="125">
        <v>6.9</v>
      </c>
      <c r="O8" s="125">
        <v>6.4</v>
      </c>
      <c r="P8" s="125">
        <v>15.6</v>
      </c>
      <c r="Q8">
        <f t="shared" si="1"/>
        <v>64</v>
      </c>
    </row>
    <row r="9" spans="1:17" x14ac:dyDescent="0.25">
      <c r="A9" s="124" t="s">
        <v>143</v>
      </c>
      <c r="B9" s="134" t="str">
        <f t="shared" si="0"/>
        <v>Ивановская область</v>
      </c>
      <c r="C9" s="125">
        <v>3.6</v>
      </c>
      <c r="D9" s="125">
        <v>0.2</v>
      </c>
      <c r="E9" s="125">
        <v>21.9</v>
      </c>
      <c r="F9" s="125">
        <v>3.3</v>
      </c>
      <c r="G9" s="125">
        <v>1.2</v>
      </c>
      <c r="H9" s="125">
        <v>7</v>
      </c>
      <c r="I9" s="125">
        <v>21.1</v>
      </c>
      <c r="J9" s="125">
        <v>5.9</v>
      </c>
      <c r="K9" s="125">
        <v>2.1</v>
      </c>
      <c r="L9" s="125">
        <v>1.6</v>
      </c>
      <c r="M9" s="125">
        <v>2.6</v>
      </c>
      <c r="N9" s="125">
        <v>7.6</v>
      </c>
      <c r="O9" s="125">
        <v>7.5</v>
      </c>
      <c r="P9" s="125">
        <v>14.4</v>
      </c>
      <c r="Q9">
        <f t="shared" si="1"/>
        <v>62.800000000000004</v>
      </c>
    </row>
    <row r="10" spans="1:17" x14ac:dyDescent="0.25">
      <c r="A10" s="124" t="s">
        <v>145</v>
      </c>
      <c r="B10" s="134" t="str">
        <f t="shared" si="0"/>
        <v>Калужская область</v>
      </c>
      <c r="C10" s="125">
        <v>5</v>
      </c>
      <c r="D10" s="125">
        <v>0.3</v>
      </c>
      <c r="E10" s="125">
        <v>23.6</v>
      </c>
      <c r="F10" s="125">
        <v>1.9</v>
      </c>
      <c r="G10" s="125">
        <v>1.2</v>
      </c>
      <c r="H10" s="125">
        <v>9.6</v>
      </c>
      <c r="I10" s="125">
        <v>15.2</v>
      </c>
      <c r="J10" s="125">
        <v>7.1</v>
      </c>
      <c r="K10" s="125">
        <v>3.2</v>
      </c>
      <c r="L10" s="125">
        <v>1.7</v>
      </c>
      <c r="M10" s="125">
        <v>2.7</v>
      </c>
      <c r="N10" s="125">
        <v>6.1</v>
      </c>
      <c r="O10" s="125">
        <v>5.3</v>
      </c>
      <c r="P10" s="125">
        <v>17.100000000000001</v>
      </c>
      <c r="Q10">
        <f t="shared" si="1"/>
        <v>58.399999999999991</v>
      </c>
    </row>
    <row r="11" spans="1:17" x14ac:dyDescent="0.25">
      <c r="A11" s="124" t="s">
        <v>147</v>
      </c>
      <c r="B11" s="134" t="str">
        <f t="shared" si="0"/>
        <v>Костромская область</v>
      </c>
      <c r="C11" s="125">
        <v>5.4</v>
      </c>
      <c r="D11" s="125">
        <v>0.2</v>
      </c>
      <c r="E11" s="125">
        <v>21</v>
      </c>
      <c r="F11" s="125">
        <v>3.4</v>
      </c>
      <c r="G11" s="125">
        <v>1</v>
      </c>
      <c r="H11" s="125">
        <v>6</v>
      </c>
      <c r="I11" s="125">
        <v>16.100000000000001</v>
      </c>
      <c r="J11" s="125">
        <v>7</v>
      </c>
      <c r="K11" s="125">
        <v>2.4</v>
      </c>
      <c r="L11" s="125">
        <v>2</v>
      </c>
      <c r="M11" s="125">
        <v>1.8</v>
      </c>
      <c r="N11" s="125">
        <v>9.3000000000000007</v>
      </c>
      <c r="O11" s="125">
        <v>7.3</v>
      </c>
      <c r="P11" s="125">
        <v>17.2</v>
      </c>
      <c r="Q11">
        <f t="shared" si="1"/>
        <v>63.099999999999994</v>
      </c>
    </row>
    <row r="12" spans="1:17" x14ac:dyDescent="0.25">
      <c r="A12" s="124" t="s">
        <v>149</v>
      </c>
      <c r="B12" s="134" t="str">
        <f t="shared" si="0"/>
        <v>Курская область</v>
      </c>
      <c r="C12" s="125">
        <v>10.6</v>
      </c>
      <c r="D12" s="125">
        <v>2.2000000000000002</v>
      </c>
      <c r="E12" s="125">
        <v>14.3</v>
      </c>
      <c r="F12" s="125">
        <v>3.2</v>
      </c>
      <c r="G12" s="125">
        <v>0.9</v>
      </c>
      <c r="H12" s="125">
        <v>7.4</v>
      </c>
      <c r="I12" s="125">
        <v>17.8</v>
      </c>
      <c r="J12" s="125">
        <v>6.5</v>
      </c>
      <c r="K12" s="125">
        <v>1.8</v>
      </c>
      <c r="L12" s="125">
        <v>1.5</v>
      </c>
      <c r="M12" s="125">
        <v>1.7</v>
      </c>
      <c r="N12" s="125">
        <v>9.6999999999999993</v>
      </c>
      <c r="O12" s="125">
        <v>6.9</v>
      </c>
      <c r="P12" s="125">
        <v>15.3</v>
      </c>
      <c r="Q12">
        <f t="shared" si="1"/>
        <v>61.2</v>
      </c>
    </row>
    <row r="13" spans="1:17" x14ac:dyDescent="0.25">
      <c r="A13" s="124" t="s">
        <v>151</v>
      </c>
      <c r="B13" s="134" t="str">
        <f t="shared" si="0"/>
        <v>Липецкая область</v>
      </c>
      <c r="C13" s="125">
        <v>9.9</v>
      </c>
      <c r="D13" s="125">
        <v>0.5</v>
      </c>
      <c r="E13" s="125">
        <v>18.3</v>
      </c>
      <c r="F13" s="125">
        <v>2.1</v>
      </c>
      <c r="G13" s="125">
        <v>1.2</v>
      </c>
      <c r="H13" s="125">
        <v>8.3000000000000007</v>
      </c>
      <c r="I13" s="125">
        <v>17.5</v>
      </c>
      <c r="J13" s="125">
        <v>7.8</v>
      </c>
      <c r="K13" s="125">
        <v>2.7</v>
      </c>
      <c r="L13" s="125">
        <v>1.8</v>
      </c>
      <c r="M13" s="125">
        <v>2.2999999999999998</v>
      </c>
      <c r="N13" s="125">
        <v>7</v>
      </c>
      <c r="O13" s="125">
        <v>6.3</v>
      </c>
      <c r="P13" s="125">
        <v>14.2</v>
      </c>
      <c r="Q13">
        <f t="shared" si="1"/>
        <v>59.599999999999994</v>
      </c>
    </row>
    <row r="14" spans="1:17" x14ac:dyDescent="0.25">
      <c r="A14" s="124" t="s">
        <v>153</v>
      </c>
      <c r="B14" s="134" t="str">
        <f t="shared" si="0"/>
        <v>Московская область</v>
      </c>
      <c r="C14" s="125">
        <v>2.5</v>
      </c>
      <c r="D14" s="125">
        <v>0.2</v>
      </c>
      <c r="E14" s="125">
        <v>16.8</v>
      </c>
      <c r="F14" s="125">
        <v>2.1</v>
      </c>
      <c r="G14" s="125">
        <v>1</v>
      </c>
      <c r="H14" s="125">
        <v>9.6</v>
      </c>
      <c r="I14" s="125">
        <v>21.5</v>
      </c>
      <c r="J14" s="125">
        <v>8.9</v>
      </c>
      <c r="K14" s="125">
        <v>3.3</v>
      </c>
      <c r="L14" s="125">
        <v>1.8</v>
      </c>
      <c r="M14" s="125">
        <v>3.6</v>
      </c>
      <c r="N14" s="125">
        <v>6.2</v>
      </c>
      <c r="O14" s="125">
        <v>5.6</v>
      </c>
      <c r="P14" s="125">
        <v>16.899999999999999</v>
      </c>
      <c r="Q14">
        <f t="shared" si="1"/>
        <v>67.8</v>
      </c>
    </row>
    <row r="15" spans="1:17" x14ac:dyDescent="0.25">
      <c r="A15" s="124" t="s">
        <v>155</v>
      </c>
      <c r="B15" s="134" t="str">
        <f t="shared" si="0"/>
        <v>Орловская область</v>
      </c>
      <c r="C15" s="125">
        <v>8.4</v>
      </c>
      <c r="D15" s="125">
        <v>0.1</v>
      </c>
      <c r="E15" s="125">
        <v>16.2</v>
      </c>
      <c r="F15" s="125">
        <v>2.4</v>
      </c>
      <c r="G15" s="125">
        <v>1</v>
      </c>
      <c r="H15" s="125">
        <v>6.9</v>
      </c>
      <c r="I15" s="125">
        <v>17.2</v>
      </c>
      <c r="J15" s="125">
        <v>7</v>
      </c>
      <c r="K15" s="125">
        <v>2.1</v>
      </c>
      <c r="L15" s="125">
        <v>2.2999999999999998</v>
      </c>
      <c r="M15" s="125">
        <v>2.2000000000000002</v>
      </c>
      <c r="N15" s="125">
        <v>10.7</v>
      </c>
      <c r="O15" s="125">
        <v>7.7</v>
      </c>
      <c r="P15" s="125">
        <v>15.8</v>
      </c>
      <c r="Q15">
        <f t="shared" si="1"/>
        <v>65</v>
      </c>
    </row>
    <row r="16" spans="1:17" x14ac:dyDescent="0.25">
      <c r="A16" s="124" t="s">
        <v>157</v>
      </c>
      <c r="B16" s="134" t="str">
        <f t="shared" si="0"/>
        <v>Рязанская область</v>
      </c>
      <c r="C16" s="125">
        <v>5.7</v>
      </c>
      <c r="D16" s="125">
        <v>0.3</v>
      </c>
      <c r="E16" s="125">
        <v>19.7</v>
      </c>
      <c r="F16" s="125">
        <v>2.4</v>
      </c>
      <c r="G16" s="125">
        <v>0.9</v>
      </c>
      <c r="H16" s="125">
        <v>7.9</v>
      </c>
      <c r="I16" s="125">
        <v>17.3</v>
      </c>
      <c r="J16" s="125">
        <v>7</v>
      </c>
      <c r="K16" s="125">
        <v>2.2999999999999998</v>
      </c>
      <c r="L16" s="125">
        <v>2.1</v>
      </c>
      <c r="M16" s="125">
        <v>2.6</v>
      </c>
      <c r="N16" s="125">
        <v>9.4</v>
      </c>
      <c r="O16" s="125">
        <v>6.9</v>
      </c>
      <c r="P16" s="125">
        <v>15.5</v>
      </c>
      <c r="Q16">
        <f t="shared" si="1"/>
        <v>63.1</v>
      </c>
    </row>
    <row r="17" spans="1:17" x14ac:dyDescent="0.25">
      <c r="A17" s="124" t="s">
        <v>159</v>
      </c>
      <c r="B17" s="134" t="str">
        <f t="shared" si="0"/>
        <v>Смоленская область</v>
      </c>
      <c r="C17" s="125">
        <v>4.5</v>
      </c>
      <c r="D17" s="125">
        <v>0.2</v>
      </c>
      <c r="E17" s="125">
        <v>18.600000000000001</v>
      </c>
      <c r="F17" s="125">
        <v>3.7</v>
      </c>
      <c r="G17" s="125">
        <v>1.2</v>
      </c>
      <c r="H17" s="125">
        <v>7.3</v>
      </c>
      <c r="I17" s="125">
        <v>17</v>
      </c>
      <c r="J17" s="125">
        <v>10.5</v>
      </c>
      <c r="K17" s="125">
        <v>2.4</v>
      </c>
      <c r="L17" s="125">
        <v>1.9</v>
      </c>
      <c r="M17" s="125">
        <v>2.2999999999999998</v>
      </c>
      <c r="N17" s="125">
        <v>7.7</v>
      </c>
      <c r="O17" s="125">
        <v>7.3</v>
      </c>
      <c r="P17" s="125">
        <v>15.3</v>
      </c>
      <c r="Q17">
        <f t="shared" si="1"/>
        <v>64.399999999999991</v>
      </c>
    </row>
    <row r="18" spans="1:17" x14ac:dyDescent="0.25">
      <c r="A18" s="124" t="s">
        <v>161</v>
      </c>
      <c r="B18" s="134" t="str">
        <f t="shared" si="0"/>
        <v>Тамбовская область</v>
      </c>
      <c r="C18" s="125">
        <v>19.100000000000001</v>
      </c>
      <c r="D18" s="125">
        <v>0</v>
      </c>
      <c r="E18" s="125">
        <v>14.5</v>
      </c>
      <c r="F18" s="125">
        <v>2.1</v>
      </c>
      <c r="G18" s="125">
        <v>1</v>
      </c>
      <c r="H18" s="125">
        <v>5.3</v>
      </c>
      <c r="I18" s="125">
        <v>17</v>
      </c>
      <c r="J18" s="125">
        <v>6.6</v>
      </c>
      <c r="K18" s="125">
        <v>1.9</v>
      </c>
      <c r="L18" s="125">
        <v>1.4</v>
      </c>
      <c r="M18" s="125">
        <v>2.2000000000000002</v>
      </c>
      <c r="N18" s="125">
        <v>7.3</v>
      </c>
      <c r="O18" s="125">
        <v>6.5</v>
      </c>
      <c r="P18" s="125">
        <v>14.9</v>
      </c>
      <c r="Q18">
        <f t="shared" si="1"/>
        <v>57.8</v>
      </c>
    </row>
    <row r="19" spans="1:17" x14ac:dyDescent="0.25">
      <c r="A19" s="124" t="s">
        <v>163</v>
      </c>
      <c r="B19" s="134" t="str">
        <f t="shared" si="0"/>
        <v>Тверская область</v>
      </c>
      <c r="C19" s="125">
        <v>7</v>
      </c>
      <c r="D19" s="125">
        <v>0.2</v>
      </c>
      <c r="E19" s="125">
        <v>18.399999999999999</v>
      </c>
      <c r="F19" s="125">
        <v>3.2</v>
      </c>
      <c r="G19" s="125">
        <v>1.1000000000000001</v>
      </c>
      <c r="H19" s="125">
        <v>6.5</v>
      </c>
      <c r="I19" s="125">
        <v>17.2</v>
      </c>
      <c r="J19" s="125">
        <v>7.7</v>
      </c>
      <c r="K19" s="125">
        <v>2.6</v>
      </c>
      <c r="L19" s="125">
        <v>2.2999999999999998</v>
      </c>
      <c r="M19" s="125">
        <v>2.2000000000000002</v>
      </c>
      <c r="N19" s="125">
        <v>8.3000000000000007</v>
      </c>
      <c r="O19" s="125">
        <v>6.5</v>
      </c>
      <c r="P19" s="125">
        <v>16.600000000000001</v>
      </c>
      <c r="Q19">
        <f t="shared" si="1"/>
        <v>63.4</v>
      </c>
    </row>
    <row r="20" spans="1:17" x14ac:dyDescent="0.25">
      <c r="A20" s="124" t="s">
        <v>165</v>
      </c>
      <c r="B20" s="134" t="str">
        <f t="shared" si="0"/>
        <v>Тульская область</v>
      </c>
      <c r="C20" s="125">
        <v>5.7</v>
      </c>
      <c r="D20" s="125">
        <v>0.4</v>
      </c>
      <c r="E20" s="125">
        <v>22.6</v>
      </c>
      <c r="F20" s="125">
        <v>2.2999999999999998</v>
      </c>
      <c r="G20" s="125">
        <v>1</v>
      </c>
      <c r="H20" s="125">
        <v>8.1999999999999993</v>
      </c>
      <c r="I20" s="125">
        <v>16.7</v>
      </c>
      <c r="J20" s="125">
        <v>7.6</v>
      </c>
      <c r="K20" s="125">
        <v>2.5</v>
      </c>
      <c r="L20" s="125">
        <v>1.8</v>
      </c>
      <c r="M20" s="125">
        <v>2.8</v>
      </c>
      <c r="N20" s="125">
        <v>7.8</v>
      </c>
      <c r="O20" s="125">
        <v>5.8</v>
      </c>
      <c r="P20" s="125">
        <v>15</v>
      </c>
      <c r="Q20">
        <f t="shared" si="1"/>
        <v>59.999999999999993</v>
      </c>
    </row>
    <row r="21" spans="1:17" x14ac:dyDescent="0.25">
      <c r="A21" s="124" t="s">
        <v>167</v>
      </c>
      <c r="B21" s="134" t="str">
        <f t="shared" si="0"/>
        <v>Ярославская область</v>
      </c>
      <c r="C21" s="125">
        <v>6.1</v>
      </c>
      <c r="D21" s="125">
        <v>0.2</v>
      </c>
      <c r="E21" s="125">
        <v>21.8</v>
      </c>
      <c r="F21" s="125">
        <v>2.5</v>
      </c>
      <c r="G21" s="125">
        <v>1.2</v>
      </c>
      <c r="H21" s="125">
        <v>7.4</v>
      </c>
      <c r="I21" s="125">
        <v>16.2</v>
      </c>
      <c r="J21" s="125">
        <v>7.6</v>
      </c>
      <c r="K21" s="125">
        <v>2.2999999999999998</v>
      </c>
      <c r="L21" s="125">
        <v>3.2</v>
      </c>
      <c r="M21" s="125">
        <v>2</v>
      </c>
      <c r="N21" s="125">
        <v>7.9</v>
      </c>
      <c r="O21" s="125">
        <v>6.6</v>
      </c>
      <c r="P21" s="125">
        <v>15.1</v>
      </c>
      <c r="Q21">
        <f t="shared" si="1"/>
        <v>60.9</v>
      </c>
    </row>
    <row r="22" spans="1:17" x14ac:dyDescent="0.25">
      <c r="A22" s="124" t="s">
        <v>446</v>
      </c>
      <c r="B22" s="134" t="s">
        <v>169</v>
      </c>
      <c r="C22" s="125">
        <v>0.2</v>
      </c>
      <c r="D22" s="125">
        <v>0.3</v>
      </c>
      <c r="E22" s="125">
        <v>9.1999999999999993</v>
      </c>
      <c r="F22" s="125">
        <v>1</v>
      </c>
      <c r="G22" s="125">
        <v>0.7</v>
      </c>
      <c r="H22" s="125">
        <v>11.6</v>
      </c>
      <c r="I22" s="125">
        <v>20.6</v>
      </c>
      <c r="J22" s="125">
        <v>8.5</v>
      </c>
      <c r="K22" s="125">
        <v>2.6</v>
      </c>
      <c r="L22" s="125">
        <v>5.7</v>
      </c>
      <c r="M22" s="125">
        <v>3.5</v>
      </c>
      <c r="N22" s="125">
        <v>4.4000000000000004</v>
      </c>
      <c r="O22" s="125">
        <v>4</v>
      </c>
      <c r="P22" s="125">
        <v>28.1</v>
      </c>
      <c r="Q22">
        <f t="shared" si="1"/>
        <v>77.400000000000006</v>
      </c>
    </row>
    <row r="23" spans="1:17" x14ac:dyDescent="0.25">
      <c r="A23" s="124" t="s">
        <v>173</v>
      </c>
      <c r="B23" s="134" t="str">
        <f t="shared" si="0"/>
        <v>Республика Карелия</v>
      </c>
      <c r="C23" s="125">
        <v>5.0999999999999996</v>
      </c>
      <c r="D23" s="125">
        <v>3.2</v>
      </c>
      <c r="E23" s="125">
        <v>11.9</v>
      </c>
      <c r="F23" s="125">
        <v>3.4</v>
      </c>
      <c r="G23" s="125">
        <v>1.1000000000000001</v>
      </c>
      <c r="H23" s="125">
        <v>7.4</v>
      </c>
      <c r="I23" s="125">
        <v>14.3</v>
      </c>
      <c r="J23" s="125">
        <v>8.1</v>
      </c>
      <c r="K23" s="125">
        <v>3.5</v>
      </c>
      <c r="L23" s="125">
        <v>1.9</v>
      </c>
      <c r="M23" s="125">
        <v>2.5</v>
      </c>
      <c r="N23" s="125">
        <v>9.6</v>
      </c>
      <c r="O23" s="125">
        <v>8.5</v>
      </c>
      <c r="P23" s="125">
        <v>19.600000000000001</v>
      </c>
      <c r="Q23">
        <f t="shared" si="1"/>
        <v>68</v>
      </c>
    </row>
    <row r="24" spans="1:17" x14ac:dyDescent="0.25">
      <c r="A24" s="124" t="s">
        <v>175</v>
      </c>
      <c r="B24" s="134" t="str">
        <f t="shared" si="0"/>
        <v>Республика Коми</v>
      </c>
      <c r="C24" s="125">
        <v>4</v>
      </c>
      <c r="D24" s="125">
        <v>6.5</v>
      </c>
      <c r="E24" s="125">
        <v>9.3000000000000007</v>
      </c>
      <c r="F24" s="125">
        <v>4.4000000000000004</v>
      </c>
      <c r="G24" s="125">
        <v>1.3</v>
      </c>
      <c r="H24" s="125">
        <v>6.1</v>
      </c>
      <c r="I24" s="125">
        <v>12.6</v>
      </c>
      <c r="J24" s="125">
        <v>10.1</v>
      </c>
      <c r="K24" s="125">
        <v>2.2000000000000002</v>
      </c>
      <c r="L24" s="125">
        <v>1.4</v>
      </c>
      <c r="M24" s="125">
        <v>2.5</v>
      </c>
      <c r="N24" s="125">
        <v>10.8</v>
      </c>
      <c r="O24" s="125">
        <v>9.3000000000000007</v>
      </c>
      <c r="P24" s="125">
        <v>19.5</v>
      </c>
      <c r="Q24">
        <f t="shared" si="1"/>
        <v>68.399999999999991</v>
      </c>
    </row>
    <row r="25" spans="1:17" x14ac:dyDescent="0.25">
      <c r="A25" s="124" t="s">
        <v>177</v>
      </c>
      <c r="B25" s="134" t="str">
        <f t="shared" si="0"/>
        <v>Архангельская область</v>
      </c>
      <c r="C25" s="125">
        <v>4.7</v>
      </c>
      <c r="D25" s="125">
        <v>2.4</v>
      </c>
      <c r="E25" s="125">
        <v>17.5</v>
      </c>
      <c r="F25" s="125">
        <v>3</v>
      </c>
      <c r="G25" s="125">
        <v>0.8</v>
      </c>
      <c r="H25" s="125">
        <v>5.7</v>
      </c>
      <c r="I25" s="125">
        <v>13.4</v>
      </c>
      <c r="J25" s="125">
        <v>9.6</v>
      </c>
      <c r="K25" s="125">
        <v>2.8</v>
      </c>
      <c r="L25" s="125">
        <v>1.4</v>
      </c>
      <c r="M25" s="125">
        <v>2.5</v>
      </c>
      <c r="N25" s="125">
        <v>10.1</v>
      </c>
      <c r="O25" s="125">
        <v>8.1999999999999993</v>
      </c>
      <c r="P25" s="125">
        <v>18</v>
      </c>
      <c r="Q25">
        <f t="shared" si="1"/>
        <v>66</v>
      </c>
    </row>
    <row r="26" spans="1:17" x14ac:dyDescent="0.25">
      <c r="A26" s="126" t="s">
        <v>447</v>
      </c>
      <c r="B26" s="134" t="str">
        <f t="shared" si="0"/>
        <v xml:space="preserve">в том числе: </v>
      </c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>
        <f t="shared" si="1"/>
        <v>0</v>
      </c>
    </row>
    <row r="27" spans="1:17" x14ac:dyDescent="0.25">
      <c r="A27" s="126" t="s">
        <v>448</v>
      </c>
      <c r="B27" s="134" t="s">
        <v>179</v>
      </c>
      <c r="C27" s="125">
        <v>3.8</v>
      </c>
      <c r="D27" s="125">
        <v>24.9</v>
      </c>
      <c r="E27" s="125">
        <v>3.2</v>
      </c>
      <c r="F27" s="125">
        <v>5.4</v>
      </c>
      <c r="G27" s="125">
        <v>1.1000000000000001</v>
      </c>
      <c r="H27" s="125">
        <v>8.4</v>
      </c>
      <c r="I27" s="125">
        <v>5.4</v>
      </c>
      <c r="J27" s="125">
        <v>11</v>
      </c>
      <c r="K27" s="125">
        <v>2.8</v>
      </c>
      <c r="L27" s="125">
        <v>1.8</v>
      </c>
      <c r="M27" s="125">
        <v>1.4</v>
      </c>
      <c r="N27" s="125">
        <v>9.4</v>
      </c>
      <c r="O27" s="125">
        <v>5.5</v>
      </c>
      <c r="P27" s="125">
        <v>15.8</v>
      </c>
      <c r="Q27">
        <f t="shared" si="1"/>
        <v>53.099999999999994</v>
      </c>
    </row>
    <row r="28" spans="1:17" x14ac:dyDescent="0.25">
      <c r="A28" s="126" t="s">
        <v>177</v>
      </c>
      <c r="B28" s="134" t="s">
        <v>181</v>
      </c>
      <c r="C28" s="127">
        <v>4.8</v>
      </c>
      <c r="D28" s="127">
        <v>0.8</v>
      </c>
      <c r="E28" s="127">
        <v>18.5</v>
      </c>
      <c r="F28" s="127">
        <v>2.8</v>
      </c>
      <c r="G28" s="127">
        <v>0.8</v>
      </c>
      <c r="H28" s="127">
        <v>5.5</v>
      </c>
      <c r="I28" s="127">
        <v>13.9</v>
      </c>
      <c r="J28" s="127">
        <v>9.5</v>
      </c>
      <c r="K28" s="127">
        <v>2.8</v>
      </c>
      <c r="L28" s="127">
        <v>1.3</v>
      </c>
      <c r="M28" s="127">
        <v>2.5</v>
      </c>
      <c r="N28" s="127">
        <v>10.1</v>
      </c>
      <c r="O28" s="127">
        <v>8.4</v>
      </c>
      <c r="P28" s="127">
        <v>18.100000000000001</v>
      </c>
      <c r="Q28">
        <f t="shared" si="1"/>
        <v>66.599999999999994</v>
      </c>
    </row>
    <row r="29" spans="1:17" x14ac:dyDescent="0.25">
      <c r="A29" s="126" t="s">
        <v>449</v>
      </c>
      <c r="B29" s="134" t="str">
        <f t="shared" si="0"/>
        <v>без автономного округа</v>
      </c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>
        <f t="shared" si="1"/>
        <v>0</v>
      </c>
    </row>
    <row r="30" spans="1:17" x14ac:dyDescent="0.25">
      <c r="A30" s="124" t="s">
        <v>183</v>
      </c>
      <c r="B30" s="134" t="str">
        <f t="shared" si="0"/>
        <v>Вологодская область</v>
      </c>
      <c r="C30" s="125">
        <v>6.4</v>
      </c>
      <c r="D30" s="125">
        <v>0.1</v>
      </c>
      <c r="E30" s="125">
        <v>19.899999999999999</v>
      </c>
      <c r="F30" s="125">
        <v>3.2</v>
      </c>
      <c r="G30" s="125">
        <v>1</v>
      </c>
      <c r="H30" s="125">
        <v>6.9</v>
      </c>
      <c r="I30" s="125">
        <v>16.5</v>
      </c>
      <c r="J30" s="125">
        <v>9.5</v>
      </c>
      <c r="K30" s="125">
        <v>1.9</v>
      </c>
      <c r="L30" s="125">
        <v>1.9</v>
      </c>
      <c r="M30" s="125">
        <v>2.1</v>
      </c>
      <c r="N30" s="125">
        <v>8</v>
      </c>
      <c r="O30" s="125">
        <v>6.6</v>
      </c>
      <c r="P30" s="125">
        <v>16</v>
      </c>
      <c r="Q30">
        <f t="shared" si="1"/>
        <v>62.5</v>
      </c>
    </row>
    <row r="31" spans="1:17" x14ac:dyDescent="0.25">
      <c r="A31" s="124" t="s">
        <v>185</v>
      </c>
      <c r="B31" s="134" t="str">
        <f t="shared" si="0"/>
        <v>Калининградская область</v>
      </c>
      <c r="C31" s="125">
        <v>4.4000000000000004</v>
      </c>
      <c r="D31" s="125">
        <v>0.6</v>
      </c>
      <c r="E31" s="125">
        <v>14.3</v>
      </c>
      <c r="F31" s="125">
        <v>1.8</v>
      </c>
      <c r="G31" s="125">
        <v>1.1000000000000001</v>
      </c>
      <c r="H31" s="125">
        <v>10.199999999999999</v>
      </c>
      <c r="I31" s="125">
        <v>19.399999999999999</v>
      </c>
      <c r="J31" s="125">
        <v>9.6999999999999993</v>
      </c>
      <c r="K31" s="125">
        <v>3.3</v>
      </c>
      <c r="L31" s="125">
        <v>2</v>
      </c>
      <c r="M31" s="125">
        <v>3</v>
      </c>
      <c r="N31" s="125">
        <v>5.7</v>
      </c>
      <c r="O31" s="125">
        <v>6.2</v>
      </c>
      <c r="P31" s="125">
        <v>18.3</v>
      </c>
      <c r="Q31">
        <f t="shared" si="1"/>
        <v>67.600000000000009</v>
      </c>
    </row>
    <row r="32" spans="1:17" x14ac:dyDescent="0.25">
      <c r="A32" s="124" t="s">
        <v>187</v>
      </c>
      <c r="B32" s="134" t="str">
        <f t="shared" si="0"/>
        <v>Ленинградская область</v>
      </c>
      <c r="C32" s="125">
        <v>7.1</v>
      </c>
      <c r="D32" s="125">
        <v>0.7</v>
      </c>
      <c r="E32" s="125">
        <v>17.8</v>
      </c>
      <c r="F32" s="125">
        <v>2.8</v>
      </c>
      <c r="G32" s="125">
        <v>1.2</v>
      </c>
      <c r="H32" s="125">
        <v>11.5</v>
      </c>
      <c r="I32" s="125">
        <v>18.2</v>
      </c>
      <c r="J32" s="125">
        <v>8.8000000000000007</v>
      </c>
      <c r="K32" s="125">
        <v>3</v>
      </c>
      <c r="L32" s="125">
        <v>1.1000000000000001</v>
      </c>
      <c r="M32" s="125">
        <v>3.1</v>
      </c>
      <c r="N32" s="125">
        <v>6.1</v>
      </c>
      <c r="O32" s="125">
        <v>5.3</v>
      </c>
      <c r="P32" s="125">
        <v>13.3</v>
      </c>
      <c r="Q32">
        <f t="shared" si="1"/>
        <v>58.900000000000006</v>
      </c>
    </row>
    <row r="33" spans="1:17" x14ac:dyDescent="0.25">
      <c r="A33" s="124" t="s">
        <v>189</v>
      </c>
      <c r="B33" s="134" t="str">
        <f t="shared" si="0"/>
        <v>Мурманская область</v>
      </c>
      <c r="C33" s="125">
        <v>2.8</v>
      </c>
      <c r="D33" s="125">
        <v>6.4</v>
      </c>
      <c r="E33" s="125">
        <v>9.9</v>
      </c>
      <c r="F33" s="125">
        <v>5.3</v>
      </c>
      <c r="G33" s="125">
        <v>1.4</v>
      </c>
      <c r="H33" s="125">
        <v>6.7</v>
      </c>
      <c r="I33" s="125">
        <v>10.8</v>
      </c>
      <c r="J33" s="125">
        <v>9.1999999999999993</v>
      </c>
      <c r="K33" s="125">
        <v>2.7</v>
      </c>
      <c r="L33" s="125">
        <v>1.7</v>
      </c>
      <c r="M33" s="125">
        <v>2.4</v>
      </c>
      <c r="N33" s="125">
        <v>9.4</v>
      </c>
      <c r="O33" s="125">
        <v>8.5</v>
      </c>
      <c r="P33" s="125">
        <v>22.9</v>
      </c>
      <c r="Q33">
        <f t="shared" si="1"/>
        <v>67.599999999999994</v>
      </c>
    </row>
    <row r="34" spans="1:17" x14ac:dyDescent="0.25">
      <c r="A34" s="124" t="s">
        <v>191</v>
      </c>
      <c r="B34" s="134" t="str">
        <f t="shared" si="0"/>
        <v>Новгородская область</v>
      </c>
      <c r="C34" s="125">
        <v>6.8</v>
      </c>
      <c r="D34" s="125">
        <v>0.3</v>
      </c>
      <c r="E34" s="125">
        <v>19.5</v>
      </c>
      <c r="F34" s="125">
        <v>2.9</v>
      </c>
      <c r="G34" s="125">
        <v>1.8</v>
      </c>
      <c r="H34" s="125">
        <v>7.1</v>
      </c>
      <c r="I34" s="125">
        <v>18.3</v>
      </c>
      <c r="J34" s="125">
        <v>7.7</v>
      </c>
      <c r="K34" s="125">
        <v>2.2000000000000002</v>
      </c>
      <c r="L34" s="125">
        <v>1.3</v>
      </c>
      <c r="M34" s="125">
        <v>2.2000000000000002</v>
      </c>
      <c r="N34" s="125">
        <v>7</v>
      </c>
      <c r="O34" s="125">
        <v>6.7</v>
      </c>
      <c r="P34" s="125">
        <v>16.100000000000001</v>
      </c>
      <c r="Q34">
        <f t="shared" si="1"/>
        <v>61.500000000000007</v>
      </c>
    </row>
    <row r="35" spans="1:17" x14ac:dyDescent="0.25">
      <c r="A35" s="124" t="s">
        <v>193</v>
      </c>
      <c r="B35" s="134" t="str">
        <f t="shared" si="0"/>
        <v>Псковская область</v>
      </c>
      <c r="C35" s="125">
        <v>9</v>
      </c>
      <c r="D35" s="125">
        <v>0.3</v>
      </c>
      <c r="E35" s="125">
        <v>17.5</v>
      </c>
      <c r="F35" s="125">
        <v>2.7</v>
      </c>
      <c r="G35" s="125">
        <v>1.3</v>
      </c>
      <c r="H35" s="125">
        <v>7.8</v>
      </c>
      <c r="I35" s="125">
        <v>17.3</v>
      </c>
      <c r="J35" s="125">
        <v>7.9</v>
      </c>
      <c r="K35" s="125">
        <v>2.8</v>
      </c>
      <c r="L35" s="125">
        <v>1.5</v>
      </c>
      <c r="M35" s="125">
        <v>2.4</v>
      </c>
      <c r="N35" s="125">
        <v>7.5</v>
      </c>
      <c r="O35" s="125">
        <v>6.8</v>
      </c>
      <c r="P35" s="125">
        <v>15.2</v>
      </c>
      <c r="Q35">
        <f t="shared" si="1"/>
        <v>61.400000000000006</v>
      </c>
    </row>
    <row r="36" spans="1:17" x14ac:dyDescent="0.25">
      <c r="A36" s="124" t="s">
        <v>450</v>
      </c>
      <c r="B36" s="134" t="s">
        <v>195</v>
      </c>
      <c r="C36" s="125">
        <v>0.6</v>
      </c>
      <c r="D36" s="125">
        <v>0.1</v>
      </c>
      <c r="E36" s="125">
        <v>14.5</v>
      </c>
      <c r="F36" s="125">
        <v>1.1000000000000001</v>
      </c>
      <c r="G36" s="125">
        <v>0.7</v>
      </c>
      <c r="H36" s="125">
        <v>9.8000000000000007</v>
      </c>
      <c r="I36" s="125">
        <v>18</v>
      </c>
      <c r="J36" s="125">
        <v>9.3000000000000007</v>
      </c>
      <c r="K36" s="125">
        <v>3.5</v>
      </c>
      <c r="L36" s="125">
        <v>4.4000000000000004</v>
      </c>
      <c r="M36" s="125">
        <v>3.4</v>
      </c>
      <c r="N36" s="125">
        <v>7.2</v>
      </c>
      <c r="O36" s="125">
        <v>5.7</v>
      </c>
      <c r="P36" s="125">
        <v>21.5</v>
      </c>
      <c r="Q36">
        <f t="shared" si="1"/>
        <v>73</v>
      </c>
    </row>
    <row r="37" spans="1:17" x14ac:dyDescent="0.25">
      <c r="A37" s="124" t="s">
        <v>451</v>
      </c>
      <c r="B37" s="134" t="s">
        <v>203</v>
      </c>
      <c r="C37" s="125">
        <v>12.6</v>
      </c>
      <c r="D37" s="125">
        <v>0.6</v>
      </c>
      <c r="E37" s="125">
        <v>12.6</v>
      </c>
      <c r="F37" s="125">
        <v>1.7</v>
      </c>
      <c r="G37" s="125">
        <v>1</v>
      </c>
      <c r="H37" s="125">
        <v>7.9</v>
      </c>
      <c r="I37" s="125">
        <v>15.6</v>
      </c>
      <c r="J37" s="125">
        <v>5.9</v>
      </c>
      <c r="K37" s="125">
        <v>2.6</v>
      </c>
      <c r="L37" s="125">
        <v>1.3</v>
      </c>
      <c r="M37" s="125">
        <v>2</v>
      </c>
      <c r="N37" s="125">
        <v>10.199999999999999</v>
      </c>
      <c r="O37" s="125">
        <v>7.7</v>
      </c>
      <c r="P37" s="125">
        <v>18.3</v>
      </c>
      <c r="Q37">
        <f t="shared" si="1"/>
        <v>63.600000000000009</v>
      </c>
    </row>
    <row r="38" spans="1:17" x14ac:dyDescent="0.25">
      <c r="A38" s="124" t="s">
        <v>205</v>
      </c>
      <c r="B38" s="134" t="str">
        <f t="shared" si="0"/>
        <v>Республика Калмыкия</v>
      </c>
      <c r="C38" s="125">
        <v>15.9</v>
      </c>
      <c r="D38" s="125">
        <v>0.4</v>
      </c>
      <c r="E38" s="125">
        <v>5.3</v>
      </c>
      <c r="F38" s="125">
        <v>2.4</v>
      </c>
      <c r="G38" s="125">
        <v>1</v>
      </c>
      <c r="H38" s="125">
        <v>7.5</v>
      </c>
      <c r="I38" s="125">
        <v>14</v>
      </c>
      <c r="J38" s="125">
        <v>6</v>
      </c>
      <c r="K38" s="125">
        <v>3.2</v>
      </c>
      <c r="L38" s="125">
        <v>1.7</v>
      </c>
      <c r="M38" s="125">
        <v>2</v>
      </c>
      <c r="N38" s="125">
        <v>12.5</v>
      </c>
      <c r="O38" s="125">
        <v>7.6</v>
      </c>
      <c r="P38" s="125">
        <v>20.6</v>
      </c>
      <c r="Q38">
        <f t="shared" si="1"/>
        <v>67.599999999999994</v>
      </c>
    </row>
    <row r="39" spans="1:17" x14ac:dyDescent="0.25">
      <c r="A39" s="124" t="s">
        <v>207</v>
      </c>
      <c r="B39" s="134" t="str">
        <f t="shared" si="0"/>
        <v>Республика Крым</v>
      </c>
      <c r="C39" s="125">
        <v>8.6999999999999993</v>
      </c>
      <c r="D39" s="125">
        <v>1</v>
      </c>
      <c r="E39" s="125">
        <v>8.6999999999999993</v>
      </c>
      <c r="F39" s="125">
        <v>1.9</v>
      </c>
      <c r="G39" s="125">
        <v>1.4</v>
      </c>
      <c r="H39" s="125">
        <v>10.3</v>
      </c>
      <c r="I39" s="125">
        <v>20.8</v>
      </c>
      <c r="J39" s="125">
        <v>6.5</v>
      </c>
      <c r="K39" s="125">
        <v>5.4</v>
      </c>
      <c r="L39" s="125">
        <v>1.5</v>
      </c>
      <c r="M39" s="125">
        <v>2.6</v>
      </c>
      <c r="N39" s="125">
        <v>8.3000000000000007</v>
      </c>
      <c r="O39" s="125">
        <v>8.1</v>
      </c>
      <c r="P39" s="125">
        <v>14.9</v>
      </c>
      <c r="Q39">
        <f t="shared" si="1"/>
        <v>68.100000000000009</v>
      </c>
    </row>
    <row r="40" spans="1:17" x14ac:dyDescent="0.25">
      <c r="A40" s="124" t="s">
        <v>209</v>
      </c>
      <c r="B40" s="134" t="str">
        <f t="shared" si="0"/>
        <v>Краснодарский край</v>
      </c>
      <c r="C40" s="125">
        <v>8.1999999999999993</v>
      </c>
      <c r="D40" s="125">
        <v>0.4</v>
      </c>
      <c r="E40" s="125">
        <v>10.199999999999999</v>
      </c>
      <c r="F40" s="125">
        <v>1.6</v>
      </c>
      <c r="G40" s="125">
        <v>1.3</v>
      </c>
      <c r="H40" s="125">
        <v>9.8000000000000007</v>
      </c>
      <c r="I40" s="125">
        <v>21.6</v>
      </c>
      <c r="J40" s="125">
        <v>8.8000000000000007</v>
      </c>
      <c r="K40" s="125">
        <v>4.9000000000000004</v>
      </c>
      <c r="L40" s="125">
        <v>1.7</v>
      </c>
      <c r="M40" s="125">
        <v>2.1</v>
      </c>
      <c r="N40" s="125">
        <v>6.7</v>
      </c>
      <c r="O40" s="125">
        <v>6.9</v>
      </c>
      <c r="P40" s="125">
        <v>15.9</v>
      </c>
      <c r="Q40">
        <f t="shared" si="1"/>
        <v>68.600000000000009</v>
      </c>
    </row>
    <row r="41" spans="1:17" x14ac:dyDescent="0.25">
      <c r="A41" s="124" t="s">
        <v>211</v>
      </c>
      <c r="B41" s="134" t="str">
        <f t="shared" si="0"/>
        <v>Астраханская область</v>
      </c>
      <c r="C41" s="125">
        <v>11.6</v>
      </c>
      <c r="D41" s="125">
        <v>2.1</v>
      </c>
      <c r="E41" s="125">
        <v>9.5</v>
      </c>
      <c r="F41" s="125">
        <v>2.1</v>
      </c>
      <c r="G41" s="125">
        <v>1.3</v>
      </c>
      <c r="H41" s="125">
        <v>7.7</v>
      </c>
      <c r="I41" s="125">
        <v>17</v>
      </c>
      <c r="J41" s="125">
        <v>7.9</v>
      </c>
      <c r="K41" s="125">
        <v>3.9</v>
      </c>
      <c r="L41" s="125">
        <v>1.4</v>
      </c>
      <c r="M41" s="125">
        <v>2.4</v>
      </c>
      <c r="N41" s="125">
        <v>7.5</v>
      </c>
      <c r="O41" s="125">
        <v>7.6</v>
      </c>
      <c r="P41" s="125">
        <v>18.2</v>
      </c>
      <c r="Q41">
        <f t="shared" si="1"/>
        <v>65.899999999999991</v>
      </c>
    </row>
    <row r="42" spans="1:17" x14ac:dyDescent="0.25">
      <c r="A42" s="124" t="s">
        <v>213</v>
      </c>
      <c r="B42" s="134" t="str">
        <f t="shared" si="0"/>
        <v>Волгоградская область</v>
      </c>
      <c r="C42" s="125">
        <v>11.2</v>
      </c>
      <c r="D42" s="125">
        <v>0.4</v>
      </c>
      <c r="E42" s="125">
        <v>13.6</v>
      </c>
      <c r="F42" s="125">
        <v>2</v>
      </c>
      <c r="G42" s="125">
        <v>1.2</v>
      </c>
      <c r="H42" s="125">
        <v>9.3000000000000007</v>
      </c>
      <c r="I42" s="125">
        <v>18.600000000000001</v>
      </c>
      <c r="J42" s="125">
        <v>8.6</v>
      </c>
      <c r="K42" s="125">
        <v>2.4</v>
      </c>
      <c r="L42" s="125">
        <v>1.8</v>
      </c>
      <c r="M42" s="125">
        <v>2.5</v>
      </c>
      <c r="N42" s="125">
        <v>6.5</v>
      </c>
      <c r="O42" s="125">
        <v>6.3</v>
      </c>
      <c r="P42" s="125">
        <v>15.4</v>
      </c>
      <c r="Q42">
        <f t="shared" si="1"/>
        <v>62.1</v>
      </c>
    </row>
    <row r="43" spans="1:17" x14ac:dyDescent="0.25">
      <c r="A43" s="124" t="s">
        <v>215</v>
      </c>
      <c r="B43" s="134" t="str">
        <f t="shared" si="0"/>
        <v>Ростовская область</v>
      </c>
      <c r="C43" s="125">
        <v>10.5</v>
      </c>
      <c r="D43" s="125">
        <v>0.6</v>
      </c>
      <c r="E43" s="125">
        <v>14.1</v>
      </c>
      <c r="F43" s="125">
        <v>1.8</v>
      </c>
      <c r="G43" s="125">
        <v>1.3</v>
      </c>
      <c r="H43" s="125">
        <v>8.5</v>
      </c>
      <c r="I43" s="125">
        <v>23.4</v>
      </c>
      <c r="J43" s="125">
        <v>7.7</v>
      </c>
      <c r="K43" s="125">
        <v>2.1</v>
      </c>
      <c r="L43" s="125">
        <v>1.7</v>
      </c>
      <c r="M43" s="125">
        <v>2</v>
      </c>
      <c r="N43" s="125">
        <v>6.8</v>
      </c>
      <c r="O43" s="125">
        <v>5.6</v>
      </c>
      <c r="P43" s="125">
        <v>13.8</v>
      </c>
      <c r="Q43">
        <f t="shared" si="1"/>
        <v>63.099999999999994</v>
      </c>
    </row>
    <row r="44" spans="1:17" x14ac:dyDescent="0.25">
      <c r="A44" s="124" t="s">
        <v>452</v>
      </c>
      <c r="B44" s="134" t="s">
        <v>217</v>
      </c>
      <c r="C44" s="125">
        <v>1.9</v>
      </c>
      <c r="D44" s="125">
        <v>0.3</v>
      </c>
      <c r="E44" s="125">
        <v>8.6</v>
      </c>
      <c r="F44" s="125">
        <v>1.7</v>
      </c>
      <c r="G44" s="125">
        <v>1.2</v>
      </c>
      <c r="H44" s="125">
        <v>13.3</v>
      </c>
      <c r="I44" s="125">
        <v>21.3</v>
      </c>
      <c r="J44" s="125">
        <v>6.5</v>
      </c>
      <c r="K44" s="125">
        <v>5.9</v>
      </c>
      <c r="L44" s="125">
        <v>2.2999999999999998</v>
      </c>
      <c r="M44" s="125">
        <v>3.6</v>
      </c>
      <c r="N44" s="125">
        <v>6.8</v>
      </c>
      <c r="O44" s="125">
        <v>6</v>
      </c>
      <c r="P44" s="125">
        <v>20.7</v>
      </c>
      <c r="Q44">
        <f t="shared" si="1"/>
        <v>73.099999999999994</v>
      </c>
    </row>
    <row r="45" spans="1:17" x14ac:dyDescent="0.25">
      <c r="A45" s="124" t="s">
        <v>221</v>
      </c>
      <c r="B45" s="134" t="str">
        <f t="shared" si="0"/>
        <v>Республика Дагестан</v>
      </c>
      <c r="C45" s="125">
        <v>16.8</v>
      </c>
      <c r="D45" s="125">
        <v>0.4</v>
      </c>
      <c r="E45" s="125">
        <v>8</v>
      </c>
      <c r="F45" s="125">
        <v>0.9</v>
      </c>
      <c r="G45" s="125">
        <v>0.5</v>
      </c>
      <c r="H45" s="125">
        <v>13.2</v>
      </c>
      <c r="I45" s="125">
        <v>18.7</v>
      </c>
      <c r="J45" s="125">
        <v>6.9</v>
      </c>
      <c r="K45" s="125">
        <v>2.6</v>
      </c>
      <c r="L45" s="125">
        <v>1</v>
      </c>
      <c r="M45" s="125">
        <v>1.1000000000000001</v>
      </c>
      <c r="N45" s="125">
        <v>10.5</v>
      </c>
      <c r="O45" s="125">
        <v>6.8</v>
      </c>
      <c r="P45" s="125">
        <v>12.5</v>
      </c>
      <c r="Q45">
        <f t="shared" si="1"/>
        <v>60.1</v>
      </c>
    </row>
    <row r="46" spans="1:17" x14ac:dyDescent="0.25">
      <c r="A46" s="124" t="s">
        <v>223</v>
      </c>
      <c r="B46" s="134" t="str">
        <f t="shared" si="0"/>
        <v>Республика Ингушетия</v>
      </c>
      <c r="C46" s="125">
        <v>17.899999999999999</v>
      </c>
      <c r="D46" s="125">
        <v>0.6</v>
      </c>
      <c r="E46" s="125">
        <v>14.7</v>
      </c>
      <c r="F46" s="125">
        <v>0.8</v>
      </c>
      <c r="G46" s="125">
        <v>0.6</v>
      </c>
      <c r="H46" s="125">
        <v>9.1999999999999993</v>
      </c>
      <c r="I46" s="125">
        <v>17.3</v>
      </c>
      <c r="J46" s="125">
        <v>4.5</v>
      </c>
      <c r="K46" s="125">
        <v>2.2000000000000002</v>
      </c>
      <c r="L46" s="125">
        <v>1.1000000000000001</v>
      </c>
      <c r="M46" s="125">
        <v>0.9</v>
      </c>
      <c r="N46" s="125">
        <v>11.4</v>
      </c>
      <c r="O46" s="125">
        <v>6</v>
      </c>
      <c r="P46" s="125">
        <v>12.8</v>
      </c>
      <c r="Q46">
        <f t="shared" si="1"/>
        <v>56.2</v>
      </c>
    </row>
    <row r="47" spans="1:17" x14ac:dyDescent="0.25">
      <c r="A47" s="124" t="s">
        <v>225</v>
      </c>
      <c r="B47" s="134" t="str">
        <f t="shared" si="0"/>
        <v>Кабардино-Балкарская Республика</v>
      </c>
      <c r="C47" s="125">
        <v>18.7</v>
      </c>
      <c r="D47" s="125">
        <v>0.1</v>
      </c>
      <c r="E47" s="125">
        <v>10.7</v>
      </c>
      <c r="F47" s="125">
        <v>1.8</v>
      </c>
      <c r="G47" s="125">
        <v>0.7</v>
      </c>
      <c r="H47" s="125">
        <v>11</v>
      </c>
      <c r="I47" s="125">
        <v>17.2</v>
      </c>
      <c r="J47" s="125">
        <v>6</v>
      </c>
      <c r="K47" s="125">
        <v>3.5</v>
      </c>
      <c r="L47" s="125">
        <v>1.1000000000000001</v>
      </c>
      <c r="M47" s="125">
        <v>1.3</v>
      </c>
      <c r="N47" s="125">
        <v>7.7</v>
      </c>
      <c r="O47" s="125">
        <v>6.4</v>
      </c>
      <c r="P47" s="125">
        <v>13.7</v>
      </c>
      <c r="Q47">
        <f t="shared" si="1"/>
        <v>56.900000000000006</v>
      </c>
    </row>
    <row r="48" spans="1:17" x14ac:dyDescent="0.25">
      <c r="A48" s="124" t="s">
        <v>227</v>
      </c>
      <c r="B48" s="134" t="str">
        <f t="shared" si="0"/>
        <v>Карачаево-Черкесская Республика</v>
      </c>
      <c r="C48" s="125">
        <v>14.5</v>
      </c>
      <c r="D48" s="125">
        <v>0.7</v>
      </c>
      <c r="E48" s="125">
        <v>11.8</v>
      </c>
      <c r="F48" s="125">
        <v>2.2000000000000002</v>
      </c>
      <c r="G48" s="125">
        <v>1</v>
      </c>
      <c r="H48" s="125">
        <v>9.6999999999999993</v>
      </c>
      <c r="I48" s="125">
        <v>16.2</v>
      </c>
      <c r="J48" s="125">
        <v>6.5</v>
      </c>
      <c r="K48" s="125">
        <v>2.2000000000000002</v>
      </c>
      <c r="L48" s="125">
        <v>1.2</v>
      </c>
      <c r="M48" s="125">
        <v>1.4</v>
      </c>
      <c r="N48" s="125">
        <v>10.6</v>
      </c>
      <c r="O48" s="125">
        <v>6.7</v>
      </c>
      <c r="P48" s="125">
        <v>15.5</v>
      </c>
      <c r="Q48">
        <f t="shared" si="1"/>
        <v>60.3</v>
      </c>
    </row>
    <row r="49" spans="1:17" x14ac:dyDescent="0.25">
      <c r="A49" s="124" t="s">
        <v>453</v>
      </c>
      <c r="B49" s="134" t="s">
        <v>229</v>
      </c>
      <c r="C49" s="125">
        <v>8.4</v>
      </c>
      <c r="D49" s="125">
        <v>0.3</v>
      </c>
      <c r="E49" s="125">
        <v>10.3</v>
      </c>
      <c r="F49" s="125">
        <v>1.6</v>
      </c>
      <c r="G49" s="125">
        <v>0.9</v>
      </c>
      <c r="H49" s="125">
        <v>8.6</v>
      </c>
      <c r="I49" s="125">
        <v>18.899999999999999</v>
      </c>
      <c r="J49" s="125">
        <v>7.7</v>
      </c>
      <c r="K49" s="125">
        <v>3.2</v>
      </c>
      <c r="L49" s="125">
        <v>1.3</v>
      </c>
      <c r="M49" s="125">
        <v>1.3</v>
      </c>
      <c r="N49" s="125">
        <v>10.3</v>
      </c>
      <c r="O49" s="125">
        <v>7.9</v>
      </c>
      <c r="P49" s="125">
        <v>19.399999999999999</v>
      </c>
      <c r="Q49">
        <f t="shared" si="1"/>
        <v>70</v>
      </c>
    </row>
    <row r="50" spans="1:17" x14ac:dyDescent="0.25">
      <c r="A50" s="124" t="s">
        <v>231</v>
      </c>
      <c r="B50" s="134" t="str">
        <f t="shared" si="0"/>
        <v>Чеченская Республика</v>
      </c>
      <c r="C50" s="125">
        <v>20.7</v>
      </c>
      <c r="D50" s="125">
        <v>0.6</v>
      </c>
      <c r="E50" s="125">
        <v>7.1</v>
      </c>
      <c r="F50" s="125">
        <v>1.3</v>
      </c>
      <c r="G50" s="125">
        <v>0.7</v>
      </c>
      <c r="H50" s="125">
        <v>13.1</v>
      </c>
      <c r="I50" s="125">
        <v>11.3</v>
      </c>
      <c r="J50" s="125">
        <v>5.3</v>
      </c>
      <c r="K50" s="125">
        <v>2.2000000000000002</v>
      </c>
      <c r="L50" s="125">
        <v>1.2</v>
      </c>
      <c r="M50" s="125">
        <v>0.7</v>
      </c>
      <c r="N50" s="125">
        <v>15.2</v>
      </c>
      <c r="O50" s="125">
        <v>6.7</v>
      </c>
      <c r="P50" s="125">
        <v>14</v>
      </c>
      <c r="Q50">
        <f t="shared" si="1"/>
        <v>56.6</v>
      </c>
    </row>
    <row r="51" spans="1:17" ht="13" thickBot="1" x14ac:dyDescent="0.3">
      <c r="A51" s="128" t="s">
        <v>233</v>
      </c>
      <c r="B51" s="134" t="str">
        <f t="shared" si="0"/>
        <v>Ставропольский край</v>
      </c>
      <c r="C51" s="129">
        <v>13.2</v>
      </c>
      <c r="D51" s="129">
        <v>0.4</v>
      </c>
      <c r="E51" s="129">
        <v>10.6</v>
      </c>
      <c r="F51" s="129">
        <v>2.1</v>
      </c>
      <c r="G51" s="129">
        <v>1.2</v>
      </c>
      <c r="H51" s="129">
        <v>8.4</v>
      </c>
      <c r="I51" s="129">
        <v>21.3</v>
      </c>
      <c r="J51" s="129">
        <v>7.7</v>
      </c>
      <c r="K51" s="129">
        <v>3.1</v>
      </c>
      <c r="L51" s="129">
        <v>1.2</v>
      </c>
      <c r="M51" s="129">
        <v>1.9</v>
      </c>
      <c r="N51" s="129">
        <v>6.6</v>
      </c>
      <c r="O51" s="129">
        <v>7</v>
      </c>
      <c r="P51" s="129">
        <v>15.2</v>
      </c>
      <c r="Q51">
        <f t="shared" si="1"/>
        <v>64</v>
      </c>
    </row>
    <row r="52" spans="1:17" x14ac:dyDescent="0.25">
      <c r="A52" s="124" t="s">
        <v>237</v>
      </c>
      <c r="B52" s="134" t="str">
        <f t="shared" si="0"/>
        <v>Республика Башкортостан</v>
      </c>
      <c r="C52" s="125">
        <v>6.1</v>
      </c>
      <c r="D52" s="125">
        <v>2.2000000000000002</v>
      </c>
      <c r="E52" s="125">
        <v>15</v>
      </c>
      <c r="F52" s="125">
        <v>2.2000000000000002</v>
      </c>
      <c r="G52" s="125">
        <v>0.9</v>
      </c>
      <c r="H52" s="125">
        <v>10.6</v>
      </c>
      <c r="I52" s="125">
        <v>18.7</v>
      </c>
      <c r="J52" s="125">
        <v>7</v>
      </c>
      <c r="K52" s="125">
        <v>2.9</v>
      </c>
      <c r="L52" s="125">
        <v>1.9</v>
      </c>
      <c r="M52" s="125">
        <v>2.5</v>
      </c>
      <c r="N52" s="125">
        <v>7.4</v>
      </c>
      <c r="O52" s="125">
        <v>6.3</v>
      </c>
      <c r="P52" s="125">
        <v>16.3</v>
      </c>
      <c r="Q52">
        <f t="shared" si="1"/>
        <v>63</v>
      </c>
    </row>
    <row r="53" spans="1:17" x14ac:dyDescent="0.25">
      <c r="A53" s="124" t="s">
        <v>239</v>
      </c>
      <c r="B53" s="134" t="str">
        <f t="shared" si="0"/>
        <v>Республика Марий Эл</v>
      </c>
      <c r="C53" s="125">
        <v>9.5</v>
      </c>
      <c r="D53" s="125">
        <v>0.2</v>
      </c>
      <c r="E53" s="125">
        <v>21.6</v>
      </c>
      <c r="F53" s="125">
        <v>2.5</v>
      </c>
      <c r="G53" s="125">
        <v>1.3</v>
      </c>
      <c r="H53" s="125">
        <v>7.6</v>
      </c>
      <c r="I53" s="125">
        <v>15.2</v>
      </c>
      <c r="J53" s="125">
        <v>5.9</v>
      </c>
      <c r="K53" s="125">
        <v>2.2000000000000002</v>
      </c>
      <c r="L53" s="125">
        <v>1.7</v>
      </c>
      <c r="M53" s="125">
        <v>2.2000000000000002</v>
      </c>
      <c r="N53" s="125">
        <v>9.3000000000000007</v>
      </c>
      <c r="O53" s="125">
        <v>6.9</v>
      </c>
      <c r="P53" s="125">
        <v>14.1</v>
      </c>
      <c r="Q53">
        <f t="shared" si="1"/>
        <v>57.5</v>
      </c>
    </row>
    <row r="54" spans="1:17" x14ac:dyDescent="0.25">
      <c r="A54" s="124" t="s">
        <v>241</v>
      </c>
      <c r="B54" s="134" t="str">
        <f t="shared" si="0"/>
        <v>Республика Мордовия</v>
      </c>
      <c r="C54" s="125">
        <v>17.8</v>
      </c>
      <c r="D54" s="125">
        <v>0.1</v>
      </c>
      <c r="E54" s="125">
        <v>15.8</v>
      </c>
      <c r="F54" s="125">
        <v>1.6</v>
      </c>
      <c r="G54" s="125">
        <v>0.9</v>
      </c>
      <c r="H54" s="125">
        <v>8.6</v>
      </c>
      <c r="I54" s="125">
        <v>14.3</v>
      </c>
      <c r="J54" s="125">
        <v>6.2</v>
      </c>
      <c r="K54" s="125">
        <v>1.3</v>
      </c>
      <c r="L54" s="125">
        <v>1.7</v>
      </c>
      <c r="M54" s="125">
        <v>2.7</v>
      </c>
      <c r="N54" s="125">
        <v>7.9</v>
      </c>
      <c r="O54" s="125">
        <v>6.8</v>
      </c>
      <c r="P54" s="125">
        <v>14.4</v>
      </c>
      <c r="Q54">
        <f t="shared" si="1"/>
        <v>55.3</v>
      </c>
    </row>
    <row r="55" spans="1:17" x14ac:dyDescent="0.25">
      <c r="A55" s="124" t="s">
        <v>454</v>
      </c>
      <c r="B55" s="134" t="s">
        <v>243</v>
      </c>
      <c r="C55" s="125">
        <v>6.7</v>
      </c>
      <c r="D55" s="125">
        <v>2.2000000000000002</v>
      </c>
      <c r="E55" s="125">
        <v>16.399999999999999</v>
      </c>
      <c r="F55" s="125">
        <v>2.1</v>
      </c>
      <c r="G55" s="125">
        <v>0.9</v>
      </c>
      <c r="H55" s="125">
        <v>10.5</v>
      </c>
      <c r="I55" s="125">
        <v>16.7</v>
      </c>
      <c r="J55" s="125">
        <v>8.4</v>
      </c>
      <c r="K55" s="125">
        <v>2.5</v>
      </c>
      <c r="L55" s="125">
        <v>2.4</v>
      </c>
      <c r="M55" s="125">
        <v>2.6</v>
      </c>
      <c r="N55" s="125">
        <v>8.1</v>
      </c>
      <c r="O55" s="125">
        <v>5.4</v>
      </c>
      <c r="P55" s="125">
        <v>15.1</v>
      </c>
      <c r="Q55">
        <f t="shared" si="1"/>
        <v>61.2</v>
      </c>
    </row>
    <row r="56" spans="1:17" x14ac:dyDescent="0.25">
      <c r="A56" s="124" t="s">
        <v>245</v>
      </c>
      <c r="B56" s="134" t="str">
        <f t="shared" si="0"/>
        <v>Удмуртская Республика</v>
      </c>
      <c r="C56" s="125">
        <v>5.6</v>
      </c>
      <c r="D56" s="125">
        <v>1.9</v>
      </c>
      <c r="E56" s="125">
        <v>21.2</v>
      </c>
      <c r="F56" s="125">
        <v>2</v>
      </c>
      <c r="G56" s="125">
        <v>1</v>
      </c>
      <c r="H56" s="125">
        <v>9.3000000000000007</v>
      </c>
      <c r="I56" s="125">
        <v>15.1</v>
      </c>
      <c r="J56" s="125">
        <v>6.4</v>
      </c>
      <c r="K56" s="125">
        <v>2.5</v>
      </c>
      <c r="L56" s="125">
        <v>2</v>
      </c>
      <c r="M56" s="125">
        <v>2.2000000000000002</v>
      </c>
      <c r="N56" s="125">
        <v>9.8000000000000007</v>
      </c>
      <c r="O56" s="125">
        <v>6.6</v>
      </c>
      <c r="P56" s="125">
        <v>14.6</v>
      </c>
      <c r="Q56">
        <f t="shared" si="1"/>
        <v>59.2</v>
      </c>
    </row>
    <row r="57" spans="1:17" x14ac:dyDescent="0.25">
      <c r="A57" s="124" t="s">
        <v>455</v>
      </c>
      <c r="B57" s="134" t="s">
        <v>247</v>
      </c>
      <c r="C57" s="125">
        <v>8.5</v>
      </c>
      <c r="D57" s="125">
        <v>0.1</v>
      </c>
      <c r="E57" s="125">
        <v>19.7</v>
      </c>
      <c r="F57" s="125">
        <v>1.7</v>
      </c>
      <c r="G57" s="125">
        <v>0.9</v>
      </c>
      <c r="H57" s="125">
        <v>10.199999999999999</v>
      </c>
      <c r="I57" s="125">
        <v>17</v>
      </c>
      <c r="J57" s="125">
        <v>5.5</v>
      </c>
      <c r="K57" s="125">
        <v>2.6</v>
      </c>
      <c r="L57" s="125">
        <v>1.9</v>
      </c>
      <c r="M57" s="125">
        <v>2.5</v>
      </c>
      <c r="N57" s="125">
        <v>8.1</v>
      </c>
      <c r="O57" s="125">
        <v>7.1</v>
      </c>
      <c r="P57" s="125">
        <v>14.3</v>
      </c>
      <c r="Q57">
        <f t="shared" si="1"/>
        <v>59</v>
      </c>
    </row>
    <row r="58" spans="1:17" x14ac:dyDescent="0.25">
      <c r="A58" s="124" t="s">
        <v>249</v>
      </c>
      <c r="B58" s="134" t="str">
        <f t="shared" si="0"/>
        <v>Пермский край</v>
      </c>
      <c r="C58" s="125">
        <v>3.9</v>
      </c>
      <c r="D58" s="125">
        <v>1.3</v>
      </c>
      <c r="E58" s="125">
        <v>20.5</v>
      </c>
      <c r="F58" s="125">
        <v>2</v>
      </c>
      <c r="G58" s="125">
        <v>0.9</v>
      </c>
      <c r="H58" s="125">
        <v>10.5</v>
      </c>
      <c r="I58" s="125">
        <v>15.7</v>
      </c>
      <c r="J58" s="125">
        <v>7.5</v>
      </c>
      <c r="K58" s="125">
        <v>3.1</v>
      </c>
      <c r="L58" s="125">
        <v>2.1</v>
      </c>
      <c r="M58" s="125">
        <v>2.4</v>
      </c>
      <c r="N58" s="125">
        <v>7.2</v>
      </c>
      <c r="O58" s="125">
        <v>6</v>
      </c>
      <c r="P58" s="125">
        <v>16.8</v>
      </c>
      <c r="Q58">
        <f t="shared" si="1"/>
        <v>60.8</v>
      </c>
    </row>
    <row r="59" spans="1:17" x14ac:dyDescent="0.25">
      <c r="A59" s="124" t="s">
        <v>253</v>
      </c>
      <c r="B59" s="134" t="str">
        <f t="shared" si="0"/>
        <v>Кировская область</v>
      </c>
      <c r="C59" s="125">
        <v>8.6</v>
      </c>
      <c r="D59" s="125">
        <v>0.2</v>
      </c>
      <c r="E59" s="125">
        <v>21.4</v>
      </c>
      <c r="F59" s="125">
        <v>2.8</v>
      </c>
      <c r="G59" s="125">
        <v>0.9</v>
      </c>
      <c r="H59" s="125">
        <v>5.4</v>
      </c>
      <c r="I59" s="125">
        <v>16.5</v>
      </c>
      <c r="J59" s="125">
        <v>6.6</v>
      </c>
      <c r="K59" s="125">
        <v>1.8</v>
      </c>
      <c r="L59" s="125">
        <v>1.4</v>
      </c>
      <c r="M59" s="125">
        <v>1.9</v>
      </c>
      <c r="N59" s="125">
        <v>9</v>
      </c>
      <c r="O59" s="125">
        <v>7.5</v>
      </c>
      <c r="P59" s="125">
        <v>15.9</v>
      </c>
      <c r="Q59">
        <f t="shared" si="1"/>
        <v>60.6</v>
      </c>
    </row>
    <row r="60" spans="1:17" x14ac:dyDescent="0.25">
      <c r="A60" s="124" t="s">
        <v>255</v>
      </c>
      <c r="B60" s="134" t="str">
        <f t="shared" si="0"/>
        <v>Нижегородская область</v>
      </c>
      <c r="C60" s="125">
        <v>3.6</v>
      </c>
      <c r="D60" s="125">
        <v>0.1</v>
      </c>
      <c r="E60" s="125">
        <v>19.8</v>
      </c>
      <c r="F60" s="125">
        <v>1.8</v>
      </c>
      <c r="G60" s="125">
        <v>0.9</v>
      </c>
      <c r="H60" s="125">
        <v>9.3000000000000007</v>
      </c>
      <c r="I60" s="125">
        <v>19.899999999999999</v>
      </c>
      <c r="J60" s="125">
        <v>6.9</v>
      </c>
      <c r="K60" s="125">
        <v>2.2999999999999998</v>
      </c>
      <c r="L60" s="125">
        <v>2.4</v>
      </c>
      <c r="M60" s="125">
        <v>2.4</v>
      </c>
      <c r="N60" s="125">
        <v>6.7</v>
      </c>
      <c r="O60" s="125">
        <v>6</v>
      </c>
      <c r="P60" s="125">
        <v>17.8</v>
      </c>
      <c r="Q60">
        <f t="shared" si="1"/>
        <v>64.400000000000006</v>
      </c>
    </row>
    <row r="61" spans="1:17" x14ac:dyDescent="0.25">
      <c r="A61" s="124" t="s">
        <v>257</v>
      </c>
      <c r="B61" s="134" t="str">
        <f t="shared" si="0"/>
        <v>Оренбургская область</v>
      </c>
      <c r="C61" s="125">
        <v>10.8</v>
      </c>
      <c r="D61" s="125">
        <v>4.5</v>
      </c>
      <c r="E61" s="125">
        <v>12</v>
      </c>
      <c r="F61" s="125">
        <v>2.5</v>
      </c>
      <c r="G61" s="125">
        <v>1</v>
      </c>
      <c r="H61" s="125">
        <v>7.3</v>
      </c>
      <c r="I61" s="125">
        <v>17.7</v>
      </c>
      <c r="J61" s="125">
        <v>7.9</v>
      </c>
      <c r="K61" s="125">
        <v>2.1</v>
      </c>
      <c r="L61" s="125">
        <v>1.5</v>
      </c>
      <c r="M61" s="125">
        <v>2</v>
      </c>
      <c r="N61" s="125">
        <v>8.1</v>
      </c>
      <c r="O61" s="125">
        <v>6.8</v>
      </c>
      <c r="P61" s="125">
        <v>15.7</v>
      </c>
      <c r="Q61">
        <f t="shared" si="1"/>
        <v>61.8</v>
      </c>
    </row>
    <row r="62" spans="1:17" x14ac:dyDescent="0.25">
      <c r="A62" s="124" t="s">
        <v>259</v>
      </c>
      <c r="B62" s="134" t="str">
        <f t="shared" si="0"/>
        <v>Пензенская область</v>
      </c>
      <c r="C62" s="125">
        <v>8.8000000000000007</v>
      </c>
      <c r="D62" s="125">
        <v>0.2</v>
      </c>
      <c r="E62" s="125">
        <v>17.899999999999999</v>
      </c>
      <c r="F62" s="125">
        <v>1.7</v>
      </c>
      <c r="G62" s="125">
        <v>0.9</v>
      </c>
      <c r="H62" s="125">
        <v>7.8</v>
      </c>
      <c r="I62" s="125">
        <v>19.7</v>
      </c>
      <c r="J62" s="125">
        <v>7.4</v>
      </c>
      <c r="K62" s="125">
        <v>2.5</v>
      </c>
      <c r="L62" s="125">
        <v>1.8</v>
      </c>
      <c r="M62" s="125">
        <v>2.4</v>
      </c>
      <c r="N62" s="125">
        <v>6.9</v>
      </c>
      <c r="O62" s="125">
        <v>6.5</v>
      </c>
      <c r="P62" s="125">
        <v>15.6</v>
      </c>
      <c r="Q62">
        <f t="shared" si="1"/>
        <v>62.800000000000004</v>
      </c>
    </row>
    <row r="63" spans="1:17" x14ac:dyDescent="0.25">
      <c r="A63" s="124" t="s">
        <v>261</v>
      </c>
      <c r="B63" s="134" t="str">
        <f t="shared" si="0"/>
        <v>Самарская область</v>
      </c>
      <c r="C63" s="125">
        <v>4.9000000000000004</v>
      </c>
      <c r="D63" s="125">
        <v>1.3</v>
      </c>
      <c r="E63" s="125">
        <v>18.899999999999999</v>
      </c>
      <c r="F63" s="125">
        <v>2.4</v>
      </c>
      <c r="G63" s="125">
        <v>1.1000000000000001</v>
      </c>
      <c r="H63" s="125">
        <v>8.5</v>
      </c>
      <c r="I63" s="125">
        <v>16.8</v>
      </c>
      <c r="J63" s="125">
        <v>8.6</v>
      </c>
      <c r="K63" s="125">
        <v>2.7</v>
      </c>
      <c r="L63" s="125">
        <v>2.5</v>
      </c>
      <c r="M63" s="125">
        <v>2.7</v>
      </c>
      <c r="N63" s="125">
        <v>6.2</v>
      </c>
      <c r="O63" s="125">
        <v>6.1</v>
      </c>
      <c r="P63" s="125">
        <v>17</v>
      </c>
      <c r="Q63">
        <f t="shared" si="1"/>
        <v>62.6</v>
      </c>
    </row>
    <row r="64" spans="1:17" x14ac:dyDescent="0.25">
      <c r="A64" s="124" t="s">
        <v>263</v>
      </c>
      <c r="B64" s="134" t="str">
        <f t="shared" si="0"/>
        <v>Саратовская область</v>
      </c>
      <c r="C64" s="125">
        <v>7.9</v>
      </c>
      <c r="D64" s="125">
        <v>0.7</v>
      </c>
      <c r="E64" s="125">
        <v>13.2</v>
      </c>
      <c r="F64" s="125">
        <v>2.7</v>
      </c>
      <c r="G64" s="125">
        <v>1.1000000000000001</v>
      </c>
      <c r="H64" s="125">
        <v>7.3</v>
      </c>
      <c r="I64" s="125">
        <v>20.7</v>
      </c>
      <c r="J64" s="125">
        <v>8.1</v>
      </c>
      <c r="K64" s="125">
        <v>2.6</v>
      </c>
      <c r="L64" s="125">
        <v>1.6</v>
      </c>
      <c r="M64" s="125">
        <v>2.2999999999999998</v>
      </c>
      <c r="N64" s="125">
        <v>8.1</v>
      </c>
      <c r="O64" s="125">
        <v>7.2</v>
      </c>
      <c r="P64" s="125">
        <v>16.399999999999999</v>
      </c>
      <c r="Q64">
        <f t="shared" si="1"/>
        <v>67</v>
      </c>
    </row>
    <row r="65" spans="1:17" x14ac:dyDescent="0.25">
      <c r="A65" s="124" t="s">
        <v>265</v>
      </c>
      <c r="B65" s="134" t="str">
        <f t="shared" si="0"/>
        <v>Ульяновская область</v>
      </c>
      <c r="C65" s="125">
        <v>6.4</v>
      </c>
      <c r="D65" s="125">
        <v>0.4</v>
      </c>
      <c r="E65" s="125">
        <v>20.7</v>
      </c>
      <c r="F65" s="125">
        <v>2.1</v>
      </c>
      <c r="G65" s="125">
        <v>1.2</v>
      </c>
      <c r="H65" s="125">
        <v>8.5</v>
      </c>
      <c r="I65" s="125">
        <v>15.8</v>
      </c>
      <c r="J65" s="125">
        <v>6.4</v>
      </c>
      <c r="K65" s="125">
        <v>2.1</v>
      </c>
      <c r="L65" s="125">
        <v>2.4</v>
      </c>
      <c r="M65" s="125">
        <v>2.5</v>
      </c>
      <c r="N65" s="125">
        <v>8</v>
      </c>
      <c r="O65" s="125">
        <v>6.8</v>
      </c>
      <c r="P65" s="125">
        <v>16.5</v>
      </c>
      <c r="Q65">
        <f t="shared" si="1"/>
        <v>60.5</v>
      </c>
    </row>
    <row r="66" spans="1:17" x14ac:dyDescent="0.25">
      <c r="A66" s="124" t="s">
        <v>269</v>
      </c>
      <c r="B66" s="134" t="str">
        <f t="shared" si="0"/>
        <v>Курганская область</v>
      </c>
      <c r="C66" s="125">
        <v>8.9</v>
      </c>
      <c r="D66" s="125">
        <v>0.3</v>
      </c>
      <c r="E66" s="125">
        <v>18.5</v>
      </c>
      <c r="F66" s="125">
        <v>3</v>
      </c>
      <c r="G66" s="125">
        <v>0.9</v>
      </c>
      <c r="H66" s="125">
        <v>6</v>
      </c>
      <c r="I66" s="125">
        <v>15.4</v>
      </c>
      <c r="J66" s="125">
        <v>6</v>
      </c>
      <c r="K66" s="125">
        <v>1.8</v>
      </c>
      <c r="L66" s="125">
        <v>1.7</v>
      </c>
      <c r="M66" s="125">
        <v>1.7</v>
      </c>
      <c r="N66" s="125">
        <v>10</v>
      </c>
      <c r="O66" s="125">
        <v>8.1</v>
      </c>
      <c r="P66" s="125">
        <v>17.5</v>
      </c>
      <c r="Q66">
        <f t="shared" si="1"/>
        <v>62.199999999999996</v>
      </c>
    </row>
    <row r="67" spans="1:17" x14ac:dyDescent="0.25">
      <c r="A67" s="124" t="s">
        <v>271</v>
      </c>
      <c r="B67" s="134" t="str">
        <f t="shared" si="0"/>
        <v>Свердловская область</v>
      </c>
      <c r="C67" s="125">
        <v>2.8</v>
      </c>
      <c r="D67" s="125">
        <v>1.4</v>
      </c>
      <c r="E67" s="125">
        <v>20.3</v>
      </c>
      <c r="F67" s="125">
        <v>2.2999999999999998</v>
      </c>
      <c r="G67" s="125">
        <v>1</v>
      </c>
      <c r="H67" s="125">
        <v>7.5</v>
      </c>
      <c r="I67" s="125">
        <v>19.8</v>
      </c>
      <c r="J67" s="125">
        <v>6.8</v>
      </c>
      <c r="K67" s="125">
        <v>2.4</v>
      </c>
      <c r="L67" s="125">
        <v>2.5</v>
      </c>
      <c r="M67" s="125">
        <v>2.4</v>
      </c>
      <c r="N67" s="125">
        <v>7.8</v>
      </c>
      <c r="O67" s="125">
        <v>6.1</v>
      </c>
      <c r="P67" s="125">
        <v>16.899999999999999</v>
      </c>
      <c r="Q67">
        <f t="shared" si="1"/>
        <v>64.699999999999989</v>
      </c>
    </row>
    <row r="68" spans="1:17" x14ac:dyDescent="0.25">
      <c r="A68" s="124" t="s">
        <v>273</v>
      </c>
      <c r="B68" s="134" t="str">
        <f t="shared" si="0"/>
        <v>Тюменская область</v>
      </c>
      <c r="C68" s="125">
        <v>2.5</v>
      </c>
      <c r="D68" s="125">
        <v>16.100000000000001</v>
      </c>
      <c r="E68" s="125">
        <v>7.1</v>
      </c>
      <c r="F68" s="125">
        <v>3</v>
      </c>
      <c r="G68" s="125">
        <v>0.8</v>
      </c>
      <c r="H68" s="125">
        <v>12.3</v>
      </c>
      <c r="I68" s="125">
        <v>12.9</v>
      </c>
      <c r="J68" s="125">
        <v>9.9</v>
      </c>
      <c r="K68" s="125">
        <v>2.9</v>
      </c>
      <c r="L68" s="125">
        <v>1.7</v>
      </c>
      <c r="M68" s="125">
        <v>2.5</v>
      </c>
      <c r="N68" s="125">
        <v>6.8</v>
      </c>
      <c r="O68" s="125">
        <v>6</v>
      </c>
      <c r="P68" s="125">
        <v>15.6</v>
      </c>
      <c r="Q68">
        <f t="shared" si="1"/>
        <v>58.3</v>
      </c>
    </row>
    <row r="69" spans="1:17" x14ac:dyDescent="0.25">
      <c r="A69" s="126" t="s">
        <v>456</v>
      </c>
      <c r="B69" s="134" t="str">
        <f t="shared" ref="B69:B96" si="2">A69</f>
        <v>в том числе:</v>
      </c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>
        <f t="shared" ref="Q69:Q96" si="3">I69+J69+K69+L69+M69+N69+O69+P69</f>
        <v>0</v>
      </c>
    </row>
    <row r="70" spans="1:17" x14ac:dyDescent="0.25">
      <c r="A70" s="126" t="s">
        <v>457</v>
      </c>
      <c r="B70" t="s">
        <v>275</v>
      </c>
      <c r="C70" s="127">
        <v>1.2</v>
      </c>
      <c r="D70" s="127">
        <v>22.8</v>
      </c>
      <c r="E70" s="127">
        <v>6</v>
      </c>
      <c r="F70" s="127">
        <v>3.1</v>
      </c>
      <c r="G70" s="127">
        <v>0.9</v>
      </c>
      <c r="H70" s="127">
        <v>10.4</v>
      </c>
      <c r="I70" s="127">
        <v>11.9</v>
      </c>
      <c r="J70" s="127">
        <v>10.199999999999999</v>
      </c>
      <c r="K70" s="127">
        <v>2.5</v>
      </c>
      <c r="L70" s="127">
        <v>1.5</v>
      </c>
      <c r="M70" s="127">
        <v>2.2999999999999998</v>
      </c>
      <c r="N70" s="127">
        <v>6.7</v>
      </c>
      <c r="O70" s="127">
        <v>5.8</v>
      </c>
      <c r="P70" s="127">
        <v>14.5</v>
      </c>
      <c r="Q70">
        <f t="shared" si="3"/>
        <v>55.4</v>
      </c>
    </row>
    <row r="71" spans="1:17" x14ac:dyDescent="0.25">
      <c r="A71" s="126" t="s">
        <v>458</v>
      </c>
      <c r="C71" s="127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>
        <f t="shared" si="3"/>
        <v>0</v>
      </c>
    </row>
    <row r="72" spans="1:17" x14ac:dyDescent="0.25">
      <c r="A72" s="126" t="s">
        <v>459</v>
      </c>
      <c r="B72" t="s">
        <v>277</v>
      </c>
      <c r="C72" s="125">
        <v>1.2</v>
      </c>
      <c r="D72" s="125">
        <v>24.3</v>
      </c>
      <c r="E72" s="125">
        <v>2.7</v>
      </c>
      <c r="F72" s="125">
        <v>4.5</v>
      </c>
      <c r="G72" s="125">
        <v>0.4</v>
      </c>
      <c r="H72" s="125">
        <v>16.8</v>
      </c>
      <c r="I72" s="125">
        <v>6.6</v>
      </c>
      <c r="J72" s="125">
        <v>11.1</v>
      </c>
      <c r="K72" s="125">
        <v>2.7</v>
      </c>
      <c r="L72" s="125">
        <v>1.5</v>
      </c>
      <c r="M72" s="125">
        <v>2.2000000000000002</v>
      </c>
      <c r="N72" s="125">
        <v>6.7</v>
      </c>
      <c r="O72" s="125">
        <v>4.5</v>
      </c>
      <c r="P72" s="125">
        <v>14.8</v>
      </c>
      <c r="Q72">
        <f t="shared" si="3"/>
        <v>50.099999999999994</v>
      </c>
    </row>
    <row r="73" spans="1:17" x14ac:dyDescent="0.25">
      <c r="A73" s="126" t="s">
        <v>273</v>
      </c>
      <c r="B73" t="s">
        <v>279</v>
      </c>
      <c r="C73" s="127">
        <v>5.0999999999999996</v>
      </c>
      <c r="D73" s="127">
        <v>1.7</v>
      </c>
      <c r="E73" s="127">
        <v>11.2</v>
      </c>
      <c r="F73" s="127">
        <v>2.1</v>
      </c>
      <c r="G73" s="127">
        <v>0.9</v>
      </c>
      <c r="H73" s="127">
        <v>12.6</v>
      </c>
      <c r="I73" s="127">
        <v>17.8</v>
      </c>
      <c r="J73" s="127">
        <v>8.6999999999999993</v>
      </c>
      <c r="K73" s="127">
        <v>3.5</v>
      </c>
      <c r="L73" s="127">
        <v>2.1</v>
      </c>
      <c r="M73" s="127">
        <v>2.8</v>
      </c>
      <c r="N73" s="127">
        <v>7</v>
      </c>
      <c r="O73" s="127">
        <v>7</v>
      </c>
      <c r="P73" s="127">
        <v>17.600000000000001</v>
      </c>
      <c r="Q73">
        <f t="shared" si="3"/>
        <v>66.5</v>
      </c>
    </row>
    <row r="74" spans="1:17" x14ac:dyDescent="0.25">
      <c r="A74" s="126" t="s">
        <v>460</v>
      </c>
      <c r="B74" s="134" t="str">
        <f t="shared" si="2"/>
        <v>без автономных округов</v>
      </c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>
        <f t="shared" si="3"/>
        <v>0</v>
      </c>
    </row>
    <row r="75" spans="1:17" x14ac:dyDescent="0.25">
      <c r="A75" s="124" t="s">
        <v>281</v>
      </c>
      <c r="B75" s="134" t="str">
        <f t="shared" si="2"/>
        <v>Челябинская область</v>
      </c>
      <c r="C75" s="125">
        <v>4.5</v>
      </c>
      <c r="D75" s="125">
        <v>1.1000000000000001</v>
      </c>
      <c r="E75" s="125">
        <v>22.3</v>
      </c>
      <c r="F75" s="125">
        <v>1.9</v>
      </c>
      <c r="G75" s="125">
        <v>1</v>
      </c>
      <c r="H75" s="125">
        <v>9.6999999999999993</v>
      </c>
      <c r="I75" s="125">
        <v>17.399999999999999</v>
      </c>
      <c r="J75" s="125">
        <v>7</v>
      </c>
      <c r="K75" s="125">
        <v>2.2999999999999998</v>
      </c>
      <c r="L75" s="125">
        <v>1.7</v>
      </c>
      <c r="M75" s="125">
        <v>2.6</v>
      </c>
      <c r="N75" s="125">
        <v>7.5</v>
      </c>
      <c r="O75" s="125">
        <v>5.9</v>
      </c>
      <c r="P75" s="125">
        <v>15</v>
      </c>
      <c r="Q75">
        <f t="shared" si="3"/>
        <v>59.4</v>
      </c>
    </row>
    <row r="76" spans="1:17" x14ac:dyDescent="0.25">
      <c r="A76" s="124" t="s">
        <v>286</v>
      </c>
      <c r="B76" s="134" t="str">
        <f t="shared" si="2"/>
        <v>Республика Алтай</v>
      </c>
      <c r="C76" s="125">
        <v>13.8</v>
      </c>
      <c r="D76" s="125">
        <v>0.2</v>
      </c>
      <c r="E76" s="125">
        <v>4.5999999999999996</v>
      </c>
      <c r="F76" s="125">
        <v>2.2000000000000002</v>
      </c>
      <c r="G76" s="125">
        <v>0.7</v>
      </c>
      <c r="H76" s="125">
        <v>6.7</v>
      </c>
      <c r="I76" s="125">
        <v>13.8</v>
      </c>
      <c r="J76" s="125">
        <v>5.2</v>
      </c>
      <c r="K76" s="125">
        <v>4.3</v>
      </c>
      <c r="L76" s="125">
        <v>1.5</v>
      </c>
      <c r="M76" s="125">
        <v>1.1000000000000001</v>
      </c>
      <c r="N76" s="125">
        <v>15.1</v>
      </c>
      <c r="O76" s="125">
        <v>8.6999999999999993</v>
      </c>
      <c r="P76" s="125">
        <v>22</v>
      </c>
      <c r="Q76">
        <f t="shared" si="3"/>
        <v>71.7</v>
      </c>
    </row>
    <row r="77" spans="1:17" x14ac:dyDescent="0.25">
      <c r="A77" s="124" t="s">
        <v>288</v>
      </c>
      <c r="B77" s="134" t="str">
        <f t="shared" si="2"/>
        <v>Республика Тыва</v>
      </c>
      <c r="C77" s="125">
        <v>7.4</v>
      </c>
      <c r="D77" s="125">
        <v>2.7</v>
      </c>
      <c r="E77" s="125">
        <v>3.8</v>
      </c>
      <c r="F77" s="125">
        <v>1.8</v>
      </c>
      <c r="G77" s="125">
        <v>0.7</v>
      </c>
      <c r="H77" s="125">
        <v>5.2</v>
      </c>
      <c r="I77" s="125">
        <v>15.6</v>
      </c>
      <c r="J77" s="125">
        <v>4.7</v>
      </c>
      <c r="K77" s="125">
        <v>2.5</v>
      </c>
      <c r="L77" s="125">
        <v>1.2</v>
      </c>
      <c r="M77" s="125">
        <v>1.3</v>
      </c>
      <c r="N77" s="125">
        <v>21.5</v>
      </c>
      <c r="O77" s="125">
        <v>11.4</v>
      </c>
      <c r="P77" s="125">
        <v>20.100000000000001</v>
      </c>
      <c r="Q77">
        <f t="shared" si="3"/>
        <v>78.3</v>
      </c>
    </row>
    <row r="78" spans="1:17" x14ac:dyDescent="0.25">
      <c r="A78" s="124" t="s">
        <v>290</v>
      </c>
      <c r="B78" s="134" t="str">
        <f t="shared" si="2"/>
        <v>Республика Хакасия</v>
      </c>
      <c r="C78" s="125">
        <v>5.6</v>
      </c>
      <c r="D78" s="125">
        <v>3.8</v>
      </c>
      <c r="E78" s="125">
        <v>10.9</v>
      </c>
      <c r="F78" s="125">
        <v>2.5</v>
      </c>
      <c r="G78" s="125">
        <v>0.8</v>
      </c>
      <c r="H78" s="125">
        <v>8</v>
      </c>
      <c r="I78" s="125">
        <v>19.8</v>
      </c>
      <c r="J78" s="125">
        <v>7.6</v>
      </c>
      <c r="K78" s="125">
        <v>3.2</v>
      </c>
      <c r="L78" s="125">
        <v>1.5</v>
      </c>
      <c r="M78" s="125">
        <v>1.9</v>
      </c>
      <c r="N78" s="125">
        <v>10.199999999999999</v>
      </c>
      <c r="O78" s="125">
        <v>7.1</v>
      </c>
      <c r="P78" s="125">
        <v>17.2</v>
      </c>
      <c r="Q78">
        <f t="shared" si="3"/>
        <v>68.499999999999986</v>
      </c>
    </row>
    <row r="79" spans="1:17" x14ac:dyDescent="0.25">
      <c r="A79" s="124" t="s">
        <v>292</v>
      </c>
      <c r="B79" s="134" t="str">
        <f t="shared" si="2"/>
        <v>Алтайский край</v>
      </c>
      <c r="C79" s="125">
        <v>10.7</v>
      </c>
      <c r="D79" s="125">
        <v>0.4</v>
      </c>
      <c r="E79" s="125">
        <v>14.2</v>
      </c>
      <c r="F79" s="125">
        <v>2.5</v>
      </c>
      <c r="G79" s="125">
        <v>0.8</v>
      </c>
      <c r="H79" s="125">
        <v>7.6</v>
      </c>
      <c r="I79" s="125">
        <v>21.1</v>
      </c>
      <c r="J79" s="125">
        <v>7.1</v>
      </c>
      <c r="K79" s="125">
        <v>1.6</v>
      </c>
      <c r="L79" s="125">
        <v>1.8</v>
      </c>
      <c r="M79" s="125">
        <v>2.1</v>
      </c>
      <c r="N79" s="125">
        <v>8.3000000000000007</v>
      </c>
      <c r="O79" s="125">
        <v>7.3</v>
      </c>
      <c r="P79" s="125">
        <v>14.5</v>
      </c>
      <c r="Q79">
        <f t="shared" si="3"/>
        <v>63.8</v>
      </c>
    </row>
    <row r="80" spans="1:17" x14ac:dyDescent="0.25">
      <c r="A80" s="124" t="s">
        <v>296</v>
      </c>
      <c r="B80" s="134" t="str">
        <f t="shared" si="2"/>
        <v>Красноярский край</v>
      </c>
      <c r="C80" s="125">
        <v>6.1</v>
      </c>
      <c r="D80" s="125">
        <v>2.1</v>
      </c>
      <c r="E80" s="125">
        <v>13.4</v>
      </c>
      <c r="F80" s="125">
        <v>2.9</v>
      </c>
      <c r="G80" s="125">
        <v>0.9</v>
      </c>
      <c r="H80" s="125">
        <v>9</v>
      </c>
      <c r="I80" s="125">
        <v>15.9</v>
      </c>
      <c r="J80" s="125">
        <v>8.6999999999999993</v>
      </c>
      <c r="K80" s="125">
        <v>2</v>
      </c>
      <c r="L80" s="125">
        <v>1.7</v>
      </c>
      <c r="M80" s="125">
        <v>2.2999999999999998</v>
      </c>
      <c r="N80" s="125">
        <v>8.6999999999999993</v>
      </c>
      <c r="O80" s="125">
        <v>7.2</v>
      </c>
      <c r="P80" s="125">
        <v>19.100000000000001</v>
      </c>
      <c r="Q80">
        <f t="shared" si="3"/>
        <v>65.599999999999994</v>
      </c>
    </row>
    <row r="81" spans="1:17" x14ac:dyDescent="0.25">
      <c r="A81" s="124" t="s">
        <v>302</v>
      </c>
      <c r="B81" s="134" t="str">
        <f t="shared" si="2"/>
        <v>Иркутская область</v>
      </c>
      <c r="C81" s="125">
        <v>5.7</v>
      </c>
      <c r="D81" s="125">
        <v>4.2</v>
      </c>
      <c r="E81" s="125">
        <v>11.3</v>
      </c>
      <c r="F81" s="125">
        <v>2.4</v>
      </c>
      <c r="G81" s="125">
        <v>0.8</v>
      </c>
      <c r="H81" s="125">
        <v>10.5</v>
      </c>
      <c r="I81" s="125">
        <v>16.3</v>
      </c>
      <c r="J81" s="125">
        <v>8.5</v>
      </c>
      <c r="K81" s="125">
        <v>2.6</v>
      </c>
      <c r="L81" s="125">
        <v>1.5</v>
      </c>
      <c r="M81" s="125">
        <v>2</v>
      </c>
      <c r="N81" s="125">
        <v>9.9</v>
      </c>
      <c r="O81" s="125">
        <v>6.8</v>
      </c>
      <c r="P81" s="125">
        <v>17.5</v>
      </c>
      <c r="Q81">
        <f t="shared" si="3"/>
        <v>65.099999999999994</v>
      </c>
    </row>
    <row r="82" spans="1:17" x14ac:dyDescent="0.25">
      <c r="A82" s="124" t="s">
        <v>461</v>
      </c>
      <c r="B82" s="134" t="s">
        <v>304</v>
      </c>
      <c r="C82" s="125">
        <v>3</v>
      </c>
      <c r="D82" s="125">
        <v>9.8000000000000007</v>
      </c>
      <c r="E82" s="125">
        <v>12.1</v>
      </c>
      <c r="F82" s="125">
        <v>3.2</v>
      </c>
      <c r="G82" s="125">
        <v>1.1000000000000001</v>
      </c>
      <c r="H82" s="125">
        <v>8.3000000000000007</v>
      </c>
      <c r="I82" s="125">
        <v>14</v>
      </c>
      <c r="J82" s="125">
        <v>9.3000000000000007</v>
      </c>
      <c r="K82" s="125">
        <v>2.5</v>
      </c>
      <c r="L82" s="125">
        <v>1.4</v>
      </c>
      <c r="M82" s="125">
        <v>2.6</v>
      </c>
      <c r="N82" s="125">
        <v>7.7</v>
      </c>
      <c r="O82" s="125">
        <v>7.2</v>
      </c>
      <c r="P82" s="125">
        <v>17.7</v>
      </c>
      <c r="Q82">
        <f t="shared" si="3"/>
        <v>62.400000000000006</v>
      </c>
    </row>
    <row r="83" spans="1:17" x14ac:dyDescent="0.25">
      <c r="A83" s="124" t="s">
        <v>462</v>
      </c>
      <c r="B83" s="134" t="s">
        <v>308</v>
      </c>
      <c r="C83" s="125">
        <v>4.7</v>
      </c>
      <c r="D83" s="125">
        <v>0.5</v>
      </c>
      <c r="E83" s="125">
        <v>13.7</v>
      </c>
      <c r="F83" s="125">
        <v>1.8</v>
      </c>
      <c r="G83" s="125">
        <v>0.8</v>
      </c>
      <c r="H83" s="125">
        <v>8</v>
      </c>
      <c r="I83" s="125">
        <v>19.7</v>
      </c>
      <c r="J83" s="125">
        <v>8.8000000000000007</v>
      </c>
      <c r="K83" s="125">
        <v>2.2000000000000002</v>
      </c>
      <c r="L83" s="125">
        <v>3.1</v>
      </c>
      <c r="M83" s="125">
        <v>3.1</v>
      </c>
      <c r="N83" s="125">
        <v>8.1</v>
      </c>
      <c r="O83" s="125">
        <v>6.3</v>
      </c>
      <c r="P83" s="125">
        <v>19.3</v>
      </c>
      <c r="Q83">
        <f t="shared" si="3"/>
        <v>70.599999999999994</v>
      </c>
    </row>
    <row r="84" spans="1:17" x14ac:dyDescent="0.25">
      <c r="A84" s="124" t="s">
        <v>310</v>
      </c>
      <c r="B84" s="134" t="str">
        <f t="shared" si="2"/>
        <v>Омская область</v>
      </c>
      <c r="C84" s="125">
        <v>10.9</v>
      </c>
      <c r="D84" s="125">
        <v>0.1</v>
      </c>
      <c r="E84" s="125">
        <v>15.1</v>
      </c>
      <c r="F84" s="125">
        <v>2.1</v>
      </c>
      <c r="G84" s="125">
        <v>1</v>
      </c>
      <c r="H84" s="125">
        <v>8</v>
      </c>
      <c r="I84" s="125">
        <v>15.6</v>
      </c>
      <c r="J84" s="125">
        <v>7.4</v>
      </c>
      <c r="K84" s="125">
        <v>2.2000000000000002</v>
      </c>
      <c r="L84" s="125">
        <v>2</v>
      </c>
      <c r="M84" s="125">
        <v>2.9</v>
      </c>
      <c r="N84" s="125">
        <v>8.8000000000000007</v>
      </c>
      <c r="O84" s="125">
        <v>7.5</v>
      </c>
      <c r="P84" s="125">
        <v>16.2</v>
      </c>
      <c r="Q84">
        <f t="shared" si="3"/>
        <v>62.599999999999994</v>
      </c>
    </row>
    <row r="85" spans="1:17" x14ac:dyDescent="0.25">
      <c r="A85" s="124" t="s">
        <v>312</v>
      </c>
      <c r="B85" s="134" t="str">
        <f t="shared" si="2"/>
        <v>Томская область</v>
      </c>
      <c r="C85" s="125">
        <v>4.5999999999999996</v>
      </c>
      <c r="D85" s="125">
        <v>2.2000000000000002</v>
      </c>
      <c r="E85" s="125">
        <v>12.5</v>
      </c>
      <c r="F85" s="125">
        <v>2.4</v>
      </c>
      <c r="G85" s="125">
        <v>0.8</v>
      </c>
      <c r="H85" s="125">
        <v>7.3</v>
      </c>
      <c r="I85" s="125">
        <v>18.399999999999999</v>
      </c>
      <c r="J85" s="125">
        <v>8.1999999999999993</v>
      </c>
      <c r="K85" s="125">
        <v>3.5</v>
      </c>
      <c r="L85" s="125">
        <v>2.4</v>
      </c>
      <c r="M85" s="125">
        <v>2.1</v>
      </c>
      <c r="N85" s="125">
        <v>10.199999999999999</v>
      </c>
      <c r="O85" s="125">
        <v>7.1</v>
      </c>
      <c r="P85" s="125">
        <v>18.100000000000001</v>
      </c>
      <c r="Q85">
        <f t="shared" si="3"/>
        <v>70</v>
      </c>
    </row>
    <row r="86" spans="1:17" x14ac:dyDescent="0.25">
      <c r="A86" s="124" t="s">
        <v>317</v>
      </c>
      <c r="B86" s="134" t="str">
        <f t="shared" si="2"/>
        <v>Республика Бурятия</v>
      </c>
      <c r="C86" s="125">
        <v>6.7</v>
      </c>
      <c r="D86" s="125">
        <v>2</v>
      </c>
      <c r="E86" s="125">
        <v>9.8000000000000007</v>
      </c>
      <c r="F86" s="125">
        <v>3.2</v>
      </c>
      <c r="G86" s="125">
        <v>1</v>
      </c>
      <c r="H86" s="125">
        <v>7.1</v>
      </c>
      <c r="I86" s="125">
        <v>21.6</v>
      </c>
      <c r="J86" s="125">
        <v>6.7</v>
      </c>
      <c r="K86" s="125">
        <v>2.6</v>
      </c>
      <c r="L86" s="125">
        <v>1.4</v>
      </c>
      <c r="M86" s="125">
        <v>1.6</v>
      </c>
      <c r="N86" s="125">
        <v>10.1</v>
      </c>
      <c r="O86" s="125">
        <v>8</v>
      </c>
      <c r="P86" s="125">
        <v>18.2</v>
      </c>
      <c r="Q86">
        <f t="shared" si="3"/>
        <v>70.2</v>
      </c>
    </row>
    <row r="87" spans="1:17" x14ac:dyDescent="0.25">
      <c r="A87" s="124" t="s">
        <v>321</v>
      </c>
      <c r="B87" s="134" t="str">
        <f t="shared" si="2"/>
        <v>Республика Саха (Якутия)</v>
      </c>
      <c r="C87" s="125">
        <v>5.4</v>
      </c>
      <c r="D87" s="125">
        <v>11.8</v>
      </c>
      <c r="E87" s="125">
        <v>3.9</v>
      </c>
      <c r="F87" s="125">
        <v>5.4</v>
      </c>
      <c r="G87" s="125">
        <v>0.6</v>
      </c>
      <c r="H87" s="125">
        <v>11.8</v>
      </c>
      <c r="I87" s="125">
        <v>11.4</v>
      </c>
      <c r="J87" s="125">
        <v>8.8000000000000007</v>
      </c>
      <c r="K87" s="125">
        <v>1.3</v>
      </c>
      <c r="L87" s="125">
        <v>1.9</v>
      </c>
      <c r="M87" s="125">
        <v>1.5</v>
      </c>
      <c r="N87" s="125">
        <v>12.3</v>
      </c>
      <c r="O87" s="125">
        <v>7.4</v>
      </c>
      <c r="P87" s="125">
        <v>16.600000000000001</v>
      </c>
      <c r="Q87">
        <f t="shared" si="3"/>
        <v>61.2</v>
      </c>
    </row>
    <row r="88" spans="1:17" x14ac:dyDescent="0.25">
      <c r="A88" s="124" t="s">
        <v>319</v>
      </c>
      <c r="B88" s="134" t="str">
        <f t="shared" si="2"/>
        <v>Забайкальский край</v>
      </c>
      <c r="C88" s="125">
        <v>7.3</v>
      </c>
      <c r="D88" s="125">
        <v>5.2</v>
      </c>
      <c r="E88" s="125">
        <v>7.1</v>
      </c>
      <c r="F88" s="125">
        <v>3.3</v>
      </c>
      <c r="G88" s="125">
        <v>0.6</v>
      </c>
      <c r="H88" s="125">
        <v>7.1</v>
      </c>
      <c r="I88" s="125">
        <v>15.4</v>
      </c>
      <c r="J88" s="125">
        <v>11.7</v>
      </c>
      <c r="K88" s="125">
        <v>2.1</v>
      </c>
      <c r="L88" s="125">
        <v>1.5</v>
      </c>
      <c r="M88" s="125">
        <v>2.4</v>
      </c>
      <c r="N88" s="125">
        <v>10.4</v>
      </c>
      <c r="O88" s="125">
        <v>8</v>
      </c>
      <c r="P88" s="125">
        <v>17.8</v>
      </c>
      <c r="Q88">
        <f t="shared" si="3"/>
        <v>69.3</v>
      </c>
    </row>
    <row r="89" spans="1:17" x14ac:dyDescent="0.25">
      <c r="A89" s="124" t="s">
        <v>323</v>
      </c>
      <c r="B89" s="134" t="str">
        <f t="shared" si="2"/>
        <v>Камчатский край</v>
      </c>
      <c r="C89" s="125">
        <v>12.4</v>
      </c>
      <c r="D89" s="125">
        <v>2.4</v>
      </c>
      <c r="E89" s="125">
        <v>7.2</v>
      </c>
      <c r="F89" s="125">
        <v>4.8</v>
      </c>
      <c r="G89" s="125">
        <v>1.3</v>
      </c>
      <c r="H89" s="125">
        <v>6.4</v>
      </c>
      <c r="I89" s="125">
        <v>13</v>
      </c>
      <c r="J89" s="125">
        <v>6.7</v>
      </c>
      <c r="K89" s="125">
        <v>2.1</v>
      </c>
      <c r="L89" s="125">
        <v>1.3</v>
      </c>
      <c r="M89" s="125">
        <v>2.2000000000000002</v>
      </c>
      <c r="N89" s="125">
        <v>9.5</v>
      </c>
      <c r="O89" s="125">
        <v>7.5</v>
      </c>
      <c r="P89" s="125">
        <v>23.2</v>
      </c>
      <c r="Q89">
        <f t="shared" si="3"/>
        <v>65.5</v>
      </c>
    </row>
    <row r="90" spans="1:17" x14ac:dyDescent="0.25">
      <c r="A90" s="124" t="s">
        <v>327</v>
      </c>
      <c r="B90" s="134" t="str">
        <f t="shared" si="2"/>
        <v>Приморский край</v>
      </c>
      <c r="C90" s="125">
        <v>7.9</v>
      </c>
      <c r="D90" s="125">
        <v>0.9</v>
      </c>
      <c r="E90" s="125">
        <v>10.9</v>
      </c>
      <c r="F90" s="125">
        <v>2.8</v>
      </c>
      <c r="G90" s="125">
        <v>1</v>
      </c>
      <c r="H90" s="125">
        <v>7.1</v>
      </c>
      <c r="I90" s="125">
        <v>21.1</v>
      </c>
      <c r="J90" s="125">
        <v>11.3</v>
      </c>
      <c r="K90" s="125">
        <v>2.9</v>
      </c>
      <c r="L90" s="125">
        <v>1.8</v>
      </c>
      <c r="M90" s="125">
        <v>3</v>
      </c>
      <c r="N90" s="125">
        <v>6.8</v>
      </c>
      <c r="O90" s="125">
        <v>6</v>
      </c>
      <c r="P90" s="125">
        <v>16.5</v>
      </c>
      <c r="Q90">
        <f t="shared" si="3"/>
        <v>69.400000000000006</v>
      </c>
    </row>
    <row r="91" spans="1:17" x14ac:dyDescent="0.25">
      <c r="A91" s="124" t="s">
        <v>329</v>
      </c>
      <c r="B91" s="134" t="str">
        <f t="shared" si="2"/>
        <v>Хабаровский край</v>
      </c>
      <c r="C91" s="125">
        <v>3.6</v>
      </c>
      <c r="D91" s="125">
        <v>2.2000000000000002</v>
      </c>
      <c r="E91" s="125">
        <v>9.9</v>
      </c>
      <c r="F91" s="125">
        <v>2.6</v>
      </c>
      <c r="G91" s="125">
        <v>0.8</v>
      </c>
      <c r="H91" s="125">
        <v>10.3</v>
      </c>
      <c r="I91" s="125">
        <v>18.2</v>
      </c>
      <c r="J91" s="125">
        <v>10.3</v>
      </c>
      <c r="K91" s="125">
        <v>3</v>
      </c>
      <c r="L91" s="125">
        <v>2</v>
      </c>
      <c r="M91" s="125">
        <v>2.7</v>
      </c>
      <c r="N91" s="125">
        <v>7.7</v>
      </c>
      <c r="O91" s="125">
        <v>6.5</v>
      </c>
      <c r="P91" s="125">
        <v>20.399999999999999</v>
      </c>
      <c r="Q91">
        <f t="shared" si="3"/>
        <v>70.800000000000011</v>
      </c>
    </row>
    <row r="92" spans="1:17" x14ac:dyDescent="0.25">
      <c r="A92" s="124" t="s">
        <v>331</v>
      </c>
      <c r="B92" s="134" t="str">
        <f t="shared" si="2"/>
        <v>Амурская область</v>
      </c>
      <c r="C92" s="125">
        <v>5.5</v>
      </c>
      <c r="D92" s="125">
        <v>3.9</v>
      </c>
      <c r="E92" s="125">
        <v>6.2</v>
      </c>
      <c r="F92" s="125">
        <v>4.8</v>
      </c>
      <c r="G92" s="125">
        <v>0.9</v>
      </c>
      <c r="H92" s="125">
        <v>14.4</v>
      </c>
      <c r="I92" s="125">
        <v>16</v>
      </c>
      <c r="J92" s="125">
        <v>10.199999999999999</v>
      </c>
      <c r="K92" s="125">
        <v>2.1</v>
      </c>
      <c r="L92" s="125">
        <v>1.2</v>
      </c>
      <c r="M92" s="125">
        <v>2</v>
      </c>
      <c r="N92" s="125">
        <v>7.6</v>
      </c>
      <c r="O92" s="125">
        <v>6.7</v>
      </c>
      <c r="P92" s="125">
        <v>18.7</v>
      </c>
      <c r="Q92">
        <f t="shared" si="3"/>
        <v>64.5</v>
      </c>
    </row>
    <row r="93" spans="1:17" x14ac:dyDescent="0.25">
      <c r="A93" s="124" t="s">
        <v>333</v>
      </c>
      <c r="B93" s="134" t="str">
        <f t="shared" si="2"/>
        <v>Магаданская область</v>
      </c>
      <c r="C93" s="125">
        <v>2.7</v>
      </c>
      <c r="D93" s="125">
        <v>17.399999999999999</v>
      </c>
      <c r="E93" s="125">
        <v>3.1</v>
      </c>
      <c r="F93" s="125">
        <v>5.8</v>
      </c>
      <c r="G93" s="125">
        <v>0.7</v>
      </c>
      <c r="H93" s="125">
        <v>7</v>
      </c>
      <c r="I93" s="125">
        <v>10.8</v>
      </c>
      <c r="J93" s="125">
        <v>8.4</v>
      </c>
      <c r="K93" s="125">
        <v>2.2000000000000002</v>
      </c>
      <c r="L93" s="125">
        <v>1.8</v>
      </c>
      <c r="M93" s="125">
        <v>1.5</v>
      </c>
      <c r="N93" s="125">
        <v>7.8</v>
      </c>
      <c r="O93" s="125">
        <v>7.7</v>
      </c>
      <c r="P93" s="125">
        <v>22.9</v>
      </c>
      <c r="Q93">
        <f t="shared" si="3"/>
        <v>63.1</v>
      </c>
    </row>
    <row r="94" spans="1:17" x14ac:dyDescent="0.25">
      <c r="A94" s="124" t="s">
        <v>335</v>
      </c>
      <c r="B94" s="134" t="str">
        <f t="shared" si="2"/>
        <v>Сахалинская область</v>
      </c>
      <c r="C94" s="125">
        <v>5.2</v>
      </c>
      <c r="D94" s="125">
        <v>3.6</v>
      </c>
      <c r="E94" s="125">
        <v>6.6</v>
      </c>
      <c r="F94" s="125">
        <v>3.5</v>
      </c>
      <c r="G94" s="125">
        <v>1</v>
      </c>
      <c r="H94" s="125">
        <v>11.3</v>
      </c>
      <c r="I94" s="125">
        <v>14.7</v>
      </c>
      <c r="J94" s="125">
        <v>9.5</v>
      </c>
      <c r="K94" s="125">
        <v>2.8</v>
      </c>
      <c r="L94" s="125">
        <v>1.5</v>
      </c>
      <c r="M94" s="125">
        <v>3.7</v>
      </c>
      <c r="N94" s="125">
        <v>8.5</v>
      </c>
      <c r="O94" s="125">
        <v>7.7</v>
      </c>
      <c r="P94" s="125">
        <v>20.3</v>
      </c>
      <c r="Q94">
        <f t="shared" si="3"/>
        <v>68.7</v>
      </c>
    </row>
    <row r="95" spans="1:17" x14ac:dyDescent="0.25">
      <c r="A95" s="124" t="s">
        <v>337</v>
      </c>
      <c r="B95" s="134" t="str">
        <f t="shared" si="2"/>
        <v>Еврейская автономная область</v>
      </c>
      <c r="C95" s="125">
        <v>7.2</v>
      </c>
      <c r="D95" s="125">
        <v>3.3</v>
      </c>
      <c r="E95" s="125">
        <v>7.3</v>
      </c>
      <c r="F95" s="125">
        <v>4.8</v>
      </c>
      <c r="G95" s="125">
        <v>1</v>
      </c>
      <c r="H95" s="125">
        <v>6.5</v>
      </c>
      <c r="I95" s="125">
        <v>13.8</v>
      </c>
      <c r="J95" s="125">
        <v>8.9</v>
      </c>
      <c r="K95" s="125">
        <v>1.9</v>
      </c>
      <c r="L95" s="125">
        <v>1.7</v>
      </c>
      <c r="M95" s="125">
        <v>2.7</v>
      </c>
      <c r="N95" s="125">
        <v>10.199999999999999</v>
      </c>
      <c r="O95" s="125">
        <v>9.4</v>
      </c>
      <c r="P95" s="125">
        <v>21.3</v>
      </c>
      <c r="Q95">
        <f t="shared" si="3"/>
        <v>69.900000000000006</v>
      </c>
    </row>
    <row r="96" spans="1:17" x14ac:dyDescent="0.25">
      <c r="A96" s="124" t="s">
        <v>339</v>
      </c>
      <c r="B96" s="134" t="str">
        <f t="shared" si="2"/>
        <v>Чукотский автономный округ</v>
      </c>
      <c r="C96" s="125">
        <v>4.2</v>
      </c>
      <c r="D96" s="125">
        <v>21</v>
      </c>
      <c r="E96" s="125">
        <v>1</v>
      </c>
      <c r="F96" s="125">
        <v>13.6</v>
      </c>
      <c r="G96" s="125">
        <v>0.1</v>
      </c>
      <c r="H96" s="125">
        <v>5.7</v>
      </c>
      <c r="I96" s="125">
        <v>8.3000000000000007</v>
      </c>
      <c r="J96" s="125">
        <v>7.6</v>
      </c>
      <c r="K96" s="125">
        <v>2.1</v>
      </c>
      <c r="L96" s="125">
        <v>1.1000000000000001</v>
      </c>
      <c r="M96" s="125">
        <v>0.7</v>
      </c>
      <c r="N96" s="125">
        <v>9.1</v>
      </c>
      <c r="O96" s="125">
        <v>6.2</v>
      </c>
      <c r="P96" s="125">
        <v>19.5</v>
      </c>
      <c r="Q96">
        <f t="shared" si="3"/>
        <v>54.6</v>
      </c>
    </row>
  </sheetData>
  <mergeCells count="49">
    <mergeCell ref="P73:P74"/>
    <mergeCell ref="J73:J74"/>
    <mergeCell ref="K73:K74"/>
    <mergeCell ref="L73:L74"/>
    <mergeCell ref="M73:M74"/>
    <mergeCell ref="N73:N74"/>
    <mergeCell ref="O73:O74"/>
    <mergeCell ref="N70:N71"/>
    <mergeCell ref="O70:O71"/>
    <mergeCell ref="P70:P71"/>
    <mergeCell ref="C73:C74"/>
    <mergeCell ref="D73:D74"/>
    <mergeCell ref="E73:E74"/>
    <mergeCell ref="F73:F74"/>
    <mergeCell ref="G73:G74"/>
    <mergeCell ref="H73:H74"/>
    <mergeCell ref="I73:I74"/>
    <mergeCell ref="H70:H71"/>
    <mergeCell ref="I70:I71"/>
    <mergeCell ref="J70:J71"/>
    <mergeCell ref="K70:K71"/>
    <mergeCell ref="L70:L71"/>
    <mergeCell ref="M70:M71"/>
    <mergeCell ref="L28:L29"/>
    <mergeCell ref="M28:M29"/>
    <mergeCell ref="N28:N29"/>
    <mergeCell ref="O28:O29"/>
    <mergeCell ref="P28:P29"/>
    <mergeCell ref="C70:C71"/>
    <mergeCell ref="D70:D71"/>
    <mergeCell ref="E70:E71"/>
    <mergeCell ref="F70:F71"/>
    <mergeCell ref="G70:G71"/>
    <mergeCell ref="N1:N3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A1:A3"/>
    <mergeCell ref="D1:D3"/>
    <mergeCell ref="E1:E3"/>
    <mergeCell ref="F1:F3"/>
    <mergeCell ref="H1:H3"/>
    <mergeCell ref="K1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19CB-6712-49F9-82B3-305AF3D76115}">
  <dimension ref="A1:X101"/>
  <sheetViews>
    <sheetView zoomScale="90" zoomScaleNormal="90" workbookViewId="0">
      <selection activeCell="E18" sqref="E18"/>
    </sheetView>
  </sheetViews>
  <sheetFormatPr defaultColWidth="9.1796875" defaultRowHeight="13" x14ac:dyDescent="0.3"/>
  <cols>
    <col min="1" max="1" width="50.1796875" style="42" customWidth="1"/>
    <col min="2" max="8" width="9.1796875" style="42" customWidth="1"/>
    <col min="9" max="14" width="9.1796875" style="42"/>
    <col min="15" max="15" width="9.81640625" style="42" bestFit="1" customWidth="1"/>
    <col min="16" max="17" width="9.81640625" style="42" customWidth="1"/>
    <col min="18" max="19" width="9.1796875" style="42"/>
    <col min="20" max="20" width="40.7265625" style="42" customWidth="1"/>
    <col min="21" max="21" width="24" style="42" customWidth="1"/>
    <col min="22" max="22" width="16.26953125" style="42" customWidth="1"/>
    <col min="23" max="23" width="11.453125" style="42" customWidth="1"/>
    <col min="24" max="24" width="42.1796875" style="42" customWidth="1"/>
    <col min="25" max="16384" width="9.1796875" style="42"/>
  </cols>
  <sheetData>
    <row r="1" spans="1:24" ht="18.75" customHeight="1" x14ac:dyDescent="0.3"/>
    <row r="2" spans="1:24" ht="44.25" customHeight="1" x14ac:dyDescent="0.3">
      <c r="A2" s="43" t="s">
        <v>395</v>
      </c>
      <c r="B2" s="76" t="s">
        <v>396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</row>
    <row r="3" spans="1:24" ht="15" customHeight="1" x14ac:dyDescent="0.3">
      <c r="A3" s="44"/>
      <c r="B3" s="45">
        <v>2008</v>
      </c>
      <c r="C3" s="45">
        <v>2009</v>
      </c>
      <c r="D3" s="45">
        <v>2010</v>
      </c>
      <c r="E3" s="46">
        <v>2011</v>
      </c>
      <c r="F3" s="46">
        <v>2012</v>
      </c>
      <c r="G3" s="46">
        <v>2013</v>
      </c>
      <c r="H3" s="46">
        <v>2014</v>
      </c>
      <c r="I3" s="46">
        <v>2015</v>
      </c>
      <c r="J3" s="46">
        <v>2016</v>
      </c>
      <c r="K3" s="46">
        <v>2017</v>
      </c>
      <c r="L3" s="46">
        <v>2018</v>
      </c>
      <c r="M3" s="46">
        <v>2019</v>
      </c>
      <c r="N3" s="46">
        <v>2020</v>
      </c>
      <c r="O3" s="46">
        <v>2021</v>
      </c>
      <c r="P3" s="46" t="s">
        <v>397</v>
      </c>
      <c r="Q3" s="46" t="s">
        <v>398</v>
      </c>
      <c r="T3" s="77" t="s">
        <v>399</v>
      </c>
      <c r="U3" s="80" t="s">
        <v>400</v>
      </c>
      <c r="V3" s="81"/>
      <c r="W3" s="81"/>
      <c r="X3" s="82"/>
    </row>
    <row r="4" spans="1:24" ht="15" customHeight="1" x14ac:dyDescent="0.3">
      <c r="A4" s="47" t="s">
        <v>10</v>
      </c>
      <c r="B4" s="48">
        <v>104.8</v>
      </c>
      <c r="C4" s="48">
        <v>95.9</v>
      </c>
      <c r="D4" s="48">
        <v>103.2</v>
      </c>
      <c r="E4" s="48">
        <v>103.3</v>
      </c>
      <c r="F4" s="48">
        <v>103.8</v>
      </c>
      <c r="G4" s="48">
        <v>102.1</v>
      </c>
      <c r="H4" s="48">
        <v>100.8</v>
      </c>
      <c r="I4" s="48">
        <v>98.7</v>
      </c>
      <c r="J4" s="48">
        <v>100.1</v>
      </c>
      <c r="K4" s="48">
        <v>102.1</v>
      </c>
      <c r="L4" s="48">
        <v>103.1</v>
      </c>
      <c r="M4" s="48">
        <v>102.4</v>
      </c>
      <c r="N4" s="48">
        <v>99.6</v>
      </c>
      <c r="O4" s="48">
        <v>103.9</v>
      </c>
      <c r="P4" s="48">
        <v>97.2</v>
      </c>
      <c r="Q4" s="48">
        <v>101.9</v>
      </c>
      <c r="R4" s="53" cm="1">
        <f t="array" ref="R4">PRODUCT(B4:P4/100)</f>
        <v>1.2260841590536127</v>
      </c>
      <c r="S4" s="54">
        <f>R4-1</f>
        <v>0.22608415905361268</v>
      </c>
      <c r="T4" s="78"/>
      <c r="U4" s="83"/>
      <c r="V4" s="84"/>
      <c r="W4" s="84"/>
      <c r="X4" s="85"/>
    </row>
    <row r="5" spans="1:24" ht="15" customHeight="1" x14ac:dyDescent="0.35">
      <c r="A5" s="49" t="s">
        <v>135</v>
      </c>
      <c r="B5" s="50">
        <v>111.3</v>
      </c>
      <c r="C5" s="50">
        <v>102.1</v>
      </c>
      <c r="D5" s="50">
        <v>110</v>
      </c>
      <c r="E5" s="50">
        <v>107.7</v>
      </c>
      <c r="F5" s="50">
        <v>103.5</v>
      </c>
      <c r="G5" s="50">
        <v>103.6</v>
      </c>
      <c r="H5" s="50">
        <v>102.4</v>
      </c>
      <c r="I5" s="51">
        <v>106</v>
      </c>
      <c r="J5" s="51">
        <v>102.3</v>
      </c>
      <c r="K5" s="51">
        <v>103.1</v>
      </c>
      <c r="L5" s="51">
        <v>102.8</v>
      </c>
      <c r="M5" s="51">
        <v>102.2</v>
      </c>
      <c r="N5" s="51">
        <v>101.1</v>
      </c>
      <c r="O5" s="51">
        <v>101.8</v>
      </c>
      <c r="P5" s="51">
        <v>96.7</v>
      </c>
      <c r="Q5" s="52"/>
      <c r="R5" s="53" cm="1">
        <f t="array" ref="R5">PRODUCT(B5:P5/100)</f>
        <v>1.7279809054034194</v>
      </c>
      <c r="S5" s="54">
        <f>R5-1</f>
        <v>0.72798090540341942</v>
      </c>
      <c r="T5" s="79"/>
      <c r="U5" s="86"/>
      <c r="V5" s="87"/>
      <c r="W5" s="87"/>
      <c r="X5" s="88"/>
    </row>
    <row r="6" spans="1:24" ht="15" customHeight="1" x14ac:dyDescent="0.35">
      <c r="A6" s="49" t="s">
        <v>137</v>
      </c>
      <c r="B6" s="55">
        <v>105.9</v>
      </c>
      <c r="C6" s="55">
        <v>95.3</v>
      </c>
      <c r="D6" s="55">
        <v>105.3</v>
      </c>
      <c r="E6" s="55">
        <v>107.6</v>
      </c>
      <c r="F6" s="55">
        <v>108</v>
      </c>
      <c r="G6" s="55">
        <v>103.4</v>
      </c>
      <c r="H6" s="55">
        <v>105.6</v>
      </c>
      <c r="I6" s="56">
        <v>104.1</v>
      </c>
      <c r="J6" s="56">
        <v>101.4</v>
      </c>
      <c r="K6" s="56">
        <v>105.6</v>
      </c>
      <c r="L6" s="56">
        <v>104.9</v>
      </c>
      <c r="M6" s="56">
        <v>105</v>
      </c>
      <c r="N6" s="56">
        <v>104.2</v>
      </c>
      <c r="O6" s="56">
        <v>101.1</v>
      </c>
      <c r="P6" s="56">
        <v>101.9</v>
      </c>
      <c r="Q6" s="52"/>
      <c r="R6" s="53" cm="1">
        <f t="array" ref="R6">PRODUCT(B6:P6/100)</f>
        <v>1.7772485322432816</v>
      </c>
      <c r="S6" s="54">
        <f t="shared" ref="S6:S69" si="0">R6-1</f>
        <v>0.77724853224328161</v>
      </c>
      <c r="T6" s="89" t="s">
        <v>401</v>
      </c>
      <c r="U6" s="92" t="s">
        <v>402</v>
      </c>
      <c r="V6" s="95" t="s">
        <v>403</v>
      </c>
      <c r="W6" s="77" t="s">
        <v>404</v>
      </c>
      <c r="X6" s="97" t="s">
        <v>405</v>
      </c>
    </row>
    <row r="7" spans="1:24" ht="15" customHeight="1" x14ac:dyDescent="0.35">
      <c r="A7" s="49" t="s">
        <v>139</v>
      </c>
      <c r="B7" s="55">
        <v>101</v>
      </c>
      <c r="C7" s="55">
        <v>95.6</v>
      </c>
      <c r="D7" s="55">
        <v>106.4</v>
      </c>
      <c r="E7" s="55">
        <v>102.2</v>
      </c>
      <c r="F7" s="55">
        <v>102.7</v>
      </c>
      <c r="G7" s="55">
        <v>101.7</v>
      </c>
      <c r="H7" s="55">
        <v>100.6</v>
      </c>
      <c r="I7" s="56">
        <v>99.4</v>
      </c>
      <c r="J7" s="56">
        <v>102.6</v>
      </c>
      <c r="K7" s="56">
        <v>101.4</v>
      </c>
      <c r="L7" s="56">
        <v>100.8</v>
      </c>
      <c r="M7" s="56">
        <v>104</v>
      </c>
      <c r="N7" s="56">
        <v>104.8</v>
      </c>
      <c r="O7" s="56">
        <v>115</v>
      </c>
      <c r="P7" s="56">
        <v>90</v>
      </c>
      <c r="Q7" s="52"/>
      <c r="R7" s="53" cm="1">
        <f t="array" ref="R7">PRODUCT(B7:P7/100)</f>
        <v>1.2972640143436291</v>
      </c>
      <c r="S7" s="54">
        <f t="shared" si="0"/>
        <v>0.29726401434362915</v>
      </c>
      <c r="T7" s="90"/>
      <c r="U7" s="93"/>
      <c r="V7" s="96"/>
      <c r="W7" s="79"/>
      <c r="X7" s="98"/>
    </row>
    <row r="8" spans="1:24" ht="15" customHeight="1" x14ac:dyDescent="0.35">
      <c r="A8" s="49" t="s">
        <v>141</v>
      </c>
      <c r="B8" s="55">
        <v>107.6</v>
      </c>
      <c r="C8" s="55">
        <v>98.2</v>
      </c>
      <c r="D8" s="55">
        <v>101.7</v>
      </c>
      <c r="E8" s="55">
        <v>111.4</v>
      </c>
      <c r="F8" s="55">
        <v>109.1</v>
      </c>
      <c r="G8" s="55">
        <v>102.4</v>
      </c>
      <c r="H8" s="55">
        <v>106.3</v>
      </c>
      <c r="I8" s="56">
        <v>101</v>
      </c>
      <c r="J8" s="56">
        <v>101.4</v>
      </c>
      <c r="K8" s="56">
        <v>102.4</v>
      </c>
      <c r="L8" s="56">
        <v>102.7</v>
      </c>
      <c r="M8" s="56">
        <v>102</v>
      </c>
      <c r="N8" s="56">
        <v>98.2</v>
      </c>
      <c r="O8" s="56">
        <v>101.4</v>
      </c>
      <c r="P8" s="56">
        <v>94.6</v>
      </c>
      <c r="Q8" s="52"/>
      <c r="R8" s="53" cm="1">
        <f t="array" ref="R8">PRODUCT(B8:P8/100)</f>
        <v>1.471154737310814</v>
      </c>
      <c r="S8" s="54">
        <f t="shared" si="0"/>
        <v>0.47115473731081403</v>
      </c>
      <c r="T8" s="90"/>
      <c r="U8" s="93"/>
      <c r="V8" s="95" t="s">
        <v>406</v>
      </c>
      <c r="W8" s="77" t="s">
        <v>404</v>
      </c>
      <c r="X8" s="97" t="s">
        <v>407</v>
      </c>
    </row>
    <row r="9" spans="1:24" ht="15" customHeight="1" x14ac:dyDescent="0.35">
      <c r="A9" s="49" t="s">
        <v>143</v>
      </c>
      <c r="B9" s="55">
        <v>99.7</v>
      </c>
      <c r="C9" s="55">
        <v>97.7</v>
      </c>
      <c r="D9" s="55">
        <v>100.6</v>
      </c>
      <c r="E9" s="55">
        <v>98.8</v>
      </c>
      <c r="F9" s="55">
        <v>97.2</v>
      </c>
      <c r="G9" s="55">
        <v>109.4</v>
      </c>
      <c r="H9" s="55">
        <v>91.1</v>
      </c>
      <c r="I9" s="56">
        <v>103.9</v>
      </c>
      <c r="J9" s="56">
        <v>98.4</v>
      </c>
      <c r="K9" s="56">
        <v>97.4</v>
      </c>
      <c r="L9" s="56">
        <v>102.3</v>
      </c>
      <c r="M9" s="56">
        <v>102.5</v>
      </c>
      <c r="N9" s="56">
        <v>105.7</v>
      </c>
      <c r="O9" s="56">
        <v>98.3</v>
      </c>
      <c r="P9" s="56">
        <v>99.5</v>
      </c>
      <c r="Q9" s="52"/>
      <c r="R9" s="53" cm="1">
        <f t="array" ref="R9">PRODUCT(B9:P9/100)</f>
        <v>1.0124353467283156</v>
      </c>
      <c r="S9" s="54">
        <f t="shared" si="0"/>
        <v>1.2435346728315588E-2</v>
      </c>
      <c r="T9" s="90"/>
      <c r="U9" s="94"/>
      <c r="V9" s="96"/>
      <c r="W9" s="79"/>
      <c r="X9" s="98"/>
    </row>
    <row r="10" spans="1:24" ht="15" customHeight="1" x14ac:dyDescent="0.35">
      <c r="A10" s="49" t="s">
        <v>145</v>
      </c>
      <c r="B10" s="55">
        <v>116.7</v>
      </c>
      <c r="C10" s="55">
        <v>95.2</v>
      </c>
      <c r="D10" s="55">
        <v>111.4</v>
      </c>
      <c r="E10" s="55">
        <v>113.2</v>
      </c>
      <c r="F10" s="55">
        <v>110.3</v>
      </c>
      <c r="G10" s="55">
        <v>97.7</v>
      </c>
      <c r="H10" s="55">
        <v>103.5</v>
      </c>
      <c r="I10" s="56">
        <v>97.8</v>
      </c>
      <c r="J10" s="56">
        <v>101.7</v>
      </c>
      <c r="K10" s="56">
        <v>107.5</v>
      </c>
      <c r="L10" s="56">
        <v>102.9</v>
      </c>
      <c r="M10" s="56">
        <v>104</v>
      </c>
      <c r="N10" s="56">
        <v>100.3</v>
      </c>
      <c r="O10" s="56">
        <v>104.9</v>
      </c>
      <c r="P10" s="56">
        <v>89.4</v>
      </c>
      <c r="Q10" s="52"/>
      <c r="R10" s="53" cm="1">
        <f t="array" ref="R10">PRODUCT(B10:P10/100)</f>
        <v>1.6818248846378896</v>
      </c>
      <c r="S10" s="54">
        <f t="shared" si="0"/>
        <v>0.68182488463788959</v>
      </c>
      <c r="T10" s="90"/>
      <c r="U10" s="92" t="s">
        <v>408</v>
      </c>
      <c r="V10" s="95" t="s">
        <v>409</v>
      </c>
      <c r="W10" s="77" t="s">
        <v>404</v>
      </c>
      <c r="X10" s="97" t="s">
        <v>407</v>
      </c>
    </row>
    <row r="11" spans="1:24" ht="15" customHeight="1" x14ac:dyDescent="0.35">
      <c r="A11" s="49" t="s">
        <v>147</v>
      </c>
      <c r="B11" s="55">
        <v>104</v>
      </c>
      <c r="C11" s="55">
        <v>94.3</v>
      </c>
      <c r="D11" s="55">
        <v>105</v>
      </c>
      <c r="E11" s="55">
        <v>105.7</v>
      </c>
      <c r="F11" s="55">
        <v>104.8</v>
      </c>
      <c r="G11" s="55">
        <v>104.5</v>
      </c>
      <c r="H11" s="55">
        <v>104.9</v>
      </c>
      <c r="I11" s="56">
        <v>100.9</v>
      </c>
      <c r="J11" s="56">
        <v>98.3</v>
      </c>
      <c r="K11" s="56">
        <v>103.8</v>
      </c>
      <c r="L11" s="56">
        <v>101.3</v>
      </c>
      <c r="M11" s="56">
        <v>102.8</v>
      </c>
      <c r="N11" s="56">
        <v>99.5</v>
      </c>
      <c r="O11" s="56">
        <v>104.2</v>
      </c>
      <c r="P11" s="56">
        <v>97.1</v>
      </c>
      <c r="Q11" s="52"/>
      <c r="R11" s="53" cm="1">
        <f t="array" ref="R11">PRODUCT(B11:P11/100)</f>
        <v>1.3496370966125615</v>
      </c>
      <c r="S11" s="54">
        <f t="shared" si="0"/>
        <v>0.34963709661256148</v>
      </c>
      <c r="T11" s="90"/>
      <c r="U11" s="94"/>
      <c r="V11" s="96"/>
      <c r="W11" s="79"/>
      <c r="X11" s="98"/>
    </row>
    <row r="12" spans="1:24" ht="15" customHeight="1" x14ac:dyDescent="0.35">
      <c r="A12" s="49" t="s">
        <v>149</v>
      </c>
      <c r="B12" s="55">
        <v>103</v>
      </c>
      <c r="C12" s="55">
        <v>98.5</v>
      </c>
      <c r="D12" s="55">
        <v>102</v>
      </c>
      <c r="E12" s="55">
        <v>107</v>
      </c>
      <c r="F12" s="55">
        <v>107.2</v>
      </c>
      <c r="G12" s="55">
        <v>103.9</v>
      </c>
      <c r="H12" s="55">
        <v>105.1</v>
      </c>
      <c r="I12" s="56">
        <v>103.4</v>
      </c>
      <c r="J12" s="56">
        <v>103.3</v>
      </c>
      <c r="K12" s="56">
        <v>102.5</v>
      </c>
      <c r="L12" s="56">
        <v>104.3</v>
      </c>
      <c r="M12" s="56">
        <v>103.4</v>
      </c>
      <c r="N12" s="56">
        <v>106.2</v>
      </c>
      <c r="O12" s="56">
        <v>101.7</v>
      </c>
      <c r="P12" s="56">
        <v>92.8</v>
      </c>
      <c r="Q12" s="52"/>
      <c r="R12" s="53" cm="1">
        <f t="array" ref="R12">PRODUCT(B12:P12/100)</f>
        <v>1.5339580127337555</v>
      </c>
      <c r="S12" s="54">
        <f t="shared" si="0"/>
        <v>0.53395801273375554</v>
      </c>
      <c r="T12" s="90"/>
      <c r="U12" s="57"/>
      <c r="V12" s="58"/>
      <c r="X12" s="59"/>
    </row>
    <row r="13" spans="1:24" ht="15" customHeight="1" x14ac:dyDescent="0.35">
      <c r="A13" s="49" t="s">
        <v>151</v>
      </c>
      <c r="B13" s="55">
        <v>103.1</v>
      </c>
      <c r="C13" s="55">
        <v>95</v>
      </c>
      <c r="D13" s="55">
        <v>104</v>
      </c>
      <c r="E13" s="55">
        <v>104.9</v>
      </c>
      <c r="F13" s="55">
        <v>102.3</v>
      </c>
      <c r="G13" s="55">
        <v>104</v>
      </c>
      <c r="H13" s="55">
        <v>105.5</v>
      </c>
      <c r="I13" s="56">
        <v>101.4</v>
      </c>
      <c r="J13" s="56">
        <v>101.5</v>
      </c>
      <c r="K13" s="56">
        <v>101.3</v>
      </c>
      <c r="L13" s="56">
        <v>101.9</v>
      </c>
      <c r="M13" s="56">
        <v>97.7</v>
      </c>
      <c r="N13" s="56">
        <v>103.5</v>
      </c>
      <c r="O13" s="56">
        <v>103.8</v>
      </c>
      <c r="P13" s="56">
        <v>93.3</v>
      </c>
      <c r="Q13" s="52"/>
      <c r="R13" s="53" cm="1">
        <f t="array" ref="R13">PRODUCT(B13:P13/100)</f>
        <v>1.2478261081519038</v>
      </c>
      <c r="S13" s="54">
        <f t="shared" si="0"/>
        <v>0.24782610815190376</v>
      </c>
      <c r="T13" s="90"/>
      <c r="U13" s="57"/>
      <c r="V13" s="58"/>
      <c r="X13" s="59"/>
    </row>
    <row r="14" spans="1:24" ht="15" customHeight="1" x14ac:dyDescent="0.35">
      <c r="A14" s="49" t="s">
        <v>153</v>
      </c>
      <c r="B14" s="55">
        <v>106</v>
      </c>
      <c r="C14" s="55">
        <v>96.7</v>
      </c>
      <c r="D14" s="55">
        <v>107.2</v>
      </c>
      <c r="E14" s="55">
        <v>109.7</v>
      </c>
      <c r="F14" s="55">
        <v>104.5</v>
      </c>
      <c r="G14" s="55">
        <v>102.3</v>
      </c>
      <c r="H14" s="55">
        <v>97.7</v>
      </c>
      <c r="I14" s="56">
        <v>106.2</v>
      </c>
      <c r="J14" s="56">
        <v>101.5</v>
      </c>
      <c r="K14" s="56">
        <v>100.7</v>
      </c>
      <c r="L14" s="56">
        <v>102.6</v>
      </c>
      <c r="M14" s="56">
        <v>104.1</v>
      </c>
      <c r="N14" s="56">
        <v>99.3</v>
      </c>
      <c r="O14" s="56">
        <v>109.3</v>
      </c>
      <c r="P14" s="56">
        <v>96.5</v>
      </c>
      <c r="Q14" s="52"/>
      <c r="R14" s="53" cm="1">
        <f t="array" ref="R14">PRODUCT(B14:P14/100)</f>
        <v>1.5287451202532576</v>
      </c>
      <c r="S14" s="54">
        <f t="shared" si="0"/>
        <v>0.52874512025325759</v>
      </c>
      <c r="T14" s="90"/>
      <c r="U14" s="60"/>
      <c r="V14" s="61"/>
      <c r="X14" s="59"/>
    </row>
    <row r="15" spans="1:24" ht="15" customHeight="1" x14ac:dyDescent="0.35">
      <c r="A15" s="49" t="s">
        <v>155</v>
      </c>
      <c r="B15" s="55">
        <v>106.1</v>
      </c>
      <c r="C15" s="55">
        <v>90.8</v>
      </c>
      <c r="D15" s="55">
        <v>104.9</v>
      </c>
      <c r="E15" s="55">
        <v>112.4</v>
      </c>
      <c r="F15" s="55">
        <v>103.4</v>
      </c>
      <c r="G15" s="55">
        <v>102.6</v>
      </c>
      <c r="H15" s="55">
        <v>102.4</v>
      </c>
      <c r="I15" s="56">
        <v>104.6</v>
      </c>
      <c r="J15" s="56">
        <v>99.7</v>
      </c>
      <c r="K15" s="56">
        <v>101.2</v>
      </c>
      <c r="L15" s="56">
        <v>102.6</v>
      </c>
      <c r="M15" s="56">
        <v>108</v>
      </c>
      <c r="N15" s="56">
        <v>101.7</v>
      </c>
      <c r="O15" s="56">
        <v>100</v>
      </c>
      <c r="P15" s="56">
        <v>96.2</v>
      </c>
      <c r="Q15" s="52"/>
      <c r="R15" s="53" cm="1">
        <f t="array" ref="R15">PRODUCT(B15:P15/100)</f>
        <v>1.4118396830536837</v>
      </c>
      <c r="S15" s="54">
        <f t="shared" si="0"/>
        <v>0.41183968305368368</v>
      </c>
      <c r="T15" s="90"/>
      <c r="U15" s="60"/>
      <c r="V15" s="61"/>
      <c r="X15" s="59"/>
    </row>
    <row r="16" spans="1:24" ht="15" customHeight="1" x14ac:dyDescent="0.35">
      <c r="A16" s="49" t="s">
        <v>157</v>
      </c>
      <c r="B16" s="55">
        <v>104</v>
      </c>
      <c r="C16" s="55">
        <v>97.1</v>
      </c>
      <c r="D16" s="55">
        <v>103.9</v>
      </c>
      <c r="E16" s="55">
        <v>107.4</v>
      </c>
      <c r="F16" s="55">
        <v>104.8</v>
      </c>
      <c r="G16" s="55">
        <v>103</v>
      </c>
      <c r="H16" s="55">
        <v>101.5</v>
      </c>
      <c r="I16" s="56">
        <v>98.5</v>
      </c>
      <c r="J16" s="56">
        <v>98.8</v>
      </c>
      <c r="K16" s="56">
        <v>99.3</v>
      </c>
      <c r="L16" s="56">
        <v>102.8</v>
      </c>
      <c r="M16" s="56">
        <v>102.5</v>
      </c>
      <c r="N16" s="56">
        <v>105.9</v>
      </c>
      <c r="O16" s="56">
        <v>101.7</v>
      </c>
      <c r="P16" s="56">
        <v>101.1</v>
      </c>
      <c r="Q16" s="52"/>
      <c r="R16" s="53" cm="1">
        <f t="array" ref="R16">PRODUCT(B16:P16/100)</f>
        <v>1.3688769794667961</v>
      </c>
      <c r="S16" s="54">
        <f t="shared" si="0"/>
        <v>0.3688769794667961</v>
      </c>
      <c r="T16" s="90"/>
      <c r="U16" s="60"/>
      <c r="V16" s="61"/>
      <c r="X16" s="59"/>
    </row>
    <row r="17" spans="1:24" ht="15" customHeight="1" x14ac:dyDescent="0.35">
      <c r="A17" s="49" t="s">
        <v>159</v>
      </c>
      <c r="B17" s="55">
        <v>107.8</v>
      </c>
      <c r="C17" s="55">
        <v>96.5</v>
      </c>
      <c r="D17" s="55">
        <v>106.3</v>
      </c>
      <c r="E17" s="55">
        <v>104.8</v>
      </c>
      <c r="F17" s="55">
        <v>106</v>
      </c>
      <c r="G17" s="55">
        <v>104.4</v>
      </c>
      <c r="H17" s="55">
        <v>102.1</v>
      </c>
      <c r="I17" s="56">
        <v>100.4</v>
      </c>
      <c r="J17" s="56">
        <v>100.4</v>
      </c>
      <c r="K17" s="56">
        <v>104.3</v>
      </c>
      <c r="L17" s="56">
        <v>106.2</v>
      </c>
      <c r="M17" s="56">
        <v>103.9</v>
      </c>
      <c r="N17" s="56">
        <v>101.6</v>
      </c>
      <c r="O17" s="56">
        <v>101.7</v>
      </c>
      <c r="P17" s="56">
        <v>96.8</v>
      </c>
      <c r="Q17" s="52"/>
      <c r="R17" s="53" cm="1">
        <f t="array" ref="R17">PRODUCT(B17:P17/100)</f>
        <v>1.519338503216535</v>
      </c>
      <c r="S17" s="54">
        <f t="shared" si="0"/>
        <v>0.51933850321653496</v>
      </c>
      <c r="T17" s="90"/>
      <c r="U17" s="60"/>
      <c r="V17" s="61"/>
      <c r="X17" s="59"/>
    </row>
    <row r="18" spans="1:24" ht="15" customHeight="1" x14ac:dyDescent="0.35">
      <c r="A18" s="49" t="s">
        <v>161</v>
      </c>
      <c r="B18" s="55">
        <v>105.5</v>
      </c>
      <c r="C18" s="55">
        <v>101</v>
      </c>
      <c r="D18" s="55">
        <v>96.7</v>
      </c>
      <c r="E18" s="55">
        <v>111.9</v>
      </c>
      <c r="F18" s="55">
        <v>108.8</v>
      </c>
      <c r="G18" s="55">
        <v>110.1</v>
      </c>
      <c r="H18" s="55">
        <v>107.9</v>
      </c>
      <c r="I18" s="56">
        <v>112.1</v>
      </c>
      <c r="J18" s="56">
        <v>96.8</v>
      </c>
      <c r="K18" s="56">
        <v>102.3</v>
      </c>
      <c r="L18" s="56">
        <v>103.9</v>
      </c>
      <c r="M18" s="56">
        <v>98.1</v>
      </c>
      <c r="N18" s="56">
        <v>100.9</v>
      </c>
      <c r="O18" s="56">
        <v>97.8</v>
      </c>
      <c r="P18" s="56">
        <v>96.3</v>
      </c>
      <c r="Q18" s="52"/>
      <c r="R18" s="53" cm="1">
        <f t="array" ref="R18">PRODUCT(B18:P18/100)</f>
        <v>1.6023800149235217</v>
      </c>
      <c r="S18" s="54">
        <f t="shared" si="0"/>
        <v>0.60238001492352167</v>
      </c>
      <c r="T18" s="90"/>
      <c r="U18" s="60"/>
      <c r="V18" s="61"/>
      <c r="X18" s="59"/>
    </row>
    <row r="19" spans="1:24" ht="15" customHeight="1" x14ac:dyDescent="0.35">
      <c r="A19" s="49" t="s">
        <v>163</v>
      </c>
      <c r="B19" s="55">
        <v>107.4</v>
      </c>
      <c r="C19" s="55">
        <v>93.3</v>
      </c>
      <c r="D19" s="55">
        <v>104.7</v>
      </c>
      <c r="E19" s="55">
        <v>105.8</v>
      </c>
      <c r="F19" s="55">
        <v>102</v>
      </c>
      <c r="G19" s="55">
        <v>102.5</v>
      </c>
      <c r="H19" s="55">
        <v>99.8</v>
      </c>
      <c r="I19" s="56">
        <v>99.6</v>
      </c>
      <c r="J19" s="56">
        <v>104</v>
      </c>
      <c r="K19" s="56">
        <v>101</v>
      </c>
      <c r="L19" s="56">
        <v>104.1</v>
      </c>
      <c r="M19" s="56">
        <v>99.4</v>
      </c>
      <c r="N19" s="56">
        <v>98.5</v>
      </c>
      <c r="O19" s="56">
        <v>103.6</v>
      </c>
      <c r="P19" s="56">
        <v>97</v>
      </c>
      <c r="Q19" s="52"/>
      <c r="R19" s="53" cm="1">
        <f t="array" ref="R19">PRODUCT(B19:P19/100)</f>
        <v>1.2410570286463809</v>
      </c>
      <c r="S19" s="54">
        <f t="shared" si="0"/>
        <v>0.2410570286463809</v>
      </c>
      <c r="T19" s="90"/>
      <c r="U19" s="60"/>
      <c r="V19" s="61"/>
      <c r="X19" s="59"/>
    </row>
    <row r="20" spans="1:24" ht="15" customHeight="1" x14ac:dyDescent="0.35">
      <c r="A20" s="49" t="s">
        <v>165</v>
      </c>
      <c r="B20" s="55">
        <v>106.5</v>
      </c>
      <c r="C20" s="55">
        <v>97.4</v>
      </c>
      <c r="D20" s="55">
        <v>100</v>
      </c>
      <c r="E20" s="55">
        <v>103.8</v>
      </c>
      <c r="F20" s="55">
        <v>103</v>
      </c>
      <c r="G20" s="55">
        <v>105.5</v>
      </c>
      <c r="H20" s="55">
        <v>107.8</v>
      </c>
      <c r="I20" s="56">
        <v>107</v>
      </c>
      <c r="J20" s="56">
        <v>105</v>
      </c>
      <c r="K20" s="56">
        <v>103.5</v>
      </c>
      <c r="L20" s="56">
        <v>103.9</v>
      </c>
      <c r="M20" s="56">
        <v>101.5</v>
      </c>
      <c r="N20" s="56">
        <v>103.8</v>
      </c>
      <c r="O20" s="56">
        <v>104.6</v>
      </c>
      <c r="P20" s="56">
        <v>104.2</v>
      </c>
      <c r="Q20" s="52"/>
      <c r="R20" s="53" cm="1">
        <f t="array" ref="R20">PRODUCT(B20:P20/100)</f>
        <v>1.7498714146813459</v>
      </c>
      <c r="S20" s="54">
        <f t="shared" si="0"/>
        <v>0.74987141468134588</v>
      </c>
      <c r="T20" s="90"/>
      <c r="U20" s="60"/>
      <c r="V20" s="61"/>
      <c r="X20" s="59"/>
    </row>
    <row r="21" spans="1:24" ht="15" customHeight="1" x14ac:dyDescent="0.35">
      <c r="A21" s="49" t="s">
        <v>167</v>
      </c>
      <c r="B21" s="55">
        <v>101.2</v>
      </c>
      <c r="C21" s="55">
        <v>94</v>
      </c>
      <c r="D21" s="55">
        <v>104.5</v>
      </c>
      <c r="E21" s="55">
        <v>107.2</v>
      </c>
      <c r="F21" s="55">
        <v>104.5</v>
      </c>
      <c r="G21" s="55">
        <v>103.7</v>
      </c>
      <c r="H21" s="55">
        <v>102.9</v>
      </c>
      <c r="I21" s="56">
        <v>100.4</v>
      </c>
      <c r="J21" s="56">
        <v>101.8</v>
      </c>
      <c r="K21" s="56">
        <v>102.4</v>
      </c>
      <c r="L21" s="56">
        <v>102.9</v>
      </c>
      <c r="M21" s="56">
        <v>101.8</v>
      </c>
      <c r="N21" s="56">
        <v>103.4</v>
      </c>
      <c r="O21" s="56">
        <v>101.9</v>
      </c>
      <c r="P21" s="56">
        <v>98.5</v>
      </c>
      <c r="Q21" s="52"/>
      <c r="R21" s="53" cm="1">
        <f t="array" ref="R21">PRODUCT(B21:P21/100)</f>
        <v>1.3520894277798108</v>
      </c>
      <c r="S21" s="54">
        <f t="shared" si="0"/>
        <v>0.35208942777981078</v>
      </c>
      <c r="T21" s="90"/>
      <c r="U21" s="62"/>
      <c r="X21" s="59"/>
    </row>
    <row r="22" spans="1:24" ht="15" customHeight="1" x14ac:dyDescent="0.35">
      <c r="A22" s="49" t="s">
        <v>169</v>
      </c>
      <c r="B22" s="55">
        <v>105.3</v>
      </c>
      <c r="C22" s="55">
        <v>93.2</v>
      </c>
      <c r="D22" s="55">
        <v>101.2</v>
      </c>
      <c r="E22" s="55">
        <v>99.4</v>
      </c>
      <c r="F22" s="55">
        <v>100.9</v>
      </c>
      <c r="G22" s="55">
        <v>99.1</v>
      </c>
      <c r="H22" s="55">
        <v>98.3</v>
      </c>
      <c r="I22" s="56">
        <v>97.6</v>
      </c>
      <c r="J22" s="56">
        <v>100</v>
      </c>
      <c r="K22" s="56">
        <v>101.4</v>
      </c>
      <c r="L22" s="56">
        <v>101.9</v>
      </c>
      <c r="M22" s="56">
        <v>100.9</v>
      </c>
      <c r="N22" s="56">
        <v>102.5</v>
      </c>
      <c r="O22" s="56">
        <v>109.6</v>
      </c>
      <c r="P22" s="56">
        <v>101.3</v>
      </c>
      <c r="Q22" s="52"/>
      <c r="R22" s="53" cm="1">
        <f t="array" ref="R22">PRODUCT(B22:P22/100)</f>
        <v>1.1236382295966958</v>
      </c>
      <c r="S22" s="54">
        <f t="shared" si="0"/>
        <v>0.12363822959669579</v>
      </c>
      <c r="T22" s="91"/>
      <c r="X22" s="59"/>
    </row>
    <row r="23" spans="1:24" ht="15" customHeight="1" x14ac:dyDescent="0.35">
      <c r="A23" s="49" t="s">
        <v>173</v>
      </c>
      <c r="B23" s="55">
        <v>96.4</v>
      </c>
      <c r="C23" s="55">
        <v>91.5</v>
      </c>
      <c r="D23" s="55">
        <v>104.9</v>
      </c>
      <c r="E23" s="55">
        <v>106.8</v>
      </c>
      <c r="F23" s="55">
        <v>104.3</v>
      </c>
      <c r="G23" s="55">
        <v>103.2</v>
      </c>
      <c r="H23" s="55">
        <v>103.4</v>
      </c>
      <c r="I23" s="56">
        <v>102.7</v>
      </c>
      <c r="J23" s="56">
        <v>100.1</v>
      </c>
      <c r="K23" s="56">
        <v>103.1</v>
      </c>
      <c r="L23" s="56">
        <v>102.1</v>
      </c>
      <c r="M23" s="56">
        <v>100.9</v>
      </c>
      <c r="N23" s="56">
        <v>102</v>
      </c>
      <c r="O23" s="56">
        <v>100.4</v>
      </c>
      <c r="P23" s="56">
        <v>90.6</v>
      </c>
      <c r="Q23" s="52"/>
      <c r="R23" s="53" cm="1">
        <f t="array" ref="R23">PRODUCT(B23:P23/100)</f>
        <v>1.1142216434655559</v>
      </c>
      <c r="S23" s="54">
        <f t="shared" si="0"/>
        <v>0.11422164346555586</v>
      </c>
      <c r="T23" s="63"/>
      <c r="X23" s="59"/>
    </row>
    <row r="24" spans="1:24" ht="15" customHeight="1" x14ac:dyDescent="0.35">
      <c r="A24" s="49" t="s">
        <v>175</v>
      </c>
      <c r="B24" s="55">
        <v>103.4</v>
      </c>
      <c r="C24" s="55">
        <v>100.4</v>
      </c>
      <c r="D24" s="55">
        <v>103</v>
      </c>
      <c r="E24" s="55">
        <v>105.8</v>
      </c>
      <c r="F24" s="55">
        <v>103</v>
      </c>
      <c r="G24" s="55">
        <v>98.9</v>
      </c>
      <c r="H24" s="55">
        <v>98.8</v>
      </c>
      <c r="I24" s="56">
        <v>101.2</v>
      </c>
      <c r="J24" s="56">
        <v>100.6</v>
      </c>
      <c r="K24" s="56">
        <v>99.6</v>
      </c>
      <c r="L24" s="56">
        <v>100</v>
      </c>
      <c r="M24" s="56">
        <v>102.7</v>
      </c>
      <c r="N24" s="56">
        <v>97.5</v>
      </c>
      <c r="O24" s="56">
        <v>102.9</v>
      </c>
      <c r="P24" s="56">
        <v>102.1</v>
      </c>
      <c r="Q24" s="52"/>
      <c r="R24" s="53" cm="1">
        <f t="array" ref="R24">PRODUCT(B24:P24/100)</f>
        <v>1.2145673791264051</v>
      </c>
      <c r="S24" s="54">
        <f t="shared" si="0"/>
        <v>0.21456737912640511</v>
      </c>
      <c r="T24" s="63"/>
      <c r="X24" s="59"/>
    </row>
    <row r="25" spans="1:24" ht="15" customHeight="1" x14ac:dyDescent="0.35">
      <c r="A25" s="49" t="s">
        <v>177</v>
      </c>
      <c r="B25" s="55">
        <v>101</v>
      </c>
      <c r="C25" s="55">
        <v>103.3</v>
      </c>
      <c r="D25" s="55">
        <v>101.2</v>
      </c>
      <c r="E25" s="55">
        <v>102.3</v>
      </c>
      <c r="F25" s="55">
        <v>101.9</v>
      </c>
      <c r="G25" s="55">
        <v>102.3</v>
      </c>
      <c r="H25" s="55">
        <v>103</v>
      </c>
      <c r="I25" s="56">
        <v>104.3</v>
      </c>
      <c r="J25" s="56">
        <v>103.6</v>
      </c>
      <c r="K25" s="56">
        <v>103.9</v>
      </c>
      <c r="L25" s="56">
        <v>101.5</v>
      </c>
      <c r="M25" s="56">
        <v>103.7</v>
      </c>
      <c r="N25" s="56">
        <v>95.4</v>
      </c>
      <c r="O25" s="56">
        <v>103.7</v>
      </c>
      <c r="P25" s="56">
        <v>102.1</v>
      </c>
      <c r="Q25" s="52"/>
      <c r="R25" s="53" cm="1">
        <f t="array" ref="R25">PRODUCT(B25:P25/100)</f>
        <v>1.3842743355591682</v>
      </c>
      <c r="S25" s="54">
        <f t="shared" si="0"/>
        <v>0.38427433555916823</v>
      </c>
      <c r="T25" s="63"/>
      <c r="U25" s="64"/>
      <c r="V25" s="58"/>
      <c r="X25" s="59"/>
    </row>
    <row r="26" spans="1:24" ht="15" customHeight="1" x14ac:dyDescent="0.35">
      <c r="A26" s="65" t="s">
        <v>179</v>
      </c>
      <c r="B26" s="55">
        <v>86</v>
      </c>
      <c r="C26" s="55">
        <v>126.5</v>
      </c>
      <c r="D26" s="55">
        <v>97.7</v>
      </c>
      <c r="E26" s="55">
        <v>88.3</v>
      </c>
      <c r="F26" s="55">
        <v>93.9</v>
      </c>
      <c r="G26" s="55">
        <v>98.6</v>
      </c>
      <c r="H26" s="55">
        <v>103.9</v>
      </c>
      <c r="I26" s="56">
        <v>109.7</v>
      </c>
      <c r="J26" s="56">
        <v>108.8</v>
      </c>
      <c r="K26" s="56">
        <v>99.2</v>
      </c>
      <c r="L26" s="56">
        <v>94.3</v>
      </c>
      <c r="M26" s="56">
        <v>100.7</v>
      </c>
      <c r="N26" s="56">
        <v>86.2</v>
      </c>
      <c r="O26" s="56">
        <v>112.7</v>
      </c>
      <c r="P26" s="56">
        <v>107.9</v>
      </c>
      <c r="Q26" s="52"/>
      <c r="R26" s="53" cm="1">
        <f t="array" ref="R26">PRODUCT(B26:P26/100)</f>
        <v>1.0640040566185476</v>
      </c>
      <c r="S26" s="54">
        <f t="shared" si="0"/>
        <v>6.4004056618547578E-2</v>
      </c>
      <c r="T26" s="63"/>
      <c r="U26" s="64"/>
      <c r="V26" s="58"/>
      <c r="X26" s="59"/>
    </row>
    <row r="27" spans="1:24" ht="15" customHeight="1" x14ac:dyDescent="0.35">
      <c r="A27" s="65" t="s">
        <v>181</v>
      </c>
      <c r="B27" s="55"/>
      <c r="C27" s="55"/>
      <c r="D27" s="55"/>
      <c r="E27" s="55">
        <v>110.9</v>
      </c>
      <c r="F27" s="55">
        <v>105.6</v>
      </c>
      <c r="G27" s="55">
        <v>103.3</v>
      </c>
      <c r="H27" s="55">
        <v>102.1</v>
      </c>
      <c r="I27" s="56">
        <v>101.2</v>
      </c>
      <c r="J27" s="56">
        <v>100.1</v>
      </c>
      <c r="K27" s="56">
        <v>106</v>
      </c>
      <c r="L27" s="56">
        <v>105.5</v>
      </c>
      <c r="M27" s="56">
        <v>104.3</v>
      </c>
      <c r="N27" s="56">
        <v>100.4</v>
      </c>
      <c r="O27" s="56">
        <v>102</v>
      </c>
      <c r="P27" s="56">
        <v>96</v>
      </c>
      <c r="Q27" s="52"/>
      <c r="R27" s="53" cm="1">
        <f t="array" ref="R27">PRODUCT(E27:P27/100)</f>
        <v>1.4347752249638759</v>
      </c>
      <c r="S27" s="54">
        <f t="shared" si="0"/>
        <v>0.43477522496387588</v>
      </c>
      <c r="T27" s="66"/>
      <c r="U27" s="64"/>
      <c r="V27" s="58"/>
      <c r="X27" s="59"/>
    </row>
    <row r="28" spans="1:24" ht="15" customHeight="1" x14ac:dyDescent="0.35">
      <c r="A28" s="49" t="s">
        <v>183</v>
      </c>
      <c r="B28" s="55">
        <v>97.1</v>
      </c>
      <c r="C28" s="55">
        <v>89.9</v>
      </c>
      <c r="D28" s="55">
        <v>105</v>
      </c>
      <c r="E28" s="55">
        <v>107.2</v>
      </c>
      <c r="F28" s="55">
        <v>106</v>
      </c>
      <c r="G28" s="55">
        <v>97.3</v>
      </c>
      <c r="H28" s="55">
        <v>103.4</v>
      </c>
      <c r="I28" s="56">
        <v>101.6</v>
      </c>
      <c r="J28" s="56">
        <v>99.2</v>
      </c>
      <c r="K28" s="56">
        <v>102.7</v>
      </c>
      <c r="L28" s="56">
        <v>104.3</v>
      </c>
      <c r="M28" s="56">
        <v>101.5</v>
      </c>
      <c r="N28" s="56">
        <v>98.3</v>
      </c>
      <c r="O28" s="56">
        <v>104.2</v>
      </c>
      <c r="P28" s="56">
        <v>95.1</v>
      </c>
      <c r="Q28" s="52"/>
      <c r="R28" s="53" cm="1">
        <f t="array" ref="R28">PRODUCT(B28:P28/100)</f>
        <v>1.1184850368742407</v>
      </c>
      <c r="S28" s="54">
        <f t="shared" si="0"/>
        <v>0.11848503687424072</v>
      </c>
      <c r="T28" s="66"/>
      <c r="X28" s="59"/>
    </row>
    <row r="29" spans="1:24" ht="17.25" customHeight="1" x14ac:dyDescent="0.35">
      <c r="A29" s="49" t="s">
        <v>185</v>
      </c>
      <c r="B29" s="55">
        <v>104.2</v>
      </c>
      <c r="C29" s="55">
        <v>94.7</v>
      </c>
      <c r="D29" s="55">
        <v>106.5</v>
      </c>
      <c r="E29" s="55">
        <v>102.6</v>
      </c>
      <c r="F29" s="55">
        <v>108</v>
      </c>
      <c r="G29" s="55">
        <v>100.4</v>
      </c>
      <c r="H29" s="55">
        <v>103.8</v>
      </c>
      <c r="I29" s="56">
        <v>98.3</v>
      </c>
      <c r="J29" s="56">
        <v>102.2</v>
      </c>
      <c r="K29" s="56">
        <v>101.6</v>
      </c>
      <c r="L29" s="56">
        <v>103.3</v>
      </c>
      <c r="M29" s="56">
        <v>101.1</v>
      </c>
      <c r="N29" s="56">
        <v>100.6</v>
      </c>
      <c r="O29" s="56">
        <v>106</v>
      </c>
      <c r="P29" s="56">
        <v>91.5</v>
      </c>
      <c r="Q29" s="52"/>
      <c r="R29" s="53" cm="1">
        <f t="array" ref="R29">PRODUCT(B29:P29/100)</f>
        <v>1.262246069626122</v>
      </c>
      <c r="S29" s="54">
        <f t="shared" si="0"/>
        <v>0.26224606962612196</v>
      </c>
      <c r="T29" s="66"/>
      <c r="X29" s="59"/>
    </row>
    <row r="30" spans="1:24" ht="15" customHeight="1" x14ac:dyDescent="0.35">
      <c r="A30" s="49" t="s">
        <v>187</v>
      </c>
      <c r="B30" s="55">
        <v>106.1</v>
      </c>
      <c r="C30" s="55">
        <v>101</v>
      </c>
      <c r="D30" s="55">
        <v>104.8</v>
      </c>
      <c r="E30" s="55">
        <v>106</v>
      </c>
      <c r="F30" s="55">
        <v>105.8</v>
      </c>
      <c r="G30" s="55">
        <v>98.3</v>
      </c>
      <c r="H30" s="55">
        <v>100.5</v>
      </c>
      <c r="I30" s="56">
        <v>104.1</v>
      </c>
      <c r="J30" s="56">
        <v>104.5</v>
      </c>
      <c r="K30" s="56">
        <v>105.3</v>
      </c>
      <c r="L30" s="56">
        <v>105.7</v>
      </c>
      <c r="M30" s="56">
        <v>102.6</v>
      </c>
      <c r="N30" s="56">
        <v>99.7</v>
      </c>
      <c r="O30" s="56">
        <v>105</v>
      </c>
      <c r="P30" s="56">
        <v>93.8</v>
      </c>
      <c r="Q30" s="52"/>
      <c r="R30" s="53" cm="1">
        <f t="array" ref="R30">PRODUCT(B30:P30/100)</f>
        <v>1.5177987396857078</v>
      </c>
      <c r="S30" s="54">
        <f t="shared" si="0"/>
        <v>0.51779873968570778</v>
      </c>
      <c r="T30" s="66"/>
      <c r="X30" s="59"/>
    </row>
    <row r="31" spans="1:24" ht="15" customHeight="1" x14ac:dyDescent="0.35">
      <c r="A31" s="49" t="s">
        <v>189</v>
      </c>
      <c r="B31" s="55">
        <v>99.6</v>
      </c>
      <c r="C31" s="55">
        <v>92.8</v>
      </c>
      <c r="D31" s="55">
        <v>99.9</v>
      </c>
      <c r="E31" s="55">
        <v>101.4</v>
      </c>
      <c r="F31" s="55">
        <v>101.6</v>
      </c>
      <c r="G31" s="55">
        <v>103</v>
      </c>
      <c r="H31" s="55">
        <v>103.5</v>
      </c>
      <c r="I31" s="56">
        <v>103.8</v>
      </c>
      <c r="J31" s="56">
        <v>101.6</v>
      </c>
      <c r="K31" s="56">
        <v>103.5</v>
      </c>
      <c r="L31" s="56">
        <v>101.6</v>
      </c>
      <c r="M31" s="56">
        <v>106.1</v>
      </c>
      <c r="N31" s="56">
        <v>114.5</v>
      </c>
      <c r="O31" s="56">
        <v>104.3</v>
      </c>
      <c r="P31" s="56">
        <v>97.1</v>
      </c>
      <c r="Q31" s="52"/>
      <c r="R31" s="53" cm="1">
        <f t="array" ref="R31">PRODUCT(B31:P31/100)</f>
        <v>1.3836669526620027</v>
      </c>
      <c r="S31" s="54">
        <f t="shared" si="0"/>
        <v>0.38366695266200268</v>
      </c>
      <c r="T31" s="66"/>
      <c r="X31" s="59"/>
    </row>
    <row r="32" spans="1:24" ht="15" customHeight="1" x14ac:dyDescent="0.35">
      <c r="A32" s="49" t="s">
        <v>191</v>
      </c>
      <c r="B32" s="55">
        <v>106.7</v>
      </c>
      <c r="C32" s="55">
        <v>100.1</v>
      </c>
      <c r="D32" s="55">
        <v>102</v>
      </c>
      <c r="E32" s="55">
        <v>105.8</v>
      </c>
      <c r="F32" s="55">
        <v>107.3</v>
      </c>
      <c r="G32" s="55">
        <v>104.6</v>
      </c>
      <c r="H32" s="55">
        <v>107</v>
      </c>
      <c r="I32" s="56">
        <v>104.6</v>
      </c>
      <c r="J32" s="56">
        <v>102.6</v>
      </c>
      <c r="K32" s="56">
        <v>104.7</v>
      </c>
      <c r="L32" s="56">
        <v>100.5</v>
      </c>
      <c r="M32" s="56">
        <v>104.3</v>
      </c>
      <c r="N32" s="56">
        <v>104.8</v>
      </c>
      <c r="O32" s="56">
        <v>102.6</v>
      </c>
      <c r="P32" s="56">
        <v>98.1</v>
      </c>
      <c r="Q32" s="52"/>
      <c r="R32" s="53" cm="1">
        <f t="array" ref="R32">PRODUCT(B32:P32/100)</f>
        <v>1.7197022857960029</v>
      </c>
      <c r="S32" s="54">
        <f t="shared" si="0"/>
        <v>0.71970228579600293</v>
      </c>
      <c r="T32" s="66"/>
      <c r="X32" s="59"/>
    </row>
    <row r="33" spans="1:24" ht="15" customHeight="1" x14ac:dyDescent="0.35">
      <c r="A33" s="49" t="s">
        <v>193</v>
      </c>
      <c r="B33" s="55">
        <v>104.1</v>
      </c>
      <c r="C33" s="55">
        <v>98.3</v>
      </c>
      <c r="D33" s="56">
        <v>104.1</v>
      </c>
      <c r="E33" s="55">
        <v>104.6</v>
      </c>
      <c r="F33" s="55">
        <v>99.6</v>
      </c>
      <c r="G33" s="55">
        <v>101</v>
      </c>
      <c r="H33" s="55">
        <v>99.9</v>
      </c>
      <c r="I33" s="56">
        <v>101.9</v>
      </c>
      <c r="J33" s="56">
        <v>100.9</v>
      </c>
      <c r="K33" s="56">
        <v>103.8</v>
      </c>
      <c r="L33" s="56">
        <v>100.1</v>
      </c>
      <c r="M33" s="56">
        <v>102</v>
      </c>
      <c r="N33" s="56">
        <v>99.2</v>
      </c>
      <c r="O33" s="56">
        <v>101.4</v>
      </c>
      <c r="P33" s="56">
        <v>99.9</v>
      </c>
      <c r="Q33" s="52"/>
      <c r="R33" s="53" cm="1">
        <f t="array" ref="R33">PRODUCT(B33:P33/100)</f>
        <v>1.2261537485741993</v>
      </c>
      <c r="S33" s="54">
        <f t="shared" si="0"/>
        <v>0.22615374857419934</v>
      </c>
      <c r="T33" s="66"/>
      <c r="X33" s="59"/>
    </row>
    <row r="34" spans="1:24" ht="15" customHeight="1" x14ac:dyDescent="0.35">
      <c r="A34" s="49" t="s">
        <v>195</v>
      </c>
      <c r="B34" s="55">
        <v>109.3</v>
      </c>
      <c r="C34" s="55">
        <v>97.7</v>
      </c>
      <c r="D34" s="55">
        <v>104.7</v>
      </c>
      <c r="E34" s="55">
        <v>103.8</v>
      </c>
      <c r="F34" s="55">
        <v>103.3</v>
      </c>
      <c r="G34" s="55">
        <v>100.4</v>
      </c>
      <c r="H34" s="55">
        <v>100.9</v>
      </c>
      <c r="I34" s="56">
        <v>99.8</v>
      </c>
      <c r="J34" s="56">
        <v>102</v>
      </c>
      <c r="K34" s="56">
        <v>100.4</v>
      </c>
      <c r="L34" s="56">
        <v>104.6</v>
      </c>
      <c r="M34" s="56">
        <v>101.4</v>
      </c>
      <c r="N34" s="56">
        <v>98.7</v>
      </c>
      <c r="O34" s="56">
        <v>120.3</v>
      </c>
      <c r="P34" s="56">
        <v>97.2</v>
      </c>
      <c r="Q34" s="52"/>
      <c r="R34" s="53" cm="1">
        <f t="array" ref="R34">PRODUCT(B34:P34/100)</f>
        <v>1.5193823313155994</v>
      </c>
      <c r="S34" s="54">
        <f t="shared" si="0"/>
        <v>0.51938233131559941</v>
      </c>
      <c r="T34" s="66"/>
      <c r="X34" s="59"/>
    </row>
    <row r="35" spans="1:24" ht="15" customHeight="1" x14ac:dyDescent="0.35">
      <c r="A35" s="49" t="s">
        <v>203</v>
      </c>
      <c r="B35" s="55">
        <v>113.4</v>
      </c>
      <c r="C35" s="55">
        <v>106.8</v>
      </c>
      <c r="D35" s="55">
        <v>104.4</v>
      </c>
      <c r="E35" s="55">
        <v>105.5</v>
      </c>
      <c r="F35" s="55">
        <v>105.7</v>
      </c>
      <c r="G35" s="55">
        <v>102.6</v>
      </c>
      <c r="H35" s="55">
        <v>103.7</v>
      </c>
      <c r="I35" s="56">
        <v>100.3</v>
      </c>
      <c r="J35" s="56">
        <v>103.4</v>
      </c>
      <c r="K35" s="56">
        <v>103.5</v>
      </c>
      <c r="L35" s="56">
        <v>104.5</v>
      </c>
      <c r="M35" s="56">
        <v>104.6</v>
      </c>
      <c r="N35" s="56">
        <v>105.9</v>
      </c>
      <c r="O35" s="56">
        <v>103</v>
      </c>
      <c r="P35" s="56">
        <v>104.7</v>
      </c>
      <c r="Q35" s="52"/>
      <c r="R35" s="53" cm="1">
        <f t="array" ref="R35">PRODUCT(B35:P35/100)</f>
        <v>2.0101479949889152</v>
      </c>
      <c r="S35" s="54">
        <f t="shared" si="0"/>
        <v>1.0101479949889152</v>
      </c>
      <c r="T35" s="66"/>
      <c r="X35" s="59"/>
    </row>
    <row r="36" spans="1:24" ht="15" customHeight="1" x14ac:dyDescent="0.35">
      <c r="A36" s="49" t="s">
        <v>205</v>
      </c>
      <c r="B36" s="55">
        <v>103.2</v>
      </c>
      <c r="C36" s="55">
        <v>104.5</v>
      </c>
      <c r="D36" s="55">
        <v>95.6</v>
      </c>
      <c r="E36" s="55">
        <v>103</v>
      </c>
      <c r="F36" s="55">
        <v>100.2</v>
      </c>
      <c r="G36" s="55">
        <v>103.1</v>
      </c>
      <c r="H36" s="55">
        <v>105.1</v>
      </c>
      <c r="I36" s="56">
        <v>96.3</v>
      </c>
      <c r="J36" s="56">
        <v>97.8</v>
      </c>
      <c r="K36" s="56">
        <v>103.1</v>
      </c>
      <c r="L36" s="56">
        <v>102.9</v>
      </c>
      <c r="M36" s="56">
        <v>101.6</v>
      </c>
      <c r="N36" s="56">
        <v>97.3</v>
      </c>
      <c r="O36" s="56">
        <v>98.2</v>
      </c>
      <c r="P36" s="56">
        <v>104.1</v>
      </c>
      <c r="Q36" s="52"/>
      <c r="R36" s="53" cm="1">
        <f t="array" ref="R36">PRODUCT(B36:P36/100)</f>
        <v>1.1642015014050822</v>
      </c>
      <c r="S36" s="54">
        <f t="shared" si="0"/>
        <v>0.16420150140508216</v>
      </c>
      <c r="T36" s="66"/>
      <c r="X36" s="59"/>
    </row>
    <row r="37" spans="1:24" ht="15" customHeight="1" x14ac:dyDescent="0.35">
      <c r="A37" s="49" t="s">
        <v>207</v>
      </c>
      <c r="B37" s="55" t="s">
        <v>410</v>
      </c>
      <c r="C37" s="55" t="s">
        <v>410</v>
      </c>
      <c r="D37" s="55" t="s">
        <v>410</v>
      </c>
      <c r="E37" s="55" t="s">
        <v>410</v>
      </c>
      <c r="F37" s="55" t="s">
        <v>410</v>
      </c>
      <c r="G37" s="55" t="s">
        <v>410</v>
      </c>
      <c r="H37" s="55" t="s">
        <v>410</v>
      </c>
      <c r="I37" s="56" t="s">
        <v>410</v>
      </c>
      <c r="J37" s="56">
        <v>107.2</v>
      </c>
      <c r="K37" s="56">
        <v>102.1</v>
      </c>
      <c r="L37" s="56">
        <v>105.2</v>
      </c>
      <c r="M37" s="56">
        <v>101.8</v>
      </c>
      <c r="N37" s="56">
        <v>102.6</v>
      </c>
      <c r="O37" s="56">
        <v>103.2</v>
      </c>
      <c r="P37" s="56">
        <v>97</v>
      </c>
      <c r="Q37" s="52"/>
      <c r="R37" s="53" cm="1">
        <f t="array" ref="R37">PRODUCT(J37:P37/100)</f>
        <v>1.2038789965096728</v>
      </c>
      <c r="S37" s="54">
        <f t="shared" si="0"/>
        <v>0.20387899650967278</v>
      </c>
      <c r="T37" s="66"/>
      <c r="X37" s="59"/>
    </row>
    <row r="38" spans="1:24" ht="15" customHeight="1" x14ac:dyDescent="0.35">
      <c r="A38" s="49" t="s">
        <v>209</v>
      </c>
      <c r="B38" s="55">
        <v>106.5</v>
      </c>
      <c r="C38" s="55">
        <v>100.7</v>
      </c>
      <c r="D38" s="55">
        <v>104.9</v>
      </c>
      <c r="E38" s="55">
        <v>106.2</v>
      </c>
      <c r="F38" s="55">
        <v>103.4</v>
      </c>
      <c r="G38" s="55">
        <v>104</v>
      </c>
      <c r="H38" s="55">
        <v>100.8</v>
      </c>
      <c r="I38" s="56">
        <v>99.2</v>
      </c>
      <c r="J38" s="56">
        <v>99.9</v>
      </c>
      <c r="K38" s="56">
        <v>100.6</v>
      </c>
      <c r="L38" s="56">
        <v>100.3</v>
      </c>
      <c r="M38" s="56">
        <v>98.9</v>
      </c>
      <c r="N38" s="56">
        <v>98.2</v>
      </c>
      <c r="O38" s="56">
        <v>104.4</v>
      </c>
      <c r="P38" s="56">
        <v>102.6</v>
      </c>
      <c r="Q38" s="52"/>
      <c r="R38" s="53" cm="1">
        <f t="array" ref="R38">PRODUCT(B38:P38/100)</f>
        <v>1.3471786960365706</v>
      </c>
      <c r="S38" s="54">
        <f t="shared" si="0"/>
        <v>0.34717869603657059</v>
      </c>
      <c r="T38" s="66"/>
      <c r="X38" s="59"/>
    </row>
    <row r="39" spans="1:24" ht="15" customHeight="1" x14ac:dyDescent="0.35">
      <c r="A39" s="49" t="s">
        <v>211</v>
      </c>
      <c r="B39" s="55">
        <v>106.6</v>
      </c>
      <c r="C39" s="55">
        <v>94</v>
      </c>
      <c r="D39" s="55">
        <v>101.7</v>
      </c>
      <c r="E39" s="55">
        <v>107.4</v>
      </c>
      <c r="F39" s="55">
        <v>113</v>
      </c>
      <c r="G39" s="55">
        <v>118</v>
      </c>
      <c r="H39" s="55">
        <v>99.8</v>
      </c>
      <c r="I39" s="56">
        <v>98.1</v>
      </c>
      <c r="J39" s="56">
        <v>103.7</v>
      </c>
      <c r="K39" s="56">
        <v>109.9</v>
      </c>
      <c r="L39" s="56">
        <v>106.5</v>
      </c>
      <c r="M39" s="56">
        <v>105.7</v>
      </c>
      <c r="N39" s="56">
        <v>107.4</v>
      </c>
      <c r="O39" s="56">
        <v>93.5</v>
      </c>
      <c r="P39" s="56">
        <v>97.6</v>
      </c>
      <c r="Q39" s="52"/>
      <c r="R39" s="53" cm="1">
        <f t="array" ref="R39">PRODUCT(B39:P39/100)</f>
        <v>1.7965406395606884</v>
      </c>
      <c r="S39" s="54">
        <f t="shared" si="0"/>
        <v>0.79654063956068843</v>
      </c>
      <c r="T39" s="66"/>
      <c r="X39" s="59"/>
    </row>
    <row r="40" spans="1:24" ht="15" customHeight="1" x14ac:dyDescent="0.35">
      <c r="A40" s="49" t="s">
        <v>213</v>
      </c>
      <c r="B40" s="55">
        <v>103.3</v>
      </c>
      <c r="C40" s="55">
        <v>89.1</v>
      </c>
      <c r="D40" s="55">
        <v>103.9</v>
      </c>
      <c r="E40" s="55">
        <v>104.4</v>
      </c>
      <c r="F40" s="55">
        <v>102.7</v>
      </c>
      <c r="G40" s="55">
        <v>101.5</v>
      </c>
      <c r="H40" s="55">
        <v>107.6</v>
      </c>
      <c r="I40" s="56">
        <v>94.9</v>
      </c>
      <c r="J40" s="56">
        <v>100.9</v>
      </c>
      <c r="K40" s="56">
        <v>101.7</v>
      </c>
      <c r="L40" s="56">
        <v>99.1</v>
      </c>
      <c r="M40" s="56">
        <v>102.3</v>
      </c>
      <c r="N40" s="56">
        <v>100.7</v>
      </c>
      <c r="O40" s="56">
        <v>93.1</v>
      </c>
      <c r="P40" s="56">
        <v>103.1</v>
      </c>
      <c r="Q40" s="52"/>
      <c r="R40" s="53" cm="1">
        <f t="array" ref="R40">PRODUCT(B40:P40/100)</f>
        <v>1.0685830118433552</v>
      </c>
      <c r="S40" s="54">
        <f t="shared" si="0"/>
        <v>6.8583011843355246E-2</v>
      </c>
      <c r="T40" s="66"/>
      <c r="X40" s="59"/>
    </row>
    <row r="41" spans="1:24" ht="15" customHeight="1" x14ac:dyDescent="0.35">
      <c r="A41" s="49" t="s">
        <v>215</v>
      </c>
      <c r="B41" s="55">
        <v>109.2</v>
      </c>
      <c r="C41" s="55">
        <v>93.6</v>
      </c>
      <c r="D41" s="55">
        <v>106.6</v>
      </c>
      <c r="E41" s="55">
        <v>107</v>
      </c>
      <c r="F41" s="55">
        <v>101.5</v>
      </c>
      <c r="G41" s="55">
        <v>103</v>
      </c>
      <c r="H41" s="55">
        <v>104.5</v>
      </c>
      <c r="I41" s="56">
        <v>105.2</v>
      </c>
      <c r="J41" s="56">
        <v>102</v>
      </c>
      <c r="K41" s="56">
        <v>102.9</v>
      </c>
      <c r="L41" s="56">
        <v>104.5</v>
      </c>
      <c r="M41" s="56">
        <v>103.5</v>
      </c>
      <c r="N41" s="56">
        <v>100.7</v>
      </c>
      <c r="O41" s="56">
        <v>102.6</v>
      </c>
      <c r="P41" s="56">
        <v>101.5</v>
      </c>
      <c r="Q41" s="52"/>
      <c r="R41" s="53" cm="1">
        <f t="array" ref="R41">PRODUCT(B41:P41/100)</f>
        <v>1.595107022551532</v>
      </c>
      <c r="S41" s="54">
        <f t="shared" si="0"/>
        <v>0.59510702255153203</v>
      </c>
      <c r="T41" s="66"/>
      <c r="X41" s="59"/>
    </row>
    <row r="42" spans="1:24" ht="15" customHeight="1" x14ac:dyDescent="0.35">
      <c r="A42" s="49" t="s">
        <v>217</v>
      </c>
      <c r="B42" s="55" t="s">
        <v>410</v>
      </c>
      <c r="C42" s="55" t="s">
        <v>410</v>
      </c>
      <c r="D42" s="55" t="s">
        <v>410</v>
      </c>
      <c r="E42" s="55" t="s">
        <v>410</v>
      </c>
      <c r="F42" s="55" t="s">
        <v>410</v>
      </c>
      <c r="G42" s="55" t="s">
        <v>410</v>
      </c>
      <c r="H42" s="55" t="s">
        <v>410</v>
      </c>
      <c r="I42" s="56" t="s">
        <v>410</v>
      </c>
      <c r="J42" s="56">
        <v>107.4</v>
      </c>
      <c r="K42" s="56">
        <v>98.1</v>
      </c>
      <c r="L42" s="56">
        <v>95.5</v>
      </c>
      <c r="M42" s="56">
        <v>106.3</v>
      </c>
      <c r="N42" s="56">
        <v>99.6</v>
      </c>
      <c r="O42" s="56">
        <v>103.2</v>
      </c>
      <c r="P42" s="56">
        <v>98.8</v>
      </c>
      <c r="Q42" s="52"/>
      <c r="R42" s="53" cm="1">
        <f t="array" ref="R42">PRODUCT(J42:P42/100)</f>
        <v>1.0861902626269762</v>
      </c>
      <c r="S42" s="54">
        <f t="shared" si="0"/>
        <v>8.6190262626976155E-2</v>
      </c>
      <c r="T42" s="66"/>
      <c r="X42" s="59"/>
    </row>
    <row r="43" spans="1:24" ht="15" customHeight="1" x14ac:dyDescent="0.35">
      <c r="A43" s="49" t="s">
        <v>221</v>
      </c>
      <c r="B43" s="55">
        <v>106.9</v>
      </c>
      <c r="C43" s="55">
        <v>110.5</v>
      </c>
      <c r="D43" s="55">
        <v>102.7</v>
      </c>
      <c r="E43" s="55">
        <v>107.4</v>
      </c>
      <c r="F43" s="55">
        <v>103.5</v>
      </c>
      <c r="G43" s="55">
        <v>105.4</v>
      </c>
      <c r="H43" s="55">
        <v>103.9</v>
      </c>
      <c r="I43" s="56">
        <v>98.7</v>
      </c>
      <c r="J43" s="56">
        <v>99.6</v>
      </c>
      <c r="K43" s="56">
        <v>101.8</v>
      </c>
      <c r="L43" s="56">
        <v>98</v>
      </c>
      <c r="M43" s="56">
        <v>101.5</v>
      </c>
      <c r="N43" s="56">
        <v>106.9</v>
      </c>
      <c r="O43" s="56">
        <v>96.1</v>
      </c>
      <c r="P43" s="56">
        <v>93.7</v>
      </c>
      <c r="Q43" s="52"/>
      <c r="R43" s="53" cm="1">
        <f t="array" ref="R43">PRODUCT(B43:P43/100)</f>
        <v>1.4150386010895142</v>
      </c>
      <c r="S43" s="54">
        <f t="shared" si="0"/>
        <v>0.41503860108951418</v>
      </c>
      <c r="T43" s="66"/>
      <c r="X43" s="59"/>
    </row>
    <row r="44" spans="1:24" ht="15" customHeight="1" x14ac:dyDescent="0.35">
      <c r="A44" s="49" t="s">
        <v>223</v>
      </c>
      <c r="B44" s="55">
        <v>95.8</v>
      </c>
      <c r="C44" s="55">
        <v>86.7</v>
      </c>
      <c r="D44" s="55">
        <v>100.5</v>
      </c>
      <c r="E44" s="55">
        <v>108</v>
      </c>
      <c r="F44" s="55">
        <v>112.3</v>
      </c>
      <c r="G44" s="55">
        <v>110.6</v>
      </c>
      <c r="H44" s="55">
        <v>101.5</v>
      </c>
      <c r="I44" s="56">
        <v>94.3</v>
      </c>
      <c r="J44" s="56">
        <v>94.5</v>
      </c>
      <c r="K44" s="56">
        <v>94.7</v>
      </c>
      <c r="L44" s="56">
        <v>99.4</v>
      </c>
      <c r="M44" s="56">
        <v>99.2</v>
      </c>
      <c r="N44" s="56">
        <v>95.5</v>
      </c>
      <c r="O44" s="56">
        <v>99.4</v>
      </c>
      <c r="P44" s="56">
        <v>96.9</v>
      </c>
      <c r="Q44" s="52"/>
      <c r="R44" s="53" cm="1">
        <f t="array" ref="R44">PRODUCT(B44:P44/100)</f>
        <v>0.86992221029095185</v>
      </c>
      <c r="S44" s="54">
        <f t="shared" si="0"/>
        <v>-0.13007778970904815</v>
      </c>
      <c r="T44" s="66"/>
      <c r="X44" s="59"/>
    </row>
    <row r="45" spans="1:24" ht="15" customHeight="1" x14ac:dyDescent="0.35">
      <c r="A45" s="49" t="s">
        <v>225</v>
      </c>
      <c r="B45" s="55">
        <v>108</v>
      </c>
      <c r="C45" s="55">
        <v>105.2</v>
      </c>
      <c r="D45" s="55">
        <v>105.6</v>
      </c>
      <c r="E45" s="55">
        <v>104.2</v>
      </c>
      <c r="F45" s="55">
        <v>105.7</v>
      </c>
      <c r="G45" s="55">
        <v>98.5</v>
      </c>
      <c r="H45" s="55">
        <v>101.5</v>
      </c>
      <c r="I45" s="56">
        <v>101.3</v>
      </c>
      <c r="J45" s="56">
        <v>102</v>
      </c>
      <c r="K45" s="56">
        <v>99.5</v>
      </c>
      <c r="L45" s="56">
        <v>99.7</v>
      </c>
      <c r="M45" s="56">
        <v>99.5</v>
      </c>
      <c r="N45" s="56">
        <v>102.1</v>
      </c>
      <c r="O45" s="56">
        <v>104.8</v>
      </c>
      <c r="P45" s="56">
        <v>103.8</v>
      </c>
      <c r="Q45" s="52"/>
      <c r="R45" s="53" cm="1">
        <f t="array" ref="R45">PRODUCT(B45:P45/100)</f>
        <v>1.4965240744617117</v>
      </c>
      <c r="S45" s="54">
        <f t="shared" si="0"/>
        <v>0.49652407446171165</v>
      </c>
      <c r="T45" s="66"/>
      <c r="X45" s="59"/>
    </row>
    <row r="46" spans="1:24" ht="15" customHeight="1" x14ac:dyDescent="0.35">
      <c r="A46" s="49" t="s">
        <v>227</v>
      </c>
      <c r="B46" s="55">
        <v>107</v>
      </c>
      <c r="C46" s="55">
        <v>101.7</v>
      </c>
      <c r="D46" s="55">
        <v>100.3</v>
      </c>
      <c r="E46" s="55">
        <v>105.5</v>
      </c>
      <c r="F46" s="55">
        <v>105</v>
      </c>
      <c r="G46" s="55">
        <v>98.8</v>
      </c>
      <c r="H46" s="55">
        <v>97.8</v>
      </c>
      <c r="I46" s="56">
        <v>94.5</v>
      </c>
      <c r="J46" s="56">
        <v>103</v>
      </c>
      <c r="K46" s="56">
        <v>104.3</v>
      </c>
      <c r="L46" s="56">
        <v>95.4</v>
      </c>
      <c r="M46" s="56">
        <v>103.9</v>
      </c>
      <c r="N46" s="56">
        <v>100</v>
      </c>
      <c r="O46" s="56">
        <v>102.8</v>
      </c>
      <c r="P46" s="56">
        <v>97.3</v>
      </c>
      <c r="Q46" s="52"/>
      <c r="R46" s="53" cm="1">
        <f t="array" ref="R46">PRODUCT(B46:P46/100)</f>
        <v>1.1758893054504325</v>
      </c>
      <c r="S46" s="54">
        <f t="shared" si="0"/>
        <v>0.17588930545043246</v>
      </c>
      <c r="T46" s="66"/>
      <c r="X46" s="59"/>
    </row>
    <row r="47" spans="1:24" ht="15" customHeight="1" x14ac:dyDescent="0.35">
      <c r="A47" s="49" t="s">
        <v>229</v>
      </c>
      <c r="B47" s="55">
        <v>100.4</v>
      </c>
      <c r="C47" s="55">
        <v>102.2</v>
      </c>
      <c r="D47" s="55">
        <v>105.7</v>
      </c>
      <c r="E47" s="55">
        <v>103.1</v>
      </c>
      <c r="F47" s="55">
        <v>101.5</v>
      </c>
      <c r="G47" s="55">
        <v>103.7</v>
      </c>
      <c r="H47" s="55">
        <v>102</v>
      </c>
      <c r="I47" s="56">
        <v>98.5</v>
      </c>
      <c r="J47" s="56">
        <v>98.5</v>
      </c>
      <c r="K47" s="56">
        <v>97.3</v>
      </c>
      <c r="L47" s="56">
        <v>96</v>
      </c>
      <c r="M47" s="56">
        <v>108.4</v>
      </c>
      <c r="N47" s="56">
        <v>110.7</v>
      </c>
      <c r="O47" s="56">
        <v>104.2</v>
      </c>
      <c r="P47" s="56">
        <v>98.3</v>
      </c>
      <c r="Q47" s="52"/>
      <c r="R47" s="53" cm="1">
        <f t="array" ref="R47">PRODUCT(B47:P47/100)</f>
        <v>1.3372663170712649</v>
      </c>
      <c r="S47" s="54">
        <f t="shared" si="0"/>
        <v>0.33726631707126487</v>
      </c>
      <c r="T47" s="66"/>
      <c r="X47" s="59"/>
    </row>
    <row r="48" spans="1:24" ht="15" customHeight="1" x14ac:dyDescent="0.35">
      <c r="A48" s="49" t="s">
        <v>231</v>
      </c>
      <c r="B48" s="55">
        <v>106.5</v>
      </c>
      <c r="C48" s="55">
        <v>84.1</v>
      </c>
      <c r="D48" s="55">
        <v>95.8</v>
      </c>
      <c r="E48" s="55">
        <v>103.4</v>
      </c>
      <c r="F48" s="55">
        <v>104.4</v>
      </c>
      <c r="G48" s="55">
        <v>97.9</v>
      </c>
      <c r="H48" s="55">
        <v>106.1</v>
      </c>
      <c r="I48" s="56">
        <v>98.6</v>
      </c>
      <c r="J48" s="56">
        <v>103.2</v>
      </c>
      <c r="K48" s="56">
        <v>96.5</v>
      </c>
      <c r="L48" s="56">
        <v>102.1</v>
      </c>
      <c r="M48" s="56">
        <v>102.8</v>
      </c>
      <c r="N48" s="56">
        <v>106.9</v>
      </c>
      <c r="O48" s="56">
        <v>99.3</v>
      </c>
      <c r="P48" s="56">
        <v>98.2</v>
      </c>
      <c r="Q48" s="52"/>
      <c r="R48" s="53" cm="1">
        <f t="array" ref="R48">PRODUCT(B48:P48/100)</f>
        <v>1.033645098556123</v>
      </c>
      <c r="S48" s="54">
        <f t="shared" si="0"/>
        <v>3.3645098556122965E-2</v>
      </c>
      <c r="T48" s="66"/>
      <c r="X48" s="59"/>
    </row>
    <row r="49" spans="1:24" ht="15" customHeight="1" x14ac:dyDescent="0.35">
      <c r="A49" s="49" t="s">
        <v>233</v>
      </c>
      <c r="B49" s="55">
        <v>106.9</v>
      </c>
      <c r="C49" s="55">
        <v>98</v>
      </c>
      <c r="D49" s="55">
        <v>101.9</v>
      </c>
      <c r="E49" s="55">
        <v>105.1</v>
      </c>
      <c r="F49" s="55">
        <v>101.1</v>
      </c>
      <c r="G49" s="55">
        <v>103.1</v>
      </c>
      <c r="H49" s="55">
        <v>105.4</v>
      </c>
      <c r="I49" s="56">
        <v>100.5</v>
      </c>
      <c r="J49" s="56">
        <v>97</v>
      </c>
      <c r="K49" s="56">
        <v>101.8</v>
      </c>
      <c r="L49" s="56">
        <v>100.4</v>
      </c>
      <c r="M49" s="56">
        <v>100.6</v>
      </c>
      <c r="N49" s="56">
        <v>102.7</v>
      </c>
      <c r="O49" s="56">
        <v>105.6</v>
      </c>
      <c r="P49" s="56">
        <v>101.1</v>
      </c>
      <c r="Q49" s="52"/>
      <c r="R49" s="53" cm="1">
        <f t="array" ref="R49">PRODUCT(B49:P49/100)</f>
        <v>1.3546711991391409</v>
      </c>
      <c r="S49" s="54">
        <f t="shared" si="0"/>
        <v>0.35467119913914091</v>
      </c>
      <c r="T49" s="66"/>
      <c r="X49" s="59"/>
    </row>
    <row r="50" spans="1:24" ht="15" customHeight="1" x14ac:dyDescent="0.35">
      <c r="A50" s="49" t="s">
        <v>237</v>
      </c>
      <c r="B50" s="55">
        <v>108.3</v>
      </c>
      <c r="C50" s="55">
        <v>102</v>
      </c>
      <c r="D50" s="55">
        <v>104.7</v>
      </c>
      <c r="E50" s="55">
        <v>107.6</v>
      </c>
      <c r="F50" s="55">
        <v>101.1</v>
      </c>
      <c r="G50" s="55">
        <v>104.3</v>
      </c>
      <c r="H50" s="55">
        <v>103.7</v>
      </c>
      <c r="I50" s="56">
        <v>102.4</v>
      </c>
      <c r="J50" s="56">
        <v>101.1</v>
      </c>
      <c r="K50" s="56">
        <v>102.9</v>
      </c>
      <c r="L50" s="56">
        <v>104.7</v>
      </c>
      <c r="M50" s="56">
        <v>104.9</v>
      </c>
      <c r="N50" s="56">
        <v>98.1</v>
      </c>
      <c r="O50" s="56">
        <v>98.9</v>
      </c>
      <c r="P50" s="56">
        <v>97.9</v>
      </c>
      <c r="Q50" s="52"/>
      <c r="R50" s="53" cm="1">
        <f t="array" ref="R50">PRODUCT(B50:P50/100)</f>
        <v>1.5123017316678571</v>
      </c>
      <c r="S50" s="54">
        <f t="shared" si="0"/>
        <v>0.51230173166785709</v>
      </c>
      <c r="T50" s="66"/>
      <c r="X50" s="59"/>
    </row>
    <row r="51" spans="1:24" ht="15" customHeight="1" x14ac:dyDescent="0.35">
      <c r="A51" s="49" t="s">
        <v>239</v>
      </c>
      <c r="B51" s="55">
        <v>105.7</v>
      </c>
      <c r="C51" s="55">
        <v>103</v>
      </c>
      <c r="D51" s="55">
        <v>106.7</v>
      </c>
      <c r="E51" s="55">
        <v>105.7</v>
      </c>
      <c r="F51" s="55">
        <v>109.3</v>
      </c>
      <c r="G51" s="55">
        <v>101.2</v>
      </c>
      <c r="H51" s="55">
        <v>105.5</v>
      </c>
      <c r="I51" s="56">
        <v>102.5</v>
      </c>
      <c r="J51" s="56">
        <v>96.8</v>
      </c>
      <c r="K51" s="56">
        <v>104.7</v>
      </c>
      <c r="L51" s="56">
        <v>104.4</v>
      </c>
      <c r="M51" s="56">
        <v>102.5</v>
      </c>
      <c r="N51" s="56">
        <v>101.4</v>
      </c>
      <c r="O51" s="56">
        <v>98.2</v>
      </c>
      <c r="P51" s="56">
        <v>100.9</v>
      </c>
      <c r="Q51" s="52"/>
      <c r="R51" s="53" cm="1">
        <f t="array" ref="R51">PRODUCT(B51:P51/100)</f>
        <v>1.6003524177120978</v>
      </c>
      <c r="S51" s="54">
        <f t="shared" si="0"/>
        <v>0.6003524177120978</v>
      </c>
      <c r="T51" s="66"/>
      <c r="X51" s="59"/>
    </row>
    <row r="52" spans="1:24" ht="15" customHeight="1" x14ac:dyDescent="0.35">
      <c r="A52" s="49" t="s">
        <v>241</v>
      </c>
      <c r="B52" s="55">
        <v>104.5</v>
      </c>
      <c r="C52" s="55">
        <v>94.2</v>
      </c>
      <c r="D52" s="55">
        <v>105</v>
      </c>
      <c r="E52" s="55">
        <v>110.4</v>
      </c>
      <c r="F52" s="55">
        <v>106.2</v>
      </c>
      <c r="G52" s="55">
        <v>105.9</v>
      </c>
      <c r="H52" s="55">
        <v>107.4</v>
      </c>
      <c r="I52" s="56">
        <v>98.2</v>
      </c>
      <c r="J52" s="56">
        <v>104</v>
      </c>
      <c r="K52" s="56">
        <v>103.2</v>
      </c>
      <c r="L52" s="56">
        <v>101.7</v>
      </c>
      <c r="M52" s="56">
        <v>102</v>
      </c>
      <c r="N52" s="56">
        <v>105</v>
      </c>
      <c r="O52" s="56">
        <v>100.7</v>
      </c>
      <c r="P52" s="56">
        <v>98.4</v>
      </c>
      <c r="Q52" s="52"/>
      <c r="R52" s="53" cm="1">
        <f t="array" ref="R52">PRODUCT(B52:P52/100)</f>
        <v>1.567869244532534</v>
      </c>
      <c r="S52" s="54">
        <f t="shared" si="0"/>
        <v>0.56786924453253396</v>
      </c>
      <c r="T52" s="66"/>
      <c r="X52" s="59"/>
    </row>
    <row r="53" spans="1:24" ht="15" customHeight="1" x14ac:dyDescent="0.35">
      <c r="A53" s="49" t="s">
        <v>243</v>
      </c>
      <c r="B53" s="55">
        <v>107.9</v>
      </c>
      <c r="C53" s="55">
        <v>98.3</v>
      </c>
      <c r="D53" s="55">
        <v>103.9</v>
      </c>
      <c r="E53" s="55">
        <v>106.1</v>
      </c>
      <c r="F53" s="55">
        <v>106.2</v>
      </c>
      <c r="G53" s="55">
        <v>103.2</v>
      </c>
      <c r="H53" s="55">
        <v>102.3</v>
      </c>
      <c r="I53" s="56">
        <v>100</v>
      </c>
      <c r="J53" s="56">
        <v>100.8</v>
      </c>
      <c r="K53" s="56">
        <v>101.5</v>
      </c>
      <c r="L53" s="56">
        <v>101.3</v>
      </c>
      <c r="M53" s="56">
        <v>102.4</v>
      </c>
      <c r="N53" s="56">
        <v>96.8</v>
      </c>
      <c r="O53" s="56">
        <v>101.2</v>
      </c>
      <c r="P53" s="56">
        <v>103.9</v>
      </c>
      <c r="Q53" s="52"/>
      <c r="R53" s="53" cm="1">
        <f t="array" ref="R53">PRODUCT(B53:P53/100)</f>
        <v>1.4160974327479661</v>
      </c>
      <c r="S53" s="54">
        <f t="shared" si="0"/>
        <v>0.41609743274796607</v>
      </c>
      <c r="T53" s="66"/>
      <c r="X53" s="59"/>
    </row>
    <row r="54" spans="1:24" ht="15" customHeight="1" x14ac:dyDescent="0.35">
      <c r="A54" s="49" t="s">
        <v>245</v>
      </c>
      <c r="B54" s="55">
        <v>103.3</v>
      </c>
      <c r="C54" s="55">
        <v>97.4</v>
      </c>
      <c r="D54" s="55">
        <v>104.5</v>
      </c>
      <c r="E54" s="55">
        <v>106.4</v>
      </c>
      <c r="F54" s="55">
        <v>101.8</v>
      </c>
      <c r="G54" s="55">
        <v>101.4</v>
      </c>
      <c r="H54" s="55">
        <v>103.3</v>
      </c>
      <c r="I54" s="56">
        <v>100.2</v>
      </c>
      <c r="J54" s="56">
        <v>101.4</v>
      </c>
      <c r="K54" s="56">
        <v>101.2</v>
      </c>
      <c r="L54" s="56">
        <v>102.9</v>
      </c>
      <c r="M54" s="56">
        <v>101</v>
      </c>
      <c r="N54" s="56">
        <v>97.9</v>
      </c>
      <c r="O54" s="56">
        <v>99.7</v>
      </c>
      <c r="P54" s="56">
        <v>101.8</v>
      </c>
      <c r="Q54" s="52"/>
      <c r="R54" s="53" cm="1">
        <f t="array" ref="R54">PRODUCT(B54:P54/100)</f>
        <v>1.2666359700852756</v>
      </c>
      <c r="S54" s="54">
        <f t="shared" si="0"/>
        <v>0.26663597008527562</v>
      </c>
      <c r="T54" s="66"/>
      <c r="X54" s="59"/>
    </row>
    <row r="55" spans="1:24" ht="15" customHeight="1" x14ac:dyDescent="0.35">
      <c r="A55" s="49" t="s">
        <v>247</v>
      </c>
      <c r="B55" s="55">
        <v>104.6</v>
      </c>
      <c r="C55" s="55">
        <v>84.7</v>
      </c>
      <c r="D55" s="55">
        <v>103.7</v>
      </c>
      <c r="E55" s="55">
        <v>110.7</v>
      </c>
      <c r="F55" s="55">
        <v>107.2</v>
      </c>
      <c r="G55" s="55">
        <v>98.2</v>
      </c>
      <c r="H55" s="55">
        <v>101.7</v>
      </c>
      <c r="I55" s="56">
        <v>99</v>
      </c>
      <c r="J55" s="56">
        <v>104.3</v>
      </c>
      <c r="K55" s="56">
        <v>104.7</v>
      </c>
      <c r="L55" s="56">
        <v>104.4</v>
      </c>
      <c r="M55" s="56">
        <v>105.4</v>
      </c>
      <c r="N55" s="56">
        <v>102.2</v>
      </c>
      <c r="O55" s="56">
        <v>100.7</v>
      </c>
      <c r="P55" s="56">
        <v>104.9</v>
      </c>
      <c r="Q55" s="52"/>
      <c r="R55" s="53" cm="1">
        <f t="array" ref="R55">PRODUCT(B55:P55/100)</f>
        <v>1.3984013900382815</v>
      </c>
      <c r="S55" s="54">
        <f t="shared" si="0"/>
        <v>0.39840139003828146</v>
      </c>
      <c r="T55" s="66"/>
      <c r="X55" s="59"/>
    </row>
    <row r="56" spans="1:24" ht="15" customHeight="1" x14ac:dyDescent="0.35">
      <c r="A56" s="49" t="s">
        <v>249</v>
      </c>
      <c r="B56" s="55">
        <v>105.2</v>
      </c>
      <c r="C56" s="55">
        <v>93.7</v>
      </c>
      <c r="D56" s="55">
        <v>108</v>
      </c>
      <c r="E56" s="55">
        <v>105.4</v>
      </c>
      <c r="F56" s="55">
        <v>101.5</v>
      </c>
      <c r="G56" s="55">
        <v>101.3</v>
      </c>
      <c r="H56" s="55">
        <v>104</v>
      </c>
      <c r="I56" s="56">
        <v>100.4</v>
      </c>
      <c r="J56" s="56">
        <v>95.7</v>
      </c>
      <c r="K56" s="56">
        <v>106.2</v>
      </c>
      <c r="L56" s="56">
        <v>103.1</v>
      </c>
      <c r="M56" s="56">
        <v>103.6</v>
      </c>
      <c r="N56" s="56">
        <v>99.5</v>
      </c>
      <c r="O56" s="56">
        <v>99.7</v>
      </c>
      <c r="P56" s="56">
        <v>99.6</v>
      </c>
      <c r="Q56" s="52"/>
      <c r="R56" s="53" cm="1">
        <f t="array" ref="R56">PRODUCT(B56:P56/100)</f>
        <v>1.2920957246878277</v>
      </c>
      <c r="S56" s="54">
        <f t="shared" si="0"/>
        <v>0.29209572468782774</v>
      </c>
      <c r="T56" s="66"/>
      <c r="X56" s="59"/>
    </row>
    <row r="57" spans="1:24" ht="15" customHeight="1" x14ac:dyDescent="0.35">
      <c r="A57" s="49" t="s">
        <v>253</v>
      </c>
      <c r="B57" s="55">
        <v>103.9</v>
      </c>
      <c r="C57" s="55">
        <v>94.4</v>
      </c>
      <c r="D57" s="55">
        <v>106.5</v>
      </c>
      <c r="E57" s="55">
        <v>105.8</v>
      </c>
      <c r="F57" s="55">
        <v>103.4</v>
      </c>
      <c r="G57" s="55">
        <v>102.3</v>
      </c>
      <c r="H57" s="55">
        <v>102.9</v>
      </c>
      <c r="I57" s="56">
        <v>100.8</v>
      </c>
      <c r="J57" s="56">
        <v>100.5</v>
      </c>
      <c r="K57" s="56">
        <v>100.7</v>
      </c>
      <c r="L57" s="56">
        <v>103.2</v>
      </c>
      <c r="M57" s="56">
        <v>103.8</v>
      </c>
      <c r="N57" s="56">
        <v>102.9</v>
      </c>
      <c r="O57" s="56">
        <v>104.9</v>
      </c>
      <c r="P57" s="56">
        <v>102</v>
      </c>
      <c r="Q57" s="52"/>
      <c r="R57" s="53" cm="1">
        <f t="array" ref="R57">PRODUCT(B57:P57/100)</f>
        <v>1.4472998413558544</v>
      </c>
      <c r="S57" s="54">
        <f t="shared" si="0"/>
        <v>0.44729984135585443</v>
      </c>
      <c r="T57" s="66"/>
      <c r="X57" s="59"/>
    </row>
    <row r="58" spans="1:24" ht="15" customHeight="1" x14ac:dyDescent="0.35">
      <c r="A58" s="49" t="s">
        <v>255</v>
      </c>
      <c r="B58" s="55">
        <v>101.4</v>
      </c>
      <c r="C58" s="55">
        <v>90.8</v>
      </c>
      <c r="D58" s="55">
        <v>107.8</v>
      </c>
      <c r="E58" s="55">
        <v>107.1</v>
      </c>
      <c r="F58" s="55">
        <v>104.6</v>
      </c>
      <c r="G58" s="55">
        <v>103.1</v>
      </c>
      <c r="H58" s="55">
        <v>104</v>
      </c>
      <c r="I58" s="56">
        <v>99.3</v>
      </c>
      <c r="J58" s="56">
        <v>103.9</v>
      </c>
      <c r="K58" s="56">
        <v>101.2</v>
      </c>
      <c r="L58" s="56">
        <v>101.6</v>
      </c>
      <c r="M58" s="56">
        <v>102.9</v>
      </c>
      <c r="N58" s="56">
        <v>99.3</v>
      </c>
      <c r="O58" s="56">
        <v>104.6</v>
      </c>
      <c r="P58" s="56">
        <v>102.4</v>
      </c>
      <c r="Q58" s="52"/>
      <c r="R58" s="53" cm="1">
        <f t="array" ref="R58">PRODUCT(B58:P58/100)</f>
        <v>1.3841750133703119</v>
      </c>
      <c r="S58" s="54">
        <f t="shared" si="0"/>
        <v>0.3841750133703119</v>
      </c>
      <c r="T58" s="66"/>
      <c r="X58" s="59"/>
    </row>
    <row r="59" spans="1:24" ht="15" customHeight="1" x14ac:dyDescent="0.35">
      <c r="A59" s="49" t="s">
        <v>257</v>
      </c>
      <c r="B59" s="55">
        <v>102.8</v>
      </c>
      <c r="C59" s="55">
        <v>97.2</v>
      </c>
      <c r="D59" s="55">
        <v>104.3</v>
      </c>
      <c r="E59" s="55">
        <v>100.9</v>
      </c>
      <c r="F59" s="55">
        <v>103.9</v>
      </c>
      <c r="G59" s="55">
        <v>103.1</v>
      </c>
      <c r="H59" s="55">
        <v>100.9</v>
      </c>
      <c r="I59" s="56">
        <v>99.8</v>
      </c>
      <c r="J59" s="56">
        <v>98.6</v>
      </c>
      <c r="K59" s="56">
        <v>102.1</v>
      </c>
      <c r="L59" s="56">
        <v>102.8</v>
      </c>
      <c r="M59" s="56">
        <v>106</v>
      </c>
      <c r="N59" s="56">
        <v>103.3</v>
      </c>
      <c r="O59" s="56">
        <v>99.2</v>
      </c>
      <c r="P59" s="56">
        <v>102.8</v>
      </c>
      <c r="Q59" s="52"/>
      <c r="R59" s="53" cm="1">
        <f t="array" ref="R59">PRODUCT(B59:P59/100)</f>
        <v>1.3108032813884172</v>
      </c>
      <c r="S59" s="54">
        <f t="shared" si="0"/>
        <v>0.31080328138841717</v>
      </c>
      <c r="T59" s="66"/>
      <c r="X59" s="59"/>
    </row>
    <row r="60" spans="1:24" ht="15" customHeight="1" x14ac:dyDescent="0.35">
      <c r="A60" s="49" t="s">
        <v>259</v>
      </c>
      <c r="B60" s="55">
        <v>106.8</v>
      </c>
      <c r="C60" s="55">
        <v>100.2</v>
      </c>
      <c r="D60" s="55">
        <v>102.1</v>
      </c>
      <c r="E60" s="55">
        <v>106.7</v>
      </c>
      <c r="F60" s="55">
        <v>105.9</v>
      </c>
      <c r="G60" s="55">
        <v>106.2</v>
      </c>
      <c r="H60" s="55">
        <v>104.4</v>
      </c>
      <c r="I60" s="56">
        <v>103</v>
      </c>
      <c r="J60" s="56">
        <v>96.1</v>
      </c>
      <c r="K60" s="56">
        <v>104.8</v>
      </c>
      <c r="L60" s="56">
        <v>104.7</v>
      </c>
      <c r="M60" s="56">
        <v>106.3</v>
      </c>
      <c r="N60" s="56">
        <v>108.7</v>
      </c>
      <c r="O60" s="56">
        <v>98.4</v>
      </c>
      <c r="P60" s="56">
        <v>102</v>
      </c>
      <c r="Q60" s="52"/>
      <c r="R60" s="53" cm="1">
        <f t="array" ref="R60">PRODUCT(B60:P60/100)</f>
        <v>1.7241568294876111</v>
      </c>
      <c r="S60" s="54">
        <f t="shared" si="0"/>
        <v>0.72415682948761106</v>
      </c>
      <c r="T60" s="66"/>
      <c r="X60" s="59"/>
    </row>
    <row r="61" spans="1:24" ht="15" customHeight="1" x14ac:dyDescent="0.35">
      <c r="A61" s="49" t="s">
        <v>261</v>
      </c>
      <c r="B61" s="55">
        <v>104.1</v>
      </c>
      <c r="C61" s="55">
        <v>88.9</v>
      </c>
      <c r="D61" s="55">
        <v>105.8</v>
      </c>
      <c r="E61" s="55">
        <v>105.1</v>
      </c>
      <c r="F61" s="55">
        <v>104.1</v>
      </c>
      <c r="G61" s="55">
        <v>106.1</v>
      </c>
      <c r="H61" s="55">
        <v>102</v>
      </c>
      <c r="I61" s="56">
        <v>97.5</v>
      </c>
      <c r="J61" s="56">
        <v>98.8</v>
      </c>
      <c r="K61" s="56">
        <v>103.2</v>
      </c>
      <c r="L61" s="56">
        <v>100.7</v>
      </c>
      <c r="M61" s="56">
        <v>103.6</v>
      </c>
      <c r="N61" s="56">
        <v>95</v>
      </c>
      <c r="O61" s="56">
        <v>103.9</v>
      </c>
      <c r="P61" s="56">
        <v>98.8</v>
      </c>
      <c r="Q61" s="52"/>
      <c r="R61" s="53" cm="1">
        <f t="array" ref="R61">PRODUCT(B61:P61/100)</f>
        <v>1.1725563969974886</v>
      </c>
      <c r="S61" s="54">
        <f t="shared" si="0"/>
        <v>0.17255639699748859</v>
      </c>
      <c r="T61" s="66"/>
      <c r="X61" s="59"/>
    </row>
    <row r="62" spans="1:24" ht="15" customHeight="1" x14ac:dyDescent="0.35">
      <c r="A62" s="49" t="s">
        <v>263</v>
      </c>
      <c r="B62" s="55">
        <v>108.2</v>
      </c>
      <c r="C62" s="55">
        <v>97.2</v>
      </c>
      <c r="D62" s="55">
        <v>101.4</v>
      </c>
      <c r="E62" s="55">
        <v>108.9</v>
      </c>
      <c r="F62" s="55">
        <v>103.8</v>
      </c>
      <c r="G62" s="55">
        <v>106.8</v>
      </c>
      <c r="H62" s="55">
        <v>100.7</v>
      </c>
      <c r="I62" s="56">
        <v>100.5</v>
      </c>
      <c r="J62" s="56">
        <v>102.3</v>
      </c>
      <c r="K62" s="56">
        <v>105.6</v>
      </c>
      <c r="L62" s="56">
        <v>102.5</v>
      </c>
      <c r="M62" s="56">
        <v>100.2</v>
      </c>
      <c r="N62" s="56">
        <v>104.8</v>
      </c>
      <c r="O62" s="56">
        <v>97.4</v>
      </c>
      <c r="P62" s="56">
        <v>100.6</v>
      </c>
      <c r="Q62" s="52"/>
      <c r="R62" s="53" cm="1">
        <f t="array" ref="R62">PRODUCT(B62:P62/100)</f>
        <v>1.4844748974260458</v>
      </c>
      <c r="S62" s="54">
        <f t="shared" si="0"/>
        <v>0.48447489742604577</v>
      </c>
      <c r="T62" s="66"/>
      <c r="X62" s="59"/>
    </row>
    <row r="63" spans="1:24" ht="15" customHeight="1" x14ac:dyDescent="0.35">
      <c r="A63" s="49" t="s">
        <v>265</v>
      </c>
      <c r="B63" s="55">
        <v>101.7</v>
      </c>
      <c r="C63" s="56">
        <v>97.3</v>
      </c>
      <c r="D63" s="55">
        <v>102.6</v>
      </c>
      <c r="E63" s="56">
        <v>105.1</v>
      </c>
      <c r="F63" s="55">
        <v>102.2</v>
      </c>
      <c r="G63" s="55">
        <v>102.5</v>
      </c>
      <c r="H63" s="55">
        <v>101.9</v>
      </c>
      <c r="I63" s="56">
        <v>101.2</v>
      </c>
      <c r="J63" s="56">
        <v>101.4</v>
      </c>
      <c r="K63" s="56">
        <v>101.5</v>
      </c>
      <c r="L63" s="56">
        <v>101.6</v>
      </c>
      <c r="M63" s="56">
        <v>104.2</v>
      </c>
      <c r="N63" s="56">
        <v>103.8</v>
      </c>
      <c r="O63" s="56">
        <v>102.7</v>
      </c>
      <c r="P63" s="56">
        <v>95.5</v>
      </c>
      <c r="Q63" s="52"/>
      <c r="R63" s="53" cm="1">
        <f t="array" ref="R63">PRODUCT(B63:P63/100)</f>
        <v>1.2786448110865152</v>
      </c>
      <c r="S63" s="54">
        <f t="shared" si="0"/>
        <v>0.27864481108651518</v>
      </c>
      <c r="T63" s="66"/>
      <c r="X63" s="59"/>
    </row>
    <row r="64" spans="1:24" ht="15" customHeight="1" x14ac:dyDescent="0.35">
      <c r="A64" s="49" t="s">
        <v>269</v>
      </c>
      <c r="B64" s="55">
        <v>110</v>
      </c>
      <c r="C64" s="55">
        <v>98.2</v>
      </c>
      <c r="D64" s="55">
        <v>97.7</v>
      </c>
      <c r="E64" s="55">
        <v>107.2</v>
      </c>
      <c r="F64" s="55">
        <v>97</v>
      </c>
      <c r="G64" s="55">
        <v>104.5</v>
      </c>
      <c r="H64" s="55">
        <v>98.6</v>
      </c>
      <c r="I64" s="56">
        <v>97.9</v>
      </c>
      <c r="J64" s="56">
        <v>104.5</v>
      </c>
      <c r="K64" s="56">
        <v>102.4</v>
      </c>
      <c r="L64" s="56">
        <v>104.1</v>
      </c>
      <c r="M64" s="56">
        <v>104.8</v>
      </c>
      <c r="N64" s="56">
        <v>96</v>
      </c>
      <c r="O64" s="56">
        <v>102.3</v>
      </c>
      <c r="P64" s="56">
        <v>107.1</v>
      </c>
      <c r="Q64" s="52"/>
      <c r="R64" s="53" cm="1">
        <f t="array" ref="R64">PRODUCT(B64:P64/100)</f>
        <v>1.3592700578167314</v>
      </c>
      <c r="S64" s="54">
        <f t="shared" si="0"/>
        <v>0.35927005781673138</v>
      </c>
      <c r="T64" s="66"/>
      <c r="X64" s="59"/>
    </row>
    <row r="65" spans="1:24" ht="15" customHeight="1" x14ac:dyDescent="0.35">
      <c r="A65" s="49" t="s">
        <v>271</v>
      </c>
      <c r="B65" s="55">
        <v>103.7</v>
      </c>
      <c r="C65" s="55">
        <v>92.5</v>
      </c>
      <c r="D65" s="55">
        <v>111</v>
      </c>
      <c r="E65" s="55">
        <v>108.3</v>
      </c>
      <c r="F65" s="55">
        <v>108.4</v>
      </c>
      <c r="G65" s="55">
        <v>102.4</v>
      </c>
      <c r="H65" s="55">
        <v>103</v>
      </c>
      <c r="I65" s="56">
        <v>99</v>
      </c>
      <c r="J65" s="56">
        <v>102.1</v>
      </c>
      <c r="K65" s="56">
        <v>102.9</v>
      </c>
      <c r="L65" s="56">
        <v>103.3</v>
      </c>
      <c r="M65" s="56">
        <v>101</v>
      </c>
      <c r="N65" s="56">
        <v>99.5</v>
      </c>
      <c r="O65" s="56">
        <v>100.1</v>
      </c>
      <c r="P65" s="56">
        <v>100.1</v>
      </c>
      <c r="Q65" s="52"/>
      <c r="R65" s="53" cm="1">
        <f t="array" ref="R65">PRODUCT(B65:P65/100)</f>
        <v>1.4263550055557432</v>
      </c>
      <c r="S65" s="54">
        <f t="shared" si="0"/>
        <v>0.42635500555574324</v>
      </c>
      <c r="T65" s="66"/>
      <c r="X65" s="59"/>
    </row>
    <row r="66" spans="1:24" ht="15" customHeight="1" x14ac:dyDescent="0.35">
      <c r="A66" s="49" t="s">
        <v>273</v>
      </c>
      <c r="B66" s="55">
        <v>102.2</v>
      </c>
      <c r="C66" s="55">
        <v>94.9</v>
      </c>
      <c r="D66" s="55">
        <v>104.5</v>
      </c>
      <c r="E66" s="55">
        <v>102.2</v>
      </c>
      <c r="F66" s="55">
        <v>99.1</v>
      </c>
      <c r="G66" s="55">
        <v>102.4</v>
      </c>
      <c r="H66" s="55">
        <v>98.6</v>
      </c>
      <c r="I66" s="56">
        <v>99.9</v>
      </c>
      <c r="J66" s="56">
        <v>100.7</v>
      </c>
      <c r="K66" s="56">
        <v>102</v>
      </c>
      <c r="L66" s="56">
        <v>106.6</v>
      </c>
      <c r="M66" s="56">
        <v>101.3</v>
      </c>
      <c r="N66" s="56">
        <v>96.1</v>
      </c>
      <c r="O66" s="56">
        <v>106.3</v>
      </c>
      <c r="P66" s="56">
        <v>101.9</v>
      </c>
      <c r="Q66" s="52"/>
      <c r="R66" s="53" cm="1">
        <f t="array" ref="R66">PRODUCT(B66:P66/100)</f>
        <v>1.1954390472825533</v>
      </c>
      <c r="S66" s="54">
        <f t="shared" si="0"/>
        <v>0.19543904728255335</v>
      </c>
      <c r="T66" s="66"/>
      <c r="X66" s="59"/>
    </row>
    <row r="67" spans="1:24" ht="15" customHeight="1" x14ac:dyDescent="0.35">
      <c r="A67" s="65" t="s">
        <v>275</v>
      </c>
      <c r="B67" s="55">
        <v>101.9</v>
      </c>
      <c r="C67" s="55">
        <v>96.2</v>
      </c>
      <c r="D67" s="55">
        <v>101.8</v>
      </c>
      <c r="E67" s="55">
        <v>99.9</v>
      </c>
      <c r="F67" s="55">
        <v>97.5</v>
      </c>
      <c r="G67" s="55">
        <v>99.8</v>
      </c>
      <c r="H67" s="55">
        <v>99.6</v>
      </c>
      <c r="I67" s="56">
        <v>98.3</v>
      </c>
      <c r="J67" s="56">
        <v>97.7</v>
      </c>
      <c r="K67" s="56">
        <v>96.2</v>
      </c>
      <c r="L67" s="56">
        <v>100.3</v>
      </c>
      <c r="M67" s="56">
        <v>99.6</v>
      </c>
      <c r="N67" s="56">
        <v>93.7</v>
      </c>
      <c r="O67" s="56">
        <v>106.4</v>
      </c>
      <c r="P67" s="56">
        <v>103.5</v>
      </c>
      <c r="Q67" s="52"/>
      <c r="R67" s="53" cm="1">
        <f t="array" ref="R67">PRODUCT(B67:P67/100)</f>
        <v>0.9201571632133605</v>
      </c>
      <c r="S67" s="54">
        <f t="shared" si="0"/>
        <v>-7.9842836786639504E-2</v>
      </c>
      <c r="T67" s="66"/>
      <c r="X67" s="59"/>
    </row>
    <row r="68" spans="1:24" ht="15" customHeight="1" x14ac:dyDescent="0.35">
      <c r="A68" s="65" t="s">
        <v>277</v>
      </c>
      <c r="B68" s="55">
        <v>103.2</v>
      </c>
      <c r="C68" s="55">
        <v>91.5</v>
      </c>
      <c r="D68" s="55">
        <v>107.6</v>
      </c>
      <c r="E68" s="55">
        <v>102.4</v>
      </c>
      <c r="F68" s="55">
        <v>101.8</v>
      </c>
      <c r="G68" s="55">
        <v>103.3</v>
      </c>
      <c r="H68" s="55">
        <v>105.9</v>
      </c>
      <c r="I68" s="56">
        <v>98.5</v>
      </c>
      <c r="J68" s="56">
        <v>105.3</v>
      </c>
      <c r="K68" s="56">
        <v>102.5</v>
      </c>
      <c r="L68" s="56">
        <v>115.2</v>
      </c>
      <c r="M68" s="56">
        <v>104.7</v>
      </c>
      <c r="N68" s="56">
        <v>98.1</v>
      </c>
      <c r="O68" s="56">
        <v>106.5</v>
      </c>
      <c r="P68" s="56">
        <v>100.8</v>
      </c>
      <c r="Q68" s="52"/>
      <c r="R68" s="53" cm="1">
        <f t="array" ref="R68">PRODUCT(B68:P68/100)</f>
        <v>1.5646739569696237</v>
      </c>
      <c r="S68" s="54">
        <f t="shared" si="0"/>
        <v>0.56467395696962375</v>
      </c>
      <c r="T68" s="66"/>
      <c r="X68" s="59"/>
    </row>
    <row r="69" spans="1:24" ht="15" customHeight="1" x14ac:dyDescent="0.35">
      <c r="A69" s="65" t="s">
        <v>279</v>
      </c>
      <c r="B69" s="55" t="s">
        <v>410</v>
      </c>
      <c r="C69" s="55" t="s">
        <v>410</v>
      </c>
      <c r="D69" s="55">
        <v>110.4</v>
      </c>
      <c r="E69" s="55">
        <v>110.1</v>
      </c>
      <c r="F69" s="55">
        <v>101.2</v>
      </c>
      <c r="G69" s="55">
        <v>109.2</v>
      </c>
      <c r="H69" s="55">
        <v>84</v>
      </c>
      <c r="I69" s="56">
        <v>107</v>
      </c>
      <c r="J69" s="56">
        <v>101.1</v>
      </c>
      <c r="K69" s="56">
        <v>108.9</v>
      </c>
      <c r="L69" s="56">
        <v>108.1</v>
      </c>
      <c r="M69" s="56">
        <v>96.8</v>
      </c>
      <c r="N69" s="56">
        <v>97.9</v>
      </c>
      <c r="O69" s="56">
        <v>102.2</v>
      </c>
      <c r="P69" s="56">
        <v>100.6</v>
      </c>
      <c r="Q69" s="52"/>
      <c r="R69" s="53" cm="1">
        <f t="array" ref="R69">PRODUCT(D69:P69/100)</f>
        <v>1.4000200711589783</v>
      </c>
      <c r="S69" s="54">
        <f t="shared" si="0"/>
        <v>0.40002007115897831</v>
      </c>
      <c r="T69" s="66"/>
      <c r="X69" s="59"/>
    </row>
    <row r="70" spans="1:24" ht="15" customHeight="1" x14ac:dyDescent="0.35">
      <c r="A70" s="49" t="s">
        <v>281</v>
      </c>
      <c r="B70" s="55">
        <v>100.6</v>
      </c>
      <c r="C70" s="55">
        <v>91.8</v>
      </c>
      <c r="D70" s="55">
        <v>104.6</v>
      </c>
      <c r="E70" s="55">
        <v>103.1</v>
      </c>
      <c r="F70" s="55">
        <v>103</v>
      </c>
      <c r="G70" s="55">
        <v>102.7</v>
      </c>
      <c r="H70" s="55">
        <v>102.7</v>
      </c>
      <c r="I70" s="56">
        <v>101</v>
      </c>
      <c r="J70" s="56">
        <v>99.6</v>
      </c>
      <c r="K70" s="56">
        <v>101.4</v>
      </c>
      <c r="L70" s="56">
        <v>99.8</v>
      </c>
      <c r="M70" s="56">
        <v>98.5</v>
      </c>
      <c r="N70" s="56">
        <v>103.9</v>
      </c>
      <c r="O70" s="56">
        <v>104.4</v>
      </c>
      <c r="P70" s="56">
        <v>101.1</v>
      </c>
      <c r="Q70" s="52"/>
      <c r="R70" s="53" cm="1">
        <f t="array" ref="R70">PRODUCT(B70:P70/100)</f>
        <v>1.1897665767458143</v>
      </c>
      <c r="S70" s="54">
        <f t="shared" ref="S70:S91" si="1">R70-1</f>
        <v>0.18976657674581432</v>
      </c>
      <c r="T70" s="66"/>
      <c r="X70" s="59"/>
    </row>
    <row r="71" spans="1:24" ht="15" customHeight="1" x14ac:dyDescent="0.35">
      <c r="A71" s="49" t="s">
        <v>286</v>
      </c>
      <c r="B71" s="55">
        <v>103.4</v>
      </c>
      <c r="C71" s="55">
        <v>97.9</v>
      </c>
      <c r="D71" s="55">
        <v>101.3</v>
      </c>
      <c r="E71" s="55">
        <v>102.9</v>
      </c>
      <c r="F71" s="55">
        <v>101</v>
      </c>
      <c r="G71" s="55">
        <v>101.7</v>
      </c>
      <c r="H71" s="55">
        <v>108.5</v>
      </c>
      <c r="I71" s="56">
        <v>100.4</v>
      </c>
      <c r="J71" s="56">
        <v>104.5</v>
      </c>
      <c r="K71" s="56">
        <v>99.2</v>
      </c>
      <c r="L71" s="56">
        <v>105</v>
      </c>
      <c r="M71" s="56">
        <v>105.4</v>
      </c>
      <c r="N71" s="56">
        <v>103.2</v>
      </c>
      <c r="O71" s="56">
        <v>103.7</v>
      </c>
      <c r="P71" s="56">
        <v>108.8</v>
      </c>
      <c r="Q71" s="52"/>
      <c r="R71" s="53" cm="1">
        <f t="array" ref="R71">PRODUCT(B71:P71/100)</f>
        <v>1.5771719697174478</v>
      </c>
      <c r="S71" s="54">
        <f t="shared" si="1"/>
        <v>0.57717196971744777</v>
      </c>
      <c r="T71" s="66"/>
      <c r="X71" s="59"/>
    </row>
    <row r="72" spans="1:24" ht="15" customHeight="1" x14ac:dyDescent="0.35">
      <c r="A72" s="49" t="s">
        <v>288</v>
      </c>
      <c r="B72" s="55">
        <v>100</v>
      </c>
      <c r="C72" s="55">
        <v>101</v>
      </c>
      <c r="D72" s="55">
        <v>102.4</v>
      </c>
      <c r="E72" s="55">
        <v>100.8</v>
      </c>
      <c r="F72" s="55">
        <v>103.7</v>
      </c>
      <c r="G72" s="55">
        <v>102.3</v>
      </c>
      <c r="H72" s="55">
        <v>105.2</v>
      </c>
      <c r="I72" s="56">
        <v>100</v>
      </c>
      <c r="J72" s="56">
        <v>99.2</v>
      </c>
      <c r="K72" s="56">
        <v>102.3</v>
      </c>
      <c r="L72" s="56">
        <v>101.3</v>
      </c>
      <c r="M72" s="56">
        <v>102.8</v>
      </c>
      <c r="N72" s="56">
        <v>94.9</v>
      </c>
      <c r="O72" s="56">
        <v>96.7</v>
      </c>
      <c r="P72" s="56">
        <v>102.8</v>
      </c>
      <c r="Q72" s="52"/>
      <c r="R72" s="53" cm="1">
        <f t="array" ref="R72">PRODUCT(B72:P72/100)</f>
        <v>1.1599189921841386</v>
      </c>
      <c r="S72" s="54">
        <f t="shared" si="1"/>
        <v>0.15991899218413863</v>
      </c>
      <c r="T72" s="66"/>
      <c r="X72" s="59"/>
    </row>
    <row r="73" spans="1:24" ht="15" customHeight="1" x14ac:dyDescent="0.35">
      <c r="A73" s="49" t="s">
        <v>290</v>
      </c>
      <c r="B73" s="55">
        <v>103.4</v>
      </c>
      <c r="C73" s="55">
        <v>104.8</v>
      </c>
      <c r="D73" s="55">
        <v>102.5</v>
      </c>
      <c r="E73" s="55">
        <v>105.5</v>
      </c>
      <c r="F73" s="55">
        <v>106.9</v>
      </c>
      <c r="G73" s="55">
        <v>106.2</v>
      </c>
      <c r="H73" s="55">
        <v>104.7</v>
      </c>
      <c r="I73" s="56">
        <v>99.4</v>
      </c>
      <c r="J73" s="56">
        <v>103.2</v>
      </c>
      <c r="K73" s="56">
        <v>100.4</v>
      </c>
      <c r="L73" s="56">
        <v>103.5</v>
      </c>
      <c r="M73" s="56">
        <v>104.8</v>
      </c>
      <c r="N73" s="56">
        <v>105.6</v>
      </c>
      <c r="O73" s="56">
        <v>98.1</v>
      </c>
      <c r="P73" s="56">
        <v>96.2</v>
      </c>
      <c r="Q73" s="52"/>
      <c r="R73" s="53" cm="1">
        <f t="array" ref="R73">PRODUCT(B73:P73/100)</f>
        <v>1.5506596087251288</v>
      </c>
      <c r="S73" s="54">
        <f t="shared" si="1"/>
        <v>0.55065960872512876</v>
      </c>
      <c r="T73" s="66"/>
      <c r="X73" s="59"/>
    </row>
    <row r="74" spans="1:24" ht="15" customHeight="1" x14ac:dyDescent="0.35">
      <c r="A74" s="49" t="s">
        <v>292</v>
      </c>
      <c r="B74" s="55">
        <v>103.8</v>
      </c>
      <c r="C74" s="55">
        <v>99.2</v>
      </c>
      <c r="D74" s="55">
        <v>102.9</v>
      </c>
      <c r="E74" s="55">
        <v>104</v>
      </c>
      <c r="F74" s="55">
        <v>101.6</v>
      </c>
      <c r="G74" s="55">
        <v>105</v>
      </c>
      <c r="H74" s="55">
        <v>100.6</v>
      </c>
      <c r="I74" s="56">
        <v>100.9</v>
      </c>
      <c r="J74" s="56">
        <v>102</v>
      </c>
      <c r="K74" s="56">
        <v>100.7</v>
      </c>
      <c r="L74" s="56">
        <v>101.1</v>
      </c>
      <c r="M74" s="56">
        <v>101.9</v>
      </c>
      <c r="N74" s="56">
        <v>104.3</v>
      </c>
      <c r="O74" s="56">
        <v>103.7</v>
      </c>
      <c r="P74" s="56">
        <v>96.7</v>
      </c>
      <c r="Q74" s="52"/>
      <c r="R74" s="53" cm="1">
        <f t="array" ref="R74">PRODUCT(B74:P74/100)</f>
        <v>1.3206094921064335</v>
      </c>
      <c r="S74" s="54">
        <f t="shared" si="1"/>
        <v>0.32060949210643352</v>
      </c>
      <c r="T74" s="66"/>
      <c r="X74" s="59"/>
    </row>
    <row r="75" spans="1:24" ht="15.75" customHeight="1" x14ac:dyDescent="0.35">
      <c r="A75" s="49" t="s">
        <v>296</v>
      </c>
      <c r="B75" s="55">
        <v>104.2</v>
      </c>
      <c r="C75" s="55">
        <v>99.6</v>
      </c>
      <c r="D75" s="55">
        <v>105.1</v>
      </c>
      <c r="E75" s="55">
        <v>106.1</v>
      </c>
      <c r="F75" s="55">
        <v>104.2</v>
      </c>
      <c r="G75" s="55">
        <v>103</v>
      </c>
      <c r="H75" s="55">
        <v>101.7</v>
      </c>
      <c r="I75" s="56">
        <v>100.3</v>
      </c>
      <c r="J75" s="56">
        <v>103.3</v>
      </c>
      <c r="K75" s="56">
        <v>103.1</v>
      </c>
      <c r="L75" s="56">
        <v>103.2</v>
      </c>
      <c r="M75" s="56">
        <v>99.9</v>
      </c>
      <c r="N75" s="56">
        <v>97.6</v>
      </c>
      <c r="O75" s="56">
        <v>97.6</v>
      </c>
      <c r="P75" s="56">
        <v>104.9</v>
      </c>
      <c r="Q75" s="52"/>
      <c r="R75" s="53" cm="1">
        <f t="array" ref="R75">PRODUCT(B75:P75/100)</f>
        <v>1.3901167706185771</v>
      </c>
      <c r="S75" s="54">
        <f t="shared" si="1"/>
        <v>0.39011677061857708</v>
      </c>
      <c r="T75" s="66"/>
      <c r="X75" s="59"/>
    </row>
    <row r="76" spans="1:24" ht="15" customHeight="1" x14ac:dyDescent="0.35">
      <c r="A76" s="49" t="s">
        <v>302</v>
      </c>
      <c r="B76" s="55">
        <v>101.9</v>
      </c>
      <c r="C76" s="55">
        <v>103.1</v>
      </c>
      <c r="D76" s="55">
        <v>107</v>
      </c>
      <c r="E76" s="55">
        <v>104.8</v>
      </c>
      <c r="F76" s="55">
        <v>108.3</v>
      </c>
      <c r="G76" s="55">
        <v>101.7</v>
      </c>
      <c r="H76" s="55">
        <v>105</v>
      </c>
      <c r="I76" s="56">
        <v>99.2</v>
      </c>
      <c r="J76" s="56">
        <v>104.7</v>
      </c>
      <c r="K76" s="56">
        <v>104.3</v>
      </c>
      <c r="L76" s="56">
        <v>103.5</v>
      </c>
      <c r="M76" s="56">
        <v>104</v>
      </c>
      <c r="N76" s="56">
        <v>100.5</v>
      </c>
      <c r="O76" s="56">
        <v>102.6</v>
      </c>
      <c r="P76" s="56">
        <v>101.7</v>
      </c>
      <c r="Q76" s="52"/>
      <c r="R76" s="53" cm="1">
        <f t="array" ref="R76">PRODUCT(B76:P76/100)</f>
        <v>1.6659706462791526</v>
      </c>
      <c r="S76" s="54">
        <f t="shared" si="1"/>
        <v>0.66597064627915259</v>
      </c>
      <c r="T76" s="66"/>
      <c r="X76" s="59"/>
    </row>
    <row r="77" spans="1:24" ht="15" customHeight="1" x14ac:dyDescent="0.35">
      <c r="A77" s="49" t="s">
        <v>304</v>
      </c>
      <c r="B77" s="55">
        <v>102.1</v>
      </c>
      <c r="C77" s="55">
        <v>97.6</v>
      </c>
      <c r="D77" s="55">
        <v>102</v>
      </c>
      <c r="E77" s="55">
        <v>101.2</v>
      </c>
      <c r="F77" s="55">
        <v>95.6</v>
      </c>
      <c r="G77" s="55">
        <v>97.1</v>
      </c>
      <c r="H77" s="55">
        <v>104.4</v>
      </c>
      <c r="I77" s="56">
        <v>102.8</v>
      </c>
      <c r="J77" s="56">
        <v>98</v>
      </c>
      <c r="K77" s="56">
        <v>103.8</v>
      </c>
      <c r="L77" s="56">
        <v>102.9</v>
      </c>
      <c r="M77" s="56">
        <v>102.1</v>
      </c>
      <c r="N77" s="56">
        <v>98.5</v>
      </c>
      <c r="O77" s="56">
        <v>107.4</v>
      </c>
      <c r="P77" s="56">
        <v>99.2</v>
      </c>
      <c r="Q77" s="52"/>
      <c r="R77" s="53" cm="1">
        <f t="array" ref="R77">PRODUCT(B77:P77/100)</f>
        <v>1.1493272655054512</v>
      </c>
      <c r="S77" s="54">
        <f t="shared" si="1"/>
        <v>0.14932726550545117</v>
      </c>
      <c r="T77" s="66"/>
      <c r="X77" s="59"/>
    </row>
    <row r="78" spans="1:24" ht="15" customHeight="1" x14ac:dyDescent="0.35">
      <c r="A78" s="49" t="s">
        <v>308</v>
      </c>
      <c r="B78" s="55">
        <v>103.2</v>
      </c>
      <c r="C78" s="55">
        <v>93.2</v>
      </c>
      <c r="D78" s="55">
        <v>101.9</v>
      </c>
      <c r="E78" s="55">
        <v>104.2</v>
      </c>
      <c r="F78" s="55">
        <v>99.1</v>
      </c>
      <c r="G78" s="55">
        <v>104.6</v>
      </c>
      <c r="H78" s="55">
        <v>101.3</v>
      </c>
      <c r="I78" s="56">
        <v>99.1</v>
      </c>
      <c r="J78" s="56">
        <v>100.8</v>
      </c>
      <c r="K78" s="56">
        <v>102.8</v>
      </c>
      <c r="L78" s="56">
        <v>104</v>
      </c>
      <c r="M78" s="56">
        <v>102.3</v>
      </c>
      <c r="N78" s="56">
        <v>102.2</v>
      </c>
      <c r="O78" s="56">
        <v>106.7</v>
      </c>
      <c r="P78" s="56">
        <v>104</v>
      </c>
      <c r="Q78" s="52"/>
      <c r="R78" s="53" cm="1">
        <f t="array" ref="R78">PRODUCT(B78:P78/100)</f>
        <v>1.3287314844294362</v>
      </c>
      <c r="S78" s="54">
        <f t="shared" si="1"/>
        <v>0.32873148442943623</v>
      </c>
      <c r="T78" s="66"/>
      <c r="X78" s="59"/>
    </row>
    <row r="79" spans="1:24" ht="15" customHeight="1" x14ac:dyDescent="0.35">
      <c r="A79" s="49" t="s">
        <v>310</v>
      </c>
      <c r="B79" s="55">
        <v>103.8</v>
      </c>
      <c r="C79" s="55">
        <v>97.2</v>
      </c>
      <c r="D79" s="55">
        <v>102.6</v>
      </c>
      <c r="E79" s="55">
        <v>105.6</v>
      </c>
      <c r="F79" s="55">
        <v>101.6</v>
      </c>
      <c r="G79" s="55">
        <v>105</v>
      </c>
      <c r="H79" s="55">
        <v>100.1</v>
      </c>
      <c r="I79" s="56">
        <v>98.6</v>
      </c>
      <c r="J79" s="56">
        <v>100.4</v>
      </c>
      <c r="K79" s="56">
        <v>102.4</v>
      </c>
      <c r="L79" s="56">
        <v>100.8</v>
      </c>
      <c r="M79" s="56">
        <v>102.3</v>
      </c>
      <c r="N79" s="56">
        <v>100.1</v>
      </c>
      <c r="O79" s="56">
        <v>101.1</v>
      </c>
      <c r="P79" s="56">
        <v>107</v>
      </c>
      <c r="Q79" s="52"/>
      <c r="R79" s="53" cm="1">
        <f t="array" ref="R79">PRODUCT(B79:P79/100)</f>
        <v>1.3213191912907545</v>
      </c>
      <c r="S79" s="54">
        <f t="shared" si="1"/>
        <v>0.32131919129075448</v>
      </c>
      <c r="T79" s="66"/>
      <c r="X79" s="59"/>
    </row>
    <row r="80" spans="1:24" ht="15" customHeight="1" x14ac:dyDescent="0.35">
      <c r="A80" s="49" t="s">
        <v>312</v>
      </c>
      <c r="B80" s="55">
        <v>101.4</v>
      </c>
      <c r="C80" s="55">
        <v>100.6</v>
      </c>
      <c r="D80" s="55">
        <v>101.7</v>
      </c>
      <c r="E80" s="55">
        <v>101.7</v>
      </c>
      <c r="F80" s="55">
        <v>103</v>
      </c>
      <c r="G80" s="55">
        <v>103.4</v>
      </c>
      <c r="H80" s="55">
        <v>103.1</v>
      </c>
      <c r="I80" s="56">
        <v>102.3</v>
      </c>
      <c r="J80" s="56">
        <v>100.8</v>
      </c>
      <c r="K80" s="56">
        <v>97.8</v>
      </c>
      <c r="L80" s="56">
        <v>99.6</v>
      </c>
      <c r="M80" s="56">
        <v>101.2</v>
      </c>
      <c r="N80" s="56">
        <v>96.9</v>
      </c>
      <c r="O80" s="56">
        <v>100.5</v>
      </c>
      <c r="P80" s="56">
        <v>98.4</v>
      </c>
      <c r="Q80" s="52"/>
      <c r="R80" s="53" cm="1">
        <f t="array" ref="R80">PRODUCT(B80:P80/100)</f>
        <v>1.1284805523833352</v>
      </c>
      <c r="S80" s="54">
        <f t="shared" si="1"/>
        <v>0.12848055238333522</v>
      </c>
      <c r="T80" s="66"/>
      <c r="X80" s="59"/>
    </row>
    <row r="81" spans="1:24" ht="15" customHeight="1" x14ac:dyDescent="0.35">
      <c r="A81" s="49" t="s">
        <v>317</v>
      </c>
      <c r="B81" s="55">
        <v>102.7</v>
      </c>
      <c r="C81" s="55">
        <v>98.2</v>
      </c>
      <c r="D81" s="55">
        <v>99.4</v>
      </c>
      <c r="E81" s="55">
        <v>95.3</v>
      </c>
      <c r="F81" s="55">
        <v>100.1</v>
      </c>
      <c r="G81" s="55">
        <v>102.8</v>
      </c>
      <c r="H81" s="55">
        <v>102.4</v>
      </c>
      <c r="I81" s="56">
        <v>101.7</v>
      </c>
      <c r="J81" s="56">
        <v>94.8</v>
      </c>
      <c r="K81" s="56">
        <v>101.7</v>
      </c>
      <c r="L81" s="56">
        <v>103.8</v>
      </c>
      <c r="M81" s="56">
        <v>109.2</v>
      </c>
      <c r="N81" s="56">
        <v>104.9</v>
      </c>
      <c r="O81" s="56">
        <v>101.6</v>
      </c>
      <c r="P81" s="56">
        <v>112.2</v>
      </c>
      <c r="Q81" s="52"/>
      <c r="R81" s="53" cm="1">
        <f t="array" ref="R81">PRODUCT(B81:P81/100)</f>
        <v>1.3378907568745526</v>
      </c>
      <c r="S81" s="54">
        <f t="shared" si="1"/>
        <v>0.33789075687455261</v>
      </c>
      <c r="T81" s="66"/>
      <c r="X81" s="59"/>
    </row>
    <row r="82" spans="1:24" ht="15" customHeight="1" x14ac:dyDescent="0.35">
      <c r="A82" s="49" t="s">
        <v>321</v>
      </c>
      <c r="B82" s="55">
        <v>106.8</v>
      </c>
      <c r="C82" s="55">
        <v>98</v>
      </c>
      <c r="D82" s="55">
        <v>101.7</v>
      </c>
      <c r="E82" s="55">
        <v>105.8</v>
      </c>
      <c r="F82" s="55">
        <v>103</v>
      </c>
      <c r="G82" s="55">
        <v>101.1</v>
      </c>
      <c r="H82" s="55">
        <v>103.3</v>
      </c>
      <c r="I82" s="56">
        <v>102</v>
      </c>
      <c r="J82" s="56">
        <v>103.2</v>
      </c>
      <c r="K82" s="56">
        <v>99.4</v>
      </c>
      <c r="L82" s="56">
        <v>102.9</v>
      </c>
      <c r="M82" s="56">
        <v>102.3</v>
      </c>
      <c r="N82" s="56">
        <v>92.4</v>
      </c>
      <c r="O82" s="56">
        <v>115.6</v>
      </c>
      <c r="P82" s="56">
        <v>101.4</v>
      </c>
      <c r="Q82" s="52"/>
      <c r="R82" s="53" cm="1">
        <f t="array" ref="R82">PRODUCT(B82:P82/100)</f>
        <v>1.4451657922016978</v>
      </c>
      <c r="S82" s="54">
        <f t="shared" si="1"/>
        <v>0.44516579220169783</v>
      </c>
      <c r="T82" s="66"/>
      <c r="X82" s="59"/>
    </row>
    <row r="83" spans="1:24" ht="15" customHeight="1" x14ac:dyDescent="0.35">
      <c r="A83" s="49" t="s">
        <v>319</v>
      </c>
      <c r="B83" s="55">
        <v>108.9</v>
      </c>
      <c r="C83" s="55">
        <v>105.3</v>
      </c>
      <c r="D83" s="55">
        <v>103.9</v>
      </c>
      <c r="E83" s="55">
        <v>108.6</v>
      </c>
      <c r="F83" s="55">
        <v>101.6</v>
      </c>
      <c r="G83" s="55">
        <v>98.6</v>
      </c>
      <c r="H83" s="55">
        <v>95.4</v>
      </c>
      <c r="I83" s="56">
        <v>100.6</v>
      </c>
      <c r="J83" s="56">
        <v>101.8</v>
      </c>
      <c r="K83" s="56">
        <v>104.3</v>
      </c>
      <c r="L83" s="56">
        <v>100.6</v>
      </c>
      <c r="M83" s="56">
        <v>104.6</v>
      </c>
      <c r="N83" s="56">
        <v>110</v>
      </c>
      <c r="O83" s="56">
        <v>104</v>
      </c>
      <c r="P83" s="56">
        <v>99.9</v>
      </c>
      <c r="Q83" s="52"/>
      <c r="R83" s="53" cm="1">
        <f t="array" ref="R83">PRODUCT(B83:P83/100)</f>
        <v>1.588443845954179</v>
      </c>
      <c r="S83" s="54">
        <f t="shared" si="1"/>
        <v>0.58844384595417898</v>
      </c>
      <c r="T83" s="66"/>
      <c r="X83" s="59"/>
    </row>
    <row r="84" spans="1:24" ht="15" customHeight="1" x14ac:dyDescent="0.35">
      <c r="A84" s="49" t="s">
        <v>323</v>
      </c>
      <c r="B84" s="55">
        <v>104.4</v>
      </c>
      <c r="C84" s="55">
        <v>105.5</v>
      </c>
      <c r="D84" s="55">
        <v>99.2</v>
      </c>
      <c r="E84" s="55">
        <v>102.8</v>
      </c>
      <c r="F84" s="55">
        <v>100</v>
      </c>
      <c r="G84" s="55">
        <v>99.7</v>
      </c>
      <c r="H84" s="55">
        <v>103.5</v>
      </c>
      <c r="I84" s="56">
        <v>102.3</v>
      </c>
      <c r="J84" s="56">
        <v>105.1</v>
      </c>
      <c r="K84" s="56">
        <v>101.8</v>
      </c>
      <c r="L84" s="56">
        <v>108.3</v>
      </c>
      <c r="M84" s="56">
        <v>100.7</v>
      </c>
      <c r="N84" s="56">
        <v>99.7</v>
      </c>
      <c r="O84" s="56">
        <v>104.7</v>
      </c>
      <c r="P84" s="56">
        <v>95.7</v>
      </c>
      <c r="Q84" s="52"/>
      <c r="R84" s="53" cm="1">
        <f t="array" ref="R84">PRODUCT(B84:P84/100)</f>
        <v>1.3820733283259921</v>
      </c>
      <c r="S84" s="54">
        <f t="shared" si="1"/>
        <v>0.38207332832599206</v>
      </c>
      <c r="T84" s="66"/>
      <c r="X84" s="59"/>
    </row>
    <row r="85" spans="1:24" ht="15" customHeight="1" x14ac:dyDescent="0.35">
      <c r="A85" s="49" t="s">
        <v>327</v>
      </c>
      <c r="B85" s="55">
        <v>106.7</v>
      </c>
      <c r="C85" s="55">
        <v>103.3</v>
      </c>
      <c r="D85" s="55">
        <v>106.9</v>
      </c>
      <c r="E85" s="55">
        <v>106.4</v>
      </c>
      <c r="F85" s="55">
        <v>93.1</v>
      </c>
      <c r="G85" s="55">
        <v>99.1</v>
      </c>
      <c r="H85" s="55">
        <v>101.8</v>
      </c>
      <c r="I85" s="56">
        <v>99.7</v>
      </c>
      <c r="J85" s="56">
        <v>94.3</v>
      </c>
      <c r="K85" s="56">
        <v>102.6</v>
      </c>
      <c r="L85" s="56">
        <v>101.1</v>
      </c>
      <c r="M85" s="56">
        <v>108.2</v>
      </c>
      <c r="N85" s="56">
        <v>103.5</v>
      </c>
      <c r="O85" s="56">
        <v>106.2</v>
      </c>
      <c r="P85" s="56">
        <v>104</v>
      </c>
      <c r="Q85" s="52"/>
      <c r="R85" s="53" cm="1">
        <f t="array" ref="R85">PRODUCT(B85:P85/100)</f>
        <v>1.4203194082739361</v>
      </c>
      <c r="S85" s="54">
        <f t="shared" si="1"/>
        <v>0.4203194082739361</v>
      </c>
      <c r="T85" s="66"/>
      <c r="X85" s="59"/>
    </row>
    <row r="86" spans="1:24" ht="15" customHeight="1" x14ac:dyDescent="0.35">
      <c r="A86" s="49" t="s">
        <v>329</v>
      </c>
      <c r="B86" s="55">
        <v>102.8</v>
      </c>
      <c r="C86" s="55">
        <v>96.6</v>
      </c>
      <c r="D86" s="55">
        <v>108</v>
      </c>
      <c r="E86" s="55">
        <v>100.8</v>
      </c>
      <c r="F86" s="55">
        <v>99.9</v>
      </c>
      <c r="G86" s="55">
        <v>100.4</v>
      </c>
      <c r="H86" s="55">
        <v>102.5</v>
      </c>
      <c r="I86" s="56">
        <v>99.4</v>
      </c>
      <c r="J86" s="56">
        <v>98.5</v>
      </c>
      <c r="K86" s="56">
        <v>101</v>
      </c>
      <c r="L86" s="56">
        <v>101</v>
      </c>
      <c r="M86" s="56">
        <v>102.9</v>
      </c>
      <c r="N86" s="56">
        <v>103.1</v>
      </c>
      <c r="O86" s="56">
        <v>102.6</v>
      </c>
      <c r="P86" s="56">
        <v>97.5</v>
      </c>
      <c r="Q86" s="52"/>
      <c r="R86" s="53" cm="1">
        <f t="array" ref="R86">PRODUCT(B86:P86/100)</f>
        <v>1.1780642422939895</v>
      </c>
      <c r="S86" s="54">
        <f t="shared" si="1"/>
        <v>0.17806424229398954</v>
      </c>
      <c r="T86" s="66"/>
      <c r="X86" s="59"/>
    </row>
    <row r="87" spans="1:24" ht="15" customHeight="1" x14ac:dyDescent="0.35">
      <c r="A87" s="49" t="s">
        <v>331</v>
      </c>
      <c r="B87" s="55">
        <v>103.9</v>
      </c>
      <c r="C87" s="55">
        <v>102.1</v>
      </c>
      <c r="D87" s="55">
        <v>105.3</v>
      </c>
      <c r="E87" s="55">
        <v>107.5</v>
      </c>
      <c r="F87" s="55">
        <v>97.9</v>
      </c>
      <c r="G87" s="55">
        <v>91.9</v>
      </c>
      <c r="H87" s="55">
        <v>104.5</v>
      </c>
      <c r="I87" s="56">
        <v>106.8</v>
      </c>
      <c r="J87" s="56">
        <v>96.4</v>
      </c>
      <c r="K87" s="56">
        <v>97.8</v>
      </c>
      <c r="L87" s="56">
        <v>101.4</v>
      </c>
      <c r="M87" s="56">
        <v>114.2</v>
      </c>
      <c r="N87" s="56">
        <v>103.4</v>
      </c>
      <c r="O87" s="56">
        <v>108.5</v>
      </c>
      <c r="P87" s="56">
        <v>102.6</v>
      </c>
      <c r="Q87" s="52"/>
      <c r="R87" s="53" cm="1">
        <f t="array" ref="R87">PRODUCT(B87:P87/100)</f>
        <v>1.5152401054038389</v>
      </c>
      <c r="S87" s="54">
        <f t="shared" si="1"/>
        <v>0.51524010540383891</v>
      </c>
      <c r="T87" s="66"/>
      <c r="X87" s="59"/>
    </row>
    <row r="88" spans="1:24" ht="15" customHeight="1" x14ac:dyDescent="0.35">
      <c r="A88" s="49" t="s">
        <v>333</v>
      </c>
      <c r="B88" s="55">
        <v>105.7</v>
      </c>
      <c r="C88" s="55">
        <v>103.6</v>
      </c>
      <c r="D88" s="55">
        <v>105</v>
      </c>
      <c r="E88" s="55">
        <v>102.7</v>
      </c>
      <c r="F88" s="55">
        <v>104</v>
      </c>
      <c r="G88" s="55">
        <v>104.7</v>
      </c>
      <c r="H88" s="55">
        <v>103.8</v>
      </c>
      <c r="I88" s="56">
        <v>104.1</v>
      </c>
      <c r="J88" s="56">
        <v>100.5</v>
      </c>
      <c r="K88" s="56">
        <v>106.2</v>
      </c>
      <c r="L88" s="56">
        <v>105.3</v>
      </c>
      <c r="M88" s="56">
        <v>105.9</v>
      </c>
      <c r="N88" s="56">
        <v>106.7</v>
      </c>
      <c r="O88" s="56">
        <v>105.1</v>
      </c>
      <c r="P88" s="56">
        <v>95.9</v>
      </c>
      <c r="Q88" s="52"/>
      <c r="R88" s="53" cm="1">
        <f t="array" ref="R88">PRODUCT(B88:P88/100)</f>
        <v>1.7783745793928201</v>
      </c>
      <c r="S88" s="54">
        <f t="shared" si="1"/>
        <v>0.77837457939282007</v>
      </c>
      <c r="T88" s="66"/>
      <c r="X88" s="59"/>
    </row>
    <row r="89" spans="1:24" ht="15" customHeight="1" x14ac:dyDescent="0.35">
      <c r="A89" s="49" t="s">
        <v>335</v>
      </c>
      <c r="B89" s="55">
        <v>95.4</v>
      </c>
      <c r="C89" s="55">
        <v>111.5</v>
      </c>
      <c r="D89" s="55">
        <v>108.1</v>
      </c>
      <c r="E89" s="55">
        <v>102.4</v>
      </c>
      <c r="F89" s="55">
        <v>98.9</v>
      </c>
      <c r="G89" s="55">
        <v>101.3</v>
      </c>
      <c r="H89" s="55">
        <v>101.3</v>
      </c>
      <c r="I89" s="56">
        <v>104.6</v>
      </c>
      <c r="J89" s="56">
        <v>102.2</v>
      </c>
      <c r="K89" s="56">
        <v>96</v>
      </c>
      <c r="L89" s="56">
        <v>108.2</v>
      </c>
      <c r="M89" s="56">
        <v>100.9</v>
      </c>
      <c r="N89" s="56">
        <v>98.8</v>
      </c>
      <c r="O89" s="56">
        <v>99</v>
      </c>
      <c r="P89" s="56">
        <v>93.9</v>
      </c>
      <c r="Q89" s="52"/>
      <c r="R89" s="53" cm="1">
        <f t="array" ref="R89">PRODUCT(B89:P89/100)</f>
        <v>1.2296854852825199</v>
      </c>
      <c r="S89" s="54">
        <f t="shared" si="1"/>
        <v>0.22968548528251986</v>
      </c>
      <c r="T89" s="66"/>
      <c r="X89" s="59"/>
    </row>
    <row r="90" spans="1:24" ht="15" customHeight="1" x14ac:dyDescent="0.35">
      <c r="A90" s="49" t="s">
        <v>337</v>
      </c>
      <c r="B90" s="55">
        <v>100</v>
      </c>
      <c r="C90" s="55">
        <v>98.1</v>
      </c>
      <c r="D90" s="55">
        <v>115.7</v>
      </c>
      <c r="E90" s="55">
        <v>106.9</v>
      </c>
      <c r="F90" s="55">
        <v>102.2</v>
      </c>
      <c r="G90" s="55">
        <v>84.4</v>
      </c>
      <c r="H90" s="55">
        <v>102.4</v>
      </c>
      <c r="I90" s="56">
        <v>99.1</v>
      </c>
      <c r="J90" s="56">
        <v>99</v>
      </c>
      <c r="K90" s="56">
        <v>113.5</v>
      </c>
      <c r="L90" s="56">
        <v>102.7</v>
      </c>
      <c r="M90" s="56">
        <v>99.8</v>
      </c>
      <c r="N90" s="56">
        <v>102.4</v>
      </c>
      <c r="O90" s="56">
        <v>108</v>
      </c>
      <c r="P90" s="56">
        <v>98.4</v>
      </c>
      <c r="Q90" s="52"/>
      <c r="R90" s="53" cm="1">
        <f t="array" ref="R90">PRODUCT(B90:P90/100)</f>
        <v>1.3310607481788419</v>
      </c>
      <c r="S90" s="54">
        <f t="shared" si="1"/>
        <v>0.3310607481788419</v>
      </c>
      <c r="T90" s="66"/>
      <c r="X90" s="59"/>
    </row>
    <row r="91" spans="1:24" ht="15" customHeight="1" x14ac:dyDescent="0.35">
      <c r="A91" s="67" t="s">
        <v>339</v>
      </c>
      <c r="B91" s="68">
        <v>116.6</v>
      </c>
      <c r="C91" s="68">
        <v>115.6</v>
      </c>
      <c r="D91" s="68">
        <v>84</v>
      </c>
      <c r="E91" s="68">
        <v>99.1</v>
      </c>
      <c r="F91" s="68">
        <v>103.7</v>
      </c>
      <c r="G91" s="68">
        <v>103.3</v>
      </c>
      <c r="H91" s="68">
        <v>117.7</v>
      </c>
      <c r="I91" s="69">
        <v>103.5</v>
      </c>
      <c r="J91" s="69">
        <v>98.5</v>
      </c>
      <c r="K91" s="69">
        <v>96.3</v>
      </c>
      <c r="L91" s="69">
        <v>104.5</v>
      </c>
      <c r="M91" s="69">
        <v>102.8</v>
      </c>
      <c r="N91" s="69">
        <v>100.5</v>
      </c>
      <c r="O91" s="69">
        <v>99.9</v>
      </c>
      <c r="P91" s="69">
        <v>95.7</v>
      </c>
      <c r="Q91" s="52"/>
      <c r="R91" s="53" cm="1">
        <f t="array" ref="R91">PRODUCT(B91:P91/100)</f>
        <v>1.4335756843823897</v>
      </c>
      <c r="S91" s="54">
        <f t="shared" si="1"/>
        <v>0.43357568438238969</v>
      </c>
      <c r="T91" s="66"/>
      <c r="X91" s="59"/>
    </row>
    <row r="93" spans="1:24" ht="12.75" customHeight="1" x14ac:dyDescent="0.3">
      <c r="A93" s="70"/>
      <c r="B93" s="71"/>
      <c r="C93" s="71"/>
      <c r="D93" s="71"/>
    </row>
    <row r="94" spans="1:24" ht="18" customHeight="1" x14ac:dyDescent="0.3">
      <c r="A94" s="101" t="s">
        <v>411</v>
      </c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72"/>
    </row>
    <row r="95" spans="1:24" ht="18" customHeight="1" x14ac:dyDescent="0.3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72"/>
    </row>
    <row r="96" spans="1:24" ht="18" customHeight="1" x14ac:dyDescent="0.3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72"/>
    </row>
    <row r="97" spans="1:17" ht="18.75" customHeight="1" x14ac:dyDescent="0.35">
      <c r="A97" s="99" t="s">
        <v>412</v>
      </c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58"/>
    </row>
    <row r="98" spans="1:17" ht="18.75" customHeight="1" x14ac:dyDescent="0.35">
      <c r="A98" s="100" t="s">
        <v>413</v>
      </c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</row>
    <row r="100" spans="1:17" x14ac:dyDescent="0.3"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</row>
    <row r="101" spans="1:17" x14ac:dyDescent="0.3"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</row>
  </sheetData>
  <mergeCells count="18">
    <mergeCell ref="A97:P97"/>
    <mergeCell ref="A98:P98"/>
    <mergeCell ref="X8:X9"/>
    <mergeCell ref="U10:U11"/>
    <mergeCell ref="V10:V11"/>
    <mergeCell ref="W10:W11"/>
    <mergeCell ref="X10:X11"/>
    <mergeCell ref="A94:P96"/>
    <mergeCell ref="B2:Q2"/>
    <mergeCell ref="T3:T5"/>
    <mergeCell ref="U3:X5"/>
    <mergeCell ref="T6:T22"/>
    <mergeCell ref="U6:U9"/>
    <mergeCell ref="V6:V7"/>
    <mergeCell ref="W6:W7"/>
    <mergeCell ref="X6:X7"/>
    <mergeCell ref="V8:V9"/>
    <mergeCell ref="W8:W9"/>
  </mergeCells>
  <conditionalFormatting sqref="D93">
    <cfRule type="cellIs" dxfId="1" priority="2" stopIfTrue="1" operator="notEqual">
      <formula>0</formula>
    </cfRule>
  </conditionalFormatting>
  <conditionalFormatting sqref="X12:X91">
    <cfRule type="cellIs" dxfId="0" priority="1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8084-8A36-4364-BA21-8BBBD5E04C9C}">
  <sheetPr>
    <pageSetUpPr fitToPage="1"/>
  </sheetPr>
  <dimension ref="A1:Z101"/>
  <sheetViews>
    <sheetView topLeftCell="B1" zoomScale="65" workbookViewId="0">
      <selection activeCell="K9" sqref="K9"/>
    </sheetView>
  </sheetViews>
  <sheetFormatPr defaultRowHeight="12.5" x14ac:dyDescent="0.25"/>
  <cols>
    <col min="1" max="1" width="7.1796875" customWidth="1"/>
    <col min="2" max="2" width="108.54296875" customWidth="1"/>
    <col min="3" max="9" width="27.26953125" customWidth="1"/>
  </cols>
  <sheetData>
    <row r="1" spans="1:26" ht="12.75" customHeight="1" x14ac:dyDescent="0.3">
      <c r="A1" s="103" t="s">
        <v>131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spans="1:26" ht="12.75" customHeight="1" x14ac:dyDescent="0.25">
      <c r="A2" t="s">
        <v>0</v>
      </c>
    </row>
    <row r="3" spans="1:26" ht="12.75" customHeight="1" x14ac:dyDescent="0.25">
      <c r="A3" s="105" t="s">
        <v>0</v>
      </c>
      <c r="B3" s="105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26" ht="12.75" customHeight="1" x14ac:dyDescent="0.25">
      <c r="A4" s="105" t="s">
        <v>0</v>
      </c>
      <c r="B4" s="105" t="s">
        <v>0</v>
      </c>
      <c r="C4" s="1" t="s">
        <v>130</v>
      </c>
      <c r="D4" s="1" t="s">
        <v>130</v>
      </c>
      <c r="E4" s="1" t="s">
        <v>130</v>
      </c>
      <c r="F4" s="1" t="s">
        <v>130</v>
      </c>
      <c r="G4" s="1" t="s">
        <v>130</v>
      </c>
      <c r="H4" s="1" t="s">
        <v>130</v>
      </c>
      <c r="I4" s="1" t="s">
        <v>130</v>
      </c>
    </row>
    <row r="5" spans="1:26" ht="12.75" customHeight="1" x14ac:dyDescent="0.25">
      <c r="A5" s="105" t="s">
        <v>9</v>
      </c>
      <c r="B5" s="1" t="s">
        <v>10</v>
      </c>
      <c r="C5" s="3">
        <v>74120174806.399994</v>
      </c>
      <c r="D5" s="3">
        <v>75534248609.100006</v>
      </c>
      <c r="E5" s="3">
        <v>77582840430.5</v>
      </c>
      <c r="F5" s="3">
        <v>78817114967.5</v>
      </c>
      <c r="G5" s="3">
        <v>77336148467.300003</v>
      </c>
      <c r="H5" s="3">
        <v>83034260415.600006</v>
      </c>
      <c r="I5" s="3">
        <v>83344456752.100006</v>
      </c>
    </row>
    <row r="6" spans="1:26" ht="12.75" customHeight="1" x14ac:dyDescent="0.25">
      <c r="A6" s="105" t="s">
        <v>9</v>
      </c>
      <c r="B6" s="1" t="s">
        <v>11</v>
      </c>
      <c r="C6" s="2">
        <v>25995587470</v>
      </c>
      <c r="D6" s="3">
        <v>26501661672.400002</v>
      </c>
      <c r="E6" s="3">
        <v>27209000540.900002</v>
      </c>
      <c r="F6" s="3">
        <v>27731399488.900002</v>
      </c>
      <c r="G6" s="3">
        <v>27565359893.099998</v>
      </c>
      <c r="H6" s="2">
        <v>30114266988</v>
      </c>
      <c r="I6" s="3">
        <v>29635074659.400002</v>
      </c>
    </row>
    <row r="7" spans="1:26" ht="12.75" customHeight="1" x14ac:dyDescent="0.25">
      <c r="A7" s="105" t="s">
        <v>9</v>
      </c>
      <c r="B7" s="1" t="s">
        <v>12</v>
      </c>
      <c r="C7" s="3">
        <v>778027773.60000002</v>
      </c>
      <c r="D7" s="3">
        <v>808776560.10000002</v>
      </c>
      <c r="E7" s="3">
        <v>825691599.39999998</v>
      </c>
      <c r="F7" s="3">
        <v>841017480.89999998</v>
      </c>
      <c r="G7" s="3">
        <v>839068062.5</v>
      </c>
      <c r="H7" s="3">
        <v>860035410.89999998</v>
      </c>
      <c r="I7" s="3">
        <v>866058847.29999995</v>
      </c>
    </row>
    <row r="8" spans="1:26" ht="12.75" customHeight="1" x14ac:dyDescent="0.25">
      <c r="A8" s="105" t="s">
        <v>9</v>
      </c>
      <c r="B8" s="1" t="s">
        <v>13</v>
      </c>
      <c r="C8" s="3">
        <v>316489444.5</v>
      </c>
      <c r="D8" s="3">
        <v>328972206.39999998</v>
      </c>
      <c r="E8" s="3">
        <v>338793217.60000002</v>
      </c>
      <c r="F8" s="3">
        <v>347004175.89999998</v>
      </c>
      <c r="G8" s="3">
        <v>344655761.60000002</v>
      </c>
      <c r="H8" s="3">
        <v>357687004.5</v>
      </c>
      <c r="I8" s="3">
        <v>355689397.19999999</v>
      </c>
    </row>
    <row r="9" spans="1:26" ht="12.75" customHeight="1" x14ac:dyDescent="0.25">
      <c r="A9" s="105" t="s">
        <v>9</v>
      </c>
      <c r="B9" s="1" t="s">
        <v>14</v>
      </c>
      <c r="C9" s="3">
        <v>431549808.30000001</v>
      </c>
      <c r="D9" s="3">
        <v>434377541.39999998</v>
      </c>
      <c r="E9" s="3">
        <v>437098141.80000001</v>
      </c>
      <c r="F9" s="3">
        <v>465808570.19999999</v>
      </c>
      <c r="G9" s="3">
        <v>465216847.5</v>
      </c>
      <c r="H9" s="2">
        <v>526966362</v>
      </c>
      <c r="I9" s="3">
        <v>495556849.39999998</v>
      </c>
    </row>
    <row r="10" spans="1:26" ht="12.75" customHeight="1" x14ac:dyDescent="0.25">
      <c r="A10" s="105" t="s">
        <v>9</v>
      </c>
      <c r="B10" s="1" t="s">
        <v>15</v>
      </c>
      <c r="C10" s="3">
        <v>827928563.70000005</v>
      </c>
      <c r="D10" s="3">
        <v>848167791.70000005</v>
      </c>
      <c r="E10" s="3">
        <v>873063256.79999995</v>
      </c>
      <c r="F10" s="3">
        <v>881917046.5</v>
      </c>
      <c r="G10" s="3">
        <v>861842437.29999995</v>
      </c>
      <c r="H10" s="3">
        <v>898129448.20000005</v>
      </c>
      <c r="I10" s="3">
        <v>877350839.20000005</v>
      </c>
    </row>
    <row r="11" spans="1:26" ht="12.75" customHeight="1" x14ac:dyDescent="0.25">
      <c r="A11" s="105" t="s">
        <v>9</v>
      </c>
      <c r="B11" s="1" t="s">
        <v>16</v>
      </c>
      <c r="C11" s="3">
        <v>205818571.69999999</v>
      </c>
      <c r="D11" s="3">
        <v>204812646.09999999</v>
      </c>
      <c r="E11" s="3">
        <v>207014688.30000001</v>
      </c>
      <c r="F11" s="3">
        <v>212088111.5</v>
      </c>
      <c r="G11" s="3">
        <v>215266999.90000001</v>
      </c>
      <c r="H11" s="3">
        <v>219977113.69999999</v>
      </c>
      <c r="I11" s="3">
        <v>217834601.5</v>
      </c>
    </row>
    <row r="12" spans="1:26" ht="12.75" customHeight="1" x14ac:dyDescent="0.25">
      <c r="A12" s="105" t="s">
        <v>9</v>
      </c>
      <c r="B12" s="1" t="s">
        <v>17</v>
      </c>
      <c r="C12" s="3">
        <v>409462263.5</v>
      </c>
      <c r="D12" s="3">
        <v>431495725.19999999</v>
      </c>
      <c r="E12" s="3">
        <v>442363735.19999999</v>
      </c>
      <c r="F12" s="3">
        <v>452456439.30000001</v>
      </c>
      <c r="G12" s="2">
        <v>446611139</v>
      </c>
      <c r="H12" s="3">
        <v>479604543.5</v>
      </c>
      <c r="I12" s="3">
        <v>425038793.60000002</v>
      </c>
    </row>
    <row r="13" spans="1:26" ht="12.75" customHeight="1" x14ac:dyDescent="0.25">
      <c r="A13" s="105" t="s">
        <v>9</v>
      </c>
      <c r="B13" s="1" t="s">
        <v>18</v>
      </c>
      <c r="C13" s="3">
        <v>170225149.90000001</v>
      </c>
      <c r="D13" s="3">
        <v>174156402.80000001</v>
      </c>
      <c r="E13" s="3">
        <v>174747776.5</v>
      </c>
      <c r="F13" s="3">
        <v>177194051.40000001</v>
      </c>
      <c r="G13" s="3">
        <v>170231745.5</v>
      </c>
      <c r="H13" s="3">
        <v>179297477.40000001</v>
      </c>
      <c r="I13" s="3">
        <v>175900378.40000001</v>
      </c>
    </row>
    <row r="14" spans="1:26" ht="12.75" customHeight="1" x14ac:dyDescent="0.25">
      <c r="A14" s="105" t="s">
        <v>9</v>
      </c>
      <c r="B14" s="1" t="s">
        <v>19</v>
      </c>
      <c r="C14" s="3">
        <v>379011264.69999999</v>
      </c>
      <c r="D14" s="3">
        <v>389662964.60000002</v>
      </c>
      <c r="E14" s="3">
        <v>400904809.89999998</v>
      </c>
      <c r="F14" s="3">
        <v>412380995.89999998</v>
      </c>
      <c r="G14" s="3">
        <v>422651098.60000002</v>
      </c>
      <c r="H14" s="3">
        <v>450055956.10000002</v>
      </c>
      <c r="I14" s="3">
        <v>437798694.80000001</v>
      </c>
    </row>
    <row r="15" spans="1:26" ht="12.75" customHeight="1" x14ac:dyDescent="0.25">
      <c r="A15" s="105" t="s">
        <v>9</v>
      </c>
      <c r="B15" s="1" t="s">
        <v>20</v>
      </c>
      <c r="C15" s="3">
        <v>501263525.69999999</v>
      </c>
      <c r="D15" s="2">
        <v>507253846</v>
      </c>
      <c r="E15" s="3">
        <v>517743673.19999999</v>
      </c>
      <c r="F15" s="2">
        <v>510026857</v>
      </c>
      <c r="G15" s="3">
        <v>524617467.89999998</v>
      </c>
      <c r="H15" s="3">
        <v>548022442.60000002</v>
      </c>
      <c r="I15" s="3">
        <v>512480644.30000001</v>
      </c>
    </row>
    <row r="16" spans="1:26" ht="12.75" customHeight="1" x14ac:dyDescent="0.25">
      <c r="A16" s="105" t="s">
        <v>9</v>
      </c>
      <c r="B16" s="1" t="s">
        <v>21</v>
      </c>
      <c r="C16" s="3">
        <v>4206505962.1999998</v>
      </c>
      <c r="D16" s="3">
        <v>4288114076.6999998</v>
      </c>
      <c r="E16" s="3">
        <v>4371706626.5</v>
      </c>
      <c r="F16" s="3">
        <v>4634122135.8000002</v>
      </c>
      <c r="G16" s="3">
        <v>4610243766.3000002</v>
      </c>
      <c r="H16" s="3">
        <v>5172707788.6999998</v>
      </c>
      <c r="I16" s="3">
        <v>4899857132.6999998</v>
      </c>
    </row>
    <row r="17" spans="1:9" ht="12.75" customHeight="1" x14ac:dyDescent="0.25">
      <c r="A17" s="105" t="s">
        <v>9</v>
      </c>
      <c r="B17" s="1" t="s">
        <v>22</v>
      </c>
      <c r="C17" s="3">
        <v>228583086.59999999</v>
      </c>
      <c r="D17" s="3">
        <v>225480760.09999999</v>
      </c>
      <c r="E17" s="3">
        <v>229544706.90000001</v>
      </c>
      <c r="F17" s="3">
        <v>236414556.30000001</v>
      </c>
      <c r="G17" s="3">
        <v>238076994.19999999</v>
      </c>
      <c r="H17" s="3">
        <v>242870311.90000001</v>
      </c>
      <c r="I17" s="3">
        <v>235757999.5</v>
      </c>
    </row>
    <row r="18" spans="1:9" ht="12.75" customHeight="1" x14ac:dyDescent="0.25">
      <c r="A18" s="105" t="s">
        <v>9</v>
      </c>
      <c r="B18" s="1" t="s">
        <v>23</v>
      </c>
      <c r="C18" s="2">
        <v>366211279</v>
      </c>
      <c r="D18" s="3">
        <v>373118059.60000002</v>
      </c>
      <c r="E18" s="3">
        <v>374286114.69999999</v>
      </c>
      <c r="F18" s="3">
        <v>379198355.89999998</v>
      </c>
      <c r="G18" s="3">
        <v>384614716.60000002</v>
      </c>
      <c r="H18" s="3">
        <v>399686710.5</v>
      </c>
      <c r="I18" s="3">
        <v>407301842.80000001</v>
      </c>
    </row>
    <row r="19" spans="1:9" ht="12.75" customHeight="1" x14ac:dyDescent="0.25">
      <c r="A19" s="105" t="s">
        <v>9</v>
      </c>
      <c r="B19" s="1" t="s">
        <v>24</v>
      </c>
      <c r="C19" s="3">
        <v>283725533.19999999</v>
      </c>
      <c r="D19" s="2">
        <v>292161156</v>
      </c>
      <c r="E19" s="3">
        <v>298330964.5</v>
      </c>
      <c r="F19" s="3">
        <v>298986760.80000001</v>
      </c>
      <c r="G19" s="3">
        <v>295361835.89999998</v>
      </c>
      <c r="H19" s="3">
        <v>310902676.19999999</v>
      </c>
      <c r="I19" s="3">
        <v>311384853.5</v>
      </c>
    </row>
    <row r="20" spans="1:9" ht="12.75" customHeight="1" x14ac:dyDescent="0.25">
      <c r="A20" s="105" t="s">
        <v>9</v>
      </c>
      <c r="B20" s="1" t="s">
        <v>25</v>
      </c>
      <c r="C20" s="2">
        <v>320623373</v>
      </c>
      <c r="D20" s="3">
        <v>324102593.39999998</v>
      </c>
      <c r="E20" s="3">
        <v>335542671.30000001</v>
      </c>
      <c r="F20" s="3">
        <v>328694726.60000002</v>
      </c>
      <c r="G20" s="3">
        <v>331146576.30000001</v>
      </c>
      <c r="H20" s="3">
        <v>332791048.80000001</v>
      </c>
      <c r="I20" s="3">
        <v>327075329.10000002</v>
      </c>
    </row>
    <row r="21" spans="1:9" ht="12.75" customHeight="1" x14ac:dyDescent="0.25">
      <c r="A21" s="105" t="s">
        <v>9</v>
      </c>
      <c r="B21" s="1" t="s">
        <v>26</v>
      </c>
      <c r="C21" s="3">
        <v>397438929.10000002</v>
      </c>
      <c r="D21" s="3">
        <v>402394179.5</v>
      </c>
      <c r="E21" s="3">
        <v>416152852.60000002</v>
      </c>
      <c r="F21" s="3">
        <v>411537166.89999998</v>
      </c>
      <c r="G21" s="3">
        <v>396958036.60000002</v>
      </c>
      <c r="H21" s="3">
        <v>409324058.30000001</v>
      </c>
      <c r="I21" s="3">
        <v>395645767.19999999</v>
      </c>
    </row>
    <row r="22" spans="1:9" ht="12.75" customHeight="1" x14ac:dyDescent="0.25">
      <c r="A22" s="105" t="s">
        <v>9</v>
      </c>
      <c r="B22" s="1" t="s">
        <v>27</v>
      </c>
      <c r="C22" s="2">
        <v>552308427</v>
      </c>
      <c r="D22" s="3">
        <v>574140374.20000005</v>
      </c>
      <c r="E22" s="3">
        <v>592411403.89999998</v>
      </c>
      <c r="F22" s="3">
        <v>595389467.5</v>
      </c>
      <c r="G22" s="3">
        <v>613324314.29999995</v>
      </c>
      <c r="H22" s="2">
        <v>648703171</v>
      </c>
      <c r="I22" s="2">
        <v>676089552</v>
      </c>
    </row>
    <row r="23" spans="1:9" ht="12.75" customHeight="1" x14ac:dyDescent="0.25">
      <c r="A23" s="105" t="s">
        <v>9</v>
      </c>
      <c r="B23" s="1" t="s">
        <v>28</v>
      </c>
      <c r="C23" s="3">
        <v>498880349.39999998</v>
      </c>
      <c r="D23" s="3">
        <v>510523467.30000001</v>
      </c>
      <c r="E23" s="3">
        <v>527112995.10000002</v>
      </c>
      <c r="F23" s="3">
        <v>527844846.30000001</v>
      </c>
      <c r="G23" s="3">
        <v>527068391.10000002</v>
      </c>
      <c r="H23" s="3">
        <v>553405006.20000005</v>
      </c>
      <c r="I23" s="3">
        <v>536576898.80000001</v>
      </c>
    </row>
    <row r="24" spans="1:9" ht="12.75" customHeight="1" x14ac:dyDescent="0.25">
      <c r="A24" s="105" t="s">
        <v>9</v>
      </c>
      <c r="B24" s="1" t="s">
        <v>29</v>
      </c>
      <c r="C24" s="3">
        <v>15121534165.1</v>
      </c>
      <c r="D24" s="3">
        <v>15383951321.299999</v>
      </c>
      <c r="E24" s="3">
        <v>15846491306.6</v>
      </c>
      <c r="F24" s="3">
        <v>16019317744.200001</v>
      </c>
      <c r="G24" s="2">
        <v>15878403702</v>
      </c>
      <c r="H24" s="3">
        <v>17524100457.5</v>
      </c>
      <c r="I24" s="3">
        <v>17481676238.099998</v>
      </c>
    </row>
    <row r="25" spans="1:9" ht="12.75" customHeight="1" x14ac:dyDescent="0.25">
      <c r="A25" s="105" t="s">
        <v>9</v>
      </c>
      <c r="B25" s="1" t="s">
        <v>30</v>
      </c>
      <c r="C25" s="3">
        <v>8399737364.1999998</v>
      </c>
      <c r="D25" s="3">
        <v>8476848735.1999998</v>
      </c>
      <c r="E25" s="3">
        <v>8679430130.2999992</v>
      </c>
      <c r="F25" s="3">
        <v>8820826904.6000004</v>
      </c>
      <c r="G25" s="3">
        <v>8652636826.3999996</v>
      </c>
      <c r="H25" s="3">
        <v>9781412866.1000004</v>
      </c>
      <c r="I25" s="3">
        <v>9615622618.8999996</v>
      </c>
    </row>
    <row r="26" spans="1:9" ht="12.75" customHeight="1" x14ac:dyDescent="0.25">
      <c r="A26" s="105" t="s">
        <v>9</v>
      </c>
      <c r="B26" s="1" t="s">
        <v>31</v>
      </c>
      <c r="C26" s="3">
        <v>248140392.09999999</v>
      </c>
      <c r="D26" s="3">
        <v>249636918.19999999</v>
      </c>
      <c r="E26" s="3">
        <v>253094323.5</v>
      </c>
      <c r="F26" s="3">
        <v>254349936.19999999</v>
      </c>
      <c r="G26" s="3">
        <v>254840282.40000001</v>
      </c>
      <c r="H26" s="3">
        <v>261270983.90000001</v>
      </c>
      <c r="I26" s="3">
        <v>247601738.80000001</v>
      </c>
    </row>
    <row r="27" spans="1:9" ht="12.75" customHeight="1" x14ac:dyDescent="0.25">
      <c r="A27" s="105" t="s">
        <v>9</v>
      </c>
      <c r="B27" s="1" t="s">
        <v>32</v>
      </c>
      <c r="C27" s="3">
        <v>578649148.89999998</v>
      </c>
      <c r="D27" s="3">
        <v>557324940.89999998</v>
      </c>
      <c r="E27" s="3">
        <v>549404231.70000005</v>
      </c>
      <c r="F27" s="3">
        <v>548966105.79999995</v>
      </c>
      <c r="G27" s="3">
        <v>519573158.39999998</v>
      </c>
      <c r="H27" s="3">
        <v>531246932.60000002</v>
      </c>
      <c r="I27" s="2">
        <v>524758079</v>
      </c>
    </row>
    <row r="28" spans="1:9" ht="12.75" customHeight="1" x14ac:dyDescent="0.25">
      <c r="A28" s="105" t="s">
        <v>9</v>
      </c>
      <c r="B28" s="1" t="s">
        <v>33</v>
      </c>
      <c r="C28" s="3">
        <v>713043881.5</v>
      </c>
      <c r="D28" s="3">
        <v>724935712.79999995</v>
      </c>
      <c r="E28" s="3">
        <v>717889152.39999998</v>
      </c>
      <c r="F28" s="3">
        <v>720051125.39999998</v>
      </c>
      <c r="G28" s="3">
        <v>674397963.60000002</v>
      </c>
      <c r="H28" s="3">
        <v>711316867.39999998</v>
      </c>
      <c r="I28" s="3">
        <v>721830782.89999998</v>
      </c>
    </row>
    <row r="29" spans="1:9" ht="12.75" customHeight="1" x14ac:dyDescent="0.25">
      <c r="A29" s="105" t="s">
        <v>9</v>
      </c>
      <c r="B29" s="1" t="s">
        <v>34</v>
      </c>
      <c r="C29" s="3">
        <v>261772475.59999999</v>
      </c>
      <c r="D29" s="3">
        <v>257520509.80000001</v>
      </c>
      <c r="E29" s="3">
        <v>236878542.90000001</v>
      </c>
      <c r="F29" s="3">
        <v>235823135.5</v>
      </c>
      <c r="G29" s="3">
        <v>200098149.69999999</v>
      </c>
      <c r="H29" s="3">
        <v>217037702.30000001</v>
      </c>
      <c r="I29" s="3">
        <v>244277209.30000001</v>
      </c>
    </row>
    <row r="30" spans="1:9" ht="12.75" customHeight="1" x14ac:dyDescent="0.25">
      <c r="A30" s="105" t="s">
        <v>9</v>
      </c>
      <c r="B30" s="1" t="s">
        <v>35</v>
      </c>
      <c r="C30" s="2">
        <v>451271406</v>
      </c>
      <c r="D30" s="2">
        <v>467415203</v>
      </c>
      <c r="E30" s="3">
        <v>481010609.5</v>
      </c>
      <c r="F30" s="3">
        <v>484227989.89999998</v>
      </c>
      <c r="G30" s="3">
        <v>474299813.89999998</v>
      </c>
      <c r="H30" s="3">
        <v>494279165.10000002</v>
      </c>
      <c r="I30" s="3">
        <v>477553573.60000002</v>
      </c>
    </row>
    <row r="31" spans="1:9" ht="12.75" customHeight="1" x14ac:dyDescent="0.25">
      <c r="A31" s="105" t="s">
        <v>9</v>
      </c>
      <c r="B31" s="1" t="s">
        <v>36</v>
      </c>
      <c r="C31" s="3">
        <v>509931657.60000002</v>
      </c>
      <c r="D31" s="3">
        <v>513374683.60000002</v>
      </c>
      <c r="E31" s="3">
        <v>525083913.19999999</v>
      </c>
      <c r="F31" s="2">
        <v>520180803</v>
      </c>
      <c r="G31" s="3">
        <v>511843681.69999999</v>
      </c>
      <c r="H31" s="2">
        <v>527333896</v>
      </c>
      <c r="I31" s="3">
        <v>501877843.80000001</v>
      </c>
    </row>
    <row r="32" spans="1:9" ht="12.75" customHeight="1" x14ac:dyDescent="0.25">
      <c r="A32" s="105" t="s">
        <v>9</v>
      </c>
      <c r="B32" s="1" t="s">
        <v>37</v>
      </c>
      <c r="C32" s="2">
        <v>417094862</v>
      </c>
      <c r="D32" s="3">
        <v>425788063.39999998</v>
      </c>
      <c r="E32" s="2">
        <v>440020322</v>
      </c>
      <c r="F32" s="3">
        <v>448272981.30000001</v>
      </c>
      <c r="G32" s="3">
        <v>449593508.80000001</v>
      </c>
      <c r="H32" s="3">
        <v>489148525.89999998</v>
      </c>
      <c r="I32" s="3">
        <v>466392012.5</v>
      </c>
    </row>
    <row r="33" spans="1:9" ht="12.75" customHeight="1" x14ac:dyDescent="0.25">
      <c r="A33" s="105" t="s">
        <v>9</v>
      </c>
      <c r="B33" s="1" t="s">
        <v>38</v>
      </c>
      <c r="C33" s="3">
        <v>953668330.89999998</v>
      </c>
      <c r="D33" s="2">
        <v>969112396</v>
      </c>
      <c r="E33" s="3">
        <v>1012905937.2</v>
      </c>
      <c r="F33" s="3">
        <v>1042762080.7</v>
      </c>
      <c r="G33" s="3">
        <v>1040408855.5</v>
      </c>
      <c r="H33" s="3">
        <v>1112354308.3</v>
      </c>
      <c r="I33" s="3">
        <v>1112298437.7</v>
      </c>
    </row>
    <row r="34" spans="1:9" ht="12.75" customHeight="1" x14ac:dyDescent="0.25">
      <c r="A34" s="105" t="s">
        <v>9</v>
      </c>
      <c r="B34" s="1" t="s">
        <v>39</v>
      </c>
      <c r="C34" s="3">
        <v>467006457.69999999</v>
      </c>
      <c r="D34" s="3">
        <v>473350968.80000001</v>
      </c>
      <c r="E34" s="3">
        <v>476167748.69999999</v>
      </c>
      <c r="F34" s="3">
        <v>495769449.60000002</v>
      </c>
      <c r="G34" s="3">
        <v>523506750.10000002</v>
      </c>
      <c r="H34" s="3">
        <v>557436365.79999995</v>
      </c>
      <c r="I34" s="3">
        <v>522645374.10000002</v>
      </c>
    </row>
    <row r="35" spans="1:9" ht="12.75" customHeight="1" x14ac:dyDescent="0.25">
      <c r="A35" s="105" t="s">
        <v>9</v>
      </c>
      <c r="B35" s="1" t="s">
        <v>40</v>
      </c>
      <c r="C35" s="3">
        <v>253056830.30000001</v>
      </c>
      <c r="D35" s="3">
        <v>257982111.90000001</v>
      </c>
      <c r="E35" s="3">
        <v>253404565.19999999</v>
      </c>
      <c r="F35" s="3">
        <v>258691402.09999999</v>
      </c>
      <c r="G35" s="3">
        <v>259246534.19999999</v>
      </c>
      <c r="H35" s="3">
        <v>270202391.60000002</v>
      </c>
      <c r="I35" s="3">
        <v>266908264.59999999</v>
      </c>
    </row>
    <row r="36" spans="1:9" ht="12.75" customHeight="1" x14ac:dyDescent="0.25">
      <c r="A36" s="105" t="s">
        <v>9</v>
      </c>
      <c r="B36" s="1" t="s">
        <v>41</v>
      </c>
      <c r="C36" s="3">
        <v>159206139.09999999</v>
      </c>
      <c r="D36" s="3">
        <v>160385550.09999999</v>
      </c>
      <c r="E36" s="3">
        <v>163472296.90000001</v>
      </c>
      <c r="F36" s="3">
        <v>168253694.09999999</v>
      </c>
      <c r="G36" s="3">
        <v>164383079.09999999</v>
      </c>
      <c r="H36" s="3">
        <v>166988769.90000001</v>
      </c>
      <c r="I36" s="2">
        <v>165130698</v>
      </c>
    </row>
    <row r="37" spans="1:9" ht="12.75" customHeight="1" x14ac:dyDescent="0.25">
      <c r="A37" s="105" t="s">
        <v>9</v>
      </c>
      <c r="B37" s="1" t="s">
        <v>42</v>
      </c>
      <c r="C37" s="2">
        <v>4099939664</v>
      </c>
      <c r="D37" s="3">
        <v>4144957389.5</v>
      </c>
      <c r="E37" s="3">
        <v>4287987639.3000002</v>
      </c>
      <c r="F37" s="3">
        <v>4363529326.5</v>
      </c>
      <c r="G37" s="3">
        <v>4254843012.5</v>
      </c>
      <c r="H37" s="3">
        <v>5154113824.6000004</v>
      </c>
      <c r="I37" s="3">
        <v>5086179387.3999996</v>
      </c>
    </row>
    <row r="38" spans="1:9" ht="12.75" customHeight="1" x14ac:dyDescent="0.25">
      <c r="A38" s="105" t="s">
        <v>9</v>
      </c>
      <c r="B38" s="1" t="s">
        <v>43</v>
      </c>
      <c r="C38" s="2">
        <v>5448896169</v>
      </c>
      <c r="D38" s="3">
        <v>5627398231.1000004</v>
      </c>
      <c r="E38" s="3">
        <v>5714041379.6999998</v>
      </c>
      <c r="F38" s="3">
        <v>5789031880.6999998</v>
      </c>
      <c r="G38" s="3">
        <v>5704896652.3999996</v>
      </c>
      <c r="H38" s="3">
        <v>5982553841.3000002</v>
      </c>
      <c r="I38" s="3">
        <v>6281594054.5</v>
      </c>
    </row>
    <row r="39" spans="1:9" ht="12.75" customHeight="1" x14ac:dyDescent="0.25">
      <c r="A39" s="105" t="s">
        <v>9</v>
      </c>
      <c r="B39" s="1" t="s">
        <v>44</v>
      </c>
      <c r="C39" s="3">
        <v>101102695.59999999</v>
      </c>
      <c r="D39" s="3">
        <v>103687537.7</v>
      </c>
      <c r="E39" s="3">
        <v>107089964.8</v>
      </c>
      <c r="F39" s="3">
        <v>111786409.40000001</v>
      </c>
      <c r="G39" s="3">
        <v>116012477.40000001</v>
      </c>
      <c r="H39" s="2">
        <v>121131856</v>
      </c>
      <c r="I39" s="3">
        <v>126976610.2</v>
      </c>
    </row>
    <row r="40" spans="1:9" ht="12.75" customHeight="1" x14ac:dyDescent="0.25">
      <c r="A40" s="105" t="s">
        <v>9</v>
      </c>
      <c r="B40" s="1" t="s">
        <v>45</v>
      </c>
      <c r="C40" s="3">
        <v>69564170.700000003</v>
      </c>
      <c r="D40" s="3">
        <v>70610740.599999994</v>
      </c>
      <c r="E40" s="3">
        <v>70308223.099999994</v>
      </c>
      <c r="F40" s="3">
        <v>70193217.599999994</v>
      </c>
      <c r="G40" s="3">
        <v>68092519.599999994</v>
      </c>
      <c r="H40" s="3">
        <v>68011491.599999994</v>
      </c>
      <c r="I40" s="2">
        <v>73394864</v>
      </c>
    </row>
    <row r="41" spans="1:9" ht="12.75" customHeight="1" x14ac:dyDescent="0.25">
      <c r="A41" s="105" t="s">
        <v>9</v>
      </c>
      <c r="B41" s="1" t="s">
        <v>46</v>
      </c>
      <c r="C41" s="3">
        <v>362671747.19999999</v>
      </c>
      <c r="D41" s="3">
        <v>376695476.30000001</v>
      </c>
      <c r="E41" s="3">
        <v>392935306.19999999</v>
      </c>
      <c r="F41" s="3">
        <v>408256807.10000002</v>
      </c>
      <c r="G41" s="3">
        <v>411977224.39999998</v>
      </c>
      <c r="H41" s="3">
        <v>440744845.30000001</v>
      </c>
      <c r="I41" s="3">
        <v>433547051.39999998</v>
      </c>
    </row>
    <row r="42" spans="1:9" ht="12.75" customHeight="1" x14ac:dyDescent="0.25">
      <c r="A42" s="105" t="s">
        <v>9</v>
      </c>
      <c r="B42" s="1" t="s">
        <v>47</v>
      </c>
      <c r="C42" s="3">
        <v>2257074474.6999998</v>
      </c>
      <c r="D42" s="3">
        <v>2331860690.8000002</v>
      </c>
      <c r="E42" s="3">
        <v>2355062819.1999998</v>
      </c>
      <c r="F42" s="3">
        <v>2365512943.4000001</v>
      </c>
      <c r="G42" s="2">
        <v>2324244506</v>
      </c>
      <c r="H42" s="3">
        <v>2512658980.0999999</v>
      </c>
      <c r="I42" s="3">
        <v>2712816015.0999999</v>
      </c>
    </row>
    <row r="43" spans="1:9" ht="12.75" customHeight="1" x14ac:dyDescent="0.25">
      <c r="A43" s="105" t="s">
        <v>9</v>
      </c>
      <c r="B43" s="1" t="s">
        <v>48</v>
      </c>
      <c r="C43" s="3">
        <v>368485352.60000002</v>
      </c>
      <c r="D43" s="3">
        <v>413246904.60000002</v>
      </c>
      <c r="E43" s="3">
        <v>428756983.89999998</v>
      </c>
      <c r="F43" s="2">
        <v>438817201</v>
      </c>
      <c r="G43" s="3">
        <v>437693849.89999998</v>
      </c>
      <c r="H43" s="3">
        <v>425083495.89999998</v>
      </c>
      <c r="I43" s="2">
        <v>426581442</v>
      </c>
    </row>
    <row r="44" spans="1:9" ht="12.75" customHeight="1" x14ac:dyDescent="0.25">
      <c r="A44" s="105" t="s">
        <v>9</v>
      </c>
      <c r="B44" s="1" t="s">
        <v>49</v>
      </c>
      <c r="C44" s="3">
        <v>825586466.70000005</v>
      </c>
      <c r="D44" s="3">
        <v>825742428.5</v>
      </c>
      <c r="E44" s="3">
        <v>820431089.79999995</v>
      </c>
      <c r="F44" s="3">
        <v>821711304.70000005</v>
      </c>
      <c r="G44" s="3">
        <v>811105142.29999995</v>
      </c>
      <c r="H44" s="3">
        <v>781286275.39999998</v>
      </c>
      <c r="I44" s="3">
        <v>817312988.60000002</v>
      </c>
    </row>
    <row r="45" spans="1:9" ht="12.75" customHeight="1" x14ac:dyDescent="0.25">
      <c r="A45" s="105" t="s">
        <v>9</v>
      </c>
      <c r="B45" s="1" t="s">
        <v>50</v>
      </c>
      <c r="C45" s="3">
        <v>1375107444.8</v>
      </c>
      <c r="D45" s="3">
        <v>1409884962.3</v>
      </c>
      <c r="E45" s="3">
        <v>1438095365.7</v>
      </c>
      <c r="F45" s="3">
        <v>1465476250.7</v>
      </c>
      <c r="G45" s="3">
        <v>1429914454.5</v>
      </c>
      <c r="H45" s="3">
        <v>1520121169.4000001</v>
      </c>
      <c r="I45" s="3">
        <v>1567262388.5999999</v>
      </c>
    </row>
    <row r="46" spans="1:9" ht="12.75" customHeight="1" x14ac:dyDescent="0.25">
      <c r="A46" s="105" t="s">
        <v>9</v>
      </c>
      <c r="B46" s="1" t="s">
        <v>51</v>
      </c>
      <c r="C46" s="3">
        <v>89303816.599999994</v>
      </c>
      <c r="D46" s="3">
        <v>95669490.299999997</v>
      </c>
      <c r="E46" s="3">
        <v>101361627.09999999</v>
      </c>
      <c r="F46" s="3">
        <v>107277746.7</v>
      </c>
      <c r="G46" s="3">
        <v>105856478.3</v>
      </c>
      <c r="H46" s="3">
        <v>113515727.5</v>
      </c>
      <c r="I46" s="3">
        <v>123702694.59999999</v>
      </c>
    </row>
    <row r="47" spans="1:9" ht="12.75" customHeight="1" x14ac:dyDescent="0.25">
      <c r="A47" s="105" t="s">
        <v>9</v>
      </c>
      <c r="B47" s="1" t="s">
        <v>52</v>
      </c>
      <c r="C47" s="3">
        <v>1970260370.0999999</v>
      </c>
      <c r="D47" s="3">
        <v>1999000003.2</v>
      </c>
      <c r="E47" s="3">
        <v>2013171647.8</v>
      </c>
      <c r="F47" s="3">
        <v>2050015045.4000001</v>
      </c>
      <c r="G47" s="3">
        <v>2048076359.2</v>
      </c>
      <c r="H47" s="3">
        <v>2152447697.9000001</v>
      </c>
      <c r="I47" s="3">
        <v>2245283599.5</v>
      </c>
    </row>
    <row r="48" spans="1:9" ht="12.75" customHeight="1" x14ac:dyDescent="0.25">
      <c r="A48" s="105" t="s">
        <v>9</v>
      </c>
      <c r="B48" s="1" t="s">
        <v>53</v>
      </c>
      <c r="C48" s="2">
        <v>617587560</v>
      </c>
      <c r="D48" s="3">
        <v>637624469.60000002</v>
      </c>
      <c r="E48" s="3">
        <v>642866912.29999995</v>
      </c>
      <c r="F48" s="3">
        <v>649205169.10000002</v>
      </c>
      <c r="G48" s="3">
        <v>647503613.39999998</v>
      </c>
      <c r="H48" s="3">
        <v>664333444.70000005</v>
      </c>
      <c r="I48" s="3">
        <v>679055690.10000002</v>
      </c>
    </row>
    <row r="49" spans="1:9" ht="12.75" customHeight="1" x14ac:dyDescent="0.25">
      <c r="A49" s="105" t="s">
        <v>9</v>
      </c>
      <c r="B49" s="1" t="s">
        <v>54</v>
      </c>
      <c r="C49" s="3">
        <v>58141513.899999999</v>
      </c>
      <c r="D49" s="3">
        <v>60032068.899999999</v>
      </c>
      <c r="E49" s="3">
        <v>61882495.799999997</v>
      </c>
      <c r="F49" s="3">
        <v>63181627.700000003</v>
      </c>
      <c r="G49" s="3">
        <v>60198899.100000001</v>
      </c>
      <c r="H49" s="3">
        <v>59507368.700000003</v>
      </c>
      <c r="I49" s="3">
        <v>62015413.799999997</v>
      </c>
    </row>
    <row r="50" spans="1:9" ht="12.75" customHeight="1" x14ac:dyDescent="0.25">
      <c r="A50" s="105" t="s">
        <v>9</v>
      </c>
      <c r="B50" s="1" t="s">
        <v>55</v>
      </c>
      <c r="C50" s="3">
        <v>152970828.19999999</v>
      </c>
      <c r="D50" s="3">
        <v>153523866.19999999</v>
      </c>
      <c r="E50" s="3">
        <v>155336403.09999999</v>
      </c>
      <c r="F50" s="3">
        <v>154869973.19999999</v>
      </c>
      <c r="G50" s="3">
        <v>154891499.5</v>
      </c>
      <c r="H50" s="3">
        <v>163596587.40000001</v>
      </c>
      <c r="I50" s="2">
        <v>175220320</v>
      </c>
    </row>
    <row r="51" spans="1:9" ht="12.75" customHeight="1" x14ac:dyDescent="0.25">
      <c r="A51" s="105" t="s">
        <v>9</v>
      </c>
      <c r="B51" s="1" t="s">
        <v>56</v>
      </c>
      <c r="C51" s="3">
        <v>78521138.900000006</v>
      </c>
      <c r="D51" s="3">
        <v>79195119.799999997</v>
      </c>
      <c r="E51" s="3">
        <v>77510536.700000003</v>
      </c>
      <c r="F51" s="3">
        <v>78635347.599999994</v>
      </c>
      <c r="G51" s="3">
        <v>75881685.599999994</v>
      </c>
      <c r="H51" s="3">
        <v>85611182.599999994</v>
      </c>
      <c r="I51" s="3">
        <v>121027318.90000001</v>
      </c>
    </row>
    <row r="52" spans="1:9" ht="12.75" customHeight="1" x14ac:dyDescent="0.25">
      <c r="A52" s="105" t="s">
        <v>9</v>
      </c>
      <c r="B52" s="1" t="s">
        <v>57</v>
      </c>
      <c r="C52" s="3">
        <v>148810041.90000001</v>
      </c>
      <c r="D52" s="3">
        <v>146576555.19999999</v>
      </c>
      <c r="E52" s="3">
        <v>144753804.19999999</v>
      </c>
      <c r="F52" s="3">
        <v>144344728.30000001</v>
      </c>
      <c r="G52" s="3">
        <v>148790067.80000001</v>
      </c>
      <c r="H52" s="3">
        <v>159610021.90000001</v>
      </c>
      <c r="I52" s="3">
        <v>160975739.80000001</v>
      </c>
    </row>
    <row r="53" spans="1:9" ht="12.75" customHeight="1" x14ac:dyDescent="0.25">
      <c r="A53" s="105" t="s">
        <v>9</v>
      </c>
      <c r="B53" s="1" t="s">
        <v>58</v>
      </c>
      <c r="C53" s="3">
        <v>201634747.19999999</v>
      </c>
      <c r="D53" s="3">
        <v>206844813.90000001</v>
      </c>
      <c r="E53" s="3">
        <v>210006230.5</v>
      </c>
      <c r="F53" s="3">
        <v>220971909.90000001</v>
      </c>
      <c r="G53" s="3">
        <v>224569620.90000001</v>
      </c>
      <c r="H53" s="3">
        <v>228497509.59999999</v>
      </c>
      <c r="I53" s="3">
        <v>242737725.69999999</v>
      </c>
    </row>
    <row r="54" spans="1:9" ht="12.75" customHeight="1" x14ac:dyDescent="0.25">
      <c r="A54" s="105" t="s">
        <v>9</v>
      </c>
      <c r="B54" s="1" t="s">
        <v>59</v>
      </c>
      <c r="C54" s="2">
        <v>712594540</v>
      </c>
      <c r="D54" s="3">
        <v>715203109.60000002</v>
      </c>
      <c r="E54" s="3">
        <v>720815265.10000002</v>
      </c>
      <c r="F54" s="3">
        <v>738806289.60000002</v>
      </c>
      <c r="G54" s="2">
        <v>736240973</v>
      </c>
      <c r="H54" s="3">
        <v>791291582.89999998</v>
      </c>
      <c r="I54" s="3">
        <v>804251391.10000002</v>
      </c>
    </row>
    <row r="55" spans="1:9" ht="12.75" customHeight="1" x14ac:dyDescent="0.25">
      <c r="A55" s="105" t="s">
        <v>9</v>
      </c>
      <c r="B55" s="1" t="s">
        <v>60</v>
      </c>
      <c r="C55" s="2">
        <v>11078328283</v>
      </c>
      <c r="D55" s="3">
        <v>11239506929.1</v>
      </c>
      <c r="E55" s="2">
        <v>11446753937</v>
      </c>
      <c r="F55" s="3">
        <v>11665371276.1</v>
      </c>
      <c r="G55" s="3">
        <v>11368498061.200001</v>
      </c>
      <c r="H55" s="2">
        <v>11754338136</v>
      </c>
      <c r="I55" s="2">
        <v>11957580161</v>
      </c>
    </row>
    <row r="56" spans="1:9" ht="12.75" customHeight="1" x14ac:dyDescent="0.25">
      <c r="A56" s="105" t="s">
        <v>9</v>
      </c>
      <c r="B56" s="1" t="s">
        <v>61</v>
      </c>
      <c r="C56" s="3">
        <v>1421517606.5999999</v>
      </c>
      <c r="D56" s="2">
        <v>1428675793</v>
      </c>
      <c r="E56" s="3">
        <v>1475553932.3</v>
      </c>
      <c r="F56" s="3">
        <v>1505950705.2</v>
      </c>
      <c r="G56" s="3">
        <v>1428786749.2</v>
      </c>
      <c r="H56" s="3">
        <v>1467158855.0999999</v>
      </c>
      <c r="I56" s="3">
        <v>1491751219.2</v>
      </c>
    </row>
    <row r="57" spans="1:9" ht="12.75" customHeight="1" x14ac:dyDescent="0.25">
      <c r="A57" s="105" t="s">
        <v>9</v>
      </c>
      <c r="B57" s="1" t="s">
        <v>62</v>
      </c>
      <c r="C57" s="3">
        <v>170890463.90000001</v>
      </c>
      <c r="D57" s="3">
        <v>173484678.09999999</v>
      </c>
      <c r="E57" s="3">
        <v>177571654.80000001</v>
      </c>
      <c r="F57" s="3">
        <v>178620441.59999999</v>
      </c>
      <c r="G57" s="3">
        <v>174149600.40000001</v>
      </c>
      <c r="H57" s="3">
        <v>174596903.80000001</v>
      </c>
      <c r="I57" s="3">
        <v>174048479.80000001</v>
      </c>
    </row>
    <row r="58" spans="1:9" ht="12.75" customHeight="1" x14ac:dyDescent="0.25">
      <c r="A58" s="105" t="s">
        <v>9</v>
      </c>
      <c r="B58" s="1" t="s">
        <v>63</v>
      </c>
      <c r="C58" s="3">
        <v>223297718.90000001</v>
      </c>
      <c r="D58" s="3">
        <v>229489368.09999999</v>
      </c>
      <c r="E58" s="3">
        <v>229562760.69999999</v>
      </c>
      <c r="F58" s="3">
        <v>235224643.30000001</v>
      </c>
      <c r="G58" s="3">
        <v>233987157.80000001</v>
      </c>
      <c r="H58" s="3">
        <v>240855453.80000001</v>
      </c>
      <c r="I58" s="3">
        <v>238096437.5</v>
      </c>
    </row>
    <row r="59" spans="1:9" ht="12.75" customHeight="1" x14ac:dyDescent="0.25">
      <c r="A59" s="105" t="s">
        <v>9</v>
      </c>
      <c r="B59" s="1" t="s">
        <v>64</v>
      </c>
      <c r="C59" s="3">
        <v>2058139909.5999999</v>
      </c>
      <c r="D59" s="3">
        <v>2098379137.0999999</v>
      </c>
      <c r="E59" s="3">
        <v>2144319594.7</v>
      </c>
      <c r="F59" s="3">
        <v>2201203654.4000001</v>
      </c>
      <c r="G59" s="3">
        <v>2159030789.5999999</v>
      </c>
      <c r="H59" s="3">
        <v>2226823037.0999999</v>
      </c>
      <c r="I59" s="3">
        <v>2353609954.5999999</v>
      </c>
    </row>
    <row r="60" spans="1:9" ht="12.75" customHeight="1" x14ac:dyDescent="0.25">
      <c r="A60" s="105" t="s">
        <v>9</v>
      </c>
      <c r="B60" s="1" t="s">
        <v>65</v>
      </c>
      <c r="C60" s="3">
        <v>570254794.20000005</v>
      </c>
      <c r="D60" s="3">
        <v>568206929.5</v>
      </c>
      <c r="E60" s="3">
        <v>580018579.29999995</v>
      </c>
      <c r="F60" s="3">
        <v>581154747.79999995</v>
      </c>
      <c r="G60" s="3">
        <v>559888079.60000002</v>
      </c>
      <c r="H60" s="3">
        <v>573996932.39999998</v>
      </c>
      <c r="I60" s="3">
        <v>582991196.10000002</v>
      </c>
    </row>
    <row r="61" spans="1:9" ht="12.75" customHeight="1" x14ac:dyDescent="0.25">
      <c r="A61" s="105" t="s">
        <v>9</v>
      </c>
      <c r="B61" s="1" t="s">
        <v>66</v>
      </c>
      <c r="C61" s="2">
        <v>284659108</v>
      </c>
      <c r="D61" s="3">
        <v>288551519.69999999</v>
      </c>
      <c r="E61" s="2">
        <v>294304047</v>
      </c>
      <c r="F61" s="3">
        <v>301315620.69999999</v>
      </c>
      <c r="G61" s="3">
        <v>296469273.30000001</v>
      </c>
      <c r="H61" s="3">
        <v>304937337.30000001</v>
      </c>
      <c r="I61" s="3">
        <v>317139029.5</v>
      </c>
    </row>
    <row r="62" spans="1:9" ht="12.75" customHeight="1" x14ac:dyDescent="0.25">
      <c r="A62" s="105" t="s">
        <v>9</v>
      </c>
      <c r="B62" s="1" t="s">
        <v>67</v>
      </c>
      <c r="C62" s="3">
        <v>1147634030.9000001</v>
      </c>
      <c r="D62" s="3">
        <v>1169237611.8</v>
      </c>
      <c r="E62" s="3">
        <v>1178966972.3</v>
      </c>
      <c r="F62" s="3">
        <v>1184120633.8</v>
      </c>
      <c r="G62" s="3">
        <v>1155573515.5999999</v>
      </c>
      <c r="H62" s="3">
        <v>1199236602.5999999</v>
      </c>
      <c r="I62" s="3">
        <v>1167252595.0999999</v>
      </c>
    </row>
    <row r="63" spans="1:9" ht="12.75" customHeight="1" x14ac:dyDescent="0.25">
      <c r="A63" s="105" t="s">
        <v>9</v>
      </c>
      <c r="B63" s="1" t="s">
        <v>68</v>
      </c>
      <c r="C63" s="3">
        <v>313533809.19999999</v>
      </c>
      <c r="D63" s="3">
        <v>317323496.60000002</v>
      </c>
      <c r="E63" s="3">
        <v>323581309.5</v>
      </c>
      <c r="F63" s="3">
        <v>326458788.30000001</v>
      </c>
      <c r="G63" s="3">
        <v>331726059.5</v>
      </c>
      <c r="H63" s="3">
        <v>352780111.39999998</v>
      </c>
      <c r="I63" s="3">
        <v>355530959.5</v>
      </c>
    </row>
    <row r="64" spans="1:9" ht="12.75" customHeight="1" x14ac:dyDescent="0.25">
      <c r="A64" s="105" t="s">
        <v>9</v>
      </c>
      <c r="B64" s="1" t="s">
        <v>69</v>
      </c>
      <c r="C64" s="2">
        <v>1282751718</v>
      </c>
      <c r="D64" s="3">
        <v>1306969871.0999999</v>
      </c>
      <c r="E64" s="3">
        <v>1334243771.5</v>
      </c>
      <c r="F64" s="3">
        <v>1382303064.8</v>
      </c>
      <c r="G64" s="3">
        <v>1326297190.8</v>
      </c>
      <c r="H64" s="3">
        <v>1402677657.7</v>
      </c>
      <c r="I64" s="3">
        <v>1445699876.7</v>
      </c>
    </row>
    <row r="65" spans="1:9" ht="12.75" customHeight="1" x14ac:dyDescent="0.25">
      <c r="A65" s="105" t="s">
        <v>9</v>
      </c>
      <c r="B65" s="1" t="s">
        <v>70</v>
      </c>
      <c r="C65" s="3">
        <v>814765416.20000005</v>
      </c>
      <c r="D65" s="3">
        <v>829541654.60000002</v>
      </c>
      <c r="E65" s="3">
        <v>851812659.29999995</v>
      </c>
      <c r="F65" s="3">
        <v>863200029.20000005</v>
      </c>
      <c r="G65" s="2">
        <v>853987375</v>
      </c>
      <c r="H65" s="2">
        <v>870401303</v>
      </c>
      <c r="I65" s="3">
        <v>882757588.89999998</v>
      </c>
    </row>
    <row r="66" spans="1:9" ht="12.75" customHeight="1" x14ac:dyDescent="0.25">
      <c r="A66" s="105" t="s">
        <v>9</v>
      </c>
      <c r="B66" s="1" t="s">
        <v>71</v>
      </c>
      <c r="C66" s="3">
        <v>358258197.69999999</v>
      </c>
      <c r="D66" s="3">
        <v>365724441.89999998</v>
      </c>
      <c r="E66" s="3">
        <v>377622016.39999998</v>
      </c>
      <c r="F66" s="3">
        <v>389923125.69999999</v>
      </c>
      <c r="G66" s="3">
        <v>402660491.10000002</v>
      </c>
      <c r="H66" s="3">
        <v>409793037.80000001</v>
      </c>
      <c r="I66" s="3">
        <v>415704678.39999998</v>
      </c>
    </row>
    <row r="67" spans="1:9" ht="12.75" customHeight="1" x14ac:dyDescent="0.25">
      <c r="A67" s="105" t="s">
        <v>9</v>
      </c>
      <c r="B67" s="1" t="s">
        <v>72</v>
      </c>
      <c r="C67" s="3">
        <v>1364822203.5</v>
      </c>
      <c r="D67" s="2">
        <v>1375711048</v>
      </c>
      <c r="E67" s="3">
        <v>1378561361.8</v>
      </c>
      <c r="F67" s="3">
        <v>1394776104.7</v>
      </c>
      <c r="G67" s="3">
        <v>1318748042.7</v>
      </c>
      <c r="H67" s="3">
        <v>1386424258.3</v>
      </c>
      <c r="I67" s="3">
        <v>1356192402.9000001</v>
      </c>
    </row>
    <row r="68" spans="1:9" ht="12.75" customHeight="1" x14ac:dyDescent="0.25">
      <c r="A68" s="105" t="s">
        <v>9</v>
      </c>
      <c r="B68" s="1" t="s">
        <v>73</v>
      </c>
      <c r="C68" s="3">
        <v>700848615.39999998</v>
      </c>
      <c r="D68" s="3">
        <v>716278398.79999995</v>
      </c>
      <c r="E68" s="2">
        <v>727380609</v>
      </c>
      <c r="F68" s="3">
        <v>739846443.10000002</v>
      </c>
      <c r="G68" s="3">
        <v>751630286.70000005</v>
      </c>
      <c r="H68" s="3">
        <v>755685278.70000005</v>
      </c>
      <c r="I68" s="3">
        <v>794221642.70000005</v>
      </c>
    </row>
    <row r="69" spans="1:9" ht="12.75" customHeight="1" x14ac:dyDescent="0.25">
      <c r="A69" s="105" t="s">
        <v>9</v>
      </c>
      <c r="B69" s="1" t="s">
        <v>74</v>
      </c>
      <c r="C69" s="3">
        <v>366954691.19999999</v>
      </c>
      <c r="D69" s="3">
        <v>371932980.69999999</v>
      </c>
      <c r="E69" s="3">
        <v>373254668.39999998</v>
      </c>
      <c r="F69" s="3">
        <v>381273273.39999998</v>
      </c>
      <c r="G69" s="3">
        <v>375563449.80000001</v>
      </c>
      <c r="H69" s="2">
        <v>388971367</v>
      </c>
      <c r="I69" s="3">
        <v>382584100.19999999</v>
      </c>
    </row>
    <row r="70" spans="1:9" ht="12.75" customHeight="1" x14ac:dyDescent="0.25">
      <c r="A70" s="105" t="s">
        <v>9</v>
      </c>
      <c r="B70" s="1" t="s">
        <v>75</v>
      </c>
      <c r="C70" s="2">
        <v>9770442756</v>
      </c>
      <c r="D70" s="3">
        <v>10059489172.1</v>
      </c>
      <c r="E70" s="3">
        <v>10569519757.1</v>
      </c>
      <c r="F70" s="3">
        <v>10569193246.700001</v>
      </c>
      <c r="G70" s="3">
        <v>10113703495.299999</v>
      </c>
      <c r="H70" s="3">
        <v>10777167455.6</v>
      </c>
      <c r="I70" s="3">
        <v>10906259766.200001</v>
      </c>
    </row>
    <row r="71" spans="1:9" ht="12.75" customHeight="1" x14ac:dyDescent="0.25">
      <c r="A71" s="105" t="s">
        <v>9</v>
      </c>
      <c r="B71" s="1" t="s">
        <v>76</v>
      </c>
      <c r="C71" s="3">
        <v>202100465.19999999</v>
      </c>
      <c r="D71" s="3">
        <v>204647379.80000001</v>
      </c>
      <c r="E71" s="2">
        <v>207451816</v>
      </c>
      <c r="F71" s="3">
        <v>210362627.59999999</v>
      </c>
      <c r="G71" s="3">
        <v>204935006.69999999</v>
      </c>
      <c r="H71" s="3">
        <v>208005472.19999999</v>
      </c>
      <c r="I71" s="3">
        <v>221049284.19999999</v>
      </c>
    </row>
    <row r="72" spans="1:9" ht="12.75" customHeight="1" x14ac:dyDescent="0.25">
      <c r="A72" s="105" t="s">
        <v>9</v>
      </c>
      <c r="B72" s="1" t="s">
        <v>77</v>
      </c>
      <c r="C72" s="3">
        <v>2109619098.0999999</v>
      </c>
      <c r="D72" s="3">
        <v>2153976967.5999999</v>
      </c>
      <c r="E72" s="3">
        <v>2202288769.1999998</v>
      </c>
      <c r="F72" s="2">
        <v>2205649532</v>
      </c>
      <c r="G72" s="3">
        <v>2135410418.3</v>
      </c>
      <c r="H72" s="3">
        <v>2247224224.0999999</v>
      </c>
      <c r="I72" s="3">
        <v>2244107241.1999998</v>
      </c>
    </row>
    <row r="73" spans="1:9" ht="12.75" customHeight="1" x14ac:dyDescent="0.25">
      <c r="A73" s="105" t="s">
        <v>9</v>
      </c>
      <c r="B73" s="1" t="s">
        <v>78</v>
      </c>
      <c r="C73" s="3">
        <v>6125961796.5</v>
      </c>
      <c r="D73" s="2">
        <v>6343967695</v>
      </c>
      <c r="E73" s="3">
        <v>6786194250.8999996</v>
      </c>
      <c r="F73" s="3">
        <v>6789087519.6999998</v>
      </c>
      <c r="G73" s="3">
        <v>6395359381.5</v>
      </c>
      <c r="H73" s="2">
        <v>6856563450</v>
      </c>
      <c r="I73" s="3">
        <v>6965982544.5</v>
      </c>
    </row>
    <row r="74" spans="1:9" ht="12.75" customHeight="1" x14ac:dyDescent="0.25">
      <c r="A74" s="105" t="s">
        <v>9</v>
      </c>
      <c r="B74" s="1" t="s">
        <v>79</v>
      </c>
      <c r="C74" s="3">
        <v>3130196439.3000002</v>
      </c>
      <c r="D74" s="3">
        <v>3136263853.3000002</v>
      </c>
      <c r="E74" s="2">
        <v>3177198019</v>
      </c>
      <c r="F74" s="3">
        <v>3113963729.3000002</v>
      </c>
      <c r="G74" s="2">
        <v>2890519215</v>
      </c>
      <c r="H74" s="3">
        <v>3103426115.6999998</v>
      </c>
      <c r="I74" s="3">
        <v>3177748614.6999998</v>
      </c>
    </row>
    <row r="75" spans="1:9" ht="12.75" customHeight="1" x14ac:dyDescent="0.25">
      <c r="A75" s="105" t="s">
        <v>9</v>
      </c>
      <c r="B75" s="1" t="s">
        <v>80</v>
      </c>
      <c r="C75" s="3">
        <v>2028234598.4000001</v>
      </c>
      <c r="D75" s="3">
        <v>2187683339.0999999</v>
      </c>
      <c r="E75" s="3">
        <v>2503238908.5</v>
      </c>
      <c r="F75" s="3">
        <v>2593186400.4000001</v>
      </c>
      <c r="G75" s="3">
        <v>2484972614.1999998</v>
      </c>
      <c r="H75" s="3">
        <v>2706258635.5999999</v>
      </c>
      <c r="I75" s="3">
        <v>2716761399.8000002</v>
      </c>
    </row>
    <row r="76" spans="1:9" ht="12.75" customHeight="1" x14ac:dyDescent="0.25">
      <c r="A76" s="105" t="s">
        <v>9</v>
      </c>
      <c r="B76" s="1" t="s">
        <v>81</v>
      </c>
      <c r="C76" s="3">
        <v>967530758.20000005</v>
      </c>
      <c r="D76" s="3">
        <v>1020020502.6</v>
      </c>
      <c r="E76" s="3">
        <v>1105757323.3</v>
      </c>
      <c r="F76" s="2">
        <v>1081937390</v>
      </c>
      <c r="G76" s="3">
        <v>1019867552.3</v>
      </c>
      <c r="H76" s="3">
        <v>1046878698.7</v>
      </c>
      <c r="I76" s="2">
        <v>1071472530</v>
      </c>
    </row>
    <row r="77" spans="1:9" ht="12.75" customHeight="1" x14ac:dyDescent="0.25">
      <c r="A77" s="105" t="s">
        <v>9</v>
      </c>
      <c r="B77" s="1" t="s">
        <v>82</v>
      </c>
      <c r="C77" s="3">
        <v>1332761396.3</v>
      </c>
      <c r="D77" s="3">
        <v>1356897129.5999999</v>
      </c>
      <c r="E77" s="3">
        <v>1373584921.0999999</v>
      </c>
      <c r="F77" s="3">
        <v>1364093567.5</v>
      </c>
      <c r="G77" s="3">
        <v>1377998688.7</v>
      </c>
      <c r="H77" s="3">
        <v>1465374309.2</v>
      </c>
      <c r="I77" s="3">
        <v>1475120696.3</v>
      </c>
    </row>
    <row r="78" spans="1:9" ht="12.75" customHeight="1" x14ac:dyDescent="0.25">
      <c r="A78" s="105" t="s">
        <v>9</v>
      </c>
      <c r="B78" s="1" t="s">
        <v>83</v>
      </c>
      <c r="C78" s="2">
        <v>6975354342</v>
      </c>
      <c r="D78" s="3">
        <v>7143449161.3000002</v>
      </c>
      <c r="E78" s="3">
        <v>7313944733.6000004</v>
      </c>
      <c r="F78" s="3">
        <v>7409982515.1000004</v>
      </c>
      <c r="G78" s="3">
        <v>7194089775.8999996</v>
      </c>
      <c r="H78" s="3">
        <v>7484601056.3999996</v>
      </c>
      <c r="I78" s="3">
        <v>7699307174.8999996</v>
      </c>
    </row>
    <row r="79" spans="1:9" ht="12.75" customHeight="1" x14ac:dyDescent="0.25">
      <c r="A79" s="105" t="s">
        <v>9</v>
      </c>
      <c r="B79" s="1" t="s">
        <v>84</v>
      </c>
      <c r="C79" s="3">
        <v>47434942.200000003</v>
      </c>
      <c r="D79" s="3">
        <v>46509979.5</v>
      </c>
      <c r="E79" s="3">
        <v>48608119.600000001</v>
      </c>
      <c r="F79" s="2">
        <v>50982129</v>
      </c>
      <c r="G79" s="3">
        <v>51332969.5</v>
      </c>
      <c r="H79" s="3">
        <v>53890042.600000001</v>
      </c>
      <c r="I79" s="3">
        <v>59409231.299999997</v>
      </c>
    </row>
    <row r="80" spans="1:9" ht="12.75" customHeight="1" x14ac:dyDescent="0.25">
      <c r="A80" s="105" t="s">
        <v>9</v>
      </c>
      <c r="B80" s="1" t="s">
        <v>85</v>
      </c>
      <c r="C80" s="2">
        <v>58001071</v>
      </c>
      <c r="D80" s="3">
        <v>59104151.5</v>
      </c>
      <c r="E80" s="3">
        <v>59193217.200000003</v>
      </c>
      <c r="F80" s="3">
        <v>60399645.100000001</v>
      </c>
      <c r="G80" s="3">
        <v>58074407.600000001</v>
      </c>
      <c r="H80" s="3">
        <v>57698444.100000001</v>
      </c>
      <c r="I80" s="3">
        <v>62159309.299999997</v>
      </c>
    </row>
    <row r="81" spans="1:9" ht="12.75" customHeight="1" x14ac:dyDescent="0.25">
      <c r="A81" s="105" t="s">
        <v>9</v>
      </c>
      <c r="B81" s="1" t="s">
        <v>86</v>
      </c>
      <c r="C81" s="3">
        <v>207742574.30000001</v>
      </c>
      <c r="D81" s="3">
        <v>207961175.69999999</v>
      </c>
      <c r="E81" s="3">
        <v>213009392.80000001</v>
      </c>
      <c r="F81" s="3">
        <v>218389606.90000001</v>
      </c>
      <c r="G81" s="3">
        <v>219163350.5</v>
      </c>
      <c r="H81" s="3">
        <v>224472920.09999999</v>
      </c>
      <c r="I81" s="3">
        <v>217338846.90000001</v>
      </c>
    </row>
    <row r="82" spans="1:9" ht="12.75" customHeight="1" x14ac:dyDescent="0.25">
      <c r="A82" s="105" t="s">
        <v>9</v>
      </c>
      <c r="B82" s="1" t="s">
        <v>87</v>
      </c>
      <c r="C82" s="3">
        <v>532401532.60000002</v>
      </c>
      <c r="D82" s="3">
        <v>536065371.60000002</v>
      </c>
      <c r="E82" s="3">
        <v>547064410.70000005</v>
      </c>
      <c r="F82" s="3">
        <v>558801070.70000005</v>
      </c>
      <c r="G82" s="3">
        <v>554647715.60000002</v>
      </c>
      <c r="H82" s="3">
        <v>572855603.39999998</v>
      </c>
      <c r="I82" s="3">
        <v>587465818.60000002</v>
      </c>
    </row>
    <row r="83" spans="1:9" ht="12.75" customHeight="1" x14ac:dyDescent="0.25">
      <c r="A83" s="105" t="s">
        <v>9</v>
      </c>
      <c r="B83" s="1" t="s">
        <v>88</v>
      </c>
      <c r="C83" s="3">
        <v>1821899897.7</v>
      </c>
      <c r="D83" s="3">
        <v>1882664068.4000001</v>
      </c>
      <c r="E83" s="3">
        <v>1943090327.9000001</v>
      </c>
      <c r="F83" s="3">
        <v>1946041868.4000001</v>
      </c>
      <c r="G83" s="3">
        <v>1841715984.7</v>
      </c>
      <c r="H83" s="3">
        <v>1854247489.4000001</v>
      </c>
      <c r="I83" s="3">
        <v>1903446481.5999999</v>
      </c>
    </row>
    <row r="84" spans="1:9" ht="12.75" customHeight="1" x14ac:dyDescent="0.25">
      <c r="A84" s="105" t="s">
        <v>9</v>
      </c>
      <c r="B84" s="1" t="s">
        <v>89</v>
      </c>
      <c r="C84" s="3">
        <v>1139206835.4000001</v>
      </c>
      <c r="D84" s="3">
        <v>1173325334.9000001</v>
      </c>
      <c r="E84" s="3">
        <v>1201892494.7</v>
      </c>
      <c r="F84" s="3">
        <v>1227526660.9000001</v>
      </c>
      <c r="G84" s="3">
        <v>1209003672.2</v>
      </c>
      <c r="H84" s="3">
        <v>1267873496.5</v>
      </c>
      <c r="I84" s="3">
        <v>1327942981.5</v>
      </c>
    </row>
    <row r="85" spans="1:9" ht="12.75" customHeight="1" x14ac:dyDescent="0.25">
      <c r="A85" s="105" t="s">
        <v>9</v>
      </c>
      <c r="B85" s="1" t="s">
        <v>90</v>
      </c>
      <c r="C85" s="3">
        <v>903348871.60000002</v>
      </c>
      <c r="D85" s="3">
        <v>922508456.70000005</v>
      </c>
      <c r="E85" s="2">
        <v>940061712</v>
      </c>
      <c r="F85" s="2">
        <v>939313386</v>
      </c>
      <c r="G85" s="3">
        <v>902932583.79999995</v>
      </c>
      <c r="H85" s="3">
        <v>976001947.60000002</v>
      </c>
      <c r="I85" s="3">
        <v>979770462.29999995</v>
      </c>
    </row>
    <row r="86" spans="1:9" ht="12.75" customHeight="1" x14ac:dyDescent="0.25">
      <c r="A86" s="105" t="s">
        <v>9</v>
      </c>
      <c r="B86" s="1" t="s">
        <v>91</v>
      </c>
      <c r="C86" s="3">
        <v>1074794706.5999999</v>
      </c>
      <c r="D86" s="3">
        <v>1116974599.4000001</v>
      </c>
      <c r="E86" s="3">
        <v>1155908270.3</v>
      </c>
      <c r="F86" s="3">
        <v>1189628573.8</v>
      </c>
      <c r="G86" s="3">
        <v>1173067642.0999999</v>
      </c>
      <c r="H86" s="3">
        <v>1267672173.9000001</v>
      </c>
      <c r="I86" s="3">
        <v>1301672229.5999999</v>
      </c>
    </row>
    <row r="87" spans="1:9" ht="12.75" customHeight="1" x14ac:dyDescent="0.25">
      <c r="A87" s="105" t="s">
        <v>9</v>
      </c>
      <c r="B87" s="1" t="s">
        <v>92</v>
      </c>
      <c r="C87" s="3">
        <v>669480399.79999995</v>
      </c>
      <c r="D87" s="3">
        <v>681791175.89999998</v>
      </c>
      <c r="E87" s="3">
        <v>682096376.89999998</v>
      </c>
      <c r="F87" s="3">
        <v>692012117.79999995</v>
      </c>
      <c r="G87" s="3">
        <v>687021168.89999998</v>
      </c>
      <c r="H87" s="3">
        <v>695977067.89999998</v>
      </c>
      <c r="I87" s="3">
        <v>742684640.39999998</v>
      </c>
    </row>
    <row r="88" spans="1:9" ht="12.75" customHeight="1" x14ac:dyDescent="0.25">
      <c r="A88" s="105" t="s">
        <v>9</v>
      </c>
      <c r="B88" s="1" t="s">
        <v>93</v>
      </c>
      <c r="C88" s="3">
        <v>521043510.80000001</v>
      </c>
      <c r="D88" s="3">
        <v>516544847.80000001</v>
      </c>
      <c r="E88" s="3">
        <v>523020411.60000002</v>
      </c>
      <c r="F88" s="3">
        <v>526887456.39999998</v>
      </c>
      <c r="G88" s="3">
        <v>497130281.10000002</v>
      </c>
      <c r="H88" s="2">
        <v>513911871</v>
      </c>
      <c r="I88" s="3">
        <v>517417173.30000001</v>
      </c>
    </row>
    <row r="89" spans="1:9" ht="12.75" customHeight="1" x14ac:dyDescent="0.25">
      <c r="A89" s="105" t="s">
        <v>9</v>
      </c>
      <c r="B89" s="1" t="s">
        <v>94</v>
      </c>
      <c r="C89" s="3">
        <v>4481568052.1000004</v>
      </c>
      <c r="D89" s="3">
        <v>4486894704.6999998</v>
      </c>
      <c r="E89" s="3">
        <v>4636978304.1000004</v>
      </c>
      <c r="F89" s="2">
        <v>4781294610</v>
      </c>
      <c r="G89" s="2">
        <v>4688887404</v>
      </c>
      <c r="H89" s="3">
        <v>4987472374.3000002</v>
      </c>
      <c r="I89" s="3">
        <v>5003734717.8000002</v>
      </c>
    </row>
    <row r="90" spans="1:9" ht="12.75" customHeight="1" x14ac:dyDescent="0.25">
      <c r="A90" s="105" t="s">
        <v>9</v>
      </c>
      <c r="B90" s="1" t="s">
        <v>95</v>
      </c>
      <c r="C90" s="3">
        <v>220764555.80000001</v>
      </c>
      <c r="D90" s="3">
        <v>216699330.90000001</v>
      </c>
      <c r="E90" s="3">
        <v>225769594.19999999</v>
      </c>
      <c r="F90" s="3">
        <v>235712166.09999999</v>
      </c>
      <c r="G90" s="3">
        <v>237105749.40000001</v>
      </c>
      <c r="H90" s="2">
        <v>247329309</v>
      </c>
      <c r="I90" s="3">
        <v>274189745.80000001</v>
      </c>
    </row>
    <row r="91" spans="1:9" ht="12.75" customHeight="1" x14ac:dyDescent="0.25">
      <c r="A91" s="105" t="s">
        <v>9</v>
      </c>
      <c r="B91" s="1" t="s">
        <v>96</v>
      </c>
      <c r="C91" s="3">
        <v>279140684.5</v>
      </c>
      <c r="D91" s="3">
        <v>290933785.5</v>
      </c>
      <c r="E91" s="3">
        <v>293450932.89999998</v>
      </c>
      <c r="F91" s="3">
        <v>300375435.89999998</v>
      </c>
      <c r="G91" s="3">
        <v>312759529.5</v>
      </c>
      <c r="H91" s="3">
        <v>329126846.19999999</v>
      </c>
      <c r="I91" s="3">
        <v>320802015.10000002</v>
      </c>
    </row>
    <row r="92" spans="1:9" ht="12.75" customHeight="1" x14ac:dyDescent="0.25">
      <c r="A92" s="105" t="s">
        <v>9</v>
      </c>
      <c r="B92" s="1" t="s">
        <v>97</v>
      </c>
      <c r="C92" s="3">
        <v>889449306.70000005</v>
      </c>
      <c r="D92" s="3">
        <v>895740760.10000002</v>
      </c>
      <c r="E92" s="3">
        <v>931459793.70000005</v>
      </c>
      <c r="F92" s="3">
        <v>967703051.10000002</v>
      </c>
      <c r="G92" s="2">
        <v>874033417</v>
      </c>
      <c r="H92" s="3">
        <v>1014793484.2</v>
      </c>
      <c r="I92" s="3">
        <v>1066191273.5</v>
      </c>
    </row>
    <row r="93" spans="1:9" ht="12.75" customHeight="1" x14ac:dyDescent="0.25">
      <c r="A93" s="105" t="s">
        <v>9</v>
      </c>
      <c r="B93" s="1" t="s">
        <v>98</v>
      </c>
      <c r="C93" s="3">
        <v>224090983.90000001</v>
      </c>
      <c r="D93" s="3">
        <v>226550967.40000001</v>
      </c>
      <c r="E93" s="3">
        <v>241948248.30000001</v>
      </c>
      <c r="F93" s="3">
        <v>239207230.09999999</v>
      </c>
      <c r="G93" s="3">
        <v>239709010.59999999</v>
      </c>
      <c r="H93" s="3">
        <v>257427479.30000001</v>
      </c>
      <c r="I93" s="3">
        <v>234205260.19999999</v>
      </c>
    </row>
    <row r="94" spans="1:9" ht="12.75" customHeight="1" x14ac:dyDescent="0.25">
      <c r="A94" s="105" t="s">
        <v>9</v>
      </c>
      <c r="B94" s="1" t="s">
        <v>99</v>
      </c>
      <c r="C94" s="2">
        <v>860803569</v>
      </c>
      <c r="D94" s="3">
        <v>876871565.79999995</v>
      </c>
      <c r="E94" s="3">
        <v>893156358.5</v>
      </c>
      <c r="F94" s="3">
        <v>937931482.89999998</v>
      </c>
      <c r="G94" s="3">
        <v>925181056.79999995</v>
      </c>
      <c r="H94" s="3">
        <v>995944699.10000002</v>
      </c>
      <c r="I94" s="3">
        <v>1020799611.8</v>
      </c>
    </row>
    <row r="95" spans="1:9" ht="12.75" customHeight="1" x14ac:dyDescent="0.25">
      <c r="A95" s="105" t="s">
        <v>9</v>
      </c>
      <c r="B95" s="1" t="s">
        <v>100</v>
      </c>
      <c r="C95" s="3">
        <v>672660424.10000002</v>
      </c>
      <c r="D95" s="3">
        <v>682909253.39999998</v>
      </c>
      <c r="E95" s="3">
        <v>695469723.60000002</v>
      </c>
      <c r="F95" s="3">
        <v>692918645.70000005</v>
      </c>
      <c r="G95" s="3">
        <v>694499084.10000002</v>
      </c>
      <c r="H95" s="2">
        <v>722725850</v>
      </c>
      <c r="I95" s="3">
        <v>701799618.20000005</v>
      </c>
    </row>
    <row r="96" spans="1:9" ht="12.75" customHeight="1" x14ac:dyDescent="0.25">
      <c r="A96" s="105" t="s">
        <v>9</v>
      </c>
      <c r="B96" s="1" t="s">
        <v>101</v>
      </c>
      <c r="C96" s="3">
        <v>297531027.19999999</v>
      </c>
      <c r="D96" s="3">
        <v>289537390.89999998</v>
      </c>
      <c r="E96" s="3">
        <v>293187105.5</v>
      </c>
      <c r="F96" s="3">
        <v>329214605.60000002</v>
      </c>
      <c r="G96" s="3">
        <v>335142281.10000002</v>
      </c>
      <c r="H96" s="3">
        <v>354766735.69999999</v>
      </c>
      <c r="I96" s="3">
        <v>359940551.5</v>
      </c>
    </row>
    <row r="97" spans="1:9" ht="12.75" customHeight="1" x14ac:dyDescent="0.25">
      <c r="A97" s="105" t="s">
        <v>9</v>
      </c>
      <c r="B97" s="1" t="s">
        <v>102</v>
      </c>
      <c r="C97" s="3">
        <v>153879834.80000001</v>
      </c>
      <c r="D97" s="3">
        <v>163287016.80000001</v>
      </c>
      <c r="E97" s="3">
        <v>168197278.30000001</v>
      </c>
      <c r="F97" s="3">
        <v>177870007.09999999</v>
      </c>
      <c r="G97" s="3">
        <v>186944257.80000001</v>
      </c>
      <c r="H97" s="3">
        <v>198255844.30000001</v>
      </c>
      <c r="I97" s="3">
        <v>184937443.09999999</v>
      </c>
    </row>
    <row r="98" spans="1:9" ht="12.75" customHeight="1" x14ac:dyDescent="0.25">
      <c r="A98" s="105" t="s">
        <v>9</v>
      </c>
      <c r="B98" s="1" t="s">
        <v>103</v>
      </c>
      <c r="C98" s="3">
        <v>762510326.89999998</v>
      </c>
      <c r="D98" s="3">
        <v>719502700.60000002</v>
      </c>
      <c r="E98" s="3">
        <v>766698456.89999998</v>
      </c>
      <c r="F98" s="3">
        <v>770574540.70000005</v>
      </c>
      <c r="G98" s="3">
        <v>752624612.20000005</v>
      </c>
      <c r="H98" s="3">
        <v>728409308.60000002</v>
      </c>
      <c r="I98" s="3">
        <v>704613037.10000002</v>
      </c>
    </row>
    <row r="99" spans="1:9" ht="12.75" customHeight="1" x14ac:dyDescent="0.25">
      <c r="A99" s="105" t="s">
        <v>9</v>
      </c>
      <c r="B99" s="1" t="s">
        <v>104</v>
      </c>
      <c r="C99" s="3">
        <v>48563190.799999997</v>
      </c>
      <c r="D99" s="3">
        <v>52630608.299999997</v>
      </c>
      <c r="E99" s="3">
        <v>52578616.600000001</v>
      </c>
      <c r="F99" s="3">
        <v>51052116.200000003</v>
      </c>
      <c r="G99" s="3">
        <v>51906138.200000003</v>
      </c>
      <c r="H99" s="3">
        <v>54176621.5</v>
      </c>
      <c r="I99" s="2">
        <v>55196058</v>
      </c>
    </row>
    <row r="100" spans="1:9" ht="12.75" customHeight="1" x14ac:dyDescent="0.25">
      <c r="A100" s="105" t="s">
        <v>9</v>
      </c>
      <c r="B100" s="1" t="s">
        <v>105</v>
      </c>
      <c r="C100" s="3">
        <v>72174148.5</v>
      </c>
      <c r="D100" s="3">
        <v>72231324.900000006</v>
      </c>
      <c r="E100" s="3">
        <v>75062195.599999994</v>
      </c>
      <c r="F100" s="3">
        <v>78735328.700000003</v>
      </c>
      <c r="G100" s="3">
        <v>78982267.200000003</v>
      </c>
      <c r="H100" s="3">
        <v>84516196.400000006</v>
      </c>
      <c r="I100" s="3">
        <v>81060103.599999994</v>
      </c>
    </row>
    <row r="101" spans="1:9" ht="12.75" customHeight="1" x14ac:dyDescent="0.25">
      <c r="A101" s="105" t="s">
        <v>9</v>
      </c>
      <c r="B101" s="1" t="s">
        <v>129</v>
      </c>
      <c r="C101" s="2">
        <v>3809430780</v>
      </c>
      <c r="D101" s="2">
        <v>4053996236</v>
      </c>
      <c r="E101" s="3">
        <v>4397369716.8000002</v>
      </c>
      <c r="F101" s="3">
        <v>4583818192.8000002</v>
      </c>
      <c r="G101" t="s">
        <v>0</v>
      </c>
      <c r="H101" t="s">
        <v>0</v>
      </c>
      <c r="I101" t="s">
        <v>0</v>
      </c>
    </row>
  </sheetData>
  <mergeCells count="3">
    <mergeCell ref="A1:Z1"/>
    <mergeCell ref="A3:B4"/>
    <mergeCell ref="A5:A101"/>
  </mergeCells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0F82-23FB-4A92-AF98-01759D46B21A}">
  <dimension ref="A1:Z108"/>
  <sheetViews>
    <sheetView workbookViewId="0">
      <selection activeCell="C63" sqref="C63"/>
    </sheetView>
  </sheetViews>
  <sheetFormatPr defaultRowHeight="12.5" x14ac:dyDescent="0.25"/>
  <sheetData>
    <row r="1" spans="1:26" ht="28" x14ac:dyDescent="0.25">
      <c r="A1" s="6" t="s">
        <v>126</v>
      </c>
      <c r="B1" s="6" t="s">
        <v>127</v>
      </c>
      <c r="C1" s="7">
        <v>36526</v>
      </c>
      <c r="D1" s="7">
        <v>36892</v>
      </c>
      <c r="E1" s="7">
        <v>37257</v>
      </c>
      <c r="F1" s="7">
        <v>37622</v>
      </c>
      <c r="G1" s="7">
        <v>37987</v>
      </c>
      <c r="H1" s="7">
        <v>38353</v>
      </c>
      <c r="I1" s="7">
        <v>38718</v>
      </c>
      <c r="J1" s="7">
        <v>39083</v>
      </c>
      <c r="K1" s="7">
        <v>39448</v>
      </c>
      <c r="L1" s="7">
        <v>39814</v>
      </c>
      <c r="M1" s="7">
        <v>40179</v>
      </c>
      <c r="N1" s="7">
        <v>40544</v>
      </c>
      <c r="O1" s="7">
        <v>40909</v>
      </c>
      <c r="P1" s="7">
        <v>41275</v>
      </c>
      <c r="Q1" s="7">
        <v>41640</v>
      </c>
      <c r="R1" s="7">
        <v>42005</v>
      </c>
      <c r="S1" s="7">
        <v>42370</v>
      </c>
      <c r="T1" s="7">
        <v>42736</v>
      </c>
      <c r="U1" s="7">
        <v>43101</v>
      </c>
      <c r="V1" s="7">
        <v>43466</v>
      </c>
      <c r="W1" s="7">
        <v>43831</v>
      </c>
      <c r="X1" s="7">
        <v>44197</v>
      </c>
      <c r="Y1" s="7">
        <v>44562</v>
      </c>
      <c r="Z1" s="7">
        <v>44927</v>
      </c>
    </row>
    <row r="2" spans="1:26" ht="56" x14ac:dyDescent="0.25">
      <c r="A2" s="8" t="s">
        <v>10</v>
      </c>
      <c r="B2" s="8" t="s">
        <v>132</v>
      </c>
      <c r="C2" s="8">
        <v>146596869</v>
      </c>
      <c r="D2" s="8">
        <v>145976482</v>
      </c>
      <c r="E2" s="8">
        <v>145306497</v>
      </c>
      <c r="F2" s="8">
        <v>144648618</v>
      </c>
      <c r="G2" s="8">
        <v>144067316</v>
      </c>
      <c r="H2" s="8">
        <v>143518814</v>
      </c>
      <c r="I2" s="8">
        <v>143049637</v>
      </c>
      <c r="J2" s="8">
        <v>142805114</v>
      </c>
      <c r="K2" s="8">
        <v>142742366</v>
      </c>
      <c r="L2" s="8">
        <v>142785348</v>
      </c>
      <c r="M2" s="8">
        <v>142849468</v>
      </c>
      <c r="N2" s="8">
        <v>143018195</v>
      </c>
      <c r="O2" s="8">
        <v>143378447</v>
      </c>
      <c r="P2" s="8">
        <v>143805638</v>
      </c>
      <c r="Q2" s="8">
        <v>146508169</v>
      </c>
      <c r="R2" s="8">
        <v>146963159</v>
      </c>
      <c r="S2" s="8">
        <v>147381167</v>
      </c>
      <c r="T2" s="8">
        <v>147688545</v>
      </c>
      <c r="U2" s="8">
        <v>147818888</v>
      </c>
      <c r="V2" s="8">
        <v>147899994</v>
      </c>
      <c r="W2" s="8">
        <v>147707517</v>
      </c>
      <c r="X2" s="8">
        <v>147217903</v>
      </c>
      <c r="Y2" s="8">
        <v>146713743</v>
      </c>
      <c r="Z2" s="8">
        <v>146299106</v>
      </c>
    </row>
    <row r="3" spans="1:26" ht="70" x14ac:dyDescent="0.25">
      <c r="A3" s="8" t="s">
        <v>133</v>
      </c>
      <c r="B3" s="8" t="s">
        <v>134</v>
      </c>
      <c r="C3" s="8">
        <v>38201376</v>
      </c>
      <c r="D3" s="8">
        <v>38121778</v>
      </c>
      <c r="E3" s="8">
        <v>38007617</v>
      </c>
      <c r="F3" s="8">
        <v>37955941</v>
      </c>
      <c r="G3" s="8">
        <v>38004571</v>
      </c>
      <c r="H3" s="8">
        <v>38076537</v>
      </c>
      <c r="I3" s="8">
        <v>38146181</v>
      </c>
      <c r="J3" s="8">
        <v>38196721</v>
      </c>
      <c r="K3" s="8">
        <v>38236673</v>
      </c>
      <c r="L3" s="8">
        <v>38299035</v>
      </c>
      <c r="M3" s="8">
        <v>38390287</v>
      </c>
      <c r="N3" s="8">
        <v>38543318</v>
      </c>
      <c r="O3" s="8">
        <v>38766289</v>
      </c>
      <c r="P3" s="8">
        <v>39017044</v>
      </c>
      <c r="Q3" s="8">
        <v>39262679</v>
      </c>
      <c r="R3" s="8">
        <v>39516659</v>
      </c>
      <c r="S3" s="8">
        <v>39758615</v>
      </c>
      <c r="T3" s="8">
        <v>39972538</v>
      </c>
      <c r="U3" s="8">
        <v>40166110</v>
      </c>
      <c r="V3" s="8">
        <v>40336196</v>
      </c>
      <c r="W3" s="8">
        <v>40379696</v>
      </c>
      <c r="X3" s="8">
        <v>40319531</v>
      </c>
      <c r="Y3" s="8">
        <v>40269144</v>
      </c>
      <c r="Z3" s="8">
        <v>40219456</v>
      </c>
    </row>
    <row r="4" spans="1:26" ht="42" x14ac:dyDescent="0.25">
      <c r="A4" s="8" t="s">
        <v>135</v>
      </c>
      <c r="B4" s="8" t="s">
        <v>136</v>
      </c>
      <c r="C4" s="8">
        <v>1504346</v>
      </c>
      <c r="D4" s="8">
        <v>1507554</v>
      </c>
      <c r="E4" s="8">
        <v>1510025</v>
      </c>
      <c r="F4" s="8">
        <v>1512879</v>
      </c>
      <c r="G4" s="8">
        <v>1512761</v>
      </c>
      <c r="H4" s="8">
        <v>1511688</v>
      </c>
      <c r="I4" s="8">
        <v>1512934</v>
      </c>
      <c r="J4" s="8">
        <v>1517127</v>
      </c>
      <c r="K4" s="8">
        <v>1523180</v>
      </c>
      <c r="L4" s="8">
        <v>1529019</v>
      </c>
      <c r="M4" s="8">
        <v>1532067</v>
      </c>
      <c r="N4" s="8">
        <v>1534478</v>
      </c>
      <c r="O4" s="8">
        <v>1539267</v>
      </c>
      <c r="P4" s="8">
        <v>1543725</v>
      </c>
      <c r="Q4" s="8">
        <v>1547659</v>
      </c>
      <c r="R4" s="8">
        <v>1551105</v>
      </c>
      <c r="S4" s="8">
        <v>1553965</v>
      </c>
      <c r="T4" s="8">
        <v>1554224</v>
      </c>
      <c r="U4" s="8">
        <v>1551910</v>
      </c>
      <c r="V4" s="8">
        <v>1551920</v>
      </c>
      <c r="W4" s="8">
        <v>1549193</v>
      </c>
      <c r="X4" s="8">
        <v>1540947</v>
      </c>
      <c r="Y4" s="8">
        <v>1525496</v>
      </c>
      <c r="Z4" s="8">
        <v>1507593</v>
      </c>
    </row>
    <row r="5" spans="1:26" ht="28" x14ac:dyDescent="0.25">
      <c r="A5" s="8" t="s">
        <v>137</v>
      </c>
      <c r="B5" s="8" t="s">
        <v>138</v>
      </c>
      <c r="C5" s="8">
        <v>1415576</v>
      </c>
      <c r="D5" s="8">
        <v>1399696</v>
      </c>
      <c r="E5" s="8">
        <v>1383212</v>
      </c>
      <c r="F5" s="8">
        <v>1367626</v>
      </c>
      <c r="G5" s="8">
        <v>1352190</v>
      </c>
      <c r="H5" s="8">
        <v>1335892</v>
      </c>
      <c r="I5" s="8">
        <v>1320199</v>
      </c>
      <c r="J5" s="8">
        <v>1308046</v>
      </c>
      <c r="K5" s="8">
        <v>1298797</v>
      </c>
      <c r="L5" s="8">
        <v>1290395</v>
      </c>
      <c r="M5" s="8">
        <v>1280947</v>
      </c>
      <c r="N5" s="8">
        <v>1269511</v>
      </c>
      <c r="O5" s="8">
        <v>1257967</v>
      </c>
      <c r="P5" s="8">
        <v>1246410</v>
      </c>
      <c r="Q5" s="8">
        <v>1235398</v>
      </c>
      <c r="R5" s="8">
        <v>1226690</v>
      </c>
      <c r="S5" s="8">
        <v>1220548</v>
      </c>
      <c r="T5" s="8">
        <v>1213075</v>
      </c>
      <c r="U5" s="8">
        <v>1202671</v>
      </c>
      <c r="V5" s="8">
        <v>1193180</v>
      </c>
      <c r="W5" s="8">
        <v>1184133</v>
      </c>
      <c r="X5" s="8">
        <v>1171845</v>
      </c>
      <c r="Y5" s="8">
        <v>1158570</v>
      </c>
      <c r="Z5" s="8">
        <v>1147454</v>
      </c>
    </row>
    <row r="6" spans="1:26" ht="42" x14ac:dyDescent="0.25">
      <c r="A6" s="8" t="s">
        <v>139</v>
      </c>
      <c r="B6" s="8" t="s">
        <v>140</v>
      </c>
      <c r="C6" s="8">
        <v>1566780</v>
      </c>
      <c r="D6" s="8">
        <v>1548625</v>
      </c>
      <c r="E6" s="8">
        <v>1529627</v>
      </c>
      <c r="F6" s="8">
        <v>1514814</v>
      </c>
      <c r="G6" s="8">
        <v>1503585</v>
      </c>
      <c r="H6" s="8">
        <v>1492025</v>
      </c>
      <c r="I6" s="8">
        <v>1481156</v>
      </c>
      <c r="J6" s="8">
        <v>1471302</v>
      </c>
      <c r="K6" s="8">
        <v>1462340</v>
      </c>
      <c r="L6" s="8">
        <v>1453855</v>
      </c>
      <c r="M6" s="8">
        <v>1445451</v>
      </c>
      <c r="N6" s="8">
        <v>1437326</v>
      </c>
      <c r="O6" s="8">
        <v>1429246</v>
      </c>
      <c r="P6" s="8">
        <v>1421573</v>
      </c>
      <c r="Q6" s="8">
        <v>1415142</v>
      </c>
      <c r="R6" s="8">
        <v>1408811</v>
      </c>
      <c r="S6" s="8">
        <v>1402656</v>
      </c>
      <c r="T6" s="8">
        <v>1394996</v>
      </c>
      <c r="U6" s="8">
        <v>1384818</v>
      </c>
      <c r="V6" s="8">
        <v>1376582</v>
      </c>
      <c r="W6" s="8">
        <v>1366384</v>
      </c>
      <c r="X6" s="8">
        <v>1350639</v>
      </c>
      <c r="Y6" s="8">
        <v>1333872</v>
      </c>
      <c r="Z6" s="8">
        <v>1317726</v>
      </c>
    </row>
    <row r="7" spans="1:26" ht="42" x14ac:dyDescent="0.25">
      <c r="A7" s="8" t="s">
        <v>141</v>
      </c>
      <c r="B7" s="8" t="s">
        <v>142</v>
      </c>
      <c r="C7" s="8">
        <v>2431838</v>
      </c>
      <c r="D7" s="8">
        <v>2409742</v>
      </c>
      <c r="E7" s="8">
        <v>2385788</v>
      </c>
      <c r="F7" s="8">
        <v>2370959</v>
      </c>
      <c r="G7" s="8">
        <v>2366194</v>
      </c>
      <c r="H7" s="8">
        <v>2362922</v>
      </c>
      <c r="I7" s="8">
        <v>2357358</v>
      </c>
      <c r="J7" s="8">
        <v>2349109</v>
      </c>
      <c r="K7" s="8">
        <v>2341705</v>
      </c>
      <c r="L7" s="8">
        <v>2336946</v>
      </c>
      <c r="M7" s="8">
        <v>2334852</v>
      </c>
      <c r="N7" s="8">
        <v>2333752</v>
      </c>
      <c r="O7" s="8">
        <v>2332807</v>
      </c>
      <c r="P7" s="8">
        <v>2332889</v>
      </c>
      <c r="Q7" s="8">
        <v>2334632</v>
      </c>
      <c r="R7" s="8">
        <v>2338257</v>
      </c>
      <c r="S7" s="8">
        <v>2341760</v>
      </c>
      <c r="T7" s="8">
        <v>2343280</v>
      </c>
      <c r="U7" s="8">
        <v>2340861</v>
      </c>
      <c r="V7" s="8">
        <v>2337457</v>
      </c>
      <c r="W7" s="8">
        <v>2327739</v>
      </c>
      <c r="X7" s="8">
        <v>2310877</v>
      </c>
      <c r="Y7" s="8">
        <v>2293949</v>
      </c>
      <c r="Z7" s="8">
        <v>2279349</v>
      </c>
    </row>
    <row r="8" spans="1:26" ht="42" x14ac:dyDescent="0.25">
      <c r="A8" s="8" t="s">
        <v>143</v>
      </c>
      <c r="B8" s="8" t="s">
        <v>144</v>
      </c>
      <c r="C8" s="8">
        <v>1186785</v>
      </c>
      <c r="D8" s="8">
        <v>1170416</v>
      </c>
      <c r="E8" s="8">
        <v>1153205</v>
      </c>
      <c r="F8" s="8">
        <v>1137783</v>
      </c>
      <c r="G8" s="8">
        <v>1123883</v>
      </c>
      <c r="H8" s="8">
        <v>1109301</v>
      </c>
      <c r="I8" s="8">
        <v>1095849</v>
      </c>
      <c r="J8" s="8">
        <v>1085475</v>
      </c>
      <c r="K8" s="8">
        <v>1077710</v>
      </c>
      <c r="L8" s="8">
        <v>1071048</v>
      </c>
      <c r="M8" s="8">
        <v>1063948</v>
      </c>
      <c r="N8" s="8">
        <v>1054601</v>
      </c>
      <c r="O8" s="8">
        <v>1044128</v>
      </c>
      <c r="P8" s="8">
        <v>1033844</v>
      </c>
      <c r="Q8" s="8">
        <v>1022944</v>
      </c>
      <c r="R8" s="8">
        <v>1011314</v>
      </c>
      <c r="S8" s="8">
        <v>999550</v>
      </c>
      <c r="T8" s="8">
        <v>987202</v>
      </c>
      <c r="U8" s="8">
        <v>972934</v>
      </c>
      <c r="V8" s="8">
        <v>959458</v>
      </c>
      <c r="W8" s="8">
        <v>946221</v>
      </c>
      <c r="X8" s="8">
        <v>931472</v>
      </c>
      <c r="Y8" s="8">
        <v>919419</v>
      </c>
      <c r="Z8" s="8">
        <v>910312</v>
      </c>
    </row>
    <row r="9" spans="1:26" ht="42" x14ac:dyDescent="0.25">
      <c r="A9" s="8" t="s">
        <v>145</v>
      </c>
      <c r="B9" s="8" t="s">
        <v>146</v>
      </c>
      <c r="C9" s="8">
        <v>1065349</v>
      </c>
      <c r="D9" s="8">
        <v>1054948</v>
      </c>
      <c r="E9" s="8">
        <v>1044109</v>
      </c>
      <c r="F9" s="8">
        <v>1035135</v>
      </c>
      <c r="G9" s="8">
        <v>1029618</v>
      </c>
      <c r="H9" s="8">
        <v>1025461</v>
      </c>
      <c r="I9" s="8">
        <v>1021741</v>
      </c>
      <c r="J9" s="8">
        <v>1018934</v>
      </c>
      <c r="K9" s="8">
        <v>1016662</v>
      </c>
      <c r="L9" s="8">
        <v>1015297</v>
      </c>
      <c r="M9" s="8">
        <v>1012093</v>
      </c>
      <c r="N9" s="8">
        <v>1011477</v>
      </c>
      <c r="O9" s="8">
        <v>1015211</v>
      </c>
      <c r="P9" s="8">
        <v>1018788</v>
      </c>
      <c r="Q9" s="8">
        <v>1026500</v>
      </c>
      <c r="R9" s="8">
        <v>1034519</v>
      </c>
      <c r="S9" s="8">
        <v>1042172</v>
      </c>
      <c r="T9" s="8">
        <v>1048957</v>
      </c>
      <c r="U9" s="8">
        <v>1051953</v>
      </c>
      <c r="V9" s="8">
        <v>1052781</v>
      </c>
      <c r="W9" s="8">
        <v>1054095</v>
      </c>
      <c r="X9" s="8">
        <v>1064630</v>
      </c>
      <c r="Y9" s="8">
        <v>1072053</v>
      </c>
      <c r="Z9" s="8">
        <v>1069632</v>
      </c>
    </row>
    <row r="10" spans="1:26" ht="42" x14ac:dyDescent="0.25">
      <c r="A10" s="8" t="s">
        <v>147</v>
      </c>
      <c r="B10" s="8" t="s">
        <v>148</v>
      </c>
      <c r="C10" s="8">
        <v>757942</v>
      </c>
      <c r="D10" s="8">
        <v>748972</v>
      </c>
      <c r="E10" s="8">
        <v>739208</v>
      </c>
      <c r="F10" s="8">
        <v>728798</v>
      </c>
      <c r="G10" s="8">
        <v>717559</v>
      </c>
      <c r="H10" s="8">
        <v>705870</v>
      </c>
      <c r="I10" s="8">
        <v>694787</v>
      </c>
      <c r="J10" s="8">
        <v>686615</v>
      </c>
      <c r="K10" s="8">
        <v>680604</v>
      </c>
      <c r="L10" s="8">
        <v>675365</v>
      </c>
      <c r="M10" s="8">
        <v>669665</v>
      </c>
      <c r="N10" s="8">
        <v>662068</v>
      </c>
      <c r="O10" s="8">
        <v>654405</v>
      </c>
      <c r="P10" s="8">
        <v>647845</v>
      </c>
      <c r="Q10" s="8">
        <v>641673</v>
      </c>
      <c r="R10" s="8">
        <v>635251</v>
      </c>
      <c r="S10" s="8">
        <v>628123</v>
      </c>
      <c r="T10" s="8">
        <v>620091</v>
      </c>
      <c r="U10" s="8">
        <v>610689</v>
      </c>
      <c r="V10" s="8">
        <v>601815</v>
      </c>
      <c r="W10" s="8">
        <v>593582</v>
      </c>
      <c r="X10" s="8">
        <v>583596</v>
      </c>
      <c r="Y10" s="8">
        <v>574947</v>
      </c>
      <c r="Z10" s="8">
        <v>569082</v>
      </c>
    </row>
    <row r="11" spans="1:26" ht="28" x14ac:dyDescent="0.25">
      <c r="A11" s="8" t="s">
        <v>149</v>
      </c>
      <c r="B11" s="8" t="s">
        <v>150</v>
      </c>
      <c r="C11" s="8">
        <v>1274107</v>
      </c>
      <c r="D11" s="8">
        <v>1257518</v>
      </c>
      <c r="E11" s="8">
        <v>1239844</v>
      </c>
      <c r="F11" s="8">
        <v>1222235</v>
      </c>
      <c r="G11" s="8">
        <v>1204592</v>
      </c>
      <c r="H11" s="8">
        <v>1186719</v>
      </c>
      <c r="I11" s="8">
        <v>1169605</v>
      </c>
      <c r="J11" s="8">
        <v>1156720</v>
      </c>
      <c r="K11" s="8">
        <v>1147593</v>
      </c>
      <c r="L11" s="8">
        <v>1139159</v>
      </c>
      <c r="M11" s="8">
        <v>1130319</v>
      </c>
      <c r="N11" s="8">
        <v>1123331</v>
      </c>
      <c r="O11" s="8">
        <v>1119597</v>
      </c>
      <c r="P11" s="8">
        <v>1117744</v>
      </c>
      <c r="Q11" s="8">
        <v>1116272</v>
      </c>
      <c r="R11" s="8">
        <v>1116370</v>
      </c>
      <c r="S11" s="8">
        <v>1118759</v>
      </c>
      <c r="T11" s="8">
        <v>1115926</v>
      </c>
      <c r="U11" s="8">
        <v>1107508</v>
      </c>
      <c r="V11" s="8">
        <v>1101403</v>
      </c>
      <c r="W11" s="8">
        <v>1095603</v>
      </c>
      <c r="X11" s="8">
        <v>1084867</v>
      </c>
      <c r="Y11" s="8">
        <v>1072594</v>
      </c>
      <c r="Z11" s="8">
        <v>1063963</v>
      </c>
    </row>
    <row r="12" spans="1:26" ht="42" x14ac:dyDescent="0.25">
      <c r="A12" s="8" t="s">
        <v>151</v>
      </c>
      <c r="B12" s="8" t="s">
        <v>152</v>
      </c>
      <c r="C12" s="8">
        <v>1230888</v>
      </c>
      <c r="D12" s="8">
        <v>1224292</v>
      </c>
      <c r="E12" s="8">
        <v>1215746</v>
      </c>
      <c r="F12" s="8">
        <v>1208140</v>
      </c>
      <c r="G12" s="8">
        <v>1201926</v>
      </c>
      <c r="H12" s="8">
        <v>1196235</v>
      </c>
      <c r="I12" s="8">
        <v>1192149</v>
      </c>
      <c r="J12" s="8">
        <v>1188557</v>
      </c>
      <c r="K12" s="8">
        <v>1184344</v>
      </c>
      <c r="L12" s="8">
        <v>1179516</v>
      </c>
      <c r="M12" s="8">
        <v>1174539</v>
      </c>
      <c r="N12" s="8">
        <v>1170042</v>
      </c>
      <c r="O12" s="8">
        <v>1167263</v>
      </c>
      <c r="P12" s="8">
        <v>1166303</v>
      </c>
      <c r="Q12" s="8">
        <v>1166156</v>
      </c>
      <c r="R12" s="8">
        <v>1166590</v>
      </c>
      <c r="S12" s="8">
        <v>1168270</v>
      </c>
      <c r="T12" s="8">
        <v>1167649</v>
      </c>
      <c r="U12" s="8">
        <v>1163882</v>
      </c>
      <c r="V12" s="8">
        <v>1160836</v>
      </c>
      <c r="W12" s="8">
        <v>1155138</v>
      </c>
      <c r="X12" s="8">
        <v>1144374</v>
      </c>
      <c r="Y12" s="8">
        <v>1132202</v>
      </c>
      <c r="Z12" s="8">
        <v>1121264</v>
      </c>
    </row>
    <row r="13" spans="1:26" ht="42" x14ac:dyDescent="0.25">
      <c r="A13" s="8" t="s">
        <v>153</v>
      </c>
      <c r="B13" s="8" t="s">
        <v>154</v>
      </c>
      <c r="C13" s="8">
        <v>6620819</v>
      </c>
      <c r="D13" s="8">
        <v>6611296</v>
      </c>
      <c r="E13" s="8">
        <v>6613019</v>
      </c>
      <c r="F13" s="8">
        <v>6644102</v>
      </c>
      <c r="G13" s="8">
        <v>6704033</v>
      </c>
      <c r="H13" s="8">
        <v>6760297</v>
      </c>
      <c r="I13" s="8">
        <v>6815337</v>
      </c>
      <c r="J13" s="8">
        <v>6871095</v>
      </c>
      <c r="K13" s="8">
        <v>6926692</v>
      </c>
      <c r="L13" s="8">
        <v>6991111</v>
      </c>
      <c r="M13" s="8">
        <v>7065211</v>
      </c>
      <c r="N13" s="8">
        <v>7174980</v>
      </c>
      <c r="O13" s="8">
        <v>7314618</v>
      </c>
      <c r="P13" s="8">
        <v>7452612</v>
      </c>
      <c r="Q13" s="8">
        <v>7593006</v>
      </c>
      <c r="R13" s="8">
        <v>7736019</v>
      </c>
      <c r="S13" s="8">
        <v>7882899</v>
      </c>
      <c r="T13" s="8">
        <v>8024182</v>
      </c>
      <c r="U13" s="8">
        <v>8160757</v>
      </c>
      <c r="V13" s="8">
        <v>8303032</v>
      </c>
      <c r="W13" s="8">
        <v>8404864</v>
      </c>
      <c r="X13" s="8">
        <v>8489558</v>
      </c>
      <c r="Y13" s="8">
        <v>8566996</v>
      </c>
      <c r="Z13" s="8">
        <v>8621498</v>
      </c>
    </row>
    <row r="14" spans="1:26" ht="42" x14ac:dyDescent="0.25">
      <c r="A14" s="8" t="s">
        <v>155</v>
      </c>
      <c r="B14" s="8" t="s">
        <v>156</v>
      </c>
      <c r="C14" s="8">
        <v>880459</v>
      </c>
      <c r="D14" s="8">
        <v>872116</v>
      </c>
      <c r="E14" s="8">
        <v>862919</v>
      </c>
      <c r="F14" s="8">
        <v>852682</v>
      </c>
      <c r="G14" s="8">
        <v>841107</v>
      </c>
      <c r="H14" s="8">
        <v>828630</v>
      </c>
      <c r="I14" s="8">
        <v>816742</v>
      </c>
      <c r="J14" s="8">
        <v>808298</v>
      </c>
      <c r="K14" s="8">
        <v>802031</v>
      </c>
      <c r="L14" s="8">
        <v>796000</v>
      </c>
      <c r="M14" s="8">
        <v>789368</v>
      </c>
      <c r="N14" s="8">
        <v>783264</v>
      </c>
      <c r="O14" s="8">
        <v>778023</v>
      </c>
      <c r="P14" s="8">
        <v>772001</v>
      </c>
      <c r="Q14" s="8">
        <v>766328</v>
      </c>
      <c r="R14" s="8">
        <v>760827</v>
      </c>
      <c r="S14" s="8">
        <v>755246</v>
      </c>
      <c r="T14" s="8">
        <v>748636</v>
      </c>
      <c r="U14" s="8">
        <v>740587</v>
      </c>
      <c r="V14" s="8">
        <v>733340</v>
      </c>
      <c r="W14" s="8">
        <v>725577</v>
      </c>
      <c r="X14" s="8">
        <v>715504</v>
      </c>
      <c r="Y14" s="8">
        <v>705149</v>
      </c>
      <c r="Z14" s="8">
        <v>696381</v>
      </c>
    </row>
    <row r="15" spans="1:26" ht="42" x14ac:dyDescent="0.25">
      <c r="A15" s="8" t="s">
        <v>157</v>
      </c>
      <c r="B15" s="8" t="s">
        <v>158</v>
      </c>
      <c r="C15" s="8">
        <v>1266657</v>
      </c>
      <c r="D15" s="8">
        <v>1249893</v>
      </c>
      <c r="E15" s="8">
        <v>1232343</v>
      </c>
      <c r="F15" s="8">
        <v>1217031</v>
      </c>
      <c r="G15" s="8">
        <v>1204865</v>
      </c>
      <c r="H15" s="8">
        <v>1194108</v>
      </c>
      <c r="I15" s="8">
        <v>1185158</v>
      </c>
      <c r="J15" s="8">
        <v>1177921</v>
      </c>
      <c r="K15" s="8">
        <v>1171121</v>
      </c>
      <c r="L15" s="8">
        <v>1164855</v>
      </c>
      <c r="M15" s="8">
        <v>1156822</v>
      </c>
      <c r="N15" s="8">
        <v>1150716</v>
      </c>
      <c r="O15" s="8">
        <v>1148299</v>
      </c>
      <c r="P15" s="8">
        <v>1145708</v>
      </c>
      <c r="Q15" s="8">
        <v>1142318</v>
      </c>
      <c r="R15" s="8">
        <v>1138164</v>
      </c>
      <c r="S15" s="8">
        <v>1135033</v>
      </c>
      <c r="T15" s="8">
        <v>1131938</v>
      </c>
      <c r="U15" s="8">
        <v>1126857</v>
      </c>
      <c r="V15" s="8">
        <v>1121803</v>
      </c>
      <c r="W15" s="8">
        <v>1115127</v>
      </c>
      <c r="X15" s="8">
        <v>1104512</v>
      </c>
      <c r="Y15" s="8">
        <v>1093748</v>
      </c>
      <c r="Z15" s="8">
        <v>1085575</v>
      </c>
    </row>
    <row r="16" spans="1:26" ht="42" x14ac:dyDescent="0.25">
      <c r="A16" s="8" t="s">
        <v>159</v>
      </c>
      <c r="B16" s="8" t="s">
        <v>160</v>
      </c>
      <c r="C16" s="8">
        <v>1090796</v>
      </c>
      <c r="D16" s="8">
        <v>1072733</v>
      </c>
      <c r="E16" s="8">
        <v>1054576</v>
      </c>
      <c r="F16" s="8">
        <v>1042505</v>
      </c>
      <c r="G16" s="8">
        <v>1035715</v>
      </c>
      <c r="H16" s="8">
        <v>1028870</v>
      </c>
      <c r="I16" s="8">
        <v>1021671</v>
      </c>
      <c r="J16" s="8">
        <v>1013459</v>
      </c>
      <c r="K16" s="8">
        <v>1004864</v>
      </c>
      <c r="L16" s="8">
        <v>996864</v>
      </c>
      <c r="M16" s="8">
        <v>987952</v>
      </c>
      <c r="N16" s="8">
        <v>980584</v>
      </c>
      <c r="O16" s="8">
        <v>974558</v>
      </c>
      <c r="P16" s="8">
        <v>966117</v>
      </c>
      <c r="Q16" s="8">
        <v>958771</v>
      </c>
      <c r="R16" s="8">
        <v>952053</v>
      </c>
      <c r="S16" s="8">
        <v>944278</v>
      </c>
      <c r="T16" s="8">
        <v>937674</v>
      </c>
      <c r="U16" s="8">
        <v>930242</v>
      </c>
      <c r="V16" s="8">
        <v>920966</v>
      </c>
      <c r="W16" s="8">
        <v>908256</v>
      </c>
      <c r="X16" s="8">
        <v>893605</v>
      </c>
      <c r="Y16" s="8">
        <v>879970</v>
      </c>
      <c r="Z16" s="8">
        <v>868514</v>
      </c>
    </row>
    <row r="17" spans="1:26" ht="42" x14ac:dyDescent="0.25">
      <c r="A17" s="8" t="s">
        <v>161</v>
      </c>
      <c r="B17" s="8" t="s">
        <v>162</v>
      </c>
      <c r="C17" s="8">
        <v>1222320</v>
      </c>
      <c r="D17" s="8">
        <v>1203494</v>
      </c>
      <c r="E17" s="8">
        <v>1183815</v>
      </c>
      <c r="F17" s="8">
        <v>1168044</v>
      </c>
      <c r="G17" s="8">
        <v>1156341</v>
      </c>
      <c r="H17" s="8">
        <v>1144689</v>
      </c>
      <c r="I17" s="8">
        <v>1132782</v>
      </c>
      <c r="J17" s="8">
        <v>1121726</v>
      </c>
      <c r="K17" s="8">
        <v>1112124</v>
      </c>
      <c r="L17" s="8">
        <v>1103730</v>
      </c>
      <c r="M17" s="8">
        <v>1094675</v>
      </c>
      <c r="N17" s="8">
        <v>1086024</v>
      </c>
      <c r="O17" s="8">
        <v>1078872</v>
      </c>
      <c r="P17" s="8">
        <v>1072026</v>
      </c>
      <c r="Q17" s="8">
        <v>1065300</v>
      </c>
      <c r="R17" s="8">
        <v>1055894</v>
      </c>
      <c r="S17" s="8">
        <v>1044761</v>
      </c>
      <c r="T17" s="8">
        <v>1036355</v>
      </c>
      <c r="U17" s="8">
        <v>1024187</v>
      </c>
      <c r="V17" s="8">
        <v>1010592</v>
      </c>
      <c r="W17" s="8">
        <v>999423</v>
      </c>
      <c r="X17" s="8">
        <v>986088</v>
      </c>
      <c r="Y17" s="8">
        <v>972710</v>
      </c>
      <c r="Z17" s="8">
        <v>961271</v>
      </c>
    </row>
    <row r="18" spans="1:26" ht="28" x14ac:dyDescent="0.25">
      <c r="A18" s="8" t="s">
        <v>163</v>
      </c>
      <c r="B18" s="8" t="s">
        <v>164</v>
      </c>
      <c r="C18" s="8">
        <v>1531687</v>
      </c>
      <c r="D18" s="8">
        <v>1505510</v>
      </c>
      <c r="E18" s="8">
        <v>1478524</v>
      </c>
      <c r="F18" s="8">
        <v>1456696</v>
      </c>
      <c r="G18" s="8">
        <v>1440218</v>
      </c>
      <c r="H18" s="8">
        <v>1423942</v>
      </c>
      <c r="I18" s="8">
        <v>1407059</v>
      </c>
      <c r="J18" s="8">
        <v>1392899</v>
      </c>
      <c r="K18" s="8">
        <v>1381183</v>
      </c>
      <c r="L18" s="8">
        <v>1370372</v>
      </c>
      <c r="M18" s="8">
        <v>1357707</v>
      </c>
      <c r="N18" s="8">
        <v>1345945</v>
      </c>
      <c r="O18" s="8">
        <v>1337546</v>
      </c>
      <c r="P18" s="8">
        <v>1328694</v>
      </c>
      <c r="Q18" s="8">
        <v>1318823</v>
      </c>
      <c r="R18" s="8">
        <v>1308195</v>
      </c>
      <c r="S18" s="8">
        <v>1298683</v>
      </c>
      <c r="T18" s="8">
        <v>1287871</v>
      </c>
      <c r="U18" s="8">
        <v>1273914</v>
      </c>
      <c r="V18" s="8">
        <v>1261790</v>
      </c>
      <c r="W18" s="8">
        <v>1249405</v>
      </c>
      <c r="X18" s="8">
        <v>1233938</v>
      </c>
      <c r="Y18" s="8">
        <v>1218611</v>
      </c>
      <c r="Z18" s="8">
        <v>1205465</v>
      </c>
    </row>
    <row r="19" spans="1:26" ht="28" x14ac:dyDescent="0.25">
      <c r="A19" s="8" t="s">
        <v>165</v>
      </c>
      <c r="B19" s="8" t="s">
        <v>166</v>
      </c>
      <c r="C19" s="8">
        <v>1731523</v>
      </c>
      <c r="D19" s="8">
        <v>1706842</v>
      </c>
      <c r="E19" s="8">
        <v>1681909</v>
      </c>
      <c r="F19" s="8">
        <v>1659506</v>
      </c>
      <c r="G19" s="8">
        <v>1640500</v>
      </c>
      <c r="H19" s="8">
        <v>1623486</v>
      </c>
      <c r="I19" s="8">
        <v>1607666</v>
      </c>
      <c r="J19" s="8">
        <v>1594048</v>
      </c>
      <c r="K19" s="8">
        <v>1582152</v>
      </c>
      <c r="L19" s="8">
        <v>1570500</v>
      </c>
      <c r="M19" s="8">
        <v>1557492</v>
      </c>
      <c r="N19" s="8">
        <v>1550237</v>
      </c>
      <c r="O19" s="8">
        <v>1546893</v>
      </c>
      <c r="P19" s="8">
        <v>1540973</v>
      </c>
      <c r="Q19" s="8">
        <v>1537144</v>
      </c>
      <c r="R19" s="8">
        <v>1535617</v>
      </c>
      <c r="S19" s="8">
        <v>1534873</v>
      </c>
      <c r="T19" s="8">
        <v>1533698</v>
      </c>
      <c r="U19" s="8">
        <v>1529328</v>
      </c>
      <c r="V19" s="8">
        <v>1522369</v>
      </c>
      <c r="W19" s="8">
        <v>1513299</v>
      </c>
      <c r="X19" s="8">
        <v>1502152</v>
      </c>
      <c r="Y19" s="8">
        <v>1489080</v>
      </c>
      <c r="Z19" s="8">
        <v>1476305</v>
      </c>
    </row>
    <row r="20" spans="1:26" ht="42" x14ac:dyDescent="0.25">
      <c r="A20" s="8" t="s">
        <v>167</v>
      </c>
      <c r="B20" s="8" t="s">
        <v>168</v>
      </c>
      <c r="C20" s="8">
        <v>1399921</v>
      </c>
      <c r="D20" s="8">
        <v>1386074</v>
      </c>
      <c r="E20" s="8">
        <v>1371396</v>
      </c>
      <c r="F20" s="8">
        <v>1355714</v>
      </c>
      <c r="G20" s="8">
        <v>1338427</v>
      </c>
      <c r="H20" s="8">
        <v>1321306</v>
      </c>
      <c r="I20" s="8">
        <v>1306389</v>
      </c>
      <c r="J20" s="8">
        <v>1296250</v>
      </c>
      <c r="K20" s="8">
        <v>1289329</v>
      </c>
      <c r="L20" s="8">
        <v>1283105</v>
      </c>
      <c r="M20" s="8">
        <v>1275547</v>
      </c>
      <c r="N20" s="8">
        <v>1270070</v>
      </c>
      <c r="O20" s="8">
        <v>1268463</v>
      </c>
      <c r="P20" s="8">
        <v>1266845</v>
      </c>
      <c r="Q20" s="8">
        <v>1264839</v>
      </c>
      <c r="R20" s="8">
        <v>1262927</v>
      </c>
      <c r="S20" s="8">
        <v>1260496</v>
      </c>
      <c r="T20" s="8">
        <v>1255397</v>
      </c>
      <c r="U20" s="8">
        <v>1247850</v>
      </c>
      <c r="V20" s="8">
        <v>1239717</v>
      </c>
      <c r="W20" s="8">
        <v>1228638</v>
      </c>
      <c r="X20" s="8">
        <v>1213650</v>
      </c>
      <c r="Y20" s="8">
        <v>1200121</v>
      </c>
      <c r="Z20" s="8">
        <v>1191081</v>
      </c>
    </row>
    <row r="21" spans="1:26" ht="140" x14ac:dyDescent="0.25">
      <c r="A21" s="8" t="s">
        <v>169</v>
      </c>
      <c r="B21" s="8" t="s">
        <v>170</v>
      </c>
      <c r="C21" s="8">
        <v>10023556</v>
      </c>
      <c r="D21" s="8">
        <v>10192050</v>
      </c>
      <c r="E21" s="8">
        <v>10328404</v>
      </c>
      <c r="F21" s="8">
        <v>10461292</v>
      </c>
      <c r="G21" s="8">
        <v>10631055</v>
      </c>
      <c r="H21" s="8">
        <v>10825095</v>
      </c>
      <c r="I21" s="8">
        <v>11007595</v>
      </c>
      <c r="J21" s="8">
        <v>11139139</v>
      </c>
      <c r="K21" s="8">
        <v>11234241</v>
      </c>
      <c r="L21" s="8">
        <v>11331895</v>
      </c>
      <c r="M21" s="8">
        <v>11461631</v>
      </c>
      <c r="N21" s="8">
        <v>11604910</v>
      </c>
      <c r="O21" s="8">
        <v>11759124</v>
      </c>
      <c r="P21" s="8">
        <v>11942945</v>
      </c>
      <c r="Q21" s="8">
        <v>12109770</v>
      </c>
      <c r="R21" s="8">
        <v>12278053</v>
      </c>
      <c r="S21" s="8">
        <v>12426540</v>
      </c>
      <c r="T21" s="8">
        <v>12571383</v>
      </c>
      <c r="U21" s="8">
        <v>12745157</v>
      </c>
      <c r="V21" s="8">
        <v>12887153</v>
      </c>
      <c r="W21" s="8">
        <v>12963013</v>
      </c>
      <c r="X21" s="8">
        <v>12997272</v>
      </c>
      <c r="Y21" s="8">
        <v>13059651</v>
      </c>
      <c r="Z21" s="8">
        <v>13126990</v>
      </c>
    </row>
    <row r="22" spans="1:26" ht="84" x14ac:dyDescent="0.25">
      <c r="A22" s="8" t="s">
        <v>171</v>
      </c>
      <c r="B22" s="8" t="s">
        <v>172</v>
      </c>
      <c r="C22" s="8">
        <v>14261228</v>
      </c>
      <c r="D22" s="8">
        <v>14135923</v>
      </c>
      <c r="E22" s="8">
        <v>14010759</v>
      </c>
      <c r="F22" s="8">
        <v>13904394</v>
      </c>
      <c r="G22" s="8">
        <v>13826869</v>
      </c>
      <c r="H22" s="8">
        <v>13754940</v>
      </c>
      <c r="I22" s="8">
        <v>13690736</v>
      </c>
      <c r="J22" s="8">
        <v>13647980</v>
      </c>
      <c r="K22" s="8">
        <v>13621394</v>
      </c>
      <c r="L22" s="8">
        <v>13608056</v>
      </c>
      <c r="M22" s="8">
        <v>13614983</v>
      </c>
      <c r="N22" s="8">
        <v>13643838</v>
      </c>
      <c r="O22" s="8">
        <v>13691040</v>
      </c>
      <c r="P22" s="8">
        <v>13760483</v>
      </c>
      <c r="Q22" s="8">
        <v>13821863</v>
      </c>
      <c r="R22" s="8">
        <v>13847476</v>
      </c>
      <c r="S22" s="8">
        <v>13872660</v>
      </c>
      <c r="T22" s="8">
        <v>13917471</v>
      </c>
      <c r="U22" s="8">
        <v>13950761</v>
      </c>
      <c r="V22" s="8">
        <v>13966789</v>
      </c>
      <c r="W22" s="8">
        <v>13956172</v>
      </c>
      <c r="X22" s="8">
        <v>13924240</v>
      </c>
      <c r="Y22" s="8">
        <v>13888591</v>
      </c>
      <c r="Z22" s="8">
        <v>13853850</v>
      </c>
    </row>
    <row r="23" spans="1:26" ht="42" x14ac:dyDescent="0.25">
      <c r="A23" s="8" t="s">
        <v>173</v>
      </c>
      <c r="B23" s="8" t="s">
        <v>174</v>
      </c>
      <c r="C23" s="8">
        <v>732140</v>
      </c>
      <c r="D23" s="8">
        <v>725178</v>
      </c>
      <c r="E23" s="8">
        <v>718376</v>
      </c>
      <c r="F23" s="8">
        <v>709030</v>
      </c>
      <c r="G23" s="8">
        <v>696224</v>
      </c>
      <c r="H23" s="8">
        <v>682820</v>
      </c>
      <c r="I23" s="8">
        <v>670537</v>
      </c>
      <c r="J23" s="8">
        <v>662218</v>
      </c>
      <c r="K23" s="8">
        <v>656584</v>
      </c>
      <c r="L23" s="8">
        <v>651242</v>
      </c>
      <c r="M23" s="8">
        <v>645650</v>
      </c>
      <c r="N23" s="8">
        <v>638808</v>
      </c>
      <c r="O23" s="8">
        <v>630374</v>
      </c>
      <c r="P23" s="8">
        <v>620814</v>
      </c>
      <c r="Q23" s="8">
        <v>611732</v>
      </c>
      <c r="R23" s="8">
        <v>601899</v>
      </c>
      <c r="S23" s="8">
        <v>591015</v>
      </c>
      <c r="T23" s="8">
        <v>578818</v>
      </c>
      <c r="U23" s="8">
        <v>565634</v>
      </c>
      <c r="V23" s="8">
        <v>555068</v>
      </c>
      <c r="W23" s="8">
        <v>546093</v>
      </c>
      <c r="X23" s="8">
        <v>536924</v>
      </c>
      <c r="Y23" s="8">
        <v>530131</v>
      </c>
      <c r="Z23" s="8">
        <v>525868</v>
      </c>
    </row>
    <row r="24" spans="1:26" ht="42" x14ac:dyDescent="0.25">
      <c r="A24" s="8" t="s">
        <v>175</v>
      </c>
      <c r="B24" s="8" t="s">
        <v>176</v>
      </c>
      <c r="C24" s="8">
        <v>1050380</v>
      </c>
      <c r="D24" s="8">
        <v>1036263</v>
      </c>
      <c r="E24" s="8">
        <v>1022838</v>
      </c>
      <c r="F24" s="8">
        <v>1007948</v>
      </c>
      <c r="G24" s="8">
        <v>991373</v>
      </c>
      <c r="H24" s="8">
        <v>972920</v>
      </c>
      <c r="I24" s="8">
        <v>953883</v>
      </c>
      <c r="J24" s="8">
        <v>939841</v>
      </c>
      <c r="K24" s="8">
        <v>928594</v>
      </c>
      <c r="L24" s="8">
        <v>917149</v>
      </c>
      <c r="M24" s="8">
        <v>905595</v>
      </c>
      <c r="N24" s="8">
        <v>891144</v>
      </c>
      <c r="O24" s="8">
        <v>875127</v>
      </c>
      <c r="P24" s="8">
        <v>859644</v>
      </c>
      <c r="Q24" s="8">
        <v>845086</v>
      </c>
      <c r="R24" s="8">
        <v>831076</v>
      </c>
      <c r="S24" s="8">
        <v>817788</v>
      </c>
      <c r="T24" s="8">
        <v>803652</v>
      </c>
      <c r="U24" s="8">
        <v>787460</v>
      </c>
      <c r="V24" s="8">
        <v>771255</v>
      </c>
      <c r="W24" s="8">
        <v>756915</v>
      </c>
      <c r="X24" s="8">
        <v>742394</v>
      </c>
      <c r="Y24" s="8">
        <v>730398</v>
      </c>
      <c r="Z24" s="8">
        <v>723522</v>
      </c>
    </row>
    <row r="25" spans="1:26" ht="42" x14ac:dyDescent="0.25">
      <c r="A25" s="8" t="s">
        <v>177</v>
      </c>
      <c r="B25" s="8" t="s">
        <v>178</v>
      </c>
      <c r="C25" s="8">
        <v>1379733</v>
      </c>
      <c r="D25" s="8">
        <v>1359777</v>
      </c>
      <c r="E25" s="8">
        <v>1341541</v>
      </c>
      <c r="F25" s="8">
        <v>1324101</v>
      </c>
      <c r="G25" s="8">
        <v>1307384</v>
      </c>
      <c r="H25" s="8">
        <v>1290528</v>
      </c>
      <c r="I25" s="8">
        <v>1274252</v>
      </c>
      <c r="J25" s="8">
        <v>1261915</v>
      </c>
      <c r="K25" s="8">
        <v>1251684</v>
      </c>
      <c r="L25" s="8">
        <v>1241849</v>
      </c>
      <c r="M25" s="8">
        <v>1231186</v>
      </c>
      <c r="N25" s="8">
        <v>1214503</v>
      </c>
      <c r="O25" s="8">
        <v>1193844</v>
      </c>
      <c r="P25" s="8">
        <v>1173639</v>
      </c>
      <c r="Q25" s="8">
        <v>1154906</v>
      </c>
      <c r="R25" s="8">
        <v>1136938</v>
      </c>
      <c r="S25" s="8">
        <v>1119189</v>
      </c>
      <c r="T25" s="8">
        <v>1100864</v>
      </c>
      <c r="U25" s="8">
        <v>1081359</v>
      </c>
      <c r="V25" s="8">
        <v>1063524</v>
      </c>
      <c r="W25" s="8">
        <v>1046371</v>
      </c>
      <c r="X25" s="8">
        <v>1026656</v>
      </c>
      <c r="Y25" s="8">
        <v>1010859</v>
      </c>
      <c r="Z25" s="8">
        <v>1001880</v>
      </c>
    </row>
    <row r="26" spans="1:26" ht="112" x14ac:dyDescent="0.25">
      <c r="A26" s="8" t="s">
        <v>179</v>
      </c>
      <c r="B26" s="8" t="s">
        <v>180</v>
      </c>
      <c r="C26" s="8">
        <v>41062</v>
      </c>
      <c r="D26" s="8">
        <v>40929</v>
      </c>
      <c r="E26" s="8">
        <v>41307</v>
      </c>
      <c r="F26" s="8">
        <v>41789</v>
      </c>
      <c r="G26" s="8">
        <v>41894</v>
      </c>
      <c r="H26" s="8">
        <v>41910</v>
      </c>
      <c r="I26" s="8">
        <v>41884</v>
      </c>
      <c r="J26" s="8">
        <v>41877</v>
      </c>
      <c r="K26" s="8">
        <v>41879</v>
      </c>
      <c r="L26" s="8">
        <v>41986</v>
      </c>
      <c r="M26" s="8">
        <v>42110</v>
      </c>
      <c r="N26" s="8">
        <v>42131</v>
      </c>
      <c r="O26" s="8">
        <v>42207</v>
      </c>
      <c r="P26" s="8">
        <v>42244</v>
      </c>
      <c r="Q26" s="8">
        <v>42251</v>
      </c>
      <c r="R26" s="8">
        <v>42388</v>
      </c>
      <c r="S26" s="8">
        <v>42400</v>
      </c>
      <c r="T26" s="8">
        <v>42175</v>
      </c>
      <c r="U26" s="8">
        <v>41835</v>
      </c>
      <c r="V26" s="8">
        <v>41611</v>
      </c>
      <c r="W26" s="8">
        <v>41583</v>
      </c>
      <c r="X26" s="8">
        <v>41494</v>
      </c>
      <c r="Y26" s="8">
        <v>41404</v>
      </c>
      <c r="Z26" s="8">
        <v>41804</v>
      </c>
    </row>
    <row r="27" spans="1:26" ht="126" x14ac:dyDescent="0.25">
      <c r="A27" s="8" t="s">
        <v>181</v>
      </c>
      <c r="B27" s="8" t="s">
        <v>182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>
        <v>1172373</v>
      </c>
      <c r="O27" s="8">
        <v>1151636</v>
      </c>
      <c r="P27" s="8">
        <v>1131394</v>
      </c>
      <c r="Q27" s="8">
        <v>1112654</v>
      </c>
      <c r="R27" s="8">
        <v>1094549</v>
      </c>
      <c r="S27" s="8">
        <v>1076788</v>
      </c>
      <c r="T27" s="8">
        <v>1058689</v>
      </c>
      <c r="U27" s="8">
        <v>1039524</v>
      </c>
      <c r="V27" s="8">
        <v>1021912</v>
      </c>
      <c r="W27" s="8">
        <v>1004788</v>
      </c>
      <c r="X27" s="8">
        <v>985162</v>
      </c>
      <c r="Y27" s="8">
        <v>969453</v>
      </c>
      <c r="Z27" s="8">
        <v>960076</v>
      </c>
    </row>
    <row r="28" spans="1:26" ht="42" x14ac:dyDescent="0.25">
      <c r="A28" s="8" t="s">
        <v>183</v>
      </c>
      <c r="B28" s="8" t="s">
        <v>184</v>
      </c>
      <c r="C28" s="8">
        <v>1294980</v>
      </c>
      <c r="D28" s="8">
        <v>1284455</v>
      </c>
      <c r="E28" s="8">
        <v>1272696</v>
      </c>
      <c r="F28" s="8">
        <v>1261386</v>
      </c>
      <c r="G28" s="8">
        <v>1250846</v>
      </c>
      <c r="H28" s="8">
        <v>1240354</v>
      </c>
      <c r="I28" s="8">
        <v>1230360</v>
      </c>
      <c r="J28" s="8">
        <v>1222777</v>
      </c>
      <c r="K28" s="8">
        <v>1216955</v>
      </c>
      <c r="L28" s="8">
        <v>1211249</v>
      </c>
      <c r="M28" s="8">
        <v>1204777</v>
      </c>
      <c r="N28" s="8">
        <v>1199787</v>
      </c>
      <c r="O28" s="8">
        <v>1197155</v>
      </c>
      <c r="P28" s="8">
        <v>1194462</v>
      </c>
      <c r="Q28" s="8">
        <v>1191762</v>
      </c>
      <c r="R28" s="8">
        <v>1188855</v>
      </c>
      <c r="S28" s="8">
        <v>1185243</v>
      </c>
      <c r="T28" s="8">
        <v>1179666</v>
      </c>
      <c r="U28" s="8">
        <v>1171486</v>
      </c>
      <c r="V28" s="8">
        <v>1163259</v>
      </c>
      <c r="W28" s="8">
        <v>1154820</v>
      </c>
      <c r="X28" s="8">
        <v>1144246</v>
      </c>
      <c r="Y28" s="8">
        <v>1133603</v>
      </c>
      <c r="Z28" s="8">
        <v>1125062</v>
      </c>
    </row>
    <row r="29" spans="1:26" ht="42" x14ac:dyDescent="0.25">
      <c r="A29" s="8" t="s">
        <v>185</v>
      </c>
      <c r="B29" s="8" t="s">
        <v>186</v>
      </c>
      <c r="C29" s="8">
        <v>958144</v>
      </c>
      <c r="D29" s="8">
        <v>956484</v>
      </c>
      <c r="E29" s="8">
        <v>954767</v>
      </c>
      <c r="F29" s="8">
        <v>950989</v>
      </c>
      <c r="G29" s="8">
        <v>944992</v>
      </c>
      <c r="H29" s="8">
        <v>939335</v>
      </c>
      <c r="I29" s="8">
        <v>935451</v>
      </c>
      <c r="J29" s="8">
        <v>934813</v>
      </c>
      <c r="K29" s="8">
        <v>935954</v>
      </c>
      <c r="L29" s="8">
        <v>937622</v>
      </c>
      <c r="M29" s="8">
        <v>940227</v>
      </c>
      <c r="N29" s="8">
        <v>944432</v>
      </c>
      <c r="O29" s="8">
        <v>951167</v>
      </c>
      <c r="P29" s="8">
        <v>959634</v>
      </c>
      <c r="Q29" s="8">
        <v>967054</v>
      </c>
      <c r="R29" s="8">
        <v>973978</v>
      </c>
      <c r="S29" s="8">
        <v>982867</v>
      </c>
      <c r="T29" s="8">
        <v>992213</v>
      </c>
      <c r="U29" s="8">
        <v>1000498</v>
      </c>
      <c r="V29" s="8">
        <v>1009884</v>
      </c>
      <c r="W29" s="8">
        <v>1018468</v>
      </c>
      <c r="X29" s="8">
        <v>1026313</v>
      </c>
      <c r="Y29" s="8">
        <v>1031661</v>
      </c>
      <c r="Z29" s="8">
        <v>1033129</v>
      </c>
    </row>
    <row r="30" spans="1:26" ht="42" x14ac:dyDescent="0.25">
      <c r="A30" s="8" t="s">
        <v>187</v>
      </c>
      <c r="B30" s="8" t="s">
        <v>188</v>
      </c>
      <c r="C30" s="8">
        <v>1683540</v>
      </c>
      <c r="D30" s="8">
        <v>1676526</v>
      </c>
      <c r="E30" s="8">
        <v>1669928</v>
      </c>
      <c r="F30" s="8">
        <v>1670218</v>
      </c>
      <c r="G30" s="8">
        <v>1677366</v>
      </c>
      <c r="H30" s="8">
        <v>1683411</v>
      </c>
      <c r="I30" s="8">
        <v>1688244</v>
      </c>
      <c r="J30" s="8">
        <v>1691844</v>
      </c>
      <c r="K30" s="8">
        <v>1695738</v>
      </c>
      <c r="L30" s="8">
        <v>1701902</v>
      </c>
      <c r="M30" s="8">
        <v>1711743</v>
      </c>
      <c r="N30" s="8">
        <v>1730578</v>
      </c>
      <c r="O30" s="8">
        <v>1755561</v>
      </c>
      <c r="P30" s="8">
        <v>1779030</v>
      </c>
      <c r="Q30" s="8">
        <v>1799173</v>
      </c>
      <c r="R30" s="8">
        <v>1815090</v>
      </c>
      <c r="S30" s="8">
        <v>1831618</v>
      </c>
      <c r="T30" s="8">
        <v>1856619</v>
      </c>
      <c r="U30" s="8">
        <v>1892426</v>
      </c>
      <c r="V30" s="8">
        <v>1932223</v>
      </c>
      <c r="W30" s="8">
        <v>1964107</v>
      </c>
      <c r="X30" s="8">
        <v>1991648</v>
      </c>
      <c r="Y30" s="8">
        <v>2014894</v>
      </c>
      <c r="Z30" s="8">
        <v>2029763</v>
      </c>
    </row>
    <row r="31" spans="1:26" ht="42" x14ac:dyDescent="0.25">
      <c r="A31" s="8" t="s">
        <v>189</v>
      </c>
      <c r="B31" s="8" t="s">
        <v>190</v>
      </c>
      <c r="C31" s="8">
        <v>931966</v>
      </c>
      <c r="D31" s="8">
        <v>914312</v>
      </c>
      <c r="E31" s="8">
        <v>897785</v>
      </c>
      <c r="F31" s="8">
        <v>881476</v>
      </c>
      <c r="G31" s="8">
        <v>865042</v>
      </c>
      <c r="H31" s="8">
        <v>848184</v>
      </c>
      <c r="I31" s="8">
        <v>831702</v>
      </c>
      <c r="J31" s="8">
        <v>819558</v>
      </c>
      <c r="K31" s="8">
        <v>810346</v>
      </c>
      <c r="L31" s="8">
        <v>802658</v>
      </c>
      <c r="M31" s="8">
        <v>796921</v>
      </c>
      <c r="N31" s="8">
        <v>788155</v>
      </c>
      <c r="O31" s="8">
        <v>775704</v>
      </c>
      <c r="P31" s="8">
        <v>761637</v>
      </c>
      <c r="Q31" s="8">
        <v>748995</v>
      </c>
      <c r="R31" s="8">
        <v>739001</v>
      </c>
      <c r="S31" s="8">
        <v>729119</v>
      </c>
      <c r="T31" s="8">
        <v>719418</v>
      </c>
      <c r="U31" s="8">
        <v>709331</v>
      </c>
      <c r="V31" s="8">
        <v>698096</v>
      </c>
      <c r="W31" s="8">
        <v>685412</v>
      </c>
      <c r="X31" s="8">
        <v>671913</v>
      </c>
      <c r="Y31" s="8">
        <v>661969</v>
      </c>
      <c r="Z31" s="8">
        <v>657568</v>
      </c>
    </row>
    <row r="32" spans="1:26" ht="42" x14ac:dyDescent="0.25">
      <c r="A32" s="8" t="s">
        <v>191</v>
      </c>
      <c r="B32" s="8" t="s">
        <v>192</v>
      </c>
      <c r="C32" s="8">
        <v>714405</v>
      </c>
      <c r="D32" s="8">
        <v>705563</v>
      </c>
      <c r="E32" s="8">
        <v>696495</v>
      </c>
      <c r="F32" s="8">
        <v>687551</v>
      </c>
      <c r="G32" s="8">
        <v>678742</v>
      </c>
      <c r="H32" s="8">
        <v>670068</v>
      </c>
      <c r="I32" s="8">
        <v>661600</v>
      </c>
      <c r="J32" s="8">
        <v>654891</v>
      </c>
      <c r="K32" s="8">
        <v>648784</v>
      </c>
      <c r="L32" s="8">
        <v>642532</v>
      </c>
      <c r="M32" s="8">
        <v>636247</v>
      </c>
      <c r="N32" s="8">
        <v>631019</v>
      </c>
      <c r="O32" s="8">
        <v>627075</v>
      </c>
      <c r="P32" s="8">
        <v>622979</v>
      </c>
      <c r="Q32" s="8">
        <v>618968</v>
      </c>
      <c r="R32" s="8">
        <v>615244</v>
      </c>
      <c r="S32" s="8">
        <v>611800</v>
      </c>
      <c r="T32" s="8">
        <v>606830</v>
      </c>
      <c r="U32" s="8">
        <v>600353</v>
      </c>
      <c r="V32" s="8">
        <v>594934</v>
      </c>
      <c r="W32" s="8">
        <v>590559</v>
      </c>
      <c r="X32" s="8">
        <v>584936</v>
      </c>
      <c r="Y32" s="8">
        <v>578752</v>
      </c>
      <c r="Z32" s="8">
        <v>573686</v>
      </c>
    </row>
    <row r="33" spans="1:26" ht="42" x14ac:dyDescent="0.25">
      <c r="A33" s="8" t="s">
        <v>193</v>
      </c>
      <c r="B33" s="8" t="s">
        <v>194</v>
      </c>
      <c r="C33" s="8">
        <v>787531</v>
      </c>
      <c r="D33" s="8">
        <v>775739</v>
      </c>
      <c r="E33" s="8">
        <v>763884</v>
      </c>
      <c r="F33" s="8">
        <v>752433</v>
      </c>
      <c r="G33" s="8">
        <v>740634</v>
      </c>
      <c r="H33" s="8">
        <v>727644</v>
      </c>
      <c r="I33" s="8">
        <v>714502</v>
      </c>
      <c r="J33" s="8">
        <v>703913</v>
      </c>
      <c r="K33" s="8">
        <v>694962</v>
      </c>
      <c r="L33" s="8">
        <v>686113</v>
      </c>
      <c r="M33" s="8">
        <v>676582</v>
      </c>
      <c r="N33" s="8">
        <v>668329</v>
      </c>
      <c r="O33" s="8">
        <v>661855</v>
      </c>
      <c r="P33" s="8">
        <v>655040</v>
      </c>
      <c r="Q33" s="8">
        <v>648226</v>
      </c>
      <c r="R33" s="8">
        <v>641655</v>
      </c>
      <c r="S33" s="8">
        <v>635720</v>
      </c>
      <c r="T33" s="8">
        <v>629302</v>
      </c>
      <c r="U33" s="8">
        <v>621620</v>
      </c>
      <c r="V33" s="8">
        <v>614979</v>
      </c>
      <c r="W33" s="8">
        <v>608791</v>
      </c>
      <c r="X33" s="8">
        <v>600992</v>
      </c>
      <c r="Y33" s="8">
        <v>592342</v>
      </c>
      <c r="Z33" s="8">
        <v>584466</v>
      </c>
    </row>
    <row r="34" spans="1:26" ht="98" x14ac:dyDescent="0.25">
      <c r="A34" s="8" t="s">
        <v>195</v>
      </c>
      <c r="B34" s="8" t="s">
        <v>196</v>
      </c>
      <c r="C34" s="8">
        <v>4728385</v>
      </c>
      <c r="D34" s="8">
        <v>4701625</v>
      </c>
      <c r="E34" s="8">
        <v>4672445</v>
      </c>
      <c r="F34" s="8">
        <v>4659256</v>
      </c>
      <c r="G34" s="8">
        <v>4674264</v>
      </c>
      <c r="H34" s="8">
        <v>4699672</v>
      </c>
      <c r="I34" s="8">
        <v>4730202</v>
      </c>
      <c r="J34" s="8">
        <v>4756207</v>
      </c>
      <c r="K34" s="8">
        <v>4781789</v>
      </c>
      <c r="L34" s="8">
        <v>4815736</v>
      </c>
      <c r="M34" s="8">
        <v>4866052</v>
      </c>
      <c r="N34" s="8">
        <v>4937079</v>
      </c>
      <c r="O34" s="8">
        <v>5023175</v>
      </c>
      <c r="P34" s="8">
        <v>5133600</v>
      </c>
      <c r="Q34" s="8">
        <v>5235957</v>
      </c>
      <c r="R34" s="8">
        <v>5303737</v>
      </c>
      <c r="S34" s="8">
        <v>5368297</v>
      </c>
      <c r="T34" s="8">
        <v>5450085</v>
      </c>
      <c r="U34" s="8">
        <v>5520589</v>
      </c>
      <c r="V34" s="8">
        <v>5563564</v>
      </c>
      <c r="W34" s="8">
        <v>5584633</v>
      </c>
      <c r="X34" s="8">
        <v>5598215</v>
      </c>
      <c r="Y34" s="8">
        <v>5603980</v>
      </c>
      <c r="Z34" s="8">
        <v>5598903</v>
      </c>
    </row>
    <row r="35" spans="1:26" ht="84" x14ac:dyDescent="0.25">
      <c r="A35" s="8" t="s">
        <v>197</v>
      </c>
      <c r="B35" s="8" t="s">
        <v>198</v>
      </c>
      <c r="C35" s="8">
        <v>22752221</v>
      </c>
      <c r="D35" s="8">
        <v>22807455</v>
      </c>
      <c r="E35" s="8">
        <v>22872446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84" x14ac:dyDescent="0.25">
      <c r="A36" s="8" t="s">
        <v>199</v>
      </c>
      <c r="B36" s="8" t="s">
        <v>200</v>
      </c>
      <c r="C36" s="8"/>
      <c r="D36" s="8"/>
      <c r="E36" s="8"/>
      <c r="F36" s="8">
        <v>13930063</v>
      </c>
      <c r="G36" s="8">
        <v>13888341</v>
      </c>
      <c r="H36" s="8">
        <v>13853944</v>
      </c>
      <c r="I36" s="8">
        <v>13828773</v>
      </c>
      <c r="J36" s="8">
        <v>13823657</v>
      </c>
      <c r="K36" s="8">
        <v>13835715</v>
      </c>
      <c r="L36" s="8">
        <v>13849134</v>
      </c>
      <c r="M36" s="8">
        <v>13852539</v>
      </c>
      <c r="N36" s="8">
        <v>13867704</v>
      </c>
      <c r="O36" s="8">
        <v>13897112</v>
      </c>
      <c r="P36" s="8">
        <v>13937027</v>
      </c>
      <c r="Q36" s="8">
        <v>13983851</v>
      </c>
      <c r="R36" s="8">
        <v>14024204</v>
      </c>
      <c r="S36" s="8"/>
      <c r="T36" s="8"/>
      <c r="U36" s="8"/>
      <c r="V36" s="8"/>
      <c r="W36" s="8"/>
      <c r="X36" s="8"/>
      <c r="Y36" s="8"/>
      <c r="Z36" s="8"/>
    </row>
    <row r="37" spans="1:26" ht="84" x14ac:dyDescent="0.25">
      <c r="A37" s="8" t="s">
        <v>201</v>
      </c>
      <c r="B37" s="8" t="s">
        <v>202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>
        <v>13877030</v>
      </c>
      <c r="O37" s="8">
        <v>13925835</v>
      </c>
      <c r="P37" s="8">
        <v>13985964</v>
      </c>
      <c r="Q37" s="8">
        <v>16324069</v>
      </c>
      <c r="R37" s="8">
        <v>16436958</v>
      </c>
      <c r="S37" s="8">
        <v>16543450</v>
      </c>
      <c r="T37" s="8">
        <v>16617229</v>
      </c>
      <c r="U37" s="8">
        <v>16669097</v>
      </c>
      <c r="V37" s="8">
        <v>16721662</v>
      </c>
      <c r="W37" s="8">
        <v>16743184</v>
      </c>
      <c r="X37" s="8">
        <v>16728073</v>
      </c>
      <c r="Y37" s="8">
        <v>16680128</v>
      </c>
      <c r="Z37" s="8">
        <v>16633067</v>
      </c>
    </row>
    <row r="38" spans="1:26" ht="56" x14ac:dyDescent="0.25">
      <c r="A38" s="8" t="s">
        <v>203</v>
      </c>
      <c r="B38" s="8" t="s">
        <v>204</v>
      </c>
      <c r="C38" s="8">
        <v>448191</v>
      </c>
      <c r="D38" s="8">
        <v>446974</v>
      </c>
      <c r="E38" s="8">
        <v>446728</v>
      </c>
      <c r="F38" s="8">
        <v>445838</v>
      </c>
      <c r="G38" s="8">
        <v>444073</v>
      </c>
      <c r="H38" s="8">
        <v>442146</v>
      </c>
      <c r="I38" s="8">
        <v>439798</v>
      </c>
      <c r="J38" s="8">
        <v>438251</v>
      </c>
      <c r="K38" s="8">
        <v>438639</v>
      </c>
      <c r="L38" s="8">
        <v>439570</v>
      </c>
      <c r="M38" s="8">
        <v>439847</v>
      </c>
      <c r="N38" s="8">
        <v>442481</v>
      </c>
      <c r="O38" s="8">
        <v>447389</v>
      </c>
      <c r="P38" s="8">
        <v>452086</v>
      </c>
      <c r="Q38" s="8">
        <v>457170</v>
      </c>
      <c r="R38" s="8">
        <v>462600</v>
      </c>
      <c r="S38" s="8">
        <v>467564</v>
      </c>
      <c r="T38" s="8">
        <v>471201</v>
      </c>
      <c r="U38" s="8">
        <v>474575</v>
      </c>
      <c r="V38" s="8">
        <v>482077</v>
      </c>
      <c r="W38" s="8">
        <v>488986</v>
      </c>
      <c r="X38" s="8">
        <v>494351</v>
      </c>
      <c r="Y38" s="8">
        <v>498134</v>
      </c>
      <c r="Z38" s="8">
        <v>499287</v>
      </c>
    </row>
    <row r="39" spans="1:26" ht="56" x14ac:dyDescent="0.25">
      <c r="A39" s="8" t="s">
        <v>205</v>
      </c>
      <c r="B39" s="8" t="s">
        <v>206</v>
      </c>
      <c r="C39" s="8">
        <v>307818</v>
      </c>
      <c r="D39" s="8">
        <v>302429</v>
      </c>
      <c r="E39" s="8">
        <v>294716</v>
      </c>
      <c r="F39" s="8">
        <v>292009</v>
      </c>
      <c r="G39" s="8">
        <v>292674</v>
      </c>
      <c r="H39" s="8">
        <v>293347</v>
      </c>
      <c r="I39" s="8">
        <v>293263</v>
      </c>
      <c r="J39" s="8">
        <v>292332</v>
      </c>
      <c r="K39" s="8">
        <v>290966</v>
      </c>
      <c r="L39" s="8">
        <v>289974</v>
      </c>
      <c r="M39" s="8">
        <v>289286</v>
      </c>
      <c r="N39" s="8">
        <v>287636</v>
      </c>
      <c r="O39" s="8">
        <v>284968</v>
      </c>
      <c r="P39" s="8">
        <v>282421</v>
      </c>
      <c r="Q39" s="8">
        <v>280499</v>
      </c>
      <c r="R39" s="8">
        <v>278765</v>
      </c>
      <c r="S39" s="8">
        <v>277344</v>
      </c>
      <c r="T39" s="8">
        <v>275685</v>
      </c>
      <c r="U39" s="8">
        <v>273108</v>
      </c>
      <c r="V39" s="8">
        <v>270936</v>
      </c>
      <c r="W39" s="8">
        <v>269521</v>
      </c>
      <c r="X39" s="8">
        <v>267661</v>
      </c>
      <c r="Y39" s="8">
        <v>265458</v>
      </c>
      <c r="Z39" s="8">
        <v>265627</v>
      </c>
    </row>
    <row r="40" spans="1:26" ht="42" x14ac:dyDescent="0.25">
      <c r="A40" s="8" t="s">
        <v>207</v>
      </c>
      <c r="B40" s="8" t="s">
        <v>208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>
        <v>0</v>
      </c>
      <c r="O40" s="8">
        <v>0</v>
      </c>
      <c r="P40" s="8">
        <v>0</v>
      </c>
      <c r="Q40" s="8">
        <v>1884473</v>
      </c>
      <c r="R40" s="8">
        <v>1904256</v>
      </c>
      <c r="S40" s="8">
        <v>1917721</v>
      </c>
      <c r="T40" s="8">
        <v>1926234</v>
      </c>
      <c r="U40" s="8">
        <v>1931205</v>
      </c>
      <c r="V40" s="8">
        <v>1935709</v>
      </c>
      <c r="W40" s="8">
        <v>1935281</v>
      </c>
      <c r="X40" s="8">
        <v>1931511</v>
      </c>
      <c r="Y40" s="8">
        <v>1923948</v>
      </c>
      <c r="Z40" s="8">
        <v>1913152</v>
      </c>
    </row>
    <row r="41" spans="1:26" ht="42" x14ac:dyDescent="0.25">
      <c r="A41" s="8" t="s">
        <v>209</v>
      </c>
      <c r="B41" s="8" t="s">
        <v>210</v>
      </c>
      <c r="C41" s="8">
        <v>5133111</v>
      </c>
      <c r="D41" s="8">
        <v>5132207</v>
      </c>
      <c r="E41" s="8">
        <v>5125744</v>
      </c>
      <c r="F41" s="8">
        <v>5117381</v>
      </c>
      <c r="G41" s="8">
        <v>5116904</v>
      </c>
      <c r="H41" s="8">
        <v>5123077</v>
      </c>
      <c r="I41" s="8">
        <v>5135081</v>
      </c>
      <c r="J41" s="8">
        <v>5156798</v>
      </c>
      <c r="K41" s="8">
        <v>5182562</v>
      </c>
      <c r="L41" s="8">
        <v>5204330</v>
      </c>
      <c r="M41" s="8">
        <v>5222110</v>
      </c>
      <c r="N41" s="8">
        <v>5263586</v>
      </c>
      <c r="O41" s="8">
        <v>5326627</v>
      </c>
      <c r="P41" s="8">
        <v>5399752</v>
      </c>
      <c r="Q41" s="8">
        <v>5474621</v>
      </c>
      <c r="R41" s="8">
        <v>5542754</v>
      </c>
      <c r="S41" s="8">
        <v>5614961</v>
      </c>
      <c r="T41" s="8">
        <v>5673078</v>
      </c>
      <c r="U41" s="8">
        <v>5724891</v>
      </c>
      <c r="V41" s="8">
        <v>5773979</v>
      </c>
      <c r="W41" s="8">
        <v>5804870</v>
      </c>
      <c r="X41" s="8">
        <v>5823840</v>
      </c>
      <c r="Y41" s="8">
        <v>5825692</v>
      </c>
      <c r="Z41" s="8">
        <v>5826173</v>
      </c>
    </row>
    <row r="42" spans="1:26" ht="42" x14ac:dyDescent="0.25">
      <c r="A42" s="8" t="s">
        <v>211</v>
      </c>
      <c r="B42" s="8" t="s">
        <v>212</v>
      </c>
      <c r="C42" s="8">
        <v>1010834</v>
      </c>
      <c r="D42" s="8">
        <v>1007395</v>
      </c>
      <c r="E42" s="8">
        <v>1005140</v>
      </c>
      <c r="F42" s="8">
        <v>1005427</v>
      </c>
      <c r="G42" s="8">
        <v>1006270</v>
      </c>
      <c r="H42" s="8">
        <v>1004492</v>
      </c>
      <c r="I42" s="8">
        <v>1001908</v>
      </c>
      <c r="J42" s="8">
        <v>1003598</v>
      </c>
      <c r="K42" s="8">
        <v>1007911</v>
      </c>
      <c r="L42" s="8">
        <v>1010523</v>
      </c>
      <c r="M42" s="8">
        <v>1010461</v>
      </c>
      <c r="N42" s="8">
        <v>1010646</v>
      </c>
      <c r="O42" s="8">
        <v>1009488</v>
      </c>
      <c r="P42" s="8">
        <v>1007421</v>
      </c>
      <c r="Q42" s="8">
        <v>1008287</v>
      </c>
      <c r="R42" s="8">
        <v>1006571</v>
      </c>
      <c r="S42" s="8">
        <v>1002727</v>
      </c>
      <c r="T42" s="8">
        <v>999463</v>
      </c>
      <c r="U42" s="8">
        <v>994239</v>
      </c>
      <c r="V42" s="8">
        <v>985507</v>
      </c>
      <c r="W42" s="8">
        <v>974479</v>
      </c>
      <c r="X42" s="8">
        <v>963398</v>
      </c>
      <c r="Y42" s="8">
        <v>954164</v>
      </c>
      <c r="Z42" s="8">
        <v>948492</v>
      </c>
    </row>
    <row r="43" spans="1:26" ht="42" x14ac:dyDescent="0.25">
      <c r="A43" s="8" t="s">
        <v>213</v>
      </c>
      <c r="B43" s="8" t="s">
        <v>214</v>
      </c>
      <c r="C43" s="8">
        <v>2731968</v>
      </c>
      <c r="D43" s="8">
        <v>2717513</v>
      </c>
      <c r="E43" s="8">
        <v>2701912</v>
      </c>
      <c r="F43" s="8">
        <v>2683312</v>
      </c>
      <c r="G43" s="8">
        <v>2664301</v>
      </c>
      <c r="H43" s="8">
        <v>2648302</v>
      </c>
      <c r="I43" s="8">
        <v>2635176</v>
      </c>
      <c r="J43" s="8">
        <v>2626544</v>
      </c>
      <c r="K43" s="8">
        <v>2620594</v>
      </c>
      <c r="L43" s="8">
        <v>2616114</v>
      </c>
      <c r="M43" s="8">
        <v>2610835</v>
      </c>
      <c r="N43" s="8">
        <v>2603056</v>
      </c>
      <c r="O43" s="8">
        <v>2594646</v>
      </c>
      <c r="P43" s="8">
        <v>2585707</v>
      </c>
      <c r="Q43" s="8">
        <v>2576819</v>
      </c>
      <c r="R43" s="8">
        <v>2569129</v>
      </c>
      <c r="S43" s="8">
        <v>2561940</v>
      </c>
      <c r="T43" s="8">
        <v>2553518</v>
      </c>
      <c r="U43" s="8">
        <v>2543595</v>
      </c>
      <c r="V43" s="8">
        <v>2532443</v>
      </c>
      <c r="W43" s="8">
        <v>2519924</v>
      </c>
      <c r="X43" s="8">
        <v>2503227</v>
      </c>
      <c r="Y43" s="8">
        <v>2481432</v>
      </c>
      <c r="Z43" s="8">
        <v>2461978</v>
      </c>
    </row>
    <row r="44" spans="1:26" ht="42" x14ac:dyDescent="0.25">
      <c r="A44" s="8" t="s">
        <v>215</v>
      </c>
      <c r="B44" s="8" t="s">
        <v>216</v>
      </c>
      <c r="C44" s="8">
        <v>4446874</v>
      </c>
      <c r="D44" s="8">
        <v>4428483</v>
      </c>
      <c r="E44" s="8">
        <v>4407164</v>
      </c>
      <c r="F44" s="8">
        <v>4386096</v>
      </c>
      <c r="G44" s="8">
        <v>4364117</v>
      </c>
      <c r="H44" s="8">
        <v>4342578</v>
      </c>
      <c r="I44" s="8">
        <v>4323547</v>
      </c>
      <c r="J44" s="8">
        <v>4306132</v>
      </c>
      <c r="K44" s="8">
        <v>4295041</v>
      </c>
      <c r="L44" s="8">
        <v>4288622</v>
      </c>
      <c r="M44" s="8">
        <v>4279999</v>
      </c>
      <c r="N44" s="8">
        <v>4269623</v>
      </c>
      <c r="O44" s="8">
        <v>4262716</v>
      </c>
      <c r="P44" s="8">
        <v>4258577</v>
      </c>
      <c r="Q44" s="8">
        <v>4255725</v>
      </c>
      <c r="R44" s="8">
        <v>4254694</v>
      </c>
      <c r="S44" s="8">
        <v>4253207</v>
      </c>
      <c r="T44" s="8">
        <v>4248997</v>
      </c>
      <c r="U44" s="8">
        <v>4237904</v>
      </c>
      <c r="V44" s="8">
        <v>4230015</v>
      </c>
      <c r="W44" s="8">
        <v>4223033</v>
      </c>
      <c r="X44" s="8">
        <v>4204454</v>
      </c>
      <c r="Y44" s="8">
        <v>4178435</v>
      </c>
      <c r="Z44" s="8">
        <v>4158532</v>
      </c>
    </row>
    <row r="45" spans="1:26" ht="84" x14ac:dyDescent="0.25">
      <c r="A45" s="8" t="s">
        <v>217</v>
      </c>
      <c r="B45" s="8" t="s">
        <v>218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>
        <v>0</v>
      </c>
      <c r="O45" s="8">
        <v>0</v>
      </c>
      <c r="P45" s="8">
        <v>0</v>
      </c>
      <c r="Q45" s="8">
        <v>386473</v>
      </c>
      <c r="R45" s="8">
        <v>418187</v>
      </c>
      <c r="S45" s="8">
        <v>447986</v>
      </c>
      <c r="T45" s="8">
        <v>469051</v>
      </c>
      <c r="U45" s="8">
        <v>489577</v>
      </c>
      <c r="V45" s="8">
        <v>510994</v>
      </c>
      <c r="W45" s="8">
        <v>527088</v>
      </c>
      <c r="X45" s="8">
        <v>539630</v>
      </c>
      <c r="Y45" s="8">
        <v>552862</v>
      </c>
      <c r="Z45" s="8">
        <v>559824</v>
      </c>
    </row>
    <row r="46" spans="1:26" ht="84" x14ac:dyDescent="0.25">
      <c r="A46" s="8" t="s">
        <v>219</v>
      </c>
      <c r="B46" s="8" t="s">
        <v>220</v>
      </c>
      <c r="C46" s="8"/>
      <c r="D46" s="8"/>
      <c r="E46" s="8"/>
      <c r="F46" s="8">
        <v>8952355</v>
      </c>
      <c r="G46" s="8">
        <v>8980837</v>
      </c>
      <c r="H46" s="8">
        <v>9015683</v>
      </c>
      <c r="I46" s="8">
        <v>9063650</v>
      </c>
      <c r="J46" s="8">
        <v>9138757</v>
      </c>
      <c r="K46" s="8">
        <v>9227283</v>
      </c>
      <c r="L46" s="8">
        <v>9310388</v>
      </c>
      <c r="M46" s="8">
        <v>9396111</v>
      </c>
      <c r="N46" s="8">
        <v>9474293</v>
      </c>
      <c r="O46" s="8">
        <v>9542443</v>
      </c>
      <c r="P46" s="8">
        <v>9608229</v>
      </c>
      <c r="Q46" s="8">
        <v>9683406</v>
      </c>
      <c r="R46" s="8">
        <v>9764724</v>
      </c>
      <c r="S46" s="8">
        <v>9840796</v>
      </c>
      <c r="T46" s="8">
        <v>9909903</v>
      </c>
      <c r="U46" s="8">
        <v>9972126</v>
      </c>
      <c r="V46" s="8">
        <v>10042165</v>
      </c>
      <c r="W46" s="8">
        <v>10106674</v>
      </c>
      <c r="X46" s="8">
        <v>10152703</v>
      </c>
      <c r="Y46" s="8">
        <v>10189916</v>
      </c>
      <c r="Z46" s="8">
        <v>10228406</v>
      </c>
    </row>
    <row r="47" spans="1:26" ht="42" x14ac:dyDescent="0.25">
      <c r="A47" s="8" t="s">
        <v>221</v>
      </c>
      <c r="B47" s="8" t="s">
        <v>222</v>
      </c>
      <c r="C47" s="8">
        <v>2464297</v>
      </c>
      <c r="D47" s="8">
        <v>2511042</v>
      </c>
      <c r="E47" s="8">
        <v>2558763</v>
      </c>
      <c r="F47" s="8">
        <v>2599457</v>
      </c>
      <c r="G47" s="8">
        <v>2635106</v>
      </c>
      <c r="H47" s="8">
        <v>2672665</v>
      </c>
      <c r="I47" s="8">
        <v>2714228</v>
      </c>
      <c r="J47" s="8">
        <v>2762218</v>
      </c>
      <c r="K47" s="8">
        <v>2807562</v>
      </c>
      <c r="L47" s="8">
        <v>2847642</v>
      </c>
      <c r="M47" s="8">
        <v>2891481</v>
      </c>
      <c r="N47" s="8">
        <v>2924408</v>
      </c>
      <c r="O47" s="8">
        <v>2944136</v>
      </c>
      <c r="P47" s="8">
        <v>2964340</v>
      </c>
      <c r="Q47" s="8">
        <v>2989973</v>
      </c>
      <c r="R47" s="8">
        <v>3018701</v>
      </c>
      <c r="S47" s="8">
        <v>3046906</v>
      </c>
      <c r="T47" s="8">
        <v>3073954</v>
      </c>
      <c r="U47" s="8">
        <v>3099781</v>
      </c>
      <c r="V47" s="8">
        <v>3126938</v>
      </c>
      <c r="W47" s="8">
        <v>3152863</v>
      </c>
      <c r="X47" s="8">
        <v>3175870</v>
      </c>
      <c r="Y47" s="8">
        <v>3198342</v>
      </c>
      <c r="Z47" s="8">
        <v>3221002</v>
      </c>
    </row>
    <row r="48" spans="1:26" ht="56" x14ac:dyDescent="0.25">
      <c r="A48" s="8" t="s">
        <v>223</v>
      </c>
      <c r="B48" s="8" t="s">
        <v>224</v>
      </c>
      <c r="C48" s="8">
        <v>392735</v>
      </c>
      <c r="D48" s="8">
        <v>450480</v>
      </c>
      <c r="E48" s="8">
        <v>462148</v>
      </c>
      <c r="F48" s="8">
        <v>460352</v>
      </c>
      <c r="G48" s="8">
        <v>442809</v>
      </c>
      <c r="H48" s="8">
        <v>425539</v>
      </c>
      <c r="I48" s="8">
        <v>412064</v>
      </c>
      <c r="J48" s="8">
        <v>406680</v>
      </c>
      <c r="K48" s="8">
        <v>407915</v>
      </c>
      <c r="L48" s="8">
        <v>410473</v>
      </c>
      <c r="M48" s="8">
        <v>413129</v>
      </c>
      <c r="N48" s="8">
        <v>421893</v>
      </c>
      <c r="O48" s="8">
        <v>434667</v>
      </c>
      <c r="P48" s="8">
        <v>444854</v>
      </c>
      <c r="Q48" s="8">
        <v>454486</v>
      </c>
      <c r="R48" s="8">
        <v>463232</v>
      </c>
      <c r="S48" s="8">
        <v>470383</v>
      </c>
      <c r="T48" s="8">
        <v>476836</v>
      </c>
      <c r="U48" s="8">
        <v>484115</v>
      </c>
      <c r="V48" s="8">
        <v>492437</v>
      </c>
      <c r="W48" s="8">
        <v>500339</v>
      </c>
      <c r="X48" s="8">
        <v>507657</v>
      </c>
      <c r="Y48" s="8">
        <v>515196</v>
      </c>
      <c r="Z48" s="8">
        <v>523149</v>
      </c>
    </row>
    <row r="49" spans="1:26" ht="84" x14ac:dyDescent="0.25">
      <c r="A49" s="8" t="s">
        <v>225</v>
      </c>
      <c r="B49" s="8" t="s">
        <v>226</v>
      </c>
      <c r="C49" s="8">
        <v>882852</v>
      </c>
      <c r="D49" s="8">
        <v>890523</v>
      </c>
      <c r="E49" s="8">
        <v>897712</v>
      </c>
      <c r="F49" s="8">
        <v>895344</v>
      </c>
      <c r="G49" s="8">
        <v>883473</v>
      </c>
      <c r="H49" s="8">
        <v>871732</v>
      </c>
      <c r="I49" s="8">
        <v>862308</v>
      </c>
      <c r="J49" s="8">
        <v>857870</v>
      </c>
      <c r="K49" s="8">
        <v>857704</v>
      </c>
      <c r="L49" s="8">
        <v>858851</v>
      </c>
      <c r="M49" s="8">
        <v>859684</v>
      </c>
      <c r="N49" s="8">
        <v>860743</v>
      </c>
      <c r="O49" s="8">
        <v>863328</v>
      </c>
      <c r="P49" s="8">
        <v>866194</v>
      </c>
      <c r="Q49" s="8">
        <v>870105</v>
      </c>
      <c r="R49" s="8">
        <v>875631</v>
      </c>
      <c r="S49" s="8">
        <v>881218</v>
      </c>
      <c r="T49" s="8">
        <v>886232</v>
      </c>
      <c r="U49" s="8">
        <v>890341</v>
      </c>
      <c r="V49" s="8">
        <v>894759</v>
      </c>
      <c r="W49" s="8">
        <v>898978</v>
      </c>
      <c r="X49" s="8">
        <v>902475</v>
      </c>
      <c r="Y49" s="8">
        <v>903801</v>
      </c>
      <c r="Z49" s="8">
        <v>904365</v>
      </c>
    </row>
    <row r="50" spans="1:26" ht="84" x14ac:dyDescent="0.25">
      <c r="A50" s="8" t="s">
        <v>227</v>
      </c>
      <c r="B50" s="8" t="s">
        <v>228</v>
      </c>
      <c r="C50" s="8">
        <v>440296</v>
      </c>
      <c r="D50" s="8">
        <v>440215</v>
      </c>
      <c r="E50" s="8">
        <v>439325</v>
      </c>
      <c r="F50" s="8">
        <v>441596</v>
      </c>
      <c r="G50" s="8">
        <v>447280</v>
      </c>
      <c r="H50" s="8">
        <v>452354</v>
      </c>
      <c r="I50" s="8">
        <v>458068</v>
      </c>
      <c r="J50" s="8">
        <v>464007</v>
      </c>
      <c r="K50" s="8">
        <v>468215</v>
      </c>
      <c r="L50" s="8">
        <v>471927</v>
      </c>
      <c r="M50" s="8">
        <v>475597</v>
      </c>
      <c r="N50" s="8">
        <v>476097</v>
      </c>
      <c r="O50" s="8">
        <v>473569</v>
      </c>
      <c r="P50" s="8">
        <v>471431</v>
      </c>
      <c r="Q50" s="8">
        <v>470245</v>
      </c>
      <c r="R50" s="8">
        <v>469913</v>
      </c>
      <c r="S50" s="8">
        <v>469557</v>
      </c>
      <c r="T50" s="8">
        <v>469583</v>
      </c>
      <c r="U50" s="8">
        <v>469882</v>
      </c>
      <c r="V50" s="8">
        <v>470104</v>
      </c>
      <c r="W50" s="8">
        <v>470307</v>
      </c>
      <c r="X50" s="8">
        <v>469681</v>
      </c>
      <c r="Y50" s="8">
        <v>468770</v>
      </c>
      <c r="Z50" s="8">
        <v>468383</v>
      </c>
    </row>
    <row r="51" spans="1:26" ht="70" x14ac:dyDescent="0.25">
      <c r="A51" s="8" t="s">
        <v>229</v>
      </c>
      <c r="B51" s="8" t="s">
        <v>230</v>
      </c>
      <c r="C51" s="8">
        <v>698958</v>
      </c>
      <c r="D51" s="8">
        <v>706986</v>
      </c>
      <c r="E51" s="8">
        <v>709664</v>
      </c>
      <c r="F51" s="8">
        <v>708675</v>
      </c>
      <c r="G51" s="8">
        <v>707035</v>
      </c>
      <c r="H51" s="8">
        <v>706644</v>
      </c>
      <c r="I51" s="8">
        <v>707847</v>
      </c>
      <c r="J51" s="8">
        <v>710155</v>
      </c>
      <c r="K51" s="8">
        <v>711584</v>
      </c>
      <c r="L51" s="8">
        <v>711693</v>
      </c>
      <c r="M51" s="8">
        <v>712102</v>
      </c>
      <c r="N51" s="8">
        <v>710704</v>
      </c>
      <c r="O51" s="8">
        <v>707558</v>
      </c>
      <c r="P51" s="8">
        <v>705030</v>
      </c>
      <c r="Q51" s="8">
        <v>704346</v>
      </c>
      <c r="R51" s="8">
        <v>704114</v>
      </c>
      <c r="S51" s="8">
        <v>702982</v>
      </c>
      <c r="T51" s="8">
        <v>701642</v>
      </c>
      <c r="U51" s="8">
        <v>699239</v>
      </c>
      <c r="V51" s="8">
        <v>696344</v>
      </c>
      <c r="W51" s="8">
        <v>692868</v>
      </c>
      <c r="X51" s="8">
        <v>688095</v>
      </c>
      <c r="Y51" s="8">
        <v>683070</v>
      </c>
      <c r="Z51" s="8">
        <v>679813</v>
      </c>
    </row>
    <row r="52" spans="1:26" ht="56" x14ac:dyDescent="0.25">
      <c r="A52" s="8" t="s">
        <v>231</v>
      </c>
      <c r="B52" s="8" t="s">
        <v>232</v>
      </c>
      <c r="C52" s="8">
        <v>1053332</v>
      </c>
      <c r="D52" s="8">
        <v>1034636</v>
      </c>
      <c r="E52" s="8">
        <v>1089123</v>
      </c>
      <c r="F52" s="8">
        <v>1111144</v>
      </c>
      <c r="G52" s="8">
        <v>1125041</v>
      </c>
      <c r="H52" s="8">
        <v>1142753</v>
      </c>
      <c r="I52" s="8">
        <v>1162155</v>
      </c>
      <c r="J52" s="8">
        <v>1184448</v>
      </c>
      <c r="K52" s="8">
        <v>1210654</v>
      </c>
      <c r="L52" s="8">
        <v>1237143</v>
      </c>
      <c r="M52" s="8">
        <v>1262505</v>
      </c>
      <c r="N52" s="8">
        <v>1288757</v>
      </c>
      <c r="O52" s="8">
        <v>1313808</v>
      </c>
      <c r="P52" s="8">
        <v>1336127</v>
      </c>
      <c r="Q52" s="8">
        <v>1358754</v>
      </c>
      <c r="R52" s="8">
        <v>1382576</v>
      </c>
      <c r="S52" s="8">
        <v>1404852</v>
      </c>
      <c r="T52" s="8">
        <v>1425882</v>
      </c>
      <c r="U52" s="8">
        <v>1446552</v>
      </c>
      <c r="V52" s="8">
        <v>1467050</v>
      </c>
      <c r="W52" s="8">
        <v>1487169</v>
      </c>
      <c r="X52" s="8">
        <v>1505603</v>
      </c>
      <c r="Y52" s="8">
        <v>1523906</v>
      </c>
      <c r="Z52" s="8">
        <v>1543038</v>
      </c>
    </row>
    <row r="53" spans="1:26" ht="42" x14ac:dyDescent="0.25">
      <c r="A53" s="8" t="s">
        <v>233</v>
      </c>
      <c r="B53" s="8" t="s">
        <v>234</v>
      </c>
      <c r="C53" s="8">
        <v>2740906</v>
      </c>
      <c r="D53" s="8">
        <v>2738537</v>
      </c>
      <c r="E53" s="8">
        <v>2734340</v>
      </c>
      <c r="F53" s="8">
        <v>2735784</v>
      </c>
      <c r="G53" s="8">
        <v>2740090</v>
      </c>
      <c r="H53" s="8">
        <v>2743995</v>
      </c>
      <c r="I53" s="8">
        <v>2746976</v>
      </c>
      <c r="J53" s="8">
        <v>2753377</v>
      </c>
      <c r="K53" s="8">
        <v>2763647</v>
      </c>
      <c r="L53" s="8">
        <v>2772657</v>
      </c>
      <c r="M53" s="8">
        <v>2781610</v>
      </c>
      <c r="N53" s="8">
        <v>2791688</v>
      </c>
      <c r="O53" s="8">
        <v>2805376</v>
      </c>
      <c r="P53" s="8">
        <v>2820251</v>
      </c>
      <c r="Q53" s="8">
        <v>2835493</v>
      </c>
      <c r="R53" s="8">
        <v>2850555</v>
      </c>
      <c r="S53" s="8">
        <v>2864896</v>
      </c>
      <c r="T53" s="8">
        <v>2875772</v>
      </c>
      <c r="U53" s="8">
        <v>2882213</v>
      </c>
      <c r="V53" s="8">
        <v>2894529</v>
      </c>
      <c r="W53" s="8">
        <v>2904146</v>
      </c>
      <c r="X53" s="8">
        <v>2903318</v>
      </c>
      <c r="Y53" s="8">
        <v>2896829</v>
      </c>
      <c r="Z53" s="8">
        <v>2888656</v>
      </c>
    </row>
    <row r="54" spans="1:26" ht="70" x14ac:dyDescent="0.25">
      <c r="A54" s="8" t="s">
        <v>235</v>
      </c>
      <c r="B54" s="8" t="s">
        <v>236</v>
      </c>
      <c r="C54" s="8">
        <v>31617372</v>
      </c>
      <c r="D54" s="8">
        <v>31423723</v>
      </c>
      <c r="E54" s="8">
        <v>31210260</v>
      </c>
      <c r="F54" s="8">
        <v>30998827</v>
      </c>
      <c r="G54" s="8">
        <v>30785943</v>
      </c>
      <c r="H54" s="8">
        <v>30565977</v>
      </c>
      <c r="I54" s="8">
        <v>30358633</v>
      </c>
      <c r="J54" s="8">
        <v>30205455</v>
      </c>
      <c r="K54" s="8">
        <v>30099898</v>
      </c>
      <c r="L54" s="8">
        <v>30023068</v>
      </c>
      <c r="M54" s="8">
        <v>29936473</v>
      </c>
      <c r="N54" s="8">
        <v>29845580</v>
      </c>
      <c r="O54" s="8">
        <v>29792356</v>
      </c>
      <c r="P54" s="8">
        <v>29756879</v>
      </c>
      <c r="Q54" s="8">
        <v>29728909</v>
      </c>
      <c r="R54" s="8">
        <v>29698561</v>
      </c>
      <c r="S54" s="8">
        <v>29663102</v>
      </c>
      <c r="T54" s="8">
        <v>29601460</v>
      </c>
      <c r="U54" s="8">
        <v>29485144</v>
      </c>
      <c r="V54" s="8">
        <v>29360750</v>
      </c>
      <c r="W54" s="8">
        <v>29200183</v>
      </c>
      <c r="X54" s="8">
        <v>28981109</v>
      </c>
      <c r="Y54" s="8">
        <v>28776390</v>
      </c>
      <c r="Z54" s="8">
        <v>28612039</v>
      </c>
    </row>
    <row r="55" spans="1:26" ht="56" x14ac:dyDescent="0.25">
      <c r="A55" s="8" t="s">
        <v>237</v>
      </c>
      <c r="B55" s="8" t="s">
        <v>238</v>
      </c>
      <c r="C55" s="8">
        <v>4117493</v>
      </c>
      <c r="D55" s="8">
        <v>4111714</v>
      </c>
      <c r="E55" s="8">
        <v>4105257</v>
      </c>
      <c r="F55" s="8">
        <v>4098244</v>
      </c>
      <c r="G55" s="8">
        <v>4087782</v>
      </c>
      <c r="H55" s="8">
        <v>4073803</v>
      </c>
      <c r="I55" s="8">
        <v>4059848</v>
      </c>
      <c r="J55" s="8">
        <v>4054129</v>
      </c>
      <c r="K55" s="8">
        <v>4057096</v>
      </c>
      <c r="L55" s="8">
        <v>4063959</v>
      </c>
      <c r="M55" s="8">
        <v>4070315</v>
      </c>
      <c r="N55" s="8">
        <v>4072328</v>
      </c>
      <c r="O55" s="8">
        <v>4075277</v>
      </c>
      <c r="P55" s="8">
        <v>4086645</v>
      </c>
      <c r="Q55" s="8">
        <v>4100524</v>
      </c>
      <c r="R55" s="8">
        <v>4109848</v>
      </c>
      <c r="S55" s="8">
        <v>4116385</v>
      </c>
      <c r="T55" s="8">
        <v>4120782</v>
      </c>
      <c r="U55" s="8">
        <v>4120410</v>
      </c>
      <c r="V55" s="8">
        <v>4115452</v>
      </c>
      <c r="W55" s="8">
        <v>4104463</v>
      </c>
      <c r="X55" s="8">
        <v>4093857</v>
      </c>
      <c r="Y55" s="8">
        <v>4084610</v>
      </c>
      <c r="Z55" s="8">
        <v>4070980</v>
      </c>
    </row>
    <row r="56" spans="1:26" ht="56" x14ac:dyDescent="0.25">
      <c r="A56" s="8" t="s">
        <v>239</v>
      </c>
      <c r="B56" s="8" t="s">
        <v>240</v>
      </c>
      <c r="C56" s="8">
        <v>741468</v>
      </c>
      <c r="D56" s="8">
        <v>735940</v>
      </c>
      <c r="E56" s="8">
        <v>729756</v>
      </c>
      <c r="F56" s="8">
        <v>724717</v>
      </c>
      <c r="G56" s="8">
        <v>720482</v>
      </c>
      <c r="H56" s="8">
        <v>715840</v>
      </c>
      <c r="I56" s="8">
        <v>710983</v>
      </c>
      <c r="J56" s="8">
        <v>706746</v>
      </c>
      <c r="K56" s="8">
        <v>703278</v>
      </c>
      <c r="L56" s="8">
        <v>700498</v>
      </c>
      <c r="M56" s="8">
        <v>697435</v>
      </c>
      <c r="N56" s="8">
        <v>694210</v>
      </c>
      <c r="O56" s="8">
        <v>692111</v>
      </c>
      <c r="P56" s="8">
        <v>690671</v>
      </c>
      <c r="Q56" s="8">
        <v>689649</v>
      </c>
      <c r="R56" s="8">
        <v>688675</v>
      </c>
      <c r="S56" s="8">
        <v>687738</v>
      </c>
      <c r="T56" s="8">
        <v>686408</v>
      </c>
      <c r="U56" s="8">
        <v>684691</v>
      </c>
      <c r="V56" s="8">
        <v>683685</v>
      </c>
      <c r="W56" s="8">
        <v>681612</v>
      </c>
      <c r="X56" s="8">
        <v>678070</v>
      </c>
      <c r="Y56" s="8">
        <v>674336</v>
      </c>
      <c r="Z56" s="8">
        <v>671088</v>
      </c>
    </row>
    <row r="57" spans="1:26" ht="56" x14ac:dyDescent="0.25">
      <c r="A57" s="8" t="s">
        <v>241</v>
      </c>
      <c r="B57" s="8" t="s">
        <v>242</v>
      </c>
      <c r="C57" s="8">
        <v>913301</v>
      </c>
      <c r="D57" s="8">
        <v>902636</v>
      </c>
      <c r="E57" s="8">
        <v>891652</v>
      </c>
      <c r="F57" s="8">
        <v>882232</v>
      </c>
      <c r="G57" s="8">
        <v>875073</v>
      </c>
      <c r="H57" s="8">
        <v>868276</v>
      </c>
      <c r="I57" s="8">
        <v>861304</v>
      </c>
      <c r="J57" s="8">
        <v>854781</v>
      </c>
      <c r="K57" s="8">
        <v>848310</v>
      </c>
      <c r="L57" s="8">
        <v>842073</v>
      </c>
      <c r="M57" s="8">
        <v>836224</v>
      </c>
      <c r="N57" s="8">
        <v>829766</v>
      </c>
      <c r="O57" s="8">
        <v>823328</v>
      </c>
      <c r="P57" s="8">
        <v>817677</v>
      </c>
      <c r="Q57" s="8">
        <v>813830</v>
      </c>
      <c r="R57" s="8">
        <v>812532</v>
      </c>
      <c r="S57" s="8">
        <v>813366</v>
      </c>
      <c r="T57" s="8">
        <v>813089</v>
      </c>
      <c r="U57" s="8">
        <v>807577</v>
      </c>
      <c r="V57" s="8">
        <v>801163</v>
      </c>
      <c r="W57" s="8">
        <v>793858</v>
      </c>
      <c r="X57" s="8">
        <v>785082</v>
      </c>
      <c r="Y57" s="8">
        <v>776407</v>
      </c>
      <c r="Z57" s="8">
        <v>768631</v>
      </c>
    </row>
    <row r="58" spans="1:26" ht="84" x14ac:dyDescent="0.25">
      <c r="A58" s="8" t="s">
        <v>243</v>
      </c>
      <c r="B58" s="8" t="s">
        <v>244</v>
      </c>
      <c r="C58" s="8">
        <v>3788276</v>
      </c>
      <c r="D58" s="8">
        <v>3784355</v>
      </c>
      <c r="E58" s="8">
        <v>3779785</v>
      </c>
      <c r="F58" s="8">
        <v>3775386</v>
      </c>
      <c r="G58" s="8">
        <v>3770636</v>
      </c>
      <c r="H58" s="8">
        <v>3764883</v>
      </c>
      <c r="I58" s="8">
        <v>3762353</v>
      </c>
      <c r="J58" s="8">
        <v>3764942</v>
      </c>
      <c r="K58" s="8">
        <v>3770152</v>
      </c>
      <c r="L58" s="8">
        <v>3778992</v>
      </c>
      <c r="M58" s="8">
        <v>3785971</v>
      </c>
      <c r="N58" s="8">
        <v>3799963</v>
      </c>
      <c r="O58" s="8">
        <v>3826898</v>
      </c>
      <c r="P58" s="8">
        <v>3854481</v>
      </c>
      <c r="Q58" s="8">
        <v>3881043</v>
      </c>
      <c r="R58" s="8">
        <v>3906797</v>
      </c>
      <c r="S58" s="8">
        <v>3932921</v>
      </c>
      <c r="T58" s="8">
        <v>3956764</v>
      </c>
      <c r="U58" s="8">
        <v>3974374</v>
      </c>
      <c r="V58" s="8">
        <v>3989152</v>
      </c>
      <c r="W58" s="8">
        <v>3997023</v>
      </c>
      <c r="X58" s="8">
        <v>3998887</v>
      </c>
      <c r="Y58" s="8">
        <v>4000854</v>
      </c>
      <c r="Z58" s="8">
        <v>4002320</v>
      </c>
    </row>
    <row r="59" spans="1:26" ht="56" x14ac:dyDescent="0.25">
      <c r="A59" s="8" t="s">
        <v>245</v>
      </c>
      <c r="B59" s="8" t="s">
        <v>246</v>
      </c>
      <c r="C59" s="8">
        <v>1591821</v>
      </c>
      <c r="D59" s="8">
        <v>1583134</v>
      </c>
      <c r="E59" s="8">
        <v>1573173</v>
      </c>
      <c r="F59" s="8">
        <v>1564634</v>
      </c>
      <c r="G59" s="8">
        <v>1557691</v>
      </c>
      <c r="H59" s="8">
        <v>1550055</v>
      </c>
      <c r="I59" s="8">
        <v>1542211</v>
      </c>
      <c r="J59" s="8">
        <v>1535774</v>
      </c>
      <c r="K59" s="8">
        <v>1530591</v>
      </c>
      <c r="L59" s="8">
        <v>1526676</v>
      </c>
      <c r="M59" s="8">
        <v>1522753</v>
      </c>
      <c r="N59" s="8">
        <v>1517591</v>
      </c>
      <c r="O59" s="8">
        <v>1512904</v>
      </c>
      <c r="P59" s="8">
        <v>1509156</v>
      </c>
      <c r="Q59" s="8">
        <v>1505850</v>
      </c>
      <c r="R59" s="8">
        <v>1502568</v>
      </c>
      <c r="S59" s="8">
        <v>1498971</v>
      </c>
      <c r="T59" s="8">
        <v>1493657</v>
      </c>
      <c r="U59" s="8">
        <v>1485681</v>
      </c>
      <c r="V59" s="8">
        <v>1476440</v>
      </c>
      <c r="W59" s="8">
        <v>1466282</v>
      </c>
      <c r="X59" s="8">
        <v>1454945</v>
      </c>
      <c r="Y59" s="8">
        <v>1445599</v>
      </c>
      <c r="Z59" s="8">
        <v>1438404</v>
      </c>
    </row>
    <row r="60" spans="1:26" ht="70" x14ac:dyDescent="0.25">
      <c r="A60" s="8" t="s">
        <v>247</v>
      </c>
      <c r="B60" s="8" t="s">
        <v>248</v>
      </c>
      <c r="C60" s="8">
        <v>1330988</v>
      </c>
      <c r="D60" s="8">
        <v>1323622</v>
      </c>
      <c r="E60" s="8">
        <v>1315615</v>
      </c>
      <c r="F60" s="8">
        <v>1306685</v>
      </c>
      <c r="G60" s="8">
        <v>1296348</v>
      </c>
      <c r="H60" s="8">
        <v>1284984</v>
      </c>
      <c r="I60" s="8">
        <v>1273758</v>
      </c>
      <c r="J60" s="8">
        <v>1265815</v>
      </c>
      <c r="K60" s="8">
        <v>1260627</v>
      </c>
      <c r="L60" s="8">
        <v>1257045</v>
      </c>
      <c r="M60" s="8">
        <v>1253185</v>
      </c>
      <c r="N60" s="8">
        <v>1247995</v>
      </c>
      <c r="O60" s="8">
        <v>1242977</v>
      </c>
      <c r="P60" s="8">
        <v>1237859</v>
      </c>
      <c r="Q60" s="8">
        <v>1233524</v>
      </c>
      <c r="R60" s="8">
        <v>1230365</v>
      </c>
      <c r="S60" s="8">
        <v>1227872</v>
      </c>
      <c r="T60" s="8">
        <v>1224210</v>
      </c>
      <c r="U60" s="8">
        <v>1217054</v>
      </c>
      <c r="V60" s="8">
        <v>1209255</v>
      </c>
      <c r="W60" s="8">
        <v>1200388</v>
      </c>
      <c r="X60" s="8">
        <v>1189342</v>
      </c>
      <c r="Y60" s="8">
        <v>1178543</v>
      </c>
      <c r="Z60" s="8">
        <v>1170119</v>
      </c>
    </row>
    <row r="61" spans="1:26" ht="28" x14ac:dyDescent="0.25">
      <c r="A61" s="8" t="s">
        <v>249</v>
      </c>
      <c r="B61" s="8" t="s">
        <v>250</v>
      </c>
      <c r="C61" s="8">
        <v>2868750</v>
      </c>
      <c r="D61" s="8">
        <v>2847873</v>
      </c>
      <c r="E61" s="8">
        <v>2825448</v>
      </c>
      <c r="F61" s="8">
        <v>2798409</v>
      </c>
      <c r="G61" s="8">
        <v>2767305</v>
      </c>
      <c r="H61" s="8">
        <v>2735163</v>
      </c>
      <c r="I61" s="8">
        <v>2705183</v>
      </c>
      <c r="J61" s="8">
        <v>2682777</v>
      </c>
      <c r="K61" s="8">
        <v>2667158</v>
      </c>
      <c r="L61" s="8">
        <v>2654506</v>
      </c>
      <c r="M61" s="8">
        <v>2641102</v>
      </c>
      <c r="N61" s="8">
        <v>2631095</v>
      </c>
      <c r="O61" s="8">
        <v>2629087</v>
      </c>
      <c r="P61" s="8">
        <v>2628897</v>
      </c>
      <c r="Q61" s="8">
        <v>2627127</v>
      </c>
      <c r="R61" s="8">
        <v>2623408</v>
      </c>
      <c r="S61" s="8">
        <v>2618357</v>
      </c>
      <c r="T61" s="8">
        <v>2610139</v>
      </c>
      <c r="U61" s="8">
        <v>2596807</v>
      </c>
      <c r="V61" s="8">
        <v>2581988</v>
      </c>
      <c r="W61" s="8">
        <v>2562731</v>
      </c>
      <c r="X61" s="8">
        <v>2537933</v>
      </c>
      <c r="Y61" s="8">
        <v>2516751</v>
      </c>
      <c r="Z61" s="8">
        <v>2501809</v>
      </c>
    </row>
    <row r="62" spans="1:26" ht="126" x14ac:dyDescent="0.25">
      <c r="A62" s="8" t="s">
        <v>251</v>
      </c>
      <c r="B62" s="8" t="s">
        <v>252</v>
      </c>
      <c r="C62" s="8">
        <v>138269</v>
      </c>
      <c r="D62" s="8">
        <v>137139</v>
      </c>
      <c r="E62" s="8">
        <v>136113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42" x14ac:dyDescent="0.25">
      <c r="A63" s="8" t="s">
        <v>253</v>
      </c>
      <c r="B63" s="8" t="s">
        <v>254</v>
      </c>
      <c r="C63" s="8">
        <v>1545187</v>
      </c>
      <c r="D63" s="8">
        <v>1527573</v>
      </c>
      <c r="E63" s="8">
        <v>1508672</v>
      </c>
      <c r="F63" s="8">
        <v>1485729</v>
      </c>
      <c r="G63" s="8">
        <v>1458918</v>
      </c>
      <c r="H63" s="8">
        <v>1432001</v>
      </c>
      <c r="I63" s="8">
        <v>1407331</v>
      </c>
      <c r="J63" s="8">
        <v>1387700</v>
      </c>
      <c r="K63" s="8">
        <v>1372193</v>
      </c>
      <c r="L63" s="8">
        <v>1358848</v>
      </c>
      <c r="M63" s="8">
        <v>1345725</v>
      </c>
      <c r="N63" s="8">
        <v>1329235</v>
      </c>
      <c r="O63" s="8">
        <v>1311107</v>
      </c>
      <c r="P63" s="8">
        <v>1294235</v>
      </c>
      <c r="Q63" s="8">
        <v>1278488</v>
      </c>
      <c r="R63" s="8">
        <v>1264004</v>
      </c>
      <c r="S63" s="8">
        <v>1250269</v>
      </c>
      <c r="T63" s="8">
        <v>1235739</v>
      </c>
      <c r="U63" s="8">
        <v>1218763</v>
      </c>
      <c r="V63" s="8">
        <v>1201063</v>
      </c>
      <c r="W63" s="8">
        <v>1182667</v>
      </c>
      <c r="X63" s="8">
        <v>1160985</v>
      </c>
      <c r="Y63" s="8">
        <v>1143644</v>
      </c>
      <c r="Z63" s="8">
        <v>1134023</v>
      </c>
    </row>
    <row r="64" spans="1:26" ht="42" x14ac:dyDescent="0.25">
      <c r="A64" s="8" t="s">
        <v>255</v>
      </c>
      <c r="B64" s="8" t="s">
        <v>256</v>
      </c>
      <c r="C64" s="8">
        <v>3611354</v>
      </c>
      <c r="D64" s="8">
        <v>3574584</v>
      </c>
      <c r="E64" s="8">
        <v>3535199</v>
      </c>
      <c r="F64" s="8">
        <v>3498376</v>
      </c>
      <c r="G64" s="8">
        <v>3464488</v>
      </c>
      <c r="H64" s="8">
        <v>3431111</v>
      </c>
      <c r="I64" s="8">
        <v>3399341</v>
      </c>
      <c r="J64" s="8">
        <v>3373588</v>
      </c>
      <c r="K64" s="8">
        <v>3353268</v>
      </c>
      <c r="L64" s="8">
        <v>3335266</v>
      </c>
      <c r="M64" s="8">
        <v>3317230</v>
      </c>
      <c r="N64" s="8">
        <v>3300620</v>
      </c>
      <c r="O64" s="8">
        <v>3288397</v>
      </c>
      <c r="P64" s="8">
        <v>3277386</v>
      </c>
      <c r="Q64" s="8">
        <v>3264280</v>
      </c>
      <c r="R64" s="8">
        <v>3250563</v>
      </c>
      <c r="S64" s="8">
        <v>3236317</v>
      </c>
      <c r="T64" s="8">
        <v>3220481</v>
      </c>
      <c r="U64" s="8">
        <v>3200781</v>
      </c>
      <c r="V64" s="8">
        <v>3181635</v>
      </c>
      <c r="W64" s="8">
        <v>3159332</v>
      </c>
      <c r="X64" s="8">
        <v>3126706</v>
      </c>
      <c r="Y64" s="8">
        <v>3095367</v>
      </c>
      <c r="Z64" s="8">
        <v>3071076</v>
      </c>
    </row>
    <row r="65" spans="1:26" ht="42" x14ac:dyDescent="0.25">
      <c r="A65" s="8" t="s">
        <v>257</v>
      </c>
      <c r="B65" s="8" t="s">
        <v>258</v>
      </c>
      <c r="C65" s="8">
        <v>2207413</v>
      </c>
      <c r="D65" s="8">
        <v>2196753</v>
      </c>
      <c r="E65" s="8">
        <v>2182924</v>
      </c>
      <c r="F65" s="8">
        <v>2162971</v>
      </c>
      <c r="G65" s="8">
        <v>2136201</v>
      </c>
      <c r="H65" s="8">
        <v>2107977</v>
      </c>
      <c r="I65" s="8">
        <v>2080693</v>
      </c>
      <c r="J65" s="8">
        <v>2061796</v>
      </c>
      <c r="K65" s="8">
        <v>2049978</v>
      </c>
      <c r="L65" s="8">
        <v>2043150</v>
      </c>
      <c r="M65" s="8">
        <v>2036770</v>
      </c>
      <c r="N65" s="8">
        <v>2024254</v>
      </c>
      <c r="O65" s="8">
        <v>2009848</v>
      </c>
      <c r="P65" s="8">
        <v>1995431</v>
      </c>
      <c r="Q65" s="8">
        <v>1981016</v>
      </c>
      <c r="R65" s="8">
        <v>1967232</v>
      </c>
      <c r="S65" s="8">
        <v>1954702</v>
      </c>
      <c r="T65" s="8">
        <v>1939640</v>
      </c>
      <c r="U65" s="8">
        <v>1920172</v>
      </c>
      <c r="V65" s="8">
        <v>1904146</v>
      </c>
      <c r="W65" s="8">
        <v>1888872</v>
      </c>
      <c r="X65" s="8">
        <v>1867547</v>
      </c>
      <c r="Y65" s="8">
        <v>1848579</v>
      </c>
      <c r="Z65" s="8">
        <v>1835016</v>
      </c>
    </row>
    <row r="66" spans="1:26" ht="42" x14ac:dyDescent="0.25">
      <c r="A66" s="8" t="s">
        <v>259</v>
      </c>
      <c r="B66" s="8" t="s">
        <v>260</v>
      </c>
      <c r="C66" s="8">
        <v>1492171</v>
      </c>
      <c r="D66" s="8">
        <v>1475176</v>
      </c>
      <c r="E66" s="8">
        <v>1457717</v>
      </c>
      <c r="F66" s="8">
        <v>1444610</v>
      </c>
      <c r="G66" s="8">
        <v>1435523</v>
      </c>
      <c r="H66" s="8">
        <v>1425562</v>
      </c>
      <c r="I66" s="8">
        <v>1415899</v>
      </c>
      <c r="J66" s="8">
        <v>1408542</v>
      </c>
      <c r="K66" s="8">
        <v>1401755</v>
      </c>
      <c r="L66" s="8">
        <v>1395287</v>
      </c>
      <c r="M66" s="8">
        <v>1388210</v>
      </c>
      <c r="N66" s="8">
        <v>1379615</v>
      </c>
      <c r="O66" s="8">
        <v>1370536</v>
      </c>
      <c r="P66" s="8">
        <v>1361249</v>
      </c>
      <c r="Q66" s="8">
        <v>1353717</v>
      </c>
      <c r="R66" s="8">
        <v>1346711</v>
      </c>
      <c r="S66" s="8">
        <v>1338461</v>
      </c>
      <c r="T66" s="8">
        <v>1328720</v>
      </c>
      <c r="U66" s="8">
        <v>1315622</v>
      </c>
      <c r="V66" s="8">
        <v>1301298</v>
      </c>
      <c r="W66" s="8">
        <v>1286654</v>
      </c>
      <c r="X66" s="8">
        <v>1269953</v>
      </c>
      <c r="Y66" s="8">
        <v>1253856</v>
      </c>
      <c r="Z66" s="8">
        <v>1241361</v>
      </c>
    </row>
    <row r="67" spans="1:26" ht="42" x14ac:dyDescent="0.25">
      <c r="A67" s="8" t="s">
        <v>261</v>
      </c>
      <c r="B67" s="8" t="s">
        <v>262</v>
      </c>
      <c r="C67" s="8">
        <v>3283712</v>
      </c>
      <c r="D67" s="8">
        <v>3264926</v>
      </c>
      <c r="E67" s="8">
        <v>3244875</v>
      </c>
      <c r="F67" s="8">
        <v>3232425</v>
      </c>
      <c r="G67" s="8">
        <v>3227213</v>
      </c>
      <c r="H67" s="8">
        <v>3225459</v>
      </c>
      <c r="I67" s="8">
        <v>3224790</v>
      </c>
      <c r="J67" s="8">
        <v>3222438</v>
      </c>
      <c r="K67" s="8">
        <v>3221226</v>
      </c>
      <c r="L67" s="8">
        <v>3221211</v>
      </c>
      <c r="M67" s="8">
        <v>3218110</v>
      </c>
      <c r="N67" s="8">
        <v>3216169</v>
      </c>
      <c r="O67" s="8">
        <v>3218119</v>
      </c>
      <c r="P67" s="8">
        <v>3219640</v>
      </c>
      <c r="Q67" s="8">
        <v>3222293</v>
      </c>
      <c r="R67" s="8">
        <v>3222676</v>
      </c>
      <c r="S67" s="8">
        <v>3221165</v>
      </c>
      <c r="T67" s="8">
        <v>3217895</v>
      </c>
      <c r="U67" s="8">
        <v>3210539</v>
      </c>
      <c r="V67" s="8">
        <v>3206514</v>
      </c>
      <c r="W67" s="8">
        <v>3195048</v>
      </c>
      <c r="X67" s="8">
        <v>3174117</v>
      </c>
      <c r="Y67" s="8">
        <v>3153533</v>
      </c>
      <c r="Z67" s="8">
        <v>3135262</v>
      </c>
    </row>
    <row r="68" spans="1:26" ht="42" x14ac:dyDescent="0.25">
      <c r="A68" s="8" t="s">
        <v>263</v>
      </c>
      <c r="B68" s="8" t="s">
        <v>264</v>
      </c>
      <c r="C68" s="8">
        <v>2705016</v>
      </c>
      <c r="D68" s="8">
        <v>2690724</v>
      </c>
      <c r="E68" s="8">
        <v>2672772</v>
      </c>
      <c r="F68" s="8">
        <v>2651504</v>
      </c>
      <c r="G68" s="8">
        <v>2627550</v>
      </c>
      <c r="H68" s="8">
        <v>2603403</v>
      </c>
      <c r="I68" s="8">
        <v>2581813</v>
      </c>
      <c r="J68" s="8">
        <v>2565359</v>
      </c>
      <c r="K68" s="8">
        <v>2551809</v>
      </c>
      <c r="L68" s="8">
        <v>2540365</v>
      </c>
      <c r="M68" s="8">
        <v>2527358</v>
      </c>
      <c r="N68" s="8">
        <v>2517102</v>
      </c>
      <c r="O68" s="8">
        <v>2515327</v>
      </c>
      <c r="P68" s="8">
        <v>2515480</v>
      </c>
      <c r="Q68" s="8">
        <v>2516576</v>
      </c>
      <c r="R68" s="8">
        <v>2518281</v>
      </c>
      <c r="S68" s="8">
        <v>2517620</v>
      </c>
      <c r="T68" s="8">
        <v>2511589</v>
      </c>
      <c r="U68" s="8">
        <v>2498661</v>
      </c>
      <c r="V68" s="8">
        <v>2484437</v>
      </c>
      <c r="W68" s="8">
        <v>2467866</v>
      </c>
      <c r="X68" s="8">
        <v>2444309</v>
      </c>
      <c r="Y68" s="8">
        <v>2417978</v>
      </c>
      <c r="Z68" s="8">
        <v>2395053</v>
      </c>
    </row>
    <row r="69" spans="1:26" ht="42" x14ac:dyDescent="0.25">
      <c r="A69" s="8" t="s">
        <v>265</v>
      </c>
      <c r="B69" s="8" t="s">
        <v>266</v>
      </c>
      <c r="C69" s="8">
        <v>1420483</v>
      </c>
      <c r="D69" s="8">
        <v>1404731</v>
      </c>
      <c r="E69" s="8">
        <v>1387411</v>
      </c>
      <c r="F69" s="8">
        <v>1372904</v>
      </c>
      <c r="G69" s="8">
        <v>1360730</v>
      </c>
      <c r="H69" s="8">
        <v>1347458</v>
      </c>
      <c r="I69" s="8">
        <v>1333125</v>
      </c>
      <c r="J69" s="8">
        <v>1321064</v>
      </c>
      <c r="K69" s="8">
        <v>1312455</v>
      </c>
      <c r="L69" s="8">
        <v>1305191</v>
      </c>
      <c r="M69" s="8">
        <v>1296084</v>
      </c>
      <c r="N69" s="8">
        <v>1285635</v>
      </c>
      <c r="O69" s="8">
        <v>1276437</v>
      </c>
      <c r="P69" s="8">
        <v>1268070</v>
      </c>
      <c r="Q69" s="8">
        <v>1260990</v>
      </c>
      <c r="R69" s="8">
        <v>1254898</v>
      </c>
      <c r="S69" s="8">
        <v>1248955</v>
      </c>
      <c r="T69" s="8">
        <v>1242345</v>
      </c>
      <c r="U69" s="8">
        <v>1234009</v>
      </c>
      <c r="V69" s="8">
        <v>1224520</v>
      </c>
      <c r="W69" s="8">
        <v>1213385</v>
      </c>
      <c r="X69" s="8">
        <v>1199376</v>
      </c>
      <c r="Y69" s="8">
        <v>1186333</v>
      </c>
      <c r="Z69" s="8">
        <v>1176894</v>
      </c>
    </row>
    <row r="70" spans="1:26" ht="70" x14ac:dyDescent="0.25">
      <c r="A70" s="8" t="s">
        <v>267</v>
      </c>
      <c r="B70" s="8" t="s">
        <v>268</v>
      </c>
      <c r="C70" s="8">
        <v>12493372</v>
      </c>
      <c r="D70" s="8">
        <v>12444504</v>
      </c>
      <c r="E70" s="8">
        <v>12389494</v>
      </c>
      <c r="F70" s="8">
        <v>12322904</v>
      </c>
      <c r="G70" s="8">
        <v>12244872</v>
      </c>
      <c r="H70" s="8">
        <v>12166962</v>
      </c>
      <c r="I70" s="8">
        <v>12104530</v>
      </c>
      <c r="J70" s="8">
        <v>12077326</v>
      </c>
      <c r="K70" s="8">
        <v>12075173</v>
      </c>
      <c r="L70" s="8">
        <v>12081845</v>
      </c>
      <c r="M70" s="8">
        <v>12087305</v>
      </c>
      <c r="N70" s="8">
        <v>12114534</v>
      </c>
      <c r="O70" s="8">
        <v>12168602</v>
      </c>
      <c r="P70" s="8">
        <v>12212798</v>
      </c>
      <c r="Q70" s="8">
        <v>12250628</v>
      </c>
      <c r="R70" s="8">
        <v>12286338</v>
      </c>
      <c r="S70" s="8">
        <v>12320322</v>
      </c>
      <c r="T70" s="8">
        <v>12343680</v>
      </c>
      <c r="U70" s="8">
        <v>12345388</v>
      </c>
      <c r="V70" s="8">
        <v>12347121</v>
      </c>
      <c r="W70" s="8">
        <v>12335936</v>
      </c>
      <c r="X70" s="8">
        <v>12302503</v>
      </c>
      <c r="Y70" s="8">
        <v>12272192</v>
      </c>
      <c r="Z70" s="8">
        <v>12260711</v>
      </c>
    </row>
    <row r="71" spans="1:26" ht="42" x14ac:dyDescent="0.25">
      <c r="A71" s="8" t="s">
        <v>269</v>
      </c>
      <c r="B71" s="8" t="s">
        <v>270</v>
      </c>
      <c r="C71" s="8">
        <v>1053311</v>
      </c>
      <c r="D71" s="8">
        <v>1038921</v>
      </c>
      <c r="E71" s="8">
        <v>1023473</v>
      </c>
      <c r="F71" s="8">
        <v>1007815</v>
      </c>
      <c r="G71" s="8">
        <v>990237</v>
      </c>
      <c r="H71" s="8">
        <v>971421</v>
      </c>
      <c r="I71" s="8">
        <v>953942</v>
      </c>
      <c r="J71" s="8">
        <v>940289</v>
      </c>
      <c r="K71" s="8">
        <v>929846</v>
      </c>
      <c r="L71" s="8">
        <v>921883</v>
      </c>
      <c r="M71" s="8">
        <v>913698</v>
      </c>
      <c r="N71" s="8">
        <v>900987</v>
      </c>
      <c r="O71" s="8">
        <v>886406</v>
      </c>
      <c r="P71" s="8">
        <v>873839</v>
      </c>
      <c r="Q71" s="8">
        <v>862859</v>
      </c>
      <c r="R71" s="8">
        <v>852225</v>
      </c>
      <c r="S71" s="8">
        <v>841364</v>
      </c>
      <c r="T71" s="8">
        <v>830176</v>
      </c>
      <c r="U71" s="8">
        <v>817464</v>
      </c>
      <c r="V71" s="8">
        <v>805272</v>
      </c>
      <c r="W71" s="8">
        <v>794199</v>
      </c>
      <c r="X71" s="8">
        <v>780363</v>
      </c>
      <c r="Y71" s="8">
        <v>766958</v>
      </c>
      <c r="Z71" s="8">
        <v>757293</v>
      </c>
    </row>
    <row r="72" spans="1:26" ht="42" x14ac:dyDescent="0.25">
      <c r="A72" s="8" t="s">
        <v>271</v>
      </c>
      <c r="B72" s="8" t="s">
        <v>272</v>
      </c>
      <c r="C72" s="8">
        <v>4561735</v>
      </c>
      <c r="D72" s="8">
        <v>4530012</v>
      </c>
      <c r="E72" s="8">
        <v>4495812</v>
      </c>
      <c r="F72" s="8">
        <v>4455859</v>
      </c>
      <c r="G72" s="8">
        <v>4414103</v>
      </c>
      <c r="H72" s="8">
        <v>4375233</v>
      </c>
      <c r="I72" s="8">
        <v>4343502</v>
      </c>
      <c r="J72" s="8">
        <v>4325347</v>
      </c>
      <c r="K72" s="8">
        <v>4317226</v>
      </c>
      <c r="L72" s="8">
        <v>4311404</v>
      </c>
      <c r="M72" s="8">
        <v>4302849</v>
      </c>
      <c r="N72" s="8">
        <v>4302363</v>
      </c>
      <c r="O72" s="8">
        <v>4311585</v>
      </c>
      <c r="P72" s="8">
        <v>4318067</v>
      </c>
      <c r="Q72" s="8">
        <v>4323830</v>
      </c>
      <c r="R72" s="8">
        <v>4328434</v>
      </c>
      <c r="S72" s="8">
        <v>4329309</v>
      </c>
      <c r="T72" s="8">
        <v>4326875</v>
      </c>
      <c r="U72" s="8">
        <v>4319999</v>
      </c>
      <c r="V72" s="8">
        <v>4312661</v>
      </c>
      <c r="W72" s="8">
        <v>4299797</v>
      </c>
      <c r="X72" s="8">
        <v>4276579</v>
      </c>
      <c r="Y72" s="8">
        <v>4251426</v>
      </c>
      <c r="Z72" s="8">
        <v>4230928</v>
      </c>
    </row>
    <row r="73" spans="1:26" ht="42" x14ac:dyDescent="0.25">
      <c r="A73" s="8" t="s">
        <v>273</v>
      </c>
      <c r="B73" s="8" t="s">
        <v>274</v>
      </c>
      <c r="C73" s="8">
        <v>3226298</v>
      </c>
      <c r="D73" s="8">
        <v>3242881</v>
      </c>
      <c r="E73" s="8">
        <v>3260674</v>
      </c>
      <c r="F73" s="8">
        <v>3275759</v>
      </c>
      <c r="G73" s="8">
        <v>3284996</v>
      </c>
      <c r="H73" s="8">
        <v>3291083</v>
      </c>
      <c r="I73" s="8">
        <v>3300264</v>
      </c>
      <c r="J73" s="8">
        <v>3318652</v>
      </c>
      <c r="K73" s="8">
        <v>3341150</v>
      </c>
      <c r="L73" s="8">
        <v>3365244</v>
      </c>
      <c r="M73" s="8">
        <v>3392030</v>
      </c>
      <c r="N73" s="8">
        <v>3433198</v>
      </c>
      <c r="O73" s="8">
        <v>3487579</v>
      </c>
      <c r="P73" s="8">
        <v>3532639</v>
      </c>
      <c r="Q73" s="8">
        <v>3569416</v>
      </c>
      <c r="R73" s="8">
        <v>3605551</v>
      </c>
      <c r="S73" s="8">
        <v>3646714</v>
      </c>
      <c r="T73" s="8">
        <v>3687260</v>
      </c>
      <c r="U73" s="8">
        <v>3721567</v>
      </c>
      <c r="V73" s="8">
        <v>3755879</v>
      </c>
      <c r="W73" s="8">
        <v>3784809</v>
      </c>
      <c r="X73" s="8">
        <v>3812032</v>
      </c>
      <c r="Y73" s="8">
        <v>3839456</v>
      </c>
      <c r="Z73" s="8">
        <v>3871017</v>
      </c>
    </row>
    <row r="74" spans="1:26" ht="140" x14ac:dyDescent="0.25">
      <c r="A74" s="8" t="s">
        <v>275</v>
      </c>
      <c r="B74" s="8" t="s">
        <v>276</v>
      </c>
      <c r="C74" s="8">
        <v>1371569</v>
      </c>
      <c r="D74" s="8">
        <v>1397665</v>
      </c>
      <c r="E74" s="8">
        <v>1424793</v>
      </c>
      <c r="F74" s="8">
        <v>1445635</v>
      </c>
      <c r="G74" s="8">
        <v>1457868</v>
      </c>
      <c r="H74" s="8">
        <v>1464993</v>
      </c>
      <c r="I74" s="8">
        <v>1471490</v>
      </c>
      <c r="J74" s="8">
        <v>1483214</v>
      </c>
      <c r="K74" s="8">
        <v>1497780</v>
      </c>
      <c r="L74" s="8">
        <v>1512771</v>
      </c>
      <c r="M74" s="8">
        <v>1529178</v>
      </c>
      <c r="N74" s="8">
        <v>1549651</v>
      </c>
      <c r="O74" s="8">
        <v>1574065</v>
      </c>
      <c r="P74" s="8">
        <v>1593115</v>
      </c>
      <c r="Q74" s="8">
        <v>1608238</v>
      </c>
      <c r="R74" s="8">
        <v>1624107</v>
      </c>
      <c r="S74" s="8">
        <v>1642223</v>
      </c>
      <c r="T74" s="8">
        <v>1657448</v>
      </c>
      <c r="U74" s="8">
        <v>1667352</v>
      </c>
      <c r="V74" s="8">
        <v>1678245</v>
      </c>
      <c r="W74" s="8">
        <v>1691220</v>
      </c>
      <c r="X74" s="8">
        <v>1705983</v>
      </c>
      <c r="Y74" s="8">
        <v>1722058</v>
      </c>
      <c r="Z74" s="8">
        <v>1744868</v>
      </c>
    </row>
    <row r="75" spans="1:26" ht="126" x14ac:dyDescent="0.25">
      <c r="A75" s="8" t="s">
        <v>277</v>
      </c>
      <c r="B75" s="8" t="s">
        <v>278</v>
      </c>
      <c r="C75" s="8">
        <v>497288</v>
      </c>
      <c r="D75" s="8">
        <v>500689</v>
      </c>
      <c r="E75" s="8">
        <v>505869</v>
      </c>
      <c r="F75" s="8">
        <v>509722</v>
      </c>
      <c r="G75" s="8">
        <v>512713</v>
      </c>
      <c r="H75" s="8">
        <v>515982</v>
      </c>
      <c r="I75" s="8">
        <v>519502</v>
      </c>
      <c r="J75" s="8">
        <v>522816</v>
      </c>
      <c r="K75" s="8">
        <v>523488</v>
      </c>
      <c r="L75" s="8">
        <v>523553</v>
      </c>
      <c r="M75" s="8">
        <v>524533</v>
      </c>
      <c r="N75" s="8">
        <v>528902</v>
      </c>
      <c r="O75" s="8">
        <v>533494</v>
      </c>
      <c r="P75" s="8">
        <v>531107</v>
      </c>
      <c r="Q75" s="8">
        <v>526143</v>
      </c>
      <c r="R75" s="8">
        <v>519244</v>
      </c>
      <c r="S75" s="8">
        <v>513392</v>
      </c>
      <c r="T75" s="8">
        <v>511859</v>
      </c>
      <c r="U75" s="8">
        <v>510952</v>
      </c>
      <c r="V75" s="8">
        <v>510366</v>
      </c>
      <c r="W75" s="8">
        <v>509421</v>
      </c>
      <c r="X75" s="8">
        <v>510010</v>
      </c>
      <c r="Y75" s="8">
        <v>511814</v>
      </c>
      <c r="Z75" s="8">
        <v>514173</v>
      </c>
    </row>
    <row r="76" spans="1:26" ht="238" x14ac:dyDescent="0.25">
      <c r="A76" s="8" t="s">
        <v>279</v>
      </c>
      <c r="B76" s="8" t="s">
        <v>280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>
        <v>1354645</v>
      </c>
      <c r="O76" s="8">
        <v>1380020</v>
      </c>
      <c r="P76" s="8">
        <v>1408417</v>
      </c>
      <c r="Q76" s="8">
        <v>1435035</v>
      </c>
      <c r="R76" s="8">
        <v>1462199</v>
      </c>
      <c r="S76" s="8">
        <v>1491098</v>
      </c>
      <c r="T76" s="8">
        <v>1517952</v>
      </c>
      <c r="U76" s="8">
        <v>1543262</v>
      </c>
      <c r="V76" s="8">
        <v>1567266</v>
      </c>
      <c r="W76" s="8">
        <v>1584166</v>
      </c>
      <c r="X76" s="8">
        <v>1596038</v>
      </c>
      <c r="Y76" s="8">
        <v>1605583</v>
      </c>
      <c r="Z76" s="8">
        <v>1611974</v>
      </c>
    </row>
    <row r="77" spans="1:26" ht="42" x14ac:dyDescent="0.25">
      <c r="A77" s="8" t="s">
        <v>281</v>
      </c>
      <c r="B77" s="8" t="s">
        <v>282</v>
      </c>
      <c r="C77" s="8">
        <v>3652039</v>
      </c>
      <c r="D77" s="8">
        <v>3632686</v>
      </c>
      <c r="E77" s="8">
        <v>3609540</v>
      </c>
      <c r="F77" s="8">
        <v>3583471</v>
      </c>
      <c r="G77" s="8">
        <v>3555535</v>
      </c>
      <c r="H77" s="8">
        <v>3529224</v>
      </c>
      <c r="I77" s="8">
        <v>3506822</v>
      </c>
      <c r="J77" s="8">
        <v>3493037</v>
      </c>
      <c r="K77" s="8">
        <v>3486951</v>
      </c>
      <c r="L77" s="8">
        <v>3483314</v>
      </c>
      <c r="M77" s="8">
        <v>3478726</v>
      </c>
      <c r="N77" s="8">
        <v>3477985</v>
      </c>
      <c r="O77" s="8">
        <v>3483032</v>
      </c>
      <c r="P77" s="8">
        <v>3488252</v>
      </c>
      <c r="Q77" s="8">
        <v>3494522</v>
      </c>
      <c r="R77" s="8">
        <v>3500128</v>
      </c>
      <c r="S77" s="8">
        <v>3502934</v>
      </c>
      <c r="T77" s="8">
        <v>3499368</v>
      </c>
      <c r="U77" s="8">
        <v>3486357</v>
      </c>
      <c r="V77" s="8">
        <v>3473309</v>
      </c>
      <c r="W77" s="8">
        <v>3457131</v>
      </c>
      <c r="X77" s="8">
        <v>3433528</v>
      </c>
      <c r="Y77" s="8">
        <v>3414351</v>
      </c>
      <c r="Z77" s="8">
        <v>3401472</v>
      </c>
    </row>
    <row r="78" spans="1:26" ht="70" x14ac:dyDescent="0.25">
      <c r="A78" s="8" t="s">
        <v>283</v>
      </c>
      <c r="B78" s="8" t="s">
        <v>284</v>
      </c>
      <c r="C78" s="8">
        <v>20398655</v>
      </c>
      <c r="D78" s="8">
        <v>20255561</v>
      </c>
      <c r="E78" s="8">
        <v>20104534</v>
      </c>
      <c r="F78" s="8">
        <v>19940131</v>
      </c>
      <c r="G78" s="8">
        <v>19762951</v>
      </c>
      <c r="H78" s="8">
        <v>19585770</v>
      </c>
      <c r="I78" s="8">
        <v>19427654</v>
      </c>
      <c r="J78" s="8">
        <v>19331791</v>
      </c>
      <c r="K78" s="8">
        <v>19292606</v>
      </c>
      <c r="L78" s="8">
        <v>19284460</v>
      </c>
      <c r="M78" s="8">
        <v>19269416</v>
      </c>
      <c r="N78" s="8">
        <v>19256405</v>
      </c>
      <c r="O78" s="8">
        <v>19269568</v>
      </c>
      <c r="P78" s="8">
        <v>19285470</v>
      </c>
      <c r="Q78" s="8">
        <v>19302454</v>
      </c>
      <c r="R78" s="8">
        <v>19318099</v>
      </c>
      <c r="S78" s="8">
        <v>19325113</v>
      </c>
      <c r="T78" s="8">
        <v>19306835</v>
      </c>
      <c r="U78" s="8">
        <v>17201745</v>
      </c>
      <c r="V78" s="8"/>
      <c r="W78" s="8"/>
      <c r="X78" s="8"/>
      <c r="Y78" s="8"/>
      <c r="Z78" s="8"/>
    </row>
    <row r="79" spans="1:26" ht="70" x14ac:dyDescent="0.25">
      <c r="A79" s="8" t="s">
        <v>283</v>
      </c>
      <c r="B79" s="8" t="s">
        <v>285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>
        <v>17175970</v>
      </c>
      <c r="O79" s="8">
        <v>17182295</v>
      </c>
      <c r="P79" s="8">
        <v>17189463</v>
      </c>
      <c r="Q79" s="8">
        <v>17194780</v>
      </c>
      <c r="R79" s="8">
        <v>17197896</v>
      </c>
      <c r="S79" s="8">
        <v>17194452</v>
      </c>
      <c r="T79" s="8">
        <v>17168233</v>
      </c>
      <c r="U79" s="8">
        <v>17111601</v>
      </c>
      <c r="V79" s="8">
        <v>17043810</v>
      </c>
      <c r="W79" s="8">
        <v>16947385</v>
      </c>
      <c r="X79" s="8">
        <v>16821492</v>
      </c>
      <c r="Y79" s="8">
        <v>16702161</v>
      </c>
      <c r="Z79" s="8">
        <v>16606473</v>
      </c>
    </row>
    <row r="80" spans="1:26" ht="42" x14ac:dyDescent="0.25">
      <c r="A80" s="8" t="s">
        <v>286</v>
      </c>
      <c r="B80" s="8" t="s">
        <v>287</v>
      </c>
      <c r="C80" s="8">
        <v>202743</v>
      </c>
      <c r="D80" s="8">
        <v>202992</v>
      </c>
      <c r="E80" s="8">
        <v>202997</v>
      </c>
      <c r="F80" s="8">
        <v>202805</v>
      </c>
      <c r="G80" s="8">
        <v>202452</v>
      </c>
      <c r="H80" s="8">
        <v>202003</v>
      </c>
      <c r="I80" s="8">
        <v>201709</v>
      </c>
      <c r="J80" s="8">
        <v>202436</v>
      </c>
      <c r="K80" s="8">
        <v>203908</v>
      </c>
      <c r="L80" s="8">
        <v>205037</v>
      </c>
      <c r="M80" s="8">
        <v>205958</v>
      </c>
      <c r="N80" s="8">
        <v>206985</v>
      </c>
      <c r="O80" s="8">
        <v>207887</v>
      </c>
      <c r="P80" s="8">
        <v>208482</v>
      </c>
      <c r="Q80" s="8">
        <v>209152</v>
      </c>
      <c r="R80" s="8">
        <v>209910</v>
      </c>
      <c r="S80" s="8">
        <v>210574</v>
      </c>
      <c r="T80" s="8">
        <v>211051</v>
      </c>
      <c r="U80" s="8">
        <v>211019</v>
      </c>
      <c r="V80" s="8">
        <v>211127</v>
      </c>
      <c r="W80" s="8">
        <v>211229</v>
      </c>
      <c r="X80" s="8">
        <v>210975</v>
      </c>
      <c r="Y80" s="8">
        <v>210788</v>
      </c>
      <c r="Z80" s="8">
        <v>210766</v>
      </c>
    </row>
    <row r="81" spans="1:26" ht="42" x14ac:dyDescent="0.25">
      <c r="A81" s="8" t="s">
        <v>288</v>
      </c>
      <c r="B81" s="8" t="s">
        <v>289</v>
      </c>
      <c r="C81" s="8">
        <v>305921</v>
      </c>
      <c r="D81" s="8">
        <v>305478</v>
      </c>
      <c r="E81" s="8">
        <v>305361</v>
      </c>
      <c r="F81" s="8">
        <v>305225</v>
      </c>
      <c r="G81" s="8">
        <v>304512</v>
      </c>
      <c r="H81" s="8">
        <v>303478</v>
      </c>
      <c r="I81" s="8">
        <v>302623</v>
      </c>
      <c r="J81" s="8">
        <v>303070</v>
      </c>
      <c r="K81" s="8">
        <v>304545</v>
      </c>
      <c r="L81" s="8">
        <v>306315</v>
      </c>
      <c r="M81" s="8">
        <v>307728</v>
      </c>
      <c r="N81" s="8">
        <v>308887</v>
      </c>
      <c r="O81" s="8">
        <v>310396</v>
      </c>
      <c r="P81" s="8">
        <v>311943</v>
      </c>
      <c r="Q81" s="8">
        <v>313915</v>
      </c>
      <c r="R81" s="8">
        <v>316163</v>
      </c>
      <c r="S81" s="8">
        <v>318834</v>
      </c>
      <c r="T81" s="8">
        <v>322161</v>
      </c>
      <c r="U81" s="8">
        <v>325396</v>
      </c>
      <c r="V81" s="8">
        <v>328476</v>
      </c>
      <c r="W81" s="8">
        <v>331887</v>
      </c>
      <c r="X81" s="8">
        <v>334988</v>
      </c>
      <c r="Y81" s="8">
        <v>336761</v>
      </c>
      <c r="Z81" s="8">
        <v>337408</v>
      </c>
    </row>
    <row r="82" spans="1:26" ht="42" x14ac:dyDescent="0.25">
      <c r="A82" s="8" t="s">
        <v>290</v>
      </c>
      <c r="B82" s="8" t="s">
        <v>291</v>
      </c>
      <c r="C82" s="8">
        <v>555942</v>
      </c>
      <c r="D82" s="8">
        <v>551951</v>
      </c>
      <c r="E82" s="8">
        <v>547352</v>
      </c>
      <c r="F82" s="8">
        <v>543306</v>
      </c>
      <c r="G82" s="8">
        <v>539694</v>
      </c>
      <c r="H82" s="8">
        <v>535899</v>
      </c>
      <c r="I82" s="8">
        <v>532482</v>
      </c>
      <c r="J82" s="8">
        <v>531224</v>
      </c>
      <c r="K82" s="8">
        <v>531590</v>
      </c>
      <c r="L82" s="8">
        <v>532307</v>
      </c>
      <c r="M82" s="8">
        <v>532513</v>
      </c>
      <c r="N82" s="8">
        <v>532368</v>
      </c>
      <c r="O82" s="8">
        <v>533079</v>
      </c>
      <c r="P82" s="8">
        <v>534446</v>
      </c>
      <c r="Q82" s="8">
        <v>536227</v>
      </c>
      <c r="R82" s="8">
        <v>538066</v>
      </c>
      <c r="S82" s="8">
        <v>539511</v>
      </c>
      <c r="T82" s="8">
        <v>540346</v>
      </c>
      <c r="U82" s="8">
        <v>540117</v>
      </c>
      <c r="V82" s="8">
        <v>538969</v>
      </c>
      <c r="W82" s="8">
        <v>537292</v>
      </c>
      <c r="X82" s="8">
        <v>534668</v>
      </c>
      <c r="Y82" s="8">
        <v>531611</v>
      </c>
      <c r="Z82" s="8">
        <v>529204</v>
      </c>
    </row>
    <row r="83" spans="1:26" ht="28" x14ac:dyDescent="0.25">
      <c r="A83" s="8" t="s">
        <v>292</v>
      </c>
      <c r="B83" s="8" t="s">
        <v>293</v>
      </c>
      <c r="C83" s="8">
        <v>2646355</v>
      </c>
      <c r="D83" s="8">
        <v>2631066</v>
      </c>
      <c r="E83" s="8">
        <v>2611822</v>
      </c>
      <c r="F83" s="8">
        <v>2587291</v>
      </c>
      <c r="G83" s="8">
        <v>2555708</v>
      </c>
      <c r="H83" s="8">
        <v>2521470</v>
      </c>
      <c r="I83" s="8">
        <v>2488267</v>
      </c>
      <c r="J83" s="8">
        <v>2463239</v>
      </c>
      <c r="K83" s="8">
        <v>2446182</v>
      </c>
      <c r="L83" s="8">
        <v>2434837</v>
      </c>
      <c r="M83" s="8">
        <v>2424062</v>
      </c>
      <c r="N83" s="8">
        <v>2407072</v>
      </c>
      <c r="O83" s="8">
        <v>2387382</v>
      </c>
      <c r="P83" s="8">
        <v>2368759</v>
      </c>
      <c r="Q83" s="8">
        <v>2351464</v>
      </c>
      <c r="R83" s="8">
        <v>2334206</v>
      </c>
      <c r="S83" s="8">
        <v>2314315</v>
      </c>
      <c r="T83" s="8">
        <v>2290644</v>
      </c>
      <c r="U83" s="8">
        <v>2263889</v>
      </c>
      <c r="V83" s="8">
        <v>2237107</v>
      </c>
      <c r="W83" s="8">
        <v>2208563</v>
      </c>
      <c r="X83" s="8">
        <v>2173970</v>
      </c>
      <c r="Y83" s="8">
        <v>2142941</v>
      </c>
      <c r="Z83" s="8">
        <v>2123129</v>
      </c>
    </row>
    <row r="84" spans="1:26" ht="98" x14ac:dyDescent="0.25">
      <c r="A84" s="8" t="s">
        <v>294</v>
      </c>
      <c r="B84" s="8" t="s">
        <v>295</v>
      </c>
      <c r="C84" s="8">
        <v>71250</v>
      </c>
      <c r="D84" s="8">
        <v>71476</v>
      </c>
      <c r="E84" s="8">
        <v>72029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42" x14ac:dyDescent="0.25">
      <c r="A85" s="8" t="s">
        <v>296</v>
      </c>
      <c r="B85" s="8" t="s">
        <v>297</v>
      </c>
      <c r="C85" s="8">
        <v>3011490</v>
      </c>
      <c r="D85" s="8">
        <v>2991315</v>
      </c>
      <c r="E85" s="8">
        <v>2971817</v>
      </c>
      <c r="F85" s="8">
        <v>2946887</v>
      </c>
      <c r="G85" s="8">
        <v>2916918</v>
      </c>
      <c r="H85" s="8">
        <v>2885622</v>
      </c>
      <c r="I85" s="8">
        <v>2857370</v>
      </c>
      <c r="J85" s="8">
        <v>2841219</v>
      </c>
      <c r="K85" s="8">
        <v>2834802</v>
      </c>
      <c r="L85" s="8">
        <v>2832722</v>
      </c>
      <c r="M85" s="8">
        <v>2830979</v>
      </c>
      <c r="N85" s="8">
        <v>2834045</v>
      </c>
      <c r="O85" s="8">
        <v>2843351</v>
      </c>
      <c r="P85" s="8">
        <v>2851211</v>
      </c>
      <c r="Q85" s="8">
        <v>2858013</v>
      </c>
      <c r="R85" s="8">
        <v>2865506</v>
      </c>
      <c r="S85" s="8">
        <v>2874424</v>
      </c>
      <c r="T85" s="8">
        <v>2880081</v>
      </c>
      <c r="U85" s="8">
        <v>2880100</v>
      </c>
      <c r="V85" s="8">
        <v>2875636</v>
      </c>
      <c r="W85" s="8">
        <v>2867233</v>
      </c>
      <c r="X85" s="8">
        <v>2859356</v>
      </c>
      <c r="Y85" s="8">
        <v>2850935</v>
      </c>
      <c r="Z85" s="8">
        <v>2845832</v>
      </c>
    </row>
    <row r="86" spans="1:26" ht="154" x14ac:dyDescent="0.25">
      <c r="A86" s="8" t="s">
        <v>298</v>
      </c>
      <c r="B86" s="8" t="s">
        <v>299</v>
      </c>
      <c r="C86" s="8">
        <v>38273</v>
      </c>
      <c r="D86" s="8">
        <v>38720</v>
      </c>
      <c r="E86" s="8">
        <v>39418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12" x14ac:dyDescent="0.25">
      <c r="A87" s="8" t="s">
        <v>300</v>
      </c>
      <c r="B87" s="8" t="s">
        <v>301</v>
      </c>
      <c r="C87" s="8">
        <v>18255</v>
      </c>
      <c r="D87" s="8">
        <v>17895</v>
      </c>
      <c r="E87" s="8">
        <v>17710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42" x14ac:dyDescent="0.25">
      <c r="A88" s="8" t="s">
        <v>302</v>
      </c>
      <c r="B88" s="8" t="s">
        <v>303</v>
      </c>
      <c r="C88" s="8">
        <v>2633597</v>
      </c>
      <c r="D88" s="8">
        <v>2611436</v>
      </c>
      <c r="E88" s="8">
        <v>2588707</v>
      </c>
      <c r="F88" s="8">
        <v>2565000</v>
      </c>
      <c r="G88" s="8">
        <v>2538189</v>
      </c>
      <c r="H88" s="8">
        <v>2508111</v>
      </c>
      <c r="I88" s="8">
        <v>2479763</v>
      </c>
      <c r="J88" s="8">
        <v>2461396</v>
      </c>
      <c r="K88" s="8">
        <v>2451849</v>
      </c>
      <c r="L88" s="8">
        <v>2444339</v>
      </c>
      <c r="M88" s="8">
        <v>2434172</v>
      </c>
      <c r="N88" s="8">
        <v>2426464</v>
      </c>
      <c r="O88" s="8">
        <v>2424093</v>
      </c>
      <c r="P88" s="8">
        <v>2421657</v>
      </c>
      <c r="Q88" s="8">
        <v>2418669</v>
      </c>
      <c r="R88" s="8">
        <v>2416463</v>
      </c>
      <c r="S88" s="8">
        <v>2414025</v>
      </c>
      <c r="T88" s="8">
        <v>2410290</v>
      </c>
      <c r="U88" s="8">
        <v>2405290</v>
      </c>
      <c r="V88" s="8">
        <v>2399358</v>
      </c>
      <c r="W88" s="8">
        <v>2388558</v>
      </c>
      <c r="X88" s="8">
        <v>2372103</v>
      </c>
      <c r="Y88" s="8">
        <v>2353904</v>
      </c>
      <c r="Z88" s="8">
        <v>2337448</v>
      </c>
    </row>
    <row r="89" spans="1:26" ht="56" x14ac:dyDescent="0.25">
      <c r="A89" s="8" t="s">
        <v>304</v>
      </c>
      <c r="B89" s="8" t="s">
        <v>305</v>
      </c>
      <c r="C89" s="8">
        <v>2952850</v>
      </c>
      <c r="D89" s="8">
        <v>2930034</v>
      </c>
      <c r="E89" s="8">
        <v>2905605</v>
      </c>
      <c r="F89" s="8">
        <v>2877776</v>
      </c>
      <c r="G89" s="8">
        <v>2847534</v>
      </c>
      <c r="H89" s="8">
        <v>2819452</v>
      </c>
      <c r="I89" s="8">
        <v>2795970</v>
      </c>
      <c r="J89" s="8">
        <v>2783115</v>
      </c>
      <c r="K89" s="8">
        <v>2778294</v>
      </c>
      <c r="L89" s="8">
        <v>2774661</v>
      </c>
      <c r="M89" s="8">
        <v>2767109</v>
      </c>
      <c r="N89" s="8">
        <v>2755459</v>
      </c>
      <c r="O89" s="8">
        <v>2744931</v>
      </c>
      <c r="P89" s="8">
        <v>2735475</v>
      </c>
      <c r="Q89" s="8">
        <v>2725515</v>
      </c>
      <c r="R89" s="8">
        <v>2716100</v>
      </c>
      <c r="S89" s="8">
        <v>2706960</v>
      </c>
      <c r="T89" s="8">
        <v>2694485</v>
      </c>
      <c r="U89" s="8">
        <v>2676139</v>
      </c>
      <c r="V89" s="8">
        <v>2656497</v>
      </c>
      <c r="W89" s="8">
        <v>2634981</v>
      </c>
      <c r="X89" s="8">
        <v>2607141</v>
      </c>
      <c r="Y89" s="8">
        <v>2580125</v>
      </c>
      <c r="Z89" s="8">
        <v>2557961</v>
      </c>
    </row>
    <row r="90" spans="1:26" ht="70" x14ac:dyDescent="0.25">
      <c r="A90" s="8" t="s">
        <v>306</v>
      </c>
      <c r="B90" s="8" t="s">
        <v>307</v>
      </c>
      <c r="C90" s="8">
        <v>134716</v>
      </c>
      <c r="D90" s="8">
        <v>134977</v>
      </c>
      <c r="E90" s="8">
        <v>135125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42" x14ac:dyDescent="0.25">
      <c r="A91" s="8" t="s">
        <v>308</v>
      </c>
      <c r="B91" s="8" t="s">
        <v>309</v>
      </c>
      <c r="C91" s="8">
        <v>2720321</v>
      </c>
      <c r="D91" s="8">
        <v>2709080</v>
      </c>
      <c r="E91" s="8">
        <v>2695725</v>
      </c>
      <c r="F91" s="8">
        <v>2681289</v>
      </c>
      <c r="G91" s="8">
        <v>2670069</v>
      </c>
      <c r="H91" s="8">
        <v>2660418</v>
      </c>
      <c r="I91" s="8">
        <v>2651024</v>
      </c>
      <c r="J91" s="8">
        <v>2644961</v>
      </c>
      <c r="K91" s="8">
        <v>2645824</v>
      </c>
      <c r="L91" s="8">
        <v>2655259</v>
      </c>
      <c r="M91" s="8">
        <v>2664029</v>
      </c>
      <c r="N91" s="8">
        <v>2677403</v>
      </c>
      <c r="O91" s="8">
        <v>2700431</v>
      </c>
      <c r="P91" s="8">
        <v>2724153</v>
      </c>
      <c r="Q91" s="8">
        <v>2744411</v>
      </c>
      <c r="R91" s="8">
        <v>2761518</v>
      </c>
      <c r="S91" s="8">
        <v>2779423</v>
      </c>
      <c r="T91" s="8">
        <v>2794287</v>
      </c>
      <c r="U91" s="8">
        <v>2802770</v>
      </c>
      <c r="V91" s="8">
        <v>2808986</v>
      </c>
      <c r="W91" s="8">
        <v>2806789</v>
      </c>
      <c r="X91" s="8">
        <v>2799459</v>
      </c>
      <c r="Y91" s="8">
        <v>2795879</v>
      </c>
      <c r="Z91" s="8">
        <v>2791899</v>
      </c>
    </row>
    <row r="92" spans="1:26" ht="28" x14ac:dyDescent="0.25">
      <c r="A92" s="8" t="s">
        <v>310</v>
      </c>
      <c r="B92" s="8" t="s">
        <v>311</v>
      </c>
      <c r="C92" s="8">
        <v>2126672</v>
      </c>
      <c r="D92" s="8">
        <v>2106020</v>
      </c>
      <c r="E92" s="8">
        <v>2085076</v>
      </c>
      <c r="F92" s="8">
        <v>2064081</v>
      </c>
      <c r="G92" s="8">
        <v>2043416</v>
      </c>
      <c r="H92" s="8">
        <v>2025189</v>
      </c>
      <c r="I92" s="8">
        <v>2009785</v>
      </c>
      <c r="J92" s="8">
        <v>1998286</v>
      </c>
      <c r="K92" s="8">
        <v>1990503</v>
      </c>
      <c r="L92" s="8">
        <v>1985849</v>
      </c>
      <c r="M92" s="8">
        <v>1980272</v>
      </c>
      <c r="N92" s="8">
        <v>1974409</v>
      </c>
      <c r="O92" s="8">
        <v>1970535</v>
      </c>
      <c r="P92" s="8">
        <v>1967459</v>
      </c>
      <c r="Q92" s="8">
        <v>1966950</v>
      </c>
      <c r="R92" s="8">
        <v>1966641</v>
      </c>
      <c r="S92" s="8">
        <v>1961304</v>
      </c>
      <c r="T92" s="8">
        <v>1949563</v>
      </c>
      <c r="U92" s="8">
        <v>1932800</v>
      </c>
      <c r="V92" s="8">
        <v>1913594</v>
      </c>
      <c r="W92" s="8">
        <v>1890857</v>
      </c>
      <c r="X92" s="8">
        <v>1864831</v>
      </c>
      <c r="Y92" s="8">
        <v>1841799</v>
      </c>
      <c r="Z92" s="8">
        <v>1825078</v>
      </c>
    </row>
    <row r="93" spans="1:26" ht="28" x14ac:dyDescent="0.25">
      <c r="A93" s="8" t="s">
        <v>312</v>
      </c>
      <c r="B93" s="8" t="s">
        <v>313</v>
      </c>
      <c r="C93" s="8">
        <v>1056068</v>
      </c>
      <c r="D93" s="8">
        <v>1052020</v>
      </c>
      <c r="E93" s="8">
        <v>1047664</v>
      </c>
      <c r="F93" s="8">
        <v>1041746</v>
      </c>
      <c r="G93" s="8">
        <v>1033948</v>
      </c>
      <c r="H93" s="8">
        <v>1027118</v>
      </c>
      <c r="I93" s="8">
        <v>1023678</v>
      </c>
      <c r="J93" s="8">
        <v>1024685</v>
      </c>
      <c r="K93" s="8">
        <v>1028915</v>
      </c>
      <c r="L93" s="8">
        <v>1035884</v>
      </c>
      <c r="M93" s="8">
        <v>1044392</v>
      </c>
      <c r="N93" s="8">
        <v>1052877</v>
      </c>
      <c r="O93" s="8">
        <v>1060205</v>
      </c>
      <c r="P93" s="8">
        <v>1065877</v>
      </c>
      <c r="Q93" s="8">
        <v>1070462</v>
      </c>
      <c r="R93" s="8">
        <v>1073321</v>
      </c>
      <c r="S93" s="8">
        <v>1075082</v>
      </c>
      <c r="T93" s="8">
        <v>1075323</v>
      </c>
      <c r="U93" s="8">
        <v>1074081</v>
      </c>
      <c r="V93" s="8">
        <v>1074060</v>
      </c>
      <c r="W93" s="8">
        <v>1069994</v>
      </c>
      <c r="X93" s="8">
        <v>1063999</v>
      </c>
      <c r="Y93" s="8">
        <v>1057416</v>
      </c>
      <c r="Z93" s="8">
        <v>1047746</v>
      </c>
    </row>
    <row r="94" spans="1:26" ht="84" x14ac:dyDescent="0.25">
      <c r="A94" s="8" t="s">
        <v>314</v>
      </c>
      <c r="B94" s="8" t="s">
        <v>315</v>
      </c>
      <c r="C94" s="8">
        <v>6872647</v>
      </c>
      <c r="D94" s="8">
        <v>6787518</v>
      </c>
      <c r="E94" s="8">
        <v>6711364</v>
      </c>
      <c r="F94" s="8">
        <v>6644003</v>
      </c>
      <c r="G94" s="8">
        <v>6572932</v>
      </c>
      <c r="H94" s="8">
        <v>6499001</v>
      </c>
      <c r="I94" s="8">
        <v>6429480</v>
      </c>
      <c r="J94" s="8">
        <v>6383427</v>
      </c>
      <c r="K94" s="8">
        <v>6353624</v>
      </c>
      <c r="L94" s="8">
        <v>6329363</v>
      </c>
      <c r="M94" s="8">
        <v>6302354</v>
      </c>
      <c r="N94" s="8">
        <v>6275383</v>
      </c>
      <c r="O94" s="8">
        <v>6258665</v>
      </c>
      <c r="P94" s="8">
        <v>6239068</v>
      </c>
      <c r="Q94" s="8">
        <v>6218831</v>
      </c>
      <c r="R94" s="8">
        <v>6202995</v>
      </c>
      <c r="S94" s="8">
        <v>6188824</v>
      </c>
      <c r="T94" s="8">
        <v>6173982</v>
      </c>
      <c r="U94" s="8">
        <v>8205612</v>
      </c>
      <c r="V94" s="8"/>
      <c r="W94" s="8"/>
      <c r="X94" s="8"/>
      <c r="Y94" s="8"/>
      <c r="Z94" s="8"/>
    </row>
    <row r="95" spans="1:26" ht="84" x14ac:dyDescent="0.25">
      <c r="A95" s="8" t="s">
        <v>314</v>
      </c>
      <c r="B95" s="8" t="s">
        <v>316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>
        <v>8343632</v>
      </c>
      <c r="O95" s="8">
        <v>8309587</v>
      </c>
      <c r="P95" s="8">
        <v>8274778</v>
      </c>
      <c r="Q95" s="8">
        <v>8241835</v>
      </c>
      <c r="R95" s="8">
        <v>8214547</v>
      </c>
      <c r="S95" s="8">
        <v>8187769</v>
      </c>
      <c r="T95" s="8">
        <v>8158031</v>
      </c>
      <c r="U95" s="8">
        <v>8118661</v>
      </c>
      <c r="V95" s="8">
        <v>8081501</v>
      </c>
      <c r="W95" s="8">
        <v>8038287</v>
      </c>
      <c r="X95" s="8">
        <v>7988252</v>
      </c>
      <c r="Y95" s="8">
        <v>7935220</v>
      </c>
      <c r="Z95" s="8">
        <v>7885104</v>
      </c>
    </row>
    <row r="96" spans="1:26" ht="42" x14ac:dyDescent="0.25">
      <c r="A96" s="8" t="s">
        <v>317</v>
      </c>
      <c r="B96" s="8" t="s">
        <v>318</v>
      </c>
      <c r="C96" s="8">
        <v>1000850</v>
      </c>
      <c r="D96" s="8">
        <v>992100</v>
      </c>
      <c r="E96" s="8">
        <v>983448</v>
      </c>
      <c r="F96" s="8">
        <v>977082</v>
      </c>
      <c r="G96" s="8">
        <v>972777</v>
      </c>
      <c r="H96" s="8">
        <v>968953</v>
      </c>
      <c r="I96" s="8">
        <v>965747</v>
      </c>
      <c r="J96" s="8">
        <v>964869</v>
      </c>
      <c r="K96" s="8">
        <v>965876</v>
      </c>
      <c r="L96" s="8">
        <v>968164</v>
      </c>
      <c r="M96" s="8">
        <v>970636</v>
      </c>
      <c r="N96" s="8">
        <v>971422</v>
      </c>
      <c r="O96" s="8">
        <v>971285</v>
      </c>
      <c r="P96" s="8">
        <v>972049</v>
      </c>
      <c r="Q96" s="8">
        <v>974895</v>
      </c>
      <c r="R96" s="8">
        <v>978552</v>
      </c>
      <c r="S96" s="8">
        <v>980862</v>
      </c>
      <c r="T96" s="8">
        <v>981427</v>
      </c>
      <c r="U96" s="8">
        <v>980412</v>
      </c>
      <c r="V96" s="8">
        <v>980818</v>
      </c>
      <c r="W96" s="8">
        <v>981526</v>
      </c>
      <c r="X96" s="8">
        <v>979452</v>
      </c>
      <c r="Y96" s="8">
        <v>976289</v>
      </c>
      <c r="Z96" s="8">
        <v>973275</v>
      </c>
    </row>
    <row r="97" spans="1:26" ht="42" x14ac:dyDescent="0.25">
      <c r="A97" s="8" t="s">
        <v>319</v>
      </c>
      <c r="B97" s="8" t="s">
        <v>320</v>
      </c>
      <c r="C97" s="8">
        <v>1185824</v>
      </c>
      <c r="D97" s="8">
        <v>1172130</v>
      </c>
      <c r="E97" s="8">
        <v>1159019</v>
      </c>
      <c r="F97" s="8">
        <v>1147641</v>
      </c>
      <c r="G97" s="8">
        <v>1137733</v>
      </c>
      <c r="H97" s="8">
        <v>1128053</v>
      </c>
      <c r="I97" s="8">
        <v>1119235</v>
      </c>
      <c r="J97" s="8">
        <v>1113291</v>
      </c>
      <c r="K97" s="8">
        <v>1110317</v>
      </c>
      <c r="L97" s="8">
        <v>1109084</v>
      </c>
      <c r="M97" s="8">
        <v>1107564</v>
      </c>
      <c r="N97" s="8">
        <v>1100825</v>
      </c>
      <c r="O97" s="8">
        <v>1091449</v>
      </c>
      <c r="P97" s="8">
        <v>1083079</v>
      </c>
      <c r="Q97" s="8">
        <v>1075445</v>
      </c>
      <c r="R97" s="8">
        <v>1068032</v>
      </c>
      <c r="S97" s="8">
        <v>1059975</v>
      </c>
      <c r="T97" s="8">
        <v>1051005</v>
      </c>
      <c r="U97" s="8">
        <v>1040538</v>
      </c>
      <c r="V97" s="8">
        <v>1030090</v>
      </c>
      <c r="W97" s="8">
        <v>1019906</v>
      </c>
      <c r="X97" s="8">
        <v>1007620</v>
      </c>
      <c r="Y97" s="8">
        <v>996473</v>
      </c>
      <c r="Z97" s="8">
        <v>988411</v>
      </c>
    </row>
    <row r="98" spans="1:26" ht="42" x14ac:dyDescent="0.25">
      <c r="A98" s="8" t="s">
        <v>321</v>
      </c>
      <c r="B98" s="8" t="s">
        <v>322</v>
      </c>
      <c r="C98" s="8">
        <v>959990</v>
      </c>
      <c r="D98" s="8">
        <v>954486</v>
      </c>
      <c r="E98" s="8">
        <v>950068</v>
      </c>
      <c r="F98" s="8">
        <v>949301</v>
      </c>
      <c r="G98" s="8">
        <v>951568</v>
      </c>
      <c r="H98" s="8">
        <v>953782</v>
      </c>
      <c r="I98" s="8">
        <v>955245</v>
      </c>
      <c r="J98" s="8">
        <v>957513</v>
      </c>
      <c r="K98" s="8">
        <v>958491</v>
      </c>
      <c r="L98" s="8">
        <v>958196</v>
      </c>
      <c r="M98" s="8">
        <v>958297</v>
      </c>
      <c r="N98" s="8">
        <v>957292</v>
      </c>
      <c r="O98" s="8">
        <v>956367</v>
      </c>
      <c r="P98" s="8">
        <v>956313</v>
      </c>
      <c r="Q98" s="8">
        <v>957588</v>
      </c>
      <c r="R98" s="8">
        <v>960740</v>
      </c>
      <c r="S98" s="8">
        <v>964390</v>
      </c>
      <c r="T98" s="8">
        <v>967159</v>
      </c>
      <c r="U98" s="8">
        <v>969731</v>
      </c>
      <c r="V98" s="8">
        <v>974061</v>
      </c>
      <c r="W98" s="8">
        <v>981986</v>
      </c>
      <c r="X98" s="8">
        <v>992541</v>
      </c>
      <c r="Y98" s="8">
        <v>997698</v>
      </c>
      <c r="Z98" s="8">
        <v>999613</v>
      </c>
    </row>
    <row r="99" spans="1:26" ht="28" x14ac:dyDescent="0.25">
      <c r="A99" s="8" t="s">
        <v>323</v>
      </c>
      <c r="B99" s="8" t="s">
        <v>324</v>
      </c>
      <c r="C99" s="8">
        <v>369371</v>
      </c>
      <c r="D99" s="8">
        <v>364034</v>
      </c>
      <c r="E99" s="8">
        <v>359780</v>
      </c>
      <c r="F99" s="8">
        <v>354213</v>
      </c>
      <c r="G99" s="8">
        <v>347208</v>
      </c>
      <c r="H99" s="8">
        <v>340250</v>
      </c>
      <c r="I99" s="8">
        <v>333702</v>
      </c>
      <c r="J99" s="8">
        <v>329378</v>
      </c>
      <c r="K99" s="8">
        <v>326564</v>
      </c>
      <c r="L99" s="8">
        <v>324171</v>
      </c>
      <c r="M99" s="8">
        <v>322412</v>
      </c>
      <c r="N99" s="8">
        <v>319957</v>
      </c>
      <c r="O99" s="8">
        <v>317513</v>
      </c>
      <c r="P99" s="8">
        <v>315523</v>
      </c>
      <c r="Q99" s="8">
        <v>312031</v>
      </c>
      <c r="R99" s="8">
        <v>308290</v>
      </c>
      <c r="S99" s="8">
        <v>305166</v>
      </c>
      <c r="T99" s="8">
        <v>303034</v>
      </c>
      <c r="U99" s="8">
        <v>301212</v>
      </c>
      <c r="V99" s="8">
        <v>298132</v>
      </c>
      <c r="W99" s="8">
        <v>294810</v>
      </c>
      <c r="X99" s="8">
        <v>292913</v>
      </c>
      <c r="Y99" s="8">
        <v>290652</v>
      </c>
      <c r="Z99" s="8">
        <v>288838</v>
      </c>
    </row>
    <row r="100" spans="1:26" ht="126" x14ac:dyDescent="0.25">
      <c r="A100" s="8" t="s">
        <v>325</v>
      </c>
      <c r="B100" s="8" t="s">
        <v>326</v>
      </c>
      <c r="C100" s="8">
        <v>26237</v>
      </c>
      <c r="D100" s="8">
        <v>25773</v>
      </c>
      <c r="E100" s="8">
        <v>25345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28" x14ac:dyDescent="0.25">
      <c r="A101" s="8" t="s">
        <v>327</v>
      </c>
      <c r="B101" s="8" t="s">
        <v>328</v>
      </c>
      <c r="C101" s="8">
        <v>2130748</v>
      </c>
      <c r="D101" s="8">
        <v>2103091</v>
      </c>
      <c r="E101" s="8">
        <v>2076537</v>
      </c>
      <c r="F101" s="8">
        <v>2057962</v>
      </c>
      <c r="G101" s="8">
        <v>2038479</v>
      </c>
      <c r="H101" s="8">
        <v>2017456</v>
      </c>
      <c r="I101" s="8">
        <v>1997558</v>
      </c>
      <c r="J101" s="8">
        <v>1982985</v>
      </c>
      <c r="K101" s="8">
        <v>1973497</v>
      </c>
      <c r="L101" s="8">
        <v>1967389</v>
      </c>
      <c r="M101" s="8">
        <v>1959361</v>
      </c>
      <c r="N101" s="8">
        <v>1950957</v>
      </c>
      <c r="O101" s="8">
        <v>1945842</v>
      </c>
      <c r="P101" s="8">
        <v>1937946</v>
      </c>
      <c r="Q101" s="8">
        <v>1928783</v>
      </c>
      <c r="R101" s="8">
        <v>1921761</v>
      </c>
      <c r="S101" s="8">
        <v>1914487</v>
      </c>
      <c r="T101" s="8">
        <v>1904449</v>
      </c>
      <c r="U101" s="8">
        <v>1892360</v>
      </c>
      <c r="V101" s="8">
        <v>1881968</v>
      </c>
      <c r="W101" s="8">
        <v>1867931</v>
      </c>
      <c r="X101" s="8">
        <v>1850077</v>
      </c>
      <c r="Y101" s="8">
        <v>1831018</v>
      </c>
      <c r="Z101" s="8">
        <v>1813234</v>
      </c>
    </row>
    <row r="102" spans="1:26" ht="42" x14ac:dyDescent="0.25">
      <c r="A102" s="8" t="s">
        <v>329</v>
      </c>
      <c r="B102" s="8" t="s">
        <v>330</v>
      </c>
      <c r="C102" s="8">
        <v>1466888</v>
      </c>
      <c r="D102" s="8">
        <v>1453039</v>
      </c>
      <c r="E102" s="8">
        <v>1440207</v>
      </c>
      <c r="F102" s="8">
        <v>1425233</v>
      </c>
      <c r="G102" s="8">
        <v>1406512</v>
      </c>
      <c r="H102" s="8">
        <v>1386530</v>
      </c>
      <c r="I102" s="8">
        <v>1368077</v>
      </c>
      <c r="J102" s="8">
        <v>1357371</v>
      </c>
      <c r="K102" s="8">
        <v>1352985</v>
      </c>
      <c r="L102" s="8">
        <v>1350176</v>
      </c>
      <c r="M102" s="8">
        <v>1346057</v>
      </c>
      <c r="N102" s="8">
        <v>1342228</v>
      </c>
      <c r="O102" s="8">
        <v>1341017</v>
      </c>
      <c r="P102" s="8">
        <v>1338982</v>
      </c>
      <c r="Q102" s="8">
        <v>1336326</v>
      </c>
      <c r="R102" s="8">
        <v>1333054</v>
      </c>
      <c r="S102" s="8">
        <v>1330017</v>
      </c>
      <c r="T102" s="8">
        <v>1326346</v>
      </c>
      <c r="U102" s="8">
        <v>1320136</v>
      </c>
      <c r="V102" s="8">
        <v>1313552</v>
      </c>
      <c r="W102" s="8">
        <v>1302772</v>
      </c>
      <c r="X102" s="8">
        <v>1293932</v>
      </c>
      <c r="Y102" s="8">
        <v>1288427</v>
      </c>
      <c r="Z102" s="8">
        <v>1281111</v>
      </c>
    </row>
    <row r="103" spans="1:26" ht="42" x14ac:dyDescent="0.25">
      <c r="A103" s="8" t="s">
        <v>331</v>
      </c>
      <c r="B103" s="8" t="s">
        <v>332</v>
      </c>
      <c r="C103" s="8">
        <v>929327</v>
      </c>
      <c r="D103" s="8">
        <v>917229</v>
      </c>
      <c r="E103" s="8">
        <v>906213</v>
      </c>
      <c r="F103" s="8">
        <v>894411</v>
      </c>
      <c r="G103" s="8">
        <v>880899</v>
      </c>
      <c r="H103" s="8">
        <v>867537</v>
      </c>
      <c r="I103" s="8">
        <v>855778</v>
      </c>
      <c r="J103" s="8">
        <v>847396</v>
      </c>
      <c r="K103" s="8">
        <v>841578</v>
      </c>
      <c r="L103" s="8">
        <v>836886</v>
      </c>
      <c r="M103" s="8">
        <v>831782</v>
      </c>
      <c r="N103" s="8">
        <v>824643</v>
      </c>
      <c r="O103" s="8">
        <v>817894</v>
      </c>
      <c r="P103" s="8">
        <v>811943</v>
      </c>
      <c r="Q103" s="8">
        <v>807625</v>
      </c>
      <c r="R103" s="8">
        <v>804032</v>
      </c>
      <c r="S103" s="8">
        <v>799170</v>
      </c>
      <c r="T103" s="8">
        <v>794737</v>
      </c>
      <c r="U103" s="8">
        <v>789657</v>
      </c>
      <c r="V103" s="8">
        <v>784665</v>
      </c>
      <c r="W103" s="8">
        <v>778191</v>
      </c>
      <c r="X103" s="8">
        <v>768630</v>
      </c>
      <c r="Y103" s="8">
        <v>759883</v>
      </c>
      <c r="Z103" s="8">
        <v>753139</v>
      </c>
    </row>
    <row r="104" spans="1:26" ht="42" x14ac:dyDescent="0.25">
      <c r="A104" s="8" t="s">
        <v>333</v>
      </c>
      <c r="B104" s="8" t="s">
        <v>334</v>
      </c>
      <c r="C104" s="8">
        <v>197964</v>
      </c>
      <c r="D104" s="8">
        <v>190597</v>
      </c>
      <c r="E104" s="8">
        <v>184525</v>
      </c>
      <c r="F104" s="8">
        <v>179950</v>
      </c>
      <c r="G104" s="8">
        <v>176002</v>
      </c>
      <c r="H104" s="8">
        <v>172166</v>
      </c>
      <c r="I104" s="8">
        <v>168650</v>
      </c>
      <c r="J104" s="8">
        <v>165445</v>
      </c>
      <c r="K104" s="8">
        <v>162464</v>
      </c>
      <c r="L104" s="8">
        <v>159970</v>
      </c>
      <c r="M104" s="8">
        <v>157767</v>
      </c>
      <c r="N104" s="8">
        <v>155424</v>
      </c>
      <c r="O104" s="8">
        <v>153172</v>
      </c>
      <c r="P104" s="8">
        <v>150919</v>
      </c>
      <c r="Q104" s="8">
        <v>148606</v>
      </c>
      <c r="R104" s="8">
        <v>146453</v>
      </c>
      <c r="S104" s="8">
        <v>145034</v>
      </c>
      <c r="T104" s="8">
        <v>143740</v>
      </c>
      <c r="U104" s="8">
        <v>141406</v>
      </c>
      <c r="V104" s="8">
        <v>139266</v>
      </c>
      <c r="W104" s="8">
        <v>137993</v>
      </c>
      <c r="X104" s="8">
        <v>136627</v>
      </c>
      <c r="Y104" s="8">
        <v>135111</v>
      </c>
      <c r="Z104" s="8">
        <v>133851</v>
      </c>
    </row>
    <row r="105" spans="1:26" ht="42" x14ac:dyDescent="0.25">
      <c r="A105" s="8" t="s">
        <v>335</v>
      </c>
      <c r="B105" s="8" t="s">
        <v>336</v>
      </c>
      <c r="C105" s="8">
        <v>564644</v>
      </c>
      <c r="D105" s="8">
        <v>556096</v>
      </c>
      <c r="E105" s="8">
        <v>548584</v>
      </c>
      <c r="F105" s="8">
        <v>540895</v>
      </c>
      <c r="G105" s="8">
        <v>533297</v>
      </c>
      <c r="H105" s="8">
        <v>525467</v>
      </c>
      <c r="I105" s="8">
        <v>517286</v>
      </c>
      <c r="J105" s="8">
        <v>511407</v>
      </c>
      <c r="K105" s="8">
        <v>507130</v>
      </c>
      <c r="L105" s="8">
        <v>503087</v>
      </c>
      <c r="M105" s="8">
        <v>499008</v>
      </c>
      <c r="N105" s="8">
        <v>495225</v>
      </c>
      <c r="O105" s="8">
        <v>491685</v>
      </c>
      <c r="P105" s="8">
        <v>487539</v>
      </c>
      <c r="Q105" s="8">
        <v>483000</v>
      </c>
      <c r="R105" s="8">
        <v>479030</v>
      </c>
      <c r="S105" s="8">
        <v>477021</v>
      </c>
      <c r="T105" s="8">
        <v>477455</v>
      </c>
      <c r="U105" s="8">
        <v>477281</v>
      </c>
      <c r="V105" s="8">
        <v>474936</v>
      </c>
      <c r="W105" s="8">
        <v>471461</v>
      </c>
      <c r="X105" s="8">
        <v>467639</v>
      </c>
      <c r="Y105" s="8">
        <v>463272</v>
      </c>
      <c r="Z105" s="8">
        <v>459063</v>
      </c>
    </row>
    <row r="106" spans="1:26" ht="70" x14ac:dyDescent="0.25">
      <c r="A106" s="8" t="s">
        <v>337</v>
      </c>
      <c r="B106" s="8" t="s">
        <v>338</v>
      </c>
      <c r="C106" s="8">
        <v>194170</v>
      </c>
      <c r="D106" s="8">
        <v>192545</v>
      </c>
      <c r="E106" s="8">
        <v>191248</v>
      </c>
      <c r="F106" s="8">
        <v>189499</v>
      </c>
      <c r="G106" s="8">
        <v>187087</v>
      </c>
      <c r="H106" s="8">
        <v>183708</v>
      </c>
      <c r="I106" s="8">
        <v>180529</v>
      </c>
      <c r="J106" s="8">
        <v>179057</v>
      </c>
      <c r="K106" s="8">
        <v>178430</v>
      </c>
      <c r="L106" s="8">
        <v>177823</v>
      </c>
      <c r="M106" s="8">
        <v>176901</v>
      </c>
      <c r="N106" s="8">
        <v>175111</v>
      </c>
      <c r="O106" s="8">
        <v>172814</v>
      </c>
      <c r="P106" s="8">
        <v>170330</v>
      </c>
      <c r="Q106" s="8">
        <v>167695</v>
      </c>
      <c r="R106" s="8">
        <v>165149</v>
      </c>
      <c r="S106" s="8">
        <v>162743</v>
      </c>
      <c r="T106" s="8">
        <v>160361</v>
      </c>
      <c r="U106" s="8">
        <v>157877</v>
      </c>
      <c r="V106" s="8">
        <v>155685</v>
      </c>
      <c r="W106" s="8">
        <v>153641</v>
      </c>
      <c r="X106" s="8">
        <v>151073</v>
      </c>
      <c r="Y106" s="8">
        <v>148519</v>
      </c>
      <c r="Z106" s="8">
        <v>146629</v>
      </c>
    </row>
    <row r="107" spans="1:26" ht="70" x14ac:dyDescent="0.25">
      <c r="A107" s="8" t="s">
        <v>339</v>
      </c>
      <c r="B107" s="8" t="s">
        <v>340</v>
      </c>
      <c r="C107" s="8">
        <v>59588</v>
      </c>
      <c r="D107" s="8">
        <v>56439</v>
      </c>
      <c r="E107" s="8">
        <v>54229</v>
      </c>
      <c r="F107" s="8">
        <v>52535</v>
      </c>
      <c r="G107" s="8">
        <v>51874</v>
      </c>
      <c r="H107" s="8">
        <v>52103</v>
      </c>
      <c r="I107" s="8">
        <v>52652</v>
      </c>
      <c r="J107" s="8">
        <v>52869</v>
      </c>
      <c r="K107" s="8">
        <v>52482</v>
      </c>
      <c r="L107" s="8">
        <v>51658</v>
      </c>
      <c r="M107" s="8">
        <v>50763</v>
      </c>
      <c r="N107" s="8">
        <v>50542</v>
      </c>
      <c r="O107" s="8">
        <v>50542</v>
      </c>
      <c r="P107" s="8">
        <v>50149</v>
      </c>
      <c r="Q107" s="8">
        <v>49839</v>
      </c>
      <c r="R107" s="8">
        <v>49450</v>
      </c>
      <c r="S107" s="8">
        <v>48903</v>
      </c>
      <c r="T107" s="8">
        <v>48314</v>
      </c>
      <c r="U107" s="8">
        <v>48045</v>
      </c>
      <c r="V107" s="8">
        <v>48324</v>
      </c>
      <c r="W107" s="8">
        <v>48065</v>
      </c>
      <c r="X107" s="8">
        <v>47745</v>
      </c>
      <c r="Y107" s="8">
        <v>47873</v>
      </c>
      <c r="Z107" s="8">
        <v>47935</v>
      </c>
    </row>
    <row r="108" spans="1:26" ht="70" x14ac:dyDescent="0.25">
      <c r="A108" s="8" t="s">
        <v>341</v>
      </c>
      <c r="B108" s="8" t="s">
        <v>342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>
        <v>2270947</v>
      </c>
      <c r="R108" s="8">
        <v>2309129</v>
      </c>
      <c r="S108" s="8"/>
      <c r="T108" s="8"/>
      <c r="U108" s="8"/>
      <c r="V108" s="8"/>
      <c r="W108" s="8"/>
      <c r="X108" s="8"/>
      <c r="Y108" s="8"/>
      <c r="Z10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B332-F35E-4943-8A20-4704CD988AFF}">
  <sheetPr>
    <pageSetUpPr fitToPage="1"/>
  </sheetPr>
  <dimension ref="A1:AL101"/>
  <sheetViews>
    <sheetView topLeftCell="A40" zoomScale="60" workbookViewId="0">
      <selection activeCell="D53" sqref="D53"/>
    </sheetView>
  </sheetViews>
  <sheetFormatPr defaultRowHeight="12.5" x14ac:dyDescent="0.25"/>
  <cols>
    <col min="1" max="1" width="13.1796875" customWidth="1"/>
    <col min="2" max="2" width="39.7265625" customWidth="1"/>
    <col min="3" max="3" width="22.81640625" customWidth="1"/>
    <col min="4" max="14" width="10.1796875" customWidth="1"/>
    <col min="15" max="21" width="11.36328125" customWidth="1"/>
    <col min="22" max="22" width="17.26953125" bestFit="1" customWidth="1"/>
  </cols>
  <sheetData>
    <row r="1" spans="1:38" ht="12.75" customHeight="1" x14ac:dyDescent="0.3">
      <c r="A1" s="103" t="s">
        <v>131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</row>
    <row r="2" spans="1:38" ht="12.75" customHeight="1" x14ac:dyDescent="0.25">
      <c r="A2" t="s">
        <v>0</v>
      </c>
    </row>
    <row r="3" spans="1:38" ht="12.75" customHeight="1" x14ac:dyDescent="0.25">
      <c r="A3" s="105" t="s">
        <v>0</v>
      </c>
      <c r="B3" s="105" t="s">
        <v>0</v>
      </c>
      <c r="C3" s="1"/>
      <c r="D3" s="73">
        <v>2005</v>
      </c>
      <c r="E3" s="73">
        <v>2006</v>
      </c>
      <c r="F3" s="73">
        <v>2007</v>
      </c>
      <c r="G3" s="73">
        <v>2008</v>
      </c>
      <c r="H3" s="73">
        <v>2009</v>
      </c>
      <c r="I3" s="73">
        <v>2010</v>
      </c>
      <c r="J3" s="73">
        <v>2011</v>
      </c>
      <c r="K3" s="73">
        <v>2012</v>
      </c>
      <c r="L3" s="73">
        <v>2013</v>
      </c>
      <c r="M3" s="73">
        <v>2014</v>
      </c>
      <c r="N3" s="73">
        <v>2015</v>
      </c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1" t="s">
        <v>343</v>
      </c>
    </row>
    <row r="4" spans="1:38" ht="12.75" customHeight="1" x14ac:dyDescent="0.25">
      <c r="A4" s="105" t="s">
        <v>0</v>
      </c>
      <c r="B4" s="105" t="s">
        <v>0</v>
      </c>
      <c r="C4" s="1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1" t="s">
        <v>130</v>
      </c>
      <c r="P4" s="1" t="s">
        <v>130</v>
      </c>
      <c r="Q4" s="1" t="s">
        <v>130</v>
      </c>
      <c r="R4" s="1" t="s">
        <v>130</v>
      </c>
      <c r="S4" s="1" t="s">
        <v>130</v>
      </c>
      <c r="T4" s="1" t="s">
        <v>130</v>
      </c>
      <c r="U4" s="1" t="s">
        <v>130</v>
      </c>
    </row>
    <row r="5" spans="1:38" ht="12.75" customHeight="1" x14ac:dyDescent="0.25">
      <c r="A5" s="105" t="s">
        <v>9</v>
      </c>
      <c r="B5" s="1" t="s">
        <v>10</v>
      </c>
      <c r="C5" s="9" t="str">
        <f>TRIM(B5)</f>
        <v>Российская Федерация</v>
      </c>
      <c r="D5" s="10">
        <f>E5/INDEX('ВРП-ДУШ ИФО'!B:B,MATCH($B5,'ВРП-ДУШ ИФО'!$A:$A,0))*100</f>
        <v>356008.42444267758</v>
      </c>
      <c r="E5" s="10">
        <f>F5/INDEX('ВРП-ДУШ ИФО'!C:C,MATCH($B5,'ВРП-ДУШ ИФО'!$A:$A,0))*100</f>
        <v>384489.0983980918</v>
      </c>
      <c r="F5" s="10">
        <f>G5/INDEX('ВРП-ДУШ ИФО'!D:D,MATCH($B5,'ВРП-ДУШ ИФО'!$A:$A,0))*100</f>
        <v>417555.16086032765</v>
      </c>
      <c r="G5" s="10">
        <f>H5/INDEX('ВРП-ДУШ ИФО'!E:E,MATCH($B5,'ВРП-ДУШ ИФО'!$A:$A,0))*100</f>
        <v>453047.3495334555</v>
      </c>
      <c r="H5" s="10">
        <f>I5/INDEX('ВРП-ДУШ ИФО'!F:F,MATCH($B5,'ВРП-ДУШ ИФО'!$A:$A,0))*100</f>
        <v>478871.04845686251</v>
      </c>
      <c r="I5" s="10">
        <f>J5/INDEX('ВРП-ДУШ ИФО'!G:G,MATCH($B5,'ВРП-ДУШ ИФО'!$A:$A,0))*100</f>
        <v>442476.84877414105</v>
      </c>
      <c r="J5" s="10">
        <f>K5/INDEX('ВРП-ДУШ ИФО'!H:H,MATCH($B5,'ВРП-ДУШ ИФО'!$A:$A,0))*100</f>
        <v>462830.78381775151</v>
      </c>
      <c r="K5" s="10">
        <f>L5/INDEX('ВРП-ДУШ ИФО'!I:I,MATCH($B5,'ВРП-ДУШ ИФО'!$A:$A,0))*100</f>
        <v>487360.81536009233</v>
      </c>
      <c r="L5" s="10">
        <f>M5/INDEX('ВРП-ДУШ ИФО'!J:J,MATCH($B5,'ВРП-ДУШ ИФО'!$A:$A,0))*100</f>
        <v>501494.27900553501</v>
      </c>
      <c r="M5" s="10">
        <f>N5/INDEX('ВРП-ДУШ ИФО'!K:K,MATCH($B5,'ВРП-ДУШ ИФО'!$A:$A,0))*100</f>
        <v>509518.18746962352</v>
      </c>
      <c r="N5" s="10">
        <f>O5/INDEX('ВРП-ДУШ ИФО'!L:L,MATCH($B5,'ВРП-ДУШ ИФО'!$A:$A,0))*100</f>
        <v>506970.59653227543</v>
      </c>
      <c r="O5" s="10">
        <f>'ВРП-РЕАЛ'!C5*1000/INDEX(НАСЕЛЕНИЕ!S$2:S$108,MATCH('ВРП-ДУШ'!$C5,НАСЕЛЕНИЕ!$A$2:$A$108,0))</f>
        <v>502914.8317600172</v>
      </c>
      <c r="P5" s="10">
        <f>'ВРП-РЕАЛ'!D5*1000/INDEX(НАСЕЛЕНИЕ!T$2:T$108,MATCH('ВРП-ДУШ'!$C5,НАСЕЛЕНИЕ!$A$2:$A$108,0))</f>
        <v>511442.8380962112</v>
      </c>
      <c r="Q5" s="10">
        <f>'ВРП-РЕАЛ'!E5*1000/INDEX(НАСЕЛЕНИЕ!U$2:U$108,MATCH('ВРП-ДУШ'!$C5,НАСЕЛЕНИЕ!$A$2:$A$108,0))</f>
        <v>524850.65663935989</v>
      </c>
      <c r="R5" s="10">
        <f>'ВРП-РЕАЛ'!F5*1000/INDEX(НАСЕЛЕНИЕ!V$2:V$108,MATCH('ВРП-ДУШ'!$C5,НАСЕЛЕНИЕ!$A$2:$A$108,0))</f>
        <v>532908.16879613942</v>
      </c>
      <c r="S5" s="10">
        <f>'ВРП-РЕАЛ'!G5*1000/INDEX(НАСЕЛЕНИЕ!W$2:W$108,MATCH('ВРП-ДУШ'!$C5,НАСЕЛЕНИЕ!$A$2:$A$108,0))</f>
        <v>523576.254194971</v>
      </c>
      <c r="T5" s="10">
        <f>'ВРП-РЕАЛ'!H5*1000/INDEX(НАСЕЛЕНИЕ!X$2:X$108,MATCH('ВРП-ДУШ'!$C5,НАСЕЛЕНИЕ!$A$2:$A$108,0))</f>
        <v>564022.84452863049</v>
      </c>
      <c r="U5" s="10">
        <f>'ВРП-РЕАЛ'!I5*1000/INDEX(НАСЕЛЕНИЕ!Y$2:Y$108,MATCH('ВРП-ДУШ'!$C5,НАСЕЛЕНИЕ!$A$2:$A$108,0))</f>
        <v>568075.32169702742</v>
      </c>
      <c r="V5" s="12">
        <f>AVERAGE(P5:U5)</f>
        <v>537479.34732538986</v>
      </c>
    </row>
    <row r="6" spans="1:38" ht="12.75" customHeight="1" x14ac:dyDescent="0.25">
      <c r="A6" s="105" t="s">
        <v>9</v>
      </c>
      <c r="B6" s="1" t="s">
        <v>11</v>
      </c>
      <c r="C6" s="9" t="str">
        <f t="shared" ref="C6:C69" si="0">TRIM(B6)</f>
        <v>Центральный федеральный округ</v>
      </c>
      <c r="D6" s="10">
        <f>E6/INDEX('ВРП-ДУШ ИФО'!B:B,MATCH($B6,'ВРП-ДУШ ИФО'!$A:$A,0))*100</f>
        <v>468476.23343744018</v>
      </c>
      <c r="E6" s="10">
        <f>F6/INDEX('ВРП-ДУШ ИФО'!C:C,MATCH($B6,'ВРП-ДУШ ИФО'!$A:$A,0))*100</f>
        <v>513449.95184743439</v>
      </c>
      <c r="F6" s="10">
        <f>G6/INDEX('ВРП-ДУШ ИФО'!D:D,MATCH($B6,'ВРП-ДУШ ИФО'!$A:$A,0))*100</f>
        <v>563254.59717663552</v>
      </c>
      <c r="G6" s="10">
        <f>H6/INDEX('ВРП-ДУШ ИФО'!E:E,MATCH($B6,'ВРП-ДУШ ИФО'!$A:$A,0))*100</f>
        <v>612821.0017281794</v>
      </c>
      <c r="H6" s="10">
        <f>I6/INDEX('ВРП-ДУШ ИФО'!F:F,MATCH($B6,'ВРП-ДУШ ИФО'!$A:$A,0))*100</f>
        <v>658169.75585606473</v>
      </c>
      <c r="I6" s="10">
        <f>J6/INDEX('ВРП-ДУШ ИФО'!G:G,MATCH($B6,'ВРП-ДУШ ИФО'!$A:$A,0))*100</f>
        <v>585771.08271189767</v>
      </c>
      <c r="J6" s="10">
        <f>K6/INDEX('ВРП-ДУШ ИФО'!H:H,MATCH($B6,'ВРП-ДУШ ИФО'!$A:$A,0))*100</f>
        <v>602172.67302783078</v>
      </c>
      <c r="K6" s="10">
        <f>L6/INDEX('ВРП-ДУШ ИФО'!I:I,MATCH($B6,'ВРП-ДУШ ИФО'!$A:$A,0))*100</f>
        <v>629270.44331408315</v>
      </c>
      <c r="L6" s="10">
        <f>M6/INDEX('ВРП-ДУШ ИФО'!J:J,MATCH($B6,'ВРП-ДУШ ИФО'!$A:$A,0))*100</f>
        <v>650665.638386762</v>
      </c>
      <c r="M6" s="10">
        <f>N6/INDEX('ВРП-ДУШ ИФО'!K:K,MATCH($B6,'ВРП-ДУШ ИФО'!$A:$A,0))*100</f>
        <v>658473.6260474032</v>
      </c>
      <c r="N6" s="10">
        <f>O6/INDEX('ВРП-ДУШ ИФО'!L:L,MATCH($B6,'ВРП-ДУШ ИФО'!$A:$A,0))*100</f>
        <v>661107.52055159281</v>
      </c>
      <c r="O6" s="10">
        <f>'ВРП-РЕАЛ'!C6*1000/INDEX(НАСЕЛЕНИЕ!S$2:S$108,MATCH('ВРП-ДУШ'!$C6,НАСЕЛЕНИЕ!$A$2:$A$108,0))</f>
        <v>653835.33782552532</v>
      </c>
      <c r="P6" s="10">
        <f>'ВРП-РЕАЛ'!D6*1000/INDEX(НАСЕЛЕНИЕ!T$2:T$108,MATCH('ВРП-ДУШ'!$C6,НАСЕЛЕНИЕ!$A$2:$A$108,0))</f>
        <v>662996.72220963298</v>
      </c>
      <c r="Q6" s="10">
        <f>'ВРП-РЕАЛ'!E6*1000/INDEX(НАСЕЛЕНИЕ!U$2:U$108,MATCH('ВРП-ДУШ'!$C6,НАСЕЛЕНИЕ!$A$2:$A$108,0))</f>
        <v>677411.89129094151</v>
      </c>
      <c r="R6" s="10">
        <f>'ВРП-РЕАЛ'!F6*1000/INDEX(НАСЕЛЕНИЕ!V$2:V$108,MATCH('ВРП-ДУШ'!$C6,НАСЕЛЕНИЕ!$A$2:$A$108,0))</f>
        <v>687506.56330854795</v>
      </c>
      <c r="S6" s="10">
        <f>'ВРП-РЕАЛ'!G6*1000/INDEX(НАСЕЛЕНИЕ!W$2:W$108,MATCH('ВРП-ДУШ'!$C6,НАСЕЛЕНИЕ!$A$2:$A$108,0))</f>
        <v>682653.97275650618</v>
      </c>
      <c r="T6" s="10">
        <f>'ВРП-РЕАЛ'!H6*1000/INDEX(НАСЕЛЕНИЕ!X$2:X$108,MATCH('ВРП-ДУШ'!$C6,НАСЕЛЕНИЕ!$A$2:$A$108,0))</f>
        <v>746890.30951277679</v>
      </c>
      <c r="U6" s="10">
        <f>'ВРП-РЕАЛ'!I6*1000/INDEX(НАСЕЛЕНИЕ!Y$2:Y$108,MATCH('ВРП-ДУШ'!$C6,НАСЕЛЕНИЕ!$A$2:$A$108,0))</f>
        <v>735925.12071773864</v>
      </c>
      <c r="V6" s="12">
        <f t="shared" ref="V6:V69" si="1">AVERAGE(P6:U6)</f>
        <v>698897.42996602401</v>
      </c>
    </row>
    <row r="7" spans="1:38" ht="12.75" customHeight="1" x14ac:dyDescent="0.25">
      <c r="A7" s="105" t="s">
        <v>9</v>
      </c>
      <c r="B7" s="1" t="s">
        <v>12</v>
      </c>
      <c r="C7" s="9" t="str">
        <f t="shared" si="0"/>
        <v>Белгородская область</v>
      </c>
      <c r="D7" s="10">
        <f>E7/INDEX('ВРП-ДУШ ИФО'!B:B,MATCH($B7,'ВРП-ДУШ ИФО'!$A:$A,0))*100</f>
        <v>236753.64435374676</v>
      </c>
      <c r="E7" s="10">
        <f>F7/INDEX('ВРП-ДУШ ИФО'!C:C,MATCH($B7,'ВРП-ДУШ ИФО'!$A:$A,0))*100</f>
        <v>254510.16768027775</v>
      </c>
      <c r="F7" s="10">
        <f>G7/INDEX('ВРП-ДУШ ИФО'!D:D,MATCH($B7,'ВРП-ДУШ ИФО'!$A:$A,0))*100</f>
        <v>283015.30646046886</v>
      </c>
      <c r="G7" s="10">
        <f>H7/INDEX('ВРП-ДУШ ИФО'!E:E,MATCH($B7,'ВРП-ДУШ ИФО'!$A:$A,0))*100</f>
        <v>319524.28099386935</v>
      </c>
      <c r="H7" s="10">
        <f>I7/INDEX('ВРП-ДУШ ИФО'!F:F,MATCH($B7,'ВРП-ДУШ ИФО'!$A:$A,0))*100</f>
        <v>357547.67043213983</v>
      </c>
      <c r="I7" s="10">
        <f>J7/INDEX('ВРП-ДУШ ИФО'!G:G,MATCH($B7,'ВРП-ДУШ ИФО'!$A:$A,0))*100</f>
        <v>361480.69480689336</v>
      </c>
      <c r="J7" s="10">
        <f>K7/INDEX('ВРП-ДУШ ИФО'!H:H,MATCH($B7,'ВРП-ДУШ ИФО'!$A:$A,0))*100</f>
        <v>396182.84150835511</v>
      </c>
      <c r="K7" s="10">
        <f>L7/INDEX('ВРП-ДУШ ИФО'!I:I,MATCH($B7,'ВРП-ДУШ ИФО'!$A:$A,0))*100</f>
        <v>439366.77123276587</v>
      </c>
      <c r="L7" s="10">
        <f>M7/INDEX('ВРП-ДУШ ИФО'!J:J,MATCH($B7,'ВРП-ДУШ ИФО'!$A:$A,0))*100</f>
        <v>462213.84333686967</v>
      </c>
      <c r="M7" s="10">
        <f>N7/INDEX('ВРП-ДУШ ИФО'!K:K,MATCH($B7,'ВРП-ДУШ ИФО'!$A:$A,0))*100</f>
        <v>474693.6171069651</v>
      </c>
      <c r="N7" s="10">
        <f>O7/INDEX('ВРП-ДУШ ИФО'!L:L,MATCH($B7,'ВРП-ДУШ ИФО'!$A:$A,0))*100</f>
        <v>487035.65115174622</v>
      </c>
      <c r="O7" s="10">
        <f>'ВРП-РЕАЛ'!C7*1000/INDEX(НАСЕЛЕНИЕ!S$2:S$108,MATCH('ВРП-ДУШ'!$C7,НАСЕЛЕНИЕ!$A$2:$A$108,0))</f>
        <v>500672.64938399516</v>
      </c>
      <c r="P7" s="10">
        <f>'ВРП-РЕАЛ'!D7*1000/INDEX(НАСЕЛЕНИЕ!T$2:T$108,MATCH('ВРП-ДУШ'!$C7,НАСЕЛЕНИЕ!$A$2:$A$108,0))</f>
        <v>520373.22811898415</v>
      </c>
      <c r="Q7" s="10">
        <f>'ВРП-РЕАЛ'!E7*1000/INDEX(НАСЕЛЕНИЕ!U$2:U$108,MATCH('ВРП-ДУШ'!$C7,НАСЕЛЕНИЕ!$A$2:$A$108,0))</f>
        <v>532048.63645443355</v>
      </c>
      <c r="R7" s="10">
        <f>'ВРП-РЕАЛ'!F7*1000/INDEX(НАСЕЛЕНИЕ!V$2:V$108,MATCH('ВРП-ДУШ'!$C7,НАСЕЛЕНИЕ!$A$2:$A$108,0))</f>
        <v>541920.6408191144</v>
      </c>
      <c r="S7" s="10">
        <f>'ВРП-РЕАЛ'!G7*1000/INDEX(НАСЕЛЕНИЕ!W$2:W$108,MATCH('ВРП-ДУШ'!$C7,НАСЕЛЕНИЕ!$A$2:$A$108,0))</f>
        <v>541616.22373713285</v>
      </c>
      <c r="T7" s="10">
        <f>'ВРП-РЕАЛ'!H7*1000/INDEX(НАСЕЛЕНИЕ!X$2:X$108,MATCH('ВРП-ДУШ'!$C7,НАСЕЛЕНИЕ!$A$2:$A$108,0))</f>
        <v>558121.34414746251</v>
      </c>
      <c r="U7" s="10">
        <f>'ВРП-РЕАЛ'!I7*1000/INDEX(НАСЕЛЕНИЕ!Y$2:Y$108,MATCH('ВРП-ДУШ'!$C7,НАСЕЛЕНИЕ!$A$2:$A$108,0))</f>
        <v>567722.79134130804</v>
      </c>
      <c r="V7" s="12">
        <f t="shared" si="1"/>
        <v>543633.81076973921</v>
      </c>
    </row>
    <row r="8" spans="1:38" ht="12.75" customHeight="1" x14ac:dyDescent="0.25">
      <c r="A8" s="105" t="s">
        <v>9</v>
      </c>
      <c r="B8" s="1" t="s">
        <v>13</v>
      </c>
      <c r="C8" s="9" t="str">
        <f t="shared" si="0"/>
        <v>Брянская область</v>
      </c>
      <c r="D8" s="10">
        <f>E8/INDEX('ВРП-ДУШ ИФО'!B:B,MATCH($B8,'ВРП-ДУШ ИФО'!$A:$A,0))*100</f>
        <v>148603.040195813</v>
      </c>
      <c r="E8" s="10">
        <f>F8/INDEX('ВРП-ДУШ ИФО'!C:C,MATCH($B8,'ВРП-ДУШ ИФО'!$A:$A,0))*100</f>
        <v>159302.45908991154</v>
      </c>
      <c r="F8" s="10">
        <f>G8/INDEX('ВРП-ДУШ ИФО'!D:D,MATCH($B8,'ВРП-ДУШ ИФО'!$A:$A,0))*100</f>
        <v>172365.26073528428</v>
      </c>
      <c r="G8" s="10">
        <f>H8/INDEX('ВРП-ДУШ ИФО'!E:E,MATCH($B8,'ВРП-ДУШ ИФО'!$A:$A,0))*100</f>
        <v>193738.55306645954</v>
      </c>
      <c r="H8" s="10">
        <f>I8/INDEX('ВРП-ДУШ ИФО'!F:F,MATCH($B8,'ВРП-ДУШ ИФО'!$A:$A,0))*100</f>
        <v>207106.51322804525</v>
      </c>
      <c r="I8" s="10">
        <f>J8/INDEX('ВРП-ДУШ ИФО'!G:G,MATCH($B8,'ВРП-ДУШ ИФО'!$A:$A,0))*100</f>
        <v>190123.77914334551</v>
      </c>
      <c r="J8" s="10">
        <f>K8/INDEX('ВРП-ДУШ ИФО'!H:H,MATCH($B8,'ВРП-ДУШ ИФО'!$A:$A,0))*100</f>
        <v>200010.21565879948</v>
      </c>
      <c r="K8" s="10">
        <f>L8/INDEX('ВРП-ДУШ ИФО'!I:I,MATCH($B8,'ВРП-ДУШ ИФО'!$A:$A,0))*100</f>
        <v>218411.15549940904</v>
      </c>
      <c r="L8" s="10">
        <f>M8/INDEX('ВРП-ДУШ ИФО'!J:J,MATCH($B8,'ВРП-ДУШ ИФО'!$A:$A,0))*100</f>
        <v>238723.39296085411</v>
      </c>
      <c r="M8" s="10">
        <f>N8/INDEX('ВРП-ДУШ ИФО'!K:K,MATCH($B8,'ВРП-ДУШ ИФО'!$A:$A,0))*100</f>
        <v>243259.13742711037</v>
      </c>
      <c r="N8" s="10">
        <f>O8/INDEX('ВРП-ДУШ ИФО'!L:L,MATCH($B8,'ВРП-ДУШ ИФО'!$A:$A,0))*100</f>
        <v>253719.28033647611</v>
      </c>
      <c r="O8" s="10">
        <f>'ВРП-РЕАЛ'!C8*1000/INDEX(НАСЕЛЕНИЕ!S$2:S$108,MATCH('ВРП-ДУШ'!$C8,НАСЕЛЕНИЕ!$A$2:$A$108,0))</f>
        <v>259301.1045038786</v>
      </c>
      <c r="P8" s="10">
        <f>'ВРП-РЕАЛ'!D8*1000/INDEX(НАСЕЛЕНИЕ!T$2:T$108,MATCH('ВРП-ДУШ'!$C8,НАСЕЛЕНИЕ!$A$2:$A$108,0))</f>
        <v>271188.678688457</v>
      </c>
      <c r="Q8" s="10">
        <f>'ВРП-РЕАЛ'!E8*1000/INDEX(НАСЕЛЕНИЕ!U$2:U$108,MATCH('ВРП-ДУШ'!$C8,НАСЕЛЕНИЕ!$A$2:$A$108,0))</f>
        <v>281700.66260847729</v>
      </c>
      <c r="R8" s="10">
        <f>'ВРП-РЕАЛ'!F8*1000/INDEX(НАСЕЛЕНИЕ!V$2:V$108,MATCH('ВРП-ДУШ'!$C8,НАСЕЛЕНИЕ!$A$2:$A$108,0))</f>
        <v>290822.99057979515</v>
      </c>
      <c r="S8" s="10">
        <f>'ВРП-РЕАЛ'!G8*1000/INDEX(НАСЕЛЕНИЕ!W$2:W$108,MATCH('ВРП-ДУШ'!$C8,НАСЕЛЕНИЕ!$A$2:$A$108,0))</f>
        <v>291061.69796804921</v>
      </c>
      <c r="T8" s="10">
        <f>'ВРП-РЕАЛ'!H8*1000/INDEX(НАСЕЛЕНИЕ!X$2:X$108,MATCH('ВРП-ДУШ'!$C8,НАСЕЛЕНИЕ!$A$2:$A$108,0))</f>
        <v>305234.05783188052</v>
      </c>
      <c r="U8" s="10">
        <f>'ВРП-РЕАЛ'!I8*1000/INDEX(НАСЕЛЕНИЕ!Y$2:Y$108,MATCH('ВРП-ДУШ'!$C8,НАСЕЛЕНИЕ!$A$2:$A$108,0))</f>
        <v>307007.25653175899</v>
      </c>
      <c r="V8" s="12">
        <f t="shared" si="1"/>
        <v>291169.22403473634</v>
      </c>
    </row>
    <row r="9" spans="1:38" ht="12.75" customHeight="1" x14ac:dyDescent="0.25">
      <c r="A9" s="105" t="s">
        <v>9</v>
      </c>
      <c r="B9" s="1" t="s">
        <v>14</v>
      </c>
      <c r="C9" s="9" t="str">
        <f t="shared" si="0"/>
        <v>Владимирская область</v>
      </c>
      <c r="D9" s="10">
        <f>E9/INDEX('ВРП-ДУШ ИФО'!B:B,MATCH($B9,'ВРП-ДУШ ИФО'!$A:$A,0))*100</f>
        <v>215994.27788934289</v>
      </c>
      <c r="E9" s="10">
        <f>F9/INDEX('ВРП-ДУШ ИФО'!C:C,MATCH($B9,'ВРП-ДУШ ИФО'!$A:$A,0))*100</f>
        <v>218154.22066823632</v>
      </c>
      <c r="F9" s="10">
        <f>G9/INDEX('ВРП-ДУШ ИФО'!D:D,MATCH($B9,'ВРП-ДУШ ИФО'!$A:$A,0))*100</f>
        <v>235606.55832169522</v>
      </c>
      <c r="G9" s="10">
        <f>H9/INDEX('ВРП-ДУШ ИФО'!E:E,MATCH($B9,'ВРП-ДУШ ИФО'!$A:$A,0))*100</f>
        <v>270476.32895330613</v>
      </c>
      <c r="H9" s="10">
        <f>I9/INDEX('ВРП-ДУШ ИФО'!F:F,MATCH($B9,'ВРП-ДУШ ИФО'!$A:$A,0))*100</f>
        <v>275344.90287446562</v>
      </c>
      <c r="I9" s="10">
        <f>J9/INDEX('ВРП-ДУШ ИФО'!G:G,MATCH($B9,'ВРП-ДУШ ИФО'!$A:$A,0))*100</f>
        <v>262679.03734224022</v>
      </c>
      <c r="J9" s="10">
        <f>K9/INDEX('ВРП-ДУШ ИФО'!H:H,MATCH($B9,'ВРП-ДУШ ИФО'!$A:$A,0))*100</f>
        <v>281854.6070682237</v>
      </c>
      <c r="K9" s="10">
        <f>L9/INDEX('ВРП-ДУШ ИФО'!I:I,MATCH($B9,'ВРП-ДУШ ИФО'!$A:$A,0))*100</f>
        <v>291719.51831561152</v>
      </c>
      <c r="L9" s="10">
        <f>M9/INDEX('ВРП-ДУШ ИФО'!J:J,MATCH($B9,'ВРП-ДУШ ИФО'!$A:$A,0))*100</f>
        <v>300179.3843467643</v>
      </c>
      <c r="M9" s="10">
        <f>N9/INDEX('ВРП-ДУШ ИФО'!K:K,MATCH($B9,'ВРП-ДУШ ИФО'!$A:$A,0))*100</f>
        <v>306483.15141804633</v>
      </c>
      <c r="N9" s="10">
        <f>O9/INDEX('ВРП-ДУШ ИФО'!L:L,MATCH($B9,'ВРП-ДУШ ИФО'!$A:$A,0))*100</f>
        <v>310773.91553789901</v>
      </c>
      <c r="O9" s="10">
        <f>'ВРП-РЕАЛ'!C9*1000/INDEX(НАСЕЛЕНИЕ!S$2:S$108,MATCH('ВРП-ДУШ'!$C9,НАСЕЛЕНИЕ!$A$2:$A$108,0))</f>
        <v>307666.17638252</v>
      </c>
      <c r="P9" s="10">
        <f>'ВРП-РЕАЛ'!D9*1000/INDEX(НАСЕЛЕНИЕ!T$2:T$108,MATCH('ВРП-ДУШ'!$C9,НАСЕЛЕНИЕ!$A$2:$A$108,0))</f>
        <v>311382.64296098339</v>
      </c>
      <c r="Q9" s="10">
        <f>'ВРП-РЕАЛ'!E9*1000/INDEX(НАСЕЛЕНИЕ!U$2:U$108,MATCH('ВРП-ДУШ'!$C9,НАСЕЛЕНИЕ!$A$2:$A$108,0))</f>
        <v>315635.80326078949</v>
      </c>
      <c r="R9" s="10">
        <f>'ВРП-РЕАЛ'!F9*1000/INDEX(НАСЕЛЕНИЕ!V$2:V$108,MATCH('ВРП-ДУШ'!$C9,НАСЕЛЕНИЕ!$A$2:$A$108,0))</f>
        <v>338380.54703606467</v>
      </c>
      <c r="S9" s="10">
        <f>'ВРП-РЕАЛ'!G9*1000/INDEX(НАСЕЛЕНИЕ!W$2:W$108,MATCH('ВРП-ДУШ'!$C9,НАСЕЛЕНИЕ!$A$2:$A$108,0))</f>
        <v>340472.99112109042</v>
      </c>
      <c r="T9" s="10">
        <f>'ВРП-РЕАЛ'!H9*1000/INDEX(НАСЕЛЕНИЕ!X$2:X$108,MATCH('ВРП-ДУШ'!$C9,НАСЕЛЕНИЕ!$A$2:$A$108,0))</f>
        <v>390160.77723211015</v>
      </c>
      <c r="U9" s="10">
        <f>'ВРП-РЕАЛ'!I9*1000/INDEX(НАСЕЛЕНИЕ!Y$2:Y$108,MATCH('ВРП-ДУШ'!$C9,НАСЕЛЕНИЕ!$A$2:$A$108,0))</f>
        <v>371517.54396223923</v>
      </c>
      <c r="V9" s="12">
        <f t="shared" si="1"/>
        <v>344591.71759554622</v>
      </c>
    </row>
    <row r="10" spans="1:38" ht="12.75" customHeight="1" x14ac:dyDescent="0.25">
      <c r="A10" s="105" t="s">
        <v>9</v>
      </c>
      <c r="B10" s="1" t="s">
        <v>15</v>
      </c>
      <c r="C10" s="9" t="str">
        <f t="shared" si="0"/>
        <v>Воронежская область</v>
      </c>
      <c r="D10" s="10">
        <f>E10/INDEX('ВРП-ДУШ ИФО'!B:B,MATCH($B10,'ВРП-ДУШ ИФО'!$A:$A,0))*100</f>
        <v>193856.76253903244</v>
      </c>
      <c r="E10" s="10">
        <f>F10/INDEX('ВРП-ДУШ ИФО'!C:C,MATCH($B10,'ВРП-ДУШ ИФО'!$A:$A,0))*100</f>
        <v>206263.59534153051</v>
      </c>
      <c r="F10" s="10">
        <f>G10/INDEX('ВРП-ДУШ ИФО'!D:D,MATCH($B10,'ВРП-ДУШ ИФО'!$A:$A,0))*100</f>
        <v>222352.15577816992</v>
      </c>
      <c r="G10" s="10">
        <f>H10/INDEX('ВРП-ДУШ ИФО'!E:E,MATCH($B10,'ВРП-ДУШ ИФО'!$A:$A,0))*100</f>
        <v>251702.64034088838</v>
      </c>
      <c r="H10" s="10">
        <f>I10/INDEX('ВРП-ДУШ ИФО'!F:F,MATCH($B10,'ВРП-ДУШ ИФО'!$A:$A,0))*100</f>
        <v>272593.9594891821</v>
      </c>
      <c r="I10" s="10">
        <f>J10/INDEX('ВРП-ДУШ ИФО'!G:G,MATCH($B10,'ВРП-ДУШ ИФО'!$A:$A,0))*100</f>
        <v>263053.17090706073</v>
      </c>
      <c r="J10" s="10">
        <f>K10/INDEX('ВРП-ДУШ ИФО'!H:H,MATCH($B10,'ВРП-ДУШ ИФО'!$A:$A,0))*100</f>
        <v>266472.86212885252</v>
      </c>
      <c r="K10" s="10">
        <f>L10/INDEX('ВРП-ДУШ ИФО'!I:I,MATCH($B10,'ВРП-ДУШ ИФО'!$A:$A,0))*100</f>
        <v>297117.24127367057</v>
      </c>
      <c r="L10" s="10">
        <f>M10/INDEX('ВРП-ДУШ ИФО'!J:J,MATCH($B10,'ВРП-ДУШ ИФО'!$A:$A,0))*100</f>
        <v>325046.26195339562</v>
      </c>
      <c r="M10" s="10">
        <f>N10/INDEX('ВРП-ДУШ ИФО'!K:K,MATCH($B10,'ВРП-ДУШ ИФО'!$A:$A,0))*100</f>
        <v>332522.3259783237</v>
      </c>
      <c r="N10" s="10">
        <f>O10/INDEX('ВРП-ДУШ ИФО'!L:L,MATCH($B10,'ВРП-ДУШ ИФО'!$A:$A,0))*100</f>
        <v>352141.14321104484</v>
      </c>
      <c r="O10" s="10">
        <f>'ВРП-РЕАЛ'!C10*1000/INDEX(НАСЕЛЕНИЕ!S$2:S$108,MATCH('ВРП-ДУШ'!$C10,НАСЕЛЕНИЕ!$A$2:$A$108,0))</f>
        <v>353549.70778388903</v>
      </c>
      <c r="P10" s="10">
        <f>'ВРП-РЕАЛ'!D10*1000/INDEX(НАСЕЛЕНИЕ!T$2:T$108,MATCH('ВРП-ДУШ'!$C10,НАСЕЛЕНИЕ!$A$2:$A$108,0))</f>
        <v>361957.50900447235</v>
      </c>
      <c r="Q10" s="10">
        <f>'ВРП-РЕАЛ'!E10*1000/INDEX(НАСЕЛЕНИЕ!U$2:U$108,MATCH('ВРП-ДУШ'!$C10,НАСЕЛЕНИЕ!$A$2:$A$108,0))</f>
        <v>372966.72326977126</v>
      </c>
      <c r="R10" s="10">
        <f>'ВРП-РЕАЛ'!F10*1000/INDEX(НАСЕЛЕНИЕ!V$2:V$108,MATCH('ВРП-ДУШ'!$C10,НАСЕЛЕНИЕ!$A$2:$A$108,0))</f>
        <v>377297.65574297198</v>
      </c>
      <c r="S10" s="10">
        <f>'ВРП-РЕАЛ'!G10*1000/INDEX(НАСЕЛЕНИЕ!W$2:W$108,MATCH('ВРП-ДУШ'!$C10,НАСЕЛЕНИЕ!$A$2:$A$108,0))</f>
        <v>370248.74236329761</v>
      </c>
      <c r="T10" s="10">
        <f>'ВРП-РЕАЛ'!H10*1000/INDEX(НАСЕЛЕНИЕ!X$2:X$108,MATCH('ВРП-ДУШ'!$C10,НАСЕЛЕНИЕ!$A$2:$A$108,0))</f>
        <v>388653.07335699821</v>
      </c>
      <c r="U10" s="10">
        <f>'ВРП-РЕАЛ'!I10*1000/INDEX(НАСЕЛЕНИЕ!Y$2:Y$108,MATCH('ВРП-ДУШ'!$C10,НАСЕЛЕНИЕ!$A$2:$A$108,0))</f>
        <v>382463.09713075572</v>
      </c>
      <c r="V10" s="12">
        <f t="shared" si="1"/>
        <v>375597.80014471122</v>
      </c>
    </row>
    <row r="11" spans="1:38" ht="12.75" customHeight="1" x14ac:dyDescent="0.25">
      <c r="A11" s="105" t="s">
        <v>9</v>
      </c>
      <c r="B11" s="1" t="s">
        <v>16</v>
      </c>
      <c r="C11" s="9" t="str">
        <f t="shared" si="0"/>
        <v>Ивановская область</v>
      </c>
      <c r="D11" s="10">
        <f>E11/INDEX('ВРП-ДУШ ИФО'!B:B,MATCH($B11,'ВРП-ДУШ ИФО'!$A:$A,0))*100</f>
        <v>171262.25047775998</v>
      </c>
      <c r="E11" s="10">
        <f>F11/INDEX('ВРП-ДУШ ИФО'!C:C,MATCH($B11,'ВРП-ДУШ ИФО'!$A:$A,0))*100</f>
        <v>181880.51000738112</v>
      </c>
      <c r="F11" s="10">
        <f>G11/INDEX('ВРП-ДУШ ИФО'!D:D,MATCH($B11,'ВРП-ДУШ ИФО'!$A:$A,0))*100</f>
        <v>196976.59233799376</v>
      </c>
      <c r="G11" s="10">
        <f>H11/INDEX('ВРП-ДУШ ИФО'!E:E,MATCH($B11,'ВРП-ДУШ ИФО'!$A:$A,0))*100</f>
        <v>223174.47911894691</v>
      </c>
      <c r="H11" s="10">
        <f>I11/INDEX('ВРП-ДУШ ИФО'!F:F,MATCH($B11,'ВРП-ДУШ ИФО'!$A:$A,0))*100</f>
        <v>224513.52599366059</v>
      </c>
      <c r="I11" s="10">
        <f>J11/INDEX('ВРП-ДУШ ИФО'!G:G,MATCH($B11,'ВРП-ДУШ ИФО'!$A:$A,0))*100</f>
        <v>210593.68738205361</v>
      </c>
      <c r="J11" s="10">
        <f>K11/INDEX('ВРП-ДУШ ИФО'!H:H,MATCH($B11,'ВРП-ДУШ ИФО'!$A:$A,0))*100</f>
        <v>215858.52956660496</v>
      </c>
      <c r="K11" s="10">
        <f>L11/INDEX('ВРП-ДУШ ИФО'!I:I,MATCH($B11,'ВРП-ДУШ ИФО'!$A:$A,0))*100</f>
        <v>218448.83192140423</v>
      </c>
      <c r="L11" s="10">
        <f>M11/INDEX('ВРП-ДУШ ИФО'!J:J,MATCH($B11,'ВРП-ДУШ ИФО'!$A:$A,0))*100</f>
        <v>211676.91813184071</v>
      </c>
      <c r="M11" s="10">
        <f>N11/INDEX('ВРП-ДУШ ИФО'!K:K,MATCH($B11,'ВРП-ДУШ ИФО'!$A:$A,0))*100</f>
        <v>223530.82554722377</v>
      </c>
      <c r="N11" s="10">
        <f>O11/INDEX('ВРП-ДУШ ИФО'!L:L,MATCH($B11,'ВРП-ДУШ ИФО'!$A:$A,0))*100</f>
        <v>202071.86629469029</v>
      </c>
      <c r="O11" s="10">
        <f>'ВРП-РЕАЛ'!C11*1000/INDEX(НАСЕЛЕНИЕ!S$2:S$108,MATCH('ВРП-ДУШ'!$C11,НАСЕЛЕНИЕ!$A$2:$A$108,0))</f>
        <v>205911.23175428942</v>
      </c>
      <c r="P11" s="10">
        <f>'ВРП-РЕАЛ'!D11*1000/INDEX(НАСЕЛЕНИЕ!T$2:T$108,MATCH('ВРП-ДУШ'!$C11,НАСЕЛЕНИЕ!$A$2:$A$108,0))</f>
        <v>207467.81925077137</v>
      </c>
      <c r="Q11" s="10">
        <f>'ВРП-РЕАЛ'!E11*1000/INDEX(НАСЕЛЕНИЕ!U$2:U$108,MATCH('ВРП-ДУШ'!$C11,НАСЕЛЕНИЕ!$A$2:$A$108,0))</f>
        <v>212773.6190738529</v>
      </c>
      <c r="R11" s="10">
        <f>'ВРП-РЕАЛ'!F11*1000/INDEX(НАСЕЛЕНИЕ!V$2:V$108,MATCH('ВРП-ДУШ'!$C11,НАСЕЛЕНИЕ!$A$2:$A$108,0))</f>
        <v>221049.91724494455</v>
      </c>
      <c r="S11" s="10">
        <f>'ВРП-РЕАЛ'!G11*1000/INDEX(НАСЕЛЕНИЕ!W$2:W$108,MATCH('ВРП-ДУШ'!$C11,НАСЕЛЕНИЕ!$A$2:$A$108,0))</f>
        <v>227501.82029356778</v>
      </c>
      <c r="T11" s="10">
        <f>'ВРП-РЕАЛ'!H11*1000/INDEX(НАСЕЛЕНИЕ!X$2:X$108,MATCH('ВРП-ДУШ'!$C11,НАСЕЛЕНИЕ!$A$2:$A$108,0))</f>
        <v>236160.73666197158</v>
      </c>
      <c r="U11" s="10">
        <f>'ВРП-РЕАЛ'!I11*1000/INDEX(НАСЕЛЕНИЕ!Y$2:Y$108,MATCH('ВРП-ДУШ'!$C11,НАСЕЛЕНИЕ!$A$2:$A$108,0))</f>
        <v>236926.36491088395</v>
      </c>
      <c r="V11" s="12">
        <f t="shared" si="1"/>
        <v>223646.71290599866</v>
      </c>
    </row>
    <row r="12" spans="1:38" ht="12.75" customHeight="1" x14ac:dyDescent="0.25">
      <c r="A12" s="105" t="s">
        <v>9</v>
      </c>
      <c r="B12" s="1" t="s">
        <v>17</v>
      </c>
      <c r="C12" s="9" t="str">
        <f t="shared" si="0"/>
        <v>Калужская область</v>
      </c>
      <c r="D12" s="10">
        <f>E12/INDEX('ВРП-ДУШ ИФО'!B:B,MATCH($B12,'ВРП-ДУШ ИФО'!$A:$A,0))*100</f>
        <v>217462.19090877808</v>
      </c>
      <c r="E12" s="10">
        <f>F12/INDEX('ВРП-ДУШ ИФО'!C:C,MATCH($B12,'ВРП-ДУШ ИФО'!$A:$A,0))*100</f>
        <v>230509.92236330477</v>
      </c>
      <c r="F12" s="10">
        <f>G12/INDEX('ВРП-ДУШ ИФО'!D:D,MATCH($B12,'ВРП-ДУШ ИФО'!$A:$A,0))*100</f>
        <v>246876.1268510994</v>
      </c>
      <c r="G12" s="10">
        <f>H12/INDEX('ВРП-ДУШ ИФО'!E:E,MATCH($B12,'ВРП-ДУШ ИФО'!$A:$A,0))*100</f>
        <v>278723.14721489121</v>
      </c>
      <c r="H12" s="10">
        <f>I12/INDEX('ВРП-ДУШ ИФО'!F:F,MATCH($B12,'ВРП-ДУШ ИФО'!$A:$A,0))*100</f>
        <v>323318.85076927382</v>
      </c>
      <c r="I12" s="10">
        <f>J12/INDEX('ВРП-ДУШ ИФО'!G:G,MATCH($B12,'ВРП-ДУШ ИФО'!$A:$A,0))*100</f>
        <v>302949.7631708096</v>
      </c>
      <c r="J12" s="10">
        <f>K12/INDEX('ВРП-ДУШ ИФО'!H:H,MATCH($B12,'ВРП-ДУШ ИФО'!$A:$A,0))*100</f>
        <v>334456.53854057379</v>
      </c>
      <c r="K12" s="10">
        <f>L12/INDEX('ВРП-ДУШ ИФО'!I:I,MATCH($B12,'ВРП-ДУШ ИФО'!$A:$A,0))*100</f>
        <v>378604.80162792956</v>
      </c>
      <c r="L12" s="10">
        <f>M12/INDEX('ВРП-ДУШ ИФО'!J:J,MATCH($B12,'ВРП-ДУШ ИФО'!$A:$A,0))*100</f>
        <v>415708.07218746666</v>
      </c>
      <c r="M12" s="10">
        <f>N12/INDEX('ВРП-ДУШ ИФО'!K:K,MATCH($B12,'ВРП-ДУШ ИФО'!$A:$A,0))*100</f>
        <v>404899.66231059254</v>
      </c>
      <c r="N12" s="10">
        <f>O12/INDEX('ВРП-ДУШ ИФО'!L:L,MATCH($B12,'ВРП-ДУШ ИФО'!$A:$A,0))*100</f>
        <v>416641.75251759979</v>
      </c>
      <c r="O12" s="10">
        <f>'ВРП-РЕАЛ'!C12*1000/INDEX(НАСЕЛЕНИЕ!S$2:S$108,MATCH('ВРП-ДУШ'!$C12,НАСЕЛЕНИЕ!$A$2:$A$108,0))</f>
        <v>392893.17262409662</v>
      </c>
      <c r="P12" s="10">
        <f>'ВРП-РЕАЛ'!D12*1000/INDEX(НАСЕЛЕНИЕ!T$2:T$108,MATCH('ВРП-ДУШ'!$C12,НАСЕЛЕНИЕ!$A$2:$A$108,0))</f>
        <v>411356.9242590497</v>
      </c>
      <c r="Q12" s="10">
        <f>'ВРП-РЕАЛ'!E12*1000/INDEX(НАСЕЛЕНИЕ!U$2:U$108,MATCH('ВРП-ДУШ'!$C12,НАСЕЛЕНИЕ!$A$2:$A$108,0))</f>
        <v>420516.63448842295</v>
      </c>
      <c r="R12" s="10">
        <f>'ВРП-РЕАЛ'!F12*1000/INDEX(НАСЕЛЕНИЕ!V$2:V$108,MATCH('ВРП-ДУШ'!$C12,НАСЕЛЕНИЕ!$A$2:$A$108,0))</f>
        <v>429772.61111285252</v>
      </c>
      <c r="S12" s="10">
        <f>'ВРП-РЕАЛ'!G12*1000/INDEX(НАСЕЛЕНИЕ!W$2:W$108,MATCH('ВРП-ДУШ'!$C12,НАСЕЛЕНИЕ!$A$2:$A$108,0))</f>
        <v>423691.54487973097</v>
      </c>
      <c r="T12" s="10">
        <f>'ВРП-РЕАЛ'!H12*1000/INDEX(НАСЕЛЕНИЕ!X$2:X$108,MATCH('ВРП-ДУШ'!$C12,НАСЕЛЕНИЕ!$A$2:$A$108,0))</f>
        <v>450489.41275372665</v>
      </c>
      <c r="U12" s="10">
        <f>'ВРП-РЕАЛ'!I12*1000/INDEX(НАСЕЛЕНИЕ!Y$2:Y$108,MATCH('ВРП-ДУШ'!$C12,НАСЕЛЕНИЕ!$A$2:$A$108,0))</f>
        <v>396471.81025564967</v>
      </c>
      <c r="V12" s="12">
        <f t="shared" si="1"/>
        <v>422049.82295823871</v>
      </c>
    </row>
    <row r="13" spans="1:38" ht="12.75" customHeight="1" x14ac:dyDescent="0.25">
      <c r="A13" s="105" t="s">
        <v>9</v>
      </c>
      <c r="B13" s="1" t="s">
        <v>18</v>
      </c>
      <c r="C13" s="9" t="str">
        <f t="shared" si="0"/>
        <v>Костромская область</v>
      </c>
      <c r="D13" s="10">
        <f>E13/INDEX('ВРП-ДУШ ИФО'!B:B,MATCH($B13,'ВРП-ДУШ ИФО'!$A:$A,0))*100</f>
        <v>192689.38015671918</v>
      </c>
      <c r="E13" s="10">
        <f>F13/INDEX('ВРП-ДУШ ИФО'!C:C,MATCH($B13,'ВРП-ДУШ ИФО'!$A:$A,0))*100</f>
        <v>202901.9173050253</v>
      </c>
      <c r="F13" s="10">
        <f>G13/INDEX('ВРП-ДУШ ИФО'!D:D,MATCH($B13,'ВРП-ДУШ ИФО'!$A:$A,0))*100</f>
        <v>219336.97260673234</v>
      </c>
      <c r="G13" s="10">
        <f>H13/INDEX('ВРП-ДУШ ИФО'!E:E,MATCH($B13,'ВРП-ДУШ ИФО'!$A:$A,0))*100</f>
        <v>236445.25647005744</v>
      </c>
      <c r="H13" s="10">
        <f>I13/INDEX('ВРП-ДУШ ИФО'!F:F,MATCH($B13,'ВРП-ДУШ ИФО'!$A:$A,0))*100</f>
        <v>247794.62878062017</v>
      </c>
      <c r="I13" s="10">
        <f>J13/INDEX('ВРП-ДУШ ИФО'!G:G,MATCH($B13,'ВРП-ДУШ ИФО'!$A:$A,0))*100</f>
        <v>225245.31756158377</v>
      </c>
      <c r="J13" s="10">
        <f>K13/INDEX('ВРП-ДУШ ИФО'!H:H,MATCH($B13,'ВРП-ДУШ ИФО'!$A:$A,0))*100</f>
        <v>241462.98042601781</v>
      </c>
      <c r="K13" s="10">
        <f>L13/INDEX('ВРП-ДУШ ИФО'!I:I,MATCH($B13,'ВРП-ДУШ ИФО'!$A:$A,0))*100</f>
        <v>252811.74050604063</v>
      </c>
      <c r="L13" s="10">
        <f>M13/INDEX('ВРП-ДУШ ИФО'!J:J,MATCH($B13,'ВРП-ДУШ ИФО'!$A:$A,0))*100</f>
        <v>264693.89230982453</v>
      </c>
      <c r="M13" s="10">
        <f>N13/INDEX('ВРП-ДУШ ИФО'!K:K,MATCH($B13,'ВРП-ДУШ ИФО'!$A:$A,0))*100</f>
        <v>271840.62740218977</v>
      </c>
      <c r="N13" s="10">
        <f>O13/INDEX('ВРП-ДУШ ИФО'!L:L,MATCH($B13,'ВРП-ДУШ ИФО'!$A:$A,0))*100</f>
        <v>273743.51179400511</v>
      </c>
      <c r="O13" s="10">
        <f>'ВРП-РЕАЛ'!C13*1000/INDEX(НАСЕЛЕНИЕ!S$2:S$108,MATCH('ВРП-ДУШ'!$C13,НАСЕЛЕНИЕ!$A$2:$A$108,0))</f>
        <v>271006.07667606504</v>
      </c>
      <c r="P13" s="10">
        <f>'ВРП-РЕАЛ'!D13*1000/INDEX(НАСЕЛЕНИЕ!T$2:T$108,MATCH('ВРП-ДУШ'!$C13,НАСЕЛЕНИЕ!$A$2:$A$108,0))</f>
        <v>280856.2014285</v>
      </c>
      <c r="Q13" s="10">
        <f>'ВРП-РЕАЛ'!E13*1000/INDEX(НАСЕЛЕНИЕ!U$2:U$108,MATCH('ВРП-ДУШ'!$C13,НАСЕЛЕНИЕ!$A$2:$A$108,0))</f>
        <v>286148.55761279474</v>
      </c>
      <c r="R13" s="10">
        <f>'ВРП-РЕАЛ'!F13*1000/INDEX(НАСЕЛЕНИЕ!V$2:V$108,MATCH('ВРП-ДУШ'!$C13,НАСЕЛЕНИЕ!$A$2:$A$108,0))</f>
        <v>294432.75990129856</v>
      </c>
      <c r="S13" s="10">
        <f>'ВРП-РЕАЛ'!G13*1000/INDEX(НАСЕЛЕНИЕ!W$2:W$108,MATCH('ВРП-ДУШ'!$C13,НАСЕЛЕНИЕ!$A$2:$A$108,0))</f>
        <v>286787.24338002165</v>
      </c>
      <c r="T13" s="10">
        <f>'ВРП-РЕАЛ'!H13*1000/INDEX(НАСЕЛЕНИЕ!X$2:X$108,MATCH('ВРП-ДУШ'!$C13,НАСЕЛЕНИЕ!$A$2:$A$108,0))</f>
        <v>307228.76339111303</v>
      </c>
      <c r="U13" s="10">
        <f>'ВРП-РЕАЛ'!I13*1000/INDEX(НАСЕЛЕНИЕ!Y$2:Y$108,MATCH('ВРП-ДУШ'!$C13,НАСЕЛЕНИЕ!$A$2:$A$108,0))</f>
        <v>305941.90142743592</v>
      </c>
      <c r="V13" s="12">
        <f t="shared" si="1"/>
        <v>293565.90452352731</v>
      </c>
    </row>
    <row r="14" spans="1:38" ht="12.75" customHeight="1" x14ac:dyDescent="0.25">
      <c r="A14" s="105" t="s">
        <v>9</v>
      </c>
      <c r="B14" s="1" t="s">
        <v>19</v>
      </c>
      <c r="C14" s="9" t="str">
        <f t="shared" si="0"/>
        <v>Курская область</v>
      </c>
      <c r="D14" s="10">
        <f>E14/INDEX('ВРП-ДУШ ИФО'!B:B,MATCH($B14,'ВРП-ДУШ ИФО'!$A:$A,0))*100</f>
        <v>199999.4315818355</v>
      </c>
      <c r="E14" s="10">
        <f>F14/INDEX('ВРП-ДУШ ИФО'!C:C,MATCH($B14,'ВРП-ДУШ ИФО'!$A:$A,0))*100</f>
        <v>212199.39690832744</v>
      </c>
      <c r="F14" s="10">
        <f>G14/INDEX('ВРП-ДУШ ИФО'!D:D,MATCH($B14,'ВРП-ДУШ ИФО'!$A:$A,0))*100</f>
        <v>226416.75650118536</v>
      </c>
      <c r="G14" s="10">
        <f>H14/INDEX('ВРП-ДУШ ИФО'!E:E,MATCH($B14,'ВРП-ДУШ ИФО'!$A:$A,0))*100</f>
        <v>250190.51593380983</v>
      </c>
      <c r="H14" s="10">
        <f>I14/INDEX('ВРП-ДУШ ИФО'!F:F,MATCH($B14,'ВРП-ДУШ ИФО'!$A:$A,0))*100</f>
        <v>262449.8512145665</v>
      </c>
      <c r="I14" s="10">
        <f>J14/INDEX('ВРП-ДУШ ИФО'!G:G,MATCH($B14,'ВРП-ДУШ ИФО'!$A:$A,0))*100</f>
        <v>253789.00612448584</v>
      </c>
      <c r="J14" s="10">
        <f>K14/INDEX('ВРП-ДУШ ИФО'!H:H,MATCH($B14,'ВРП-ДУШ ИФО'!$A:$A,0))*100</f>
        <v>263432.98835721629</v>
      </c>
      <c r="K14" s="10">
        <f>L14/INDEX('ВРП-ДУШ ИФО'!I:I,MATCH($B14,'ВРП-ДУШ ИФО'!$A:$A,0))*100</f>
        <v>287405.39029772294</v>
      </c>
      <c r="L14" s="10">
        <f>M14/INDEX('ВРП-ДУШ ИФО'!J:J,MATCH($B14,'ВРП-ДУШ ИФО'!$A:$A,0))*100</f>
        <v>301775.65981260908</v>
      </c>
      <c r="M14" s="10">
        <f>N14/INDEX('ВРП-ДУШ ИФО'!K:K,MATCH($B14,'ВРП-ДУШ ИФО'!$A:$A,0))*100</f>
        <v>314752.01318455127</v>
      </c>
      <c r="N14" s="10">
        <f>O14/INDEX('ВРП-ДУШ ИФО'!L:L,MATCH($B14,'ВРП-ДУШ ИФО'!$A:$A,0))*100</f>
        <v>329230.60579104058</v>
      </c>
      <c r="O14" s="10">
        <f>'ВРП-РЕАЛ'!C14*1000/INDEX(НАСЕЛЕНИЕ!S$2:S$108,MATCH('ВРП-ДУШ'!$C14,НАСЕЛЕНИЕ!$A$2:$A$108,0))</f>
        <v>338778.29335898079</v>
      </c>
      <c r="P14" s="10">
        <f>'ВРП-РЕАЛ'!D14*1000/INDEX(НАСЕЛЕНИЕ!T$2:T$108,MATCH('ВРП-ДУШ'!$C14,НАСЕЛЕНИЕ!$A$2:$A$108,0))</f>
        <v>349183.5162905067</v>
      </c>
      <c r="Q14" s="10">
        <f>'ВРП-РЕАЛ'!E14*1000/INDEX(НАСЕЛЕНИЕ!U$2:U$108,MATCH('ВРП-ДУШ'!$C14,НАСЕЛЕНИЕ!$A$2:$A$108,0))</f>
        <v>361988.18419370335</v>
      </c>
      <c r="R14" s="10">
        <f>'ВРП-РЕАЛ'!F14*1000/INDEX(НАСЕЛЕНИЕ!V$2:V$108,MATCH('ВРП-ДУШ'!$C14,НАСЕЛЕНИЕ!$A$2:$A$108,0))</f>
        <v>374414.26607699454</v>
      </c>
      <c r="S14" s="10">
        <f>'ВРП-РЕАЛ'!G14*1000/INDEX(НАСЕЛЕНИЕ!W$2:W$108,MATCH('ВРП-ДУШ'!$C14,НАСЕЛЕНИЕ!$A$2:$A$108,0))</f>
        <v>385770.30055594957</v>
      </c>
      <c r="T14" s="10">
        <f>'ВРП-РЕАЛ'!H14*1000/INDEX(НАСЕЛЕНИЕ!X$2:X$108,MATCH('ВРП-ДУШ'!$C14,НАСЕЛЕНИЕ!$A$2:$A$108,0))</f>
        <v>414848.96867542289</v>
      </c>
      <c r="U14" s="10">
        <f>'ВРП-РЕАЛ'!I14*1000/INDEX(НАСЕЛЕНИЕ!Y$2:Y$108,MATCH('ВРП-ДУШ'!$C14,НАСЕЛЕНИЕ!$A$2:$A$108,0))</f>
        <v>408168.13705838367</v>
      </c>
      <c r="V14" s="12">
        <f t="shared" si="1"/>
        <v>382395.56214182678</v>
      </c>
    </row>
    <row r="15" spans="1:38" ht="12.75" customHeight="1" x14ac:dyDescent="0.25">
      <c r="A15" s="105" t="s">
        <v>9</v>
      </c>
      <c r="B15" s="1" t="s">
        <v>20</v>
      </c>
      <c r="C15" s="9" t="str">
        <f t="shared" si="0"/>
        <v>Липецкая область</v>
      </c>
      <c r="D15" s="10">
        <f>E15/INDEX('ВРП-ДУШ ИФО'!B:B,MATCH($B15,'ВРП-ДУШ ИФО'!$A:$A,0))*100</f>
        <v>294677.82246326969</v>
      </c>
      <c r="E15" s="10">
        <f>F15/INDEX('ВРП-ДУШ ИФО'!C:C,MATCH($B15,'ВРП-ДУШ ИФО'!$A:$A,0))*100</f>
        <v>301160.73455746163</v>
      </c>
      <c r="F15" s="10">
        <f>G15/INDEX('ВРП-ДУШ ИФО'!D:D,MATCH($B15,'ВРП-ДУШ ИФО'!$A:$A,0))*100</f>
        <v>326759.39699484588</v>
      </c>
      <c r="G15" s="10">
        <f>H15/INDEX('ВРП-ДУШ ИФО'!E:E,MATCH($B15,'ВРП-ДУШ ИФО'!$A:$A,0))*100</f>
        <v>353880.42694541806</v>
      </c>
      <c r="H15" s="10">
        <f>I15/INDEX('ВРП-ДУШ ИФО'!F:F,MATCH($B15,'ВРП-ДУШ ИФО'!$A:$A,0))*100</f>
        <v>368035.64402323478</v>
      </c>
      <c r="I15" s="10">
        <f>J15/INDEX('ВРП-ДУШ ИФО'!G:G,MATCH($B15,'ВРП-ДУШ ИФО'!$A:$A,0))*100</f>
        <v>345585.46973781748</v>
      </c>
      <c r="J15" s="10">
        <f>K15/INDEX('ВРП-ДУШ ИФО'!H:H,MATCH($B15,'ВРП-ДУШ ИФО'!$A:$A,0))*100</f>
        <v>360791.23040628142</v>
      </c>
      <c r="K15" s="10">
        <f>L15/INDEX('ВРП-ДУШ ИФО'!I:I,MATCH($B15,'ВРП-ДУШ ИФО'!$A:$A,0))*100</f>
        <v>379913.16561781435</v>
      </c>
      <c r="L15" s="10">
        <f>M15/INDEX('ВРП-ДУШ ИФО'!J:J,MATCH($B15,'ВРП-ДУШ ИФО'!$A:$A,0))*100</f>
        <v>388271.25526140624</v>
      </c>
      <c r="M15" s="10">
        <f>N15/INDEX('ВРП-ДУШ ИФО'!K:K,MATCH($B15,'ВРП-ДУШ ИФО'!$A:$A,0))*100</f>
        <v>402637.29170607828</v>
      </c>
      <c r="N15" s="10">
        <f>O15/INDEX('ВРП-ДУШ ИФО'!L:L,MATCH($B15,'ВРП-ДУШ ИФО'!$A:$A,0))*100</f>
        <v>423977.06816650042</v>
      </c>
      <c r="O15" s="10">
        <f>'ВРП-РЕАЛ'!C15*1000/INDEX(НАСЕЛЕНИЕ!S$2:S$108,MATCH('ВРП-ДУШ'!$C15,НАСЕЛЕНИЕ!$A$2:$A$108,0))</f>
        <v>429064.79298449843</v>
      </c>
      <c r="P15" s="10">
        <f>'ВРП-РЕАЛ'!D15*1000/INDEX(НАСЕЛЕНИЕ!T$2:T$108,MATCH('ВРП-ДУШ'!$C15,НАСЕЛЕНИЕ!$A$2:$A$108,0))</f>
        <v>434423.2265004295</v>
      </c>
      <c r="Q15" s="10">
        <f>'ВРП-РЕАЛ'!E15*1000/INDEX(НАСЕЛЕНИЕ!U$2:U$108,MATCH('ВРП-ДУШ'!$C15,НАСЕЛЕНИЕ!$A$2:$A$108,0))</f>
        <v>444842.06577642751</v>
      </c>
      <c r="R15" s="10">
        <f>'ВРП-РЕАЛ'!F15*1000/INDEX(НАСЕЛЕНИЕ!V$2:V$108,MATCH('ВРП-ДУШ'!$C15,НАСЕЛЕНИЕ!$A$2:$A$108,0))</f>
        <v>439361.68158120528</v>
      </c>
      <c r="S15" s="10">
        <f>'ВРП-РЕАЛ'!G15*1000/INDEX(НАСЕЛЕНИЕ!W$2:W$108,MATCH('ВРП-ДУШ'!$C15,НАСЕЛЕНИЕ!$A$2:$A$108,0))</f>
        <v>454159.99464998988</v>
      </c>
      <c r="T15" s="10">
        <f>'ВРП-РЕАЛ'!H15*1000/INDEX(НАСЕЛЕНИЕ!X$2:X$108,MATCH('ВРП-ДУШ'!$C15,НАСЕЛЕНИЕ!$A$2:$A$108,0))</f>
        <v>478884.03843498719</v>
      </c>
      <c r="U15" s="10">
        <f>'ВРП-РЕАЛ'!I15*1000/INDEX(НАСЕЛЕНИЕ!Y$2:Y$108,MATCH('ВРП-ДУШ'!$C15,НАСЕЛЕНИЕ!$A$2:$A$108,0))</f>
        <v>452640.64566216985</v>
      </c>
      <c r="V15" s="12">
        <f t="shared" si="1"/>
        <v>450718.6087675349</v>
      </c>
    </row>
    <row r="16" spans="1:38" ht="12.75" customHeight="1" x14ac:dyDescent="0.25">
      <c r="A16" s="105" t="s">
        <v>9</v>
      </c>
      <c r="B16" s="1" t="s">
        <v>21</v>
      </c>
      <c r="C16" s="9" t="str">
        <f t="shared" si="0"/>
        <v>Московская область</v>
      </c>
      <c r="D16" s="10">
        <f>E16/INDEX('ВРП-ДУШ ИФО'!B:B,MATCH($B16,'ВРП-ДУШ ИФО'!$A:$A,0))*100</f>
        <v>358238.19352637563</v>
      </c>
      <c r="E16" s="10">
        <f>F16/INDEX('ВРП-ДУШ ИФО'!C:C,MATCH($B16,'ВРП-ДУШ ИФО'!$A:$A,0))*100</f>
        <v>382240.15249264281</v>
      </c>
      <c r="F16" s="10">
        <f>G16/INDEX('ВРП-ДУШ ИФО'!D:D,MATCH($B16,'ВРП-ДУШ ИФО'!$A:$A,0))*100</f>
        <v>412054.88438706892</v>
      </c>
      <c r="G16" s="10">
        <f>H16/INDEX('ВРП-ДУШ ИФО'!E:E,MATCH($B16,'ВРП-ДУШ ИФО'!$A:$A,0))*100</f>
        <v>451612.15328822745</v>
      </c>
      <c r="H16" s="10">
        <f>I16/INDEX('ВРП-ДУШ ИФО'!F:F,MATCH($B16,'ВРП-ДУШ ИФО'!$A:$A,0))*100</f>
        <v>484579.84047826804</v>
      </c>
      <c r="I16" s="10">
        <f>J16/INDEX('ВРП-ДУШ ИФО'!G:G,MATCH($B16,'ВРП-ДУШ ИФО'!$A:$A,0))*100</f>
        <v>434183.53706852812</v>
      </c>
      <c r="J16" s="10">
        <f>K16/INDEX('ВРП-ДУШ ИФО'!H:H,MATCH($B16,'ВРП-ДУШ ИФО'!$A:$A,0))*100</f>
        <v>462405.46697798243</v>
      </c>
      <c r="K16" s="10">
        <f>L16/INDEX('ВРП-ДУШ ИФО'!I:I,MATCH($B16,'ВРП-ДУШ ИФО'!$A:$A,0))*100</f>
        <v>493849.03873248521</v>
      </c>
      <c r="L16" s="10">
        <f>M16/INDEX('ВРП-ДУШ ИФО'!J:J,MATCH($B16,'ВРП-ДУШ ИФО'!$A:$A,0))*100</f>
        <v>528418.47144375916</v>
      </c>
      <c r="M16" s="10">
        <f>N16/INDEX('ВРП-ДУШ ИФО'!K:K,MATCH($B16,'ВРП-ДУШ ИФО'!$A:$A,0))*100</f>
        <v>533174.23768675304</v>
      </c>
      <c r="N16" s="10">
        <f>O16/INDEX('ВРП-ДУШ ИФО'!L:L,MATCH($B16,'ВРП-ДУШ ИФО'!$A:$A,0))*100</f>
        <v>526776.14683451189</v>
      </c>
      <c r="O16" s="10">
        <f>'ВРП-РЕАЛ'!C16*1000/INDEX(НАСЕЛЕНИЕ!S$2:S$108,MATCH('ВРП-ДУШ'!$C16,НАСЕЛЕНИЕ!$A$2:$A$108,0))</f>
        <v>533624.23674336052</v>
      </c>
      <c r="P16" s="10">
        <f>'ВРП-РЕАЛ'!D16*1000/INDEX(НАСЕЛЕНИЕ!T$2:T$108,MATCH('ВРП-ДУШ'!$C16,НАСЕЛЕНИЕ!$A$2:$A$108,0))</f>
        <v>534398.90529651497</v>
      </c>
      <c r="Q16" s="10">
        <f>'ВРП-РЕАЛ'!E16*1000/INDEX(НАСЕЛЕНИЕ!U$2:U$108,MATCH('ВРП-ДУШ'!$C16,НАСЕЛЕНИЕ!$A$2:$A$108,0))</f>
        <v>535698.66453565517</v>
      </c>
      <c r="R16" s="10">
        <f>'ВРП-РЕАЛ'!F16*1000/INDEX(НАСЕЛЕНИЕ!V$2:V$108,MATCH('ВРП-ДУШ'!$C16,НАСЕЛЕНИЕ!$A$2:$A$108,0))</f>
        <v>558124.08476807026</v>
      </c>
      <c r="S16" s="10">
        <f>'ВРП-РЕАЛ'!G16*1000/INDEX(НАСЕЛЕНИЕ!W$2:W$108,MATCH('ВРП-ДУШ'!$C16,НАСЕЛЕНИЕ!$A$2:$A$108,0))</f>
        <v>548520.92387217691</v>
      </c>
      <c r="T16" s="10">
        <f>'ВРП-РЕАЛ'!H16*1000/INDEX(НАСЕЛЕНИЕ!X$2:X$108,MATCH('ВРП-ДУШ'!$C16,НАСЕЛЕНИЕ!$A$2:$A$108,0))</f>
        <v>609302.36753197282</v>
      </c>
      <c r="U16" s="10">
        <f>'ВРП-РЕАЛ'!I16*1000/INDEX(НАСЕЛЕНИЕ!Y$2:Y$108,MATCH('ВРП-ДУШ'!$C16,НАСЕЛЕНИЕ!$A$2:$A$108,0))</f>
        <v>571945.77103806287</v>
      </c>
      <c r="V16" s="12">
        <f t="shared" si="1"/>
        <v>559665.11950707552</v>
      </c>
    </row>
    <row r="17" spans="1:22" ht="12.75" customHeight="1" x14ac:dyDescent="0.25">
      <c r="A17" s="105" t="s">
        <v>9</v>
      </c>
      <c r="B17" s="1" t="s">
        <v>22</v>
      </c>
      <c r="C17" s="9" t="str">
        <f t="shared" si="0"/>
        <v>Орловская область</v>
      </c>
      <c r="D17" s="10">
        <f>E17/INDEX('ВРП-ДУШ ИФО'!B:B,MATCH($B17,'ВРП-ДУШ ИФО'!$A:$A,0))*100</f>
        <v>196807.74223999542</v>
      </c>
      <c r="E17" s="10">
        <f>F17/INDEX('ВРП-ДУШ ИФО'!C:C,MATCH($B17,'ВРП-ДУШ ИФО'!$A:$A,0))*100</f>
        <v>215504.47775279498</v>
      </c>
      <c r="F17" s="10">
        <f>G17/INDEX('ВРП-ДУШ ИФО'!D:D,MATCH($B17,'ВРП-ДУШ ИФО'!$A:$A,0))*100</f>
        <v>227141.71955144592</v>
      </c>
      <c r="G17" s="10">
        <f>H17/INDEX('ВРП-ДУШ ИФО'!E:E,MATCH($B17,'ВРП-ДУШ ИФО'!$A:$A,0))*100</f>
        <v>243268.7816395986</v>
      </c>
      <c r="H17" s="10">
        <f>I17/INDEX('ВРП-ДУШ ИФО'!F:F,MATCH($B17,'ВРП-ДУШ ИФО'!$A:$A,0))*100</f>
        <v>260784.13391764971</v>
      </c>
      <c r="I17" s="10">
        <f>J17/INDEX('ВРП-ДУШ ИФО'!G:G,MATCH($B17,'ВРП-ДУШ ИФО'!$A:$A,0))*100</f>
        <v>225578.275838767</v>
      </c>
      <c r="J17" s="10">
        <f>K17/INDEX('ВРП-ДУШ ИФО'!H:H,MATCH($B17,'ВРП-ДУШ ИФО'!$A:$A,0))*100</f>
        <v>235052.56342399525</v>
      </c>
      <c r="K17" s="10">
        <f>L17/INDEX('ВРП-ДУШ ИФО'!I:I,MATCH($B17,'ВРП-ДУШ ИФО'!$A:$A,0))*100</f>
        <v>268430.02743020258</v>
      </c>
      <c r="L17" s="10">
        <f>M17/INDEX('ВРП-ДУШ ИФО'!J:J,MATCH($B17,'ВРП-ДУШ ИФО'!$A:$A,0))*100</f>
        <v>280509.37866456172</v>
      </c>
      <c r="M17" s="10">
        <f>N17/INDEX('ВРП-ДУШ ИФО'!K:K,MATCH($B17,'ВРП-ДУШ ИФО'!$A:$A,0))*100</f>
        <v>287522.11313117581</v>
      </c>
      <c r="N17" s="10">
        <f>O17/INDEX('ВРП-ДУШ ИФО'!L:L,MATCH($B17,'ВРП-ДУШ ИФО'!$A:$A,0))*100</f>
        <v>293560.07750693051</v>
      </c>
      <c r="O17" s="10">
        <f>'ВРП-РЕАЛ'!C17*1000/INDEX(НАСЕЛЕНИЕ!S$2:S$108,MATCH('ВРП-ДУШ'!$C17,НАСЕЛЕНИЕ!$A$2:$A$108,0))</f>
        <v>302660.43990964536</v>
      </c>
      <c r="P17" s="10">
        <f>'ВРП-РЕАЛ'!D17*1000/INDEX(НАСЕЛЕНИЕ!T$2:T$108,MATCH('ВРП-ДУШ'!$C17,НАСЕЛЕНИЕ!$A$2:$A$108,0))</f>
        <v>301188.77545295714</v>
      </c>
      <c r="Q17" s="10">
        <f>'ВРП-РЕАЛ'!E17*1000/INDEX(НАСЕЛЕНИЕ!U$2:U$108,MATCH('ВРП-ДУШ'!$C17,НАСЕЛЕНИЕ!$A$2:$A$108,0))</f>
        <v>309949.68437199143</v>
      </c>
      <c r="R17" s="10">
        <f>'ВРП-РЕАЛ'!F17*1000/INDEX(НАСЕЛЕНИЕ!V$2:V$108,MATCH('ВРП-ДУШ'!$C17,НАСЕЛЕНИЕ!$A$2:$A$108,0))</f>
        <v>322380.555131317</v>
      </c>
      <c r="S17" s="10">
        <f>'ВРП-РЕАЛ'!G17*1000/INDEX(НАСЕЛЕНИЕ!W$2:W$108,MATCH('ВРП-ДУШ'!$C17,НАСЕЛЕНИЕ!$A$2:$A$108,0))</f>
        <v>328120.92196968757</v>
      </c>
      <c r="T17" s="10">
        <f>'ВРП-РЕАЛ'!H17*1000/INDEX(НАСЕЛЕНИЕ!X$2:X$108,MATCH('ВРП-ДУШ'!$C17,НАСЕЛЕНИЕ!$A$2:$A$108,0))</f>
        <v>339439.48866812763</v>
      </c>
      <c r="U17" s="10">
        <f>'ВРП-РЕАЛ'!I17*1000/INDEX(НАСЕЛЕНИЕ!Y$2:Y$108,MATCH('ВРП-ДУШ'!$C17,НАСЕЛЕНИЕ!$A$2:$A$108,0))</f>
        <v>334337.84845472377</v>
      </c>
      <c r="V17" s="12">
        <f t="shared" si="1"/>
        <v>322569.54567480081</v>
      </c>
    </row>
    <row r="18" spans="1:22" ht="12.75" customHeight="1" x14ac:dyDescent="0.25">
      <c r="A18" s="105" t="s">
        <v>9</v>
      </c>
      <c r="B18" s="1" t="s">
        <v>23</v>
      </c>
      <c r="C18" s="9" t="str">
        <f t="shared" si="0"/>
        <v>Рязанская область</v>
      </c>
      <c r="D18" s="10">
        <f>E18/INDEX('ВРП-ДУШ ИФО'!B:B,MATCH($B18,'ВРП-ДУШ ИФО'!$A:$A,0))*100</f>
        <v>220866.47745047722</v>
      </c>
      <c r="E18" s="10">
        <f>F18/INDEX('ВРП-ДУШ ИФО'!C:C,MATCH($B18,'ВРП-ДУШ ИФО'!$A:$A,0))*100</f>
        <v>235664.53143965919</v>
      </c>
      <c r="F18" s="10">
        <f>G18/INDEX('ВРП-ДУШ ИФО'!D:D,MATCH($B18,'ВРП-ДУШ ИФО'!$A:$A,0))*100</f>
        <v>256403.01020634916</v>
      </c>
      <c r="G18" s="10">
        <f>H18/INDEX('ВРП-ДУШ ИФО'!E:E,MATCH($B18,'ВРП-ДУШ ИФО'!$A:$A,0))*100</f>
        <v>269223.16071666661</v>
      </c>
      <c r="H18" s="10">
        <f>I18/INDEX('ВРП-ДУШ ИФО'!F:F,MATCH($B18,'ВРП-ДУШ ИФО'!$A:$A,0))*100</f>
        <v>281068.97978819994</v>
      </c>
      <c r="I18" s="10">
        <f>J18/INDEX('ВРП-ДУШ ИФО'!G:G,MATCH($B18,'ВРП-ДУШ ИФО'!$A:$A,0))*100</f>
        <v>264485.9099806961</v>
      </c>
      <c r="J18" s="10">
        <f>K18/INDEX('ВРП-ДУШ ИФО'!H:H,MATCH($B18,'ВРП-ДУШ ИФО'!$A:$A,0))*100</f>
        <v>278239.1772996923</v>
      </c>
      <c r="K18" s="10">
        <f>L18/INDEX('ВРП-ДУШ ИФО'!I:I,MATCH($B18,'ВРП-ДУШ ИФО'!$A:$A,0))*100</f>
        <v>304115.42078856367</v>
      </c>
      <c r="L18" s="10">
        <f>M18/INDEX('ВРП-ДУШ ИФО'!J:J,MATCH($B18,'ВРП-ДУШ ИФО'!$A:$A,0))*100</f>
        <v>320233.53809035756</v>
      </c>
      <c r="M18" s="10">
        <f>N18/INDEX('ВРП-ДУШ ИФО'!K:K,MATCH($B18,'ВРП-ДУШ ИФО'!$A:$A,0))*100</f>
        <v>329200.07715688756</v>
      </c>
      <c r="N18" s="10">
        <f>O18/INDEX('ВРП-ДУШ ИФО'!L:L,MATCH($B18,'ВРП-ДУШ ИФО'!$A:$A,0))*100</f>
        <v>327224.87669394625</v>
      </c>
      <c r="O18" s="10">
        <f>'ВРП-РЕАЛ'!C18*1000/INDEX(НАСЕЛЕНИЕ!S$2:S$108,MATCH('ВРП-ДУШ'!$C18,НАСЕЛЕНИЕ!$A$2:$A$108,0))</f>
        <v>322643.72842023097</v>
      </c>
      <c r="P18" s="10">
        <f>'ВРП-РЕАЛ'!D18*1000/INDEX(НАСЕЛЕНИЕ!T$2:T$108,MATCH('ВРП-ДУШ'!$C18,НАСЕЛЕНИЕ!$A$2:$A$108,0))</f>
        <v>329627.6470972792</v>
      </c>
      <c r="Q18" s="10">
        <f>'ВРП-РЕАЛ'!E18*1000/INDEX(НАСЕЛЕНИЕ!U$2:U$108,MATCH('ВРП-ДУШ'!$C18,НАСЕЛЕНИЕ!$A$2:$A$108,0))</f>
        <v>332150.49886542838</v>
      </c>
      <c r="R18" s="10">
        <f>'ВРП-РЕАЛ'!F18*1000/INDEX(НАСЕЛЕНИЕ!V$2:V$108,MATCH('ВРП-ДУШ'!$C18,НАСЕЛЕНИЕ!$A$2:$A$108,0))</f>
        <v>338025.79944963596</v>
      </c>
      <c r="S18" s="10">
        <f>'ВРП-РЕАЛ'!G18*1000/INDEX(НАСЕЛЕНИЕ!W$2:W$108,MATCH('ВРП-ДУШ'!$C18,НАСЕЛЕНИЕ!$A$2:$A$108,0))</f>
        <v>344906.64883910085</v>
      </c>
      <c r="T18" s="10">
        <f>'ВРП-РЕАЛ'!H18*1000/INDEX(НАСЕЛЕНИЕ!X$2:X$108,MATCH('ВРП-ДУШ'!$C18,НАСЕЛЕНИЕ!$A$2:$A$108,0))</f>
        <v>361867.24136994436</v>
      </c>
      <c r="U18" s="10">
        <f>'ВРП-РЕАЛ'!I18*1000/INDEX(НАСЕЛЕНИЕ!Y$2:Y$108,MATCH('ВРП-ДУШ'!$C18,НАСЕЛЕНИЕ!$A$2:$A$108,0))</f>
        <v>372390.93721771374</v>
      </c>
      <c r="V18" s="12">
        <f t="shared" si="1"/>
        <v>346494.7954731838</v>
      </c>
    </row>
    <row r="19" spans="1:22" ht="12.75" customHeight="1" x14ac:dyDescent="0.25">
      <c r="A19" s="105" t="s">
        <v>9</v>
      </c>
      <c r="B19" s="1" t="s">
        <v>24</v>
      </c>
      <c r="C19" s="9" t="str">
        <f t="shared" si="0"/>
        <v>Смоленская область</v>
      </c>
      <c r="D19" s="10">
        <f>E19/INDEX('ВРП-ДУШ ИФО'!B:B,MATCH($B19,'ВРП-ДУШ ИФО'!$A:$A,0))*100</f>
        <v>183823.40042499805</v>
      </c>
      <c r="E19" s="10">
        <f>F19/INDEX('ВРП-ДУШ ИФО'!C:C,MATCH($B19,'ВРП-ДУШ ИФО'!$A:$A,0))*100</f>
        <v>194301.33424922294</v>
      </c>
      <c r="F19" s="10">
        <f>G19/INDEX('ВРП-ДУШ ИФО'!D:D,MATCH($B19,'ВРП-ДУШ ИФО'!$A:$A,0))*100</f>
        <v>207708.12631241934</v>
      </c>
      <c r="G19" s="10">
        <f>H19/INDEX('ВРП-ДУШ ИФО'!E:E,MATCH($B19,'ВРП-ДУШ ИФО'!$A:$A,0))*100</f>
        <v>228271.23081734884</v>
      </c>
      <c r="H19" s="10">
        <f>I19/INDEX('ВРП-ДУШ ИФО'!F:F,MATCH($B19,'ВРП-ДУШ ИФО'!$A:$A,0))*100</f>
        <v>247674.28543682353</v>
      </c>
      <c r="I19" s="10">
        <f>J19/INDEX('ВРП-ДУШ ИФО'!G:G,MATCH($B19,'ВРП-ДУШ ИФО'!$A:$A,0))*100</f>
        <v>238262.66259022424</v>
      </c>
      <c r="J19" s="10">
        <f>K19/INDEX('ВРП-ДУШ ИФО'!H:H,MATCH($B19,'ВРП-ДУШ ИФО'!$A:$A,0))*100</f>
        <v>258276.72624780308</v>
      </c>
      <c r="K19" s="10">
        <f>L19/INDEX('ВРП-ДУШ ИФО'!I:I,MATCH($B19,'ВРП-ДУШ ИФО'!$A:$A,0))*100</f>
        <v>271965.39273893664</v>
      </c>
      <c r="L19" s="10">
        <f>M19/INDEX('ВРП-ДУШ ИФО'!J:J,MATCH($B19,'ВРП-ДУШ ИФО'!$A:$A,0))*100</f>
        <v>284475.80080492771</v>
      </c>
      <c r="M19" s="10">
        <f>N19/INDEX('ВРП-ДУШ ИФО'!K:K,MATCH($B19,'ВРП-ДУШ ИФО'!$A:$A,0))*100</f>
        <v>298984.06664597901</v>
      </c>
      <c r="N19" s="10">
        <f>O19/INDEX('ВРП-ДУШ ИФО'!L:L,MATCH($B19,'ВРП-ДУШ ИФО'!$A:$A,0))*100</f>
        <v>301674.92324579286</v>
      </c>
      <c r="O19" s="10">
        <f>'ВРП-РЕАЛ'!C19*1000/INDEX(НАСЕЛЕНИЕ!S$2:S$108,MATCH('ВРП-ДУШ'!$C19,НАСЕЛЕНИЕ!$A$2:$A$108,0))</f>
        <v>300468.22355280968</v>
      </c>
      <c r="P19" s="10">
        <f>'ВРП-РЕАЛ'!D19*1000/INDEX(НАСЕЛЕНИЕ!T$2:T$108,MATCH('ВРП-ДУШ'!$C19,НАСЕЛЕНИЕ!$A$2:$A$108,0))</f>
        <v>311580.73701520998</v>
      </c>
      <c r="Q19" s="10">
        <f>'ВРП-РЕАЛ'!E19*1000/INDEX(НАСЕЛЕНИЕ!U$2:U$108,MATCH('ВРП-ДУШ'!$C19,НАСЕЛЕНИЕ!$A$2:$A$108,0))</f>
        <v>320702.53170680319</v>
      </c>
      <c r="R19" s="10">
        <f>'ВРП-РЕАЛ'!F19*1000/INDEX(НАСЕЛЕНИЕ!V$2:V$108,MATCH('ВРП-ДУШ'!$C19,НАСЕЛЕНИЕ!$A$2:$A$108,0))</f>
        <v>324644.73259599158</v>
      </c>
      <c r="S19" s="10">
        <f>'ВРП-РЕАЛ'!G19*1000/INDEX(НАСЕЛЕНИЕ!W$2:W$108,MATCH('ВРП-ДУШ'!$C19,НАСЕЛЕНИЕ!$A$2:$A$108,0))</f>
        <v>325196.68012102315</v>
      </c>
      <c r="T19" s="10">
        <f>'ВРП-РЕАЛ'!H19*1000/INDEX(НАСЕЛЕНИЕ!X$2:X$108,MATCH('ВРП-ДУШ'!$C19,НАСЕЛЕНИЕ!$A$2:$A$108,0))</f>
        <v>347919.57990387251</v>
      </c>
      <c r="U19" s="10">
        <f>'ВРП-РЕАЛ'!I19*1000/INDEX(НАСЕЛЕНИЕ!Y$2:Y$108,MATCH('ВРП-ДУШ'!$C19,НАСЕЛЕНИЕ!$A$2:$A$108,0))</f>
        <v>353858.48778935644</v>
      </c>
      <c r="V19" s="12">
        <f t="shared" si="1"/>
        <v>330650.45818870945</v>
      </c>
    </row>
    <row r="20" spans="1:22" ht="12.75" customHeight="1" x14ac:dyDescent="0.25">
      <c r="A20" s="105" t="s">
        <v>9</v>
      </c>
      <c r="B20" s="1" t="s">
        <v>25</v>
      </c>
      <c r="C20" s="9" t="str">
        <f t="shared" si="0"/>
        <v>Тамбовская область</v>
      </c>
      <c r="D20" s="10">
        <f>E20/INDEX('ВРП-ДУШ ИФО'!B:B,MATCH($B20,'ВРП-ДУШ ИФО'!$A:$A,0))*100</f>
        <v>145966.91053485323</v>
      </c>
      <c r="E20" s="10">
        <f>F20/INDEX('ВРП-ДУШ ИФО'!C:C,MATCH($B20,'ВРП-ДУШ ИФО'!$A:$A,0))*100</f>
        <v>154141.05752480499</v>
      </c>
      <c r="F20" s="10">
        <f>G20/INDEX('ВРП-ДУШ ИФО'!D:D,MATCH($B20,'ВРП-ДУШ ИФО'!$A:$A,0))*100</f>
        <v>166934.76529936379</v>
      </c>
      <c r="G20" s="10">
        <f>H20/INDEX('ВРП-ДУШ ИФО'!E:E,MATCH($B20,'ВРП-ДУШ ИФО'!$A:$A,0))*100</f>
        <v>186299.19807408997</v>
      </c>
      <c r="H20" s="10">
        <f>I20/INDEX('ВРП-ДУШ ИФО'!F:F,MATCH($B20,'ВРП-ДУШ ИФО'!$A:$A,0))*100</f>
        <v>198967.54354312806</v>
      </c>
      <c r="I20" s="10">
        <f>J20/INDEX('ВРП-ДУШ ИФО'!G:G,MATCH($B20,'ВРП-ДУШ ИФО'!$A:$A,0))*100</f>
        <v>199763.4137173006</v>
      </c>
      <c r="J20" s="10">
        <f>K20/INDEX('ВРП-ДУШ ИФО'!H:H,MATCH($B20,'ВРП-ДУШ ИФО'!$A:$A,0))*100</f>
        <v>195368.61861551998</v>
      </c>
      <c r="K20" s="10">
        <f>L20/INDEX('ВРП-ДУШ ИФО'!I:I,MATCH($B20,'ВРП-ДУШ ИФО'!$A:$A,0))*100</f>
        <v>222134.11936584621</v>
      </c>
      <c r="L20" s="10">
        <f>M20/INDEX('ВРП-ДУШ ИФО'!J:J,MATCH($B20,'ВРП-ДУШ ИФО'!$A:$A,0))*100</f>
        <v>243458.99482496743</v>
      </c>
      <c r="M20" s="10">
        <f>N20/INDEX('ВРП-ДУШ ИФО'!K:K,MATCH($B20,'ВРП-ДУШ ИФО'!$A:$A,0))*100</f>
        <v>267561.43531263922</v>
      </c>
      <c r="N20" s="10">
        <f>O20/INDEX('ВРП-ДУШ ИФО'!L:L,MATCH($B20,'ВРП-ДУШ ИФО'!$A:$A,0))*100</f>
        <v>284417.80573733547</v>
      </c>
      <c r="O20" s="10">
        <f>'ВРП-РЕАЛ'!C20*1000/INDEX(НАСЕЛЕНИЕ!S$2:S$108,MATCH('ВРП-ДУШ'!$C20,НАСЕЛЕНИЕ!$A$2:$A$108,0))</f>
        <v>306886.81239058502</v>
      </c>
      <c r="P20" s="10">
        <f>'ВРП-РЕАЛ'!D20*1000/INDEX(НАСЕЛЕНИЕ!T$2:T$108,MATCH('ВРП-ДУШ'!$C20,НАСЕЛЕНИЕ!$A$2:$A$108,0))</f>
        <v>312733.17868876975</v>
      </c>
      <c r="Q20" s="10">
        <f>'ВРП-РЕАЛ'!E20*1000/INDEX(НАСЕЛЕНИЕ!U$2:U$108,MATCH('ВРП-ДУШ'!$C20,НАСЕЛЕНИЕ!$A$2:$A$108,0))</f>
        <v>327618.56116119417</v>
      </c>
      <c r="R20" s="10">
        <f>'ВРП-РЕАЛ'!F20*1000/INDEX(НАСЕЛЕНИЕ!V$2:V$108,MATCH('ВРП-ДУШ'!$C20,НАСЕЛЕНИЕ!$A$2:$A$108,0))</f>
        <v>325249.68196858873</v>
      </c>
      <c r="S20" s="10">
        <f>'ВРП-РЕАЛ'!G20*1000/INDEX(НАСЕЛЕНИЕ!W$2:W$108,MATCH('ВРП-ДУШ'!$C20,НАСЕЛЕНИЕ!$A$2:$A$108,0))</f>
        <v>331337.75818647357</v>
      </c>
      <c r="T20" s="10">
        <f>'ВРП-РЕАЛ'!H20*1000/INDEX(НАСЕЛЕНИЕ!X$2:X$108,MATCH('ВРП-ДУШ'!$C20,НАСЕЛЕНИЕ!$A$2:$A$108,0))</f>
        <v>337486.15620512574</v>
      </c>
      <c r="U20" s="10">
        <f>'ВРП-РЕАЛ'!I20*1000/INDEX(НАСЕЛЕНИЕ!Y$2:Y$108,MATCH('ВРП-ДУШ'!$C20,НАСЕЛЕНИЕ!$A$2:$A$108,0))</f>
        <v>336251.63625335402</v>
      </c>
      <c r="V20" s="12">
        <f t="shared" si="1"/>
        <v>328446.16207725107</v>
      </c>
    </row>
    <row r="21" spans="1:22" ht="12.75" customHeight="1" x14ac:dyDescent="0.25">
      <c r="A21" s="105" t="s">
        <v>9</v>
      </c>
      <c r="B21" s="1" t="s">
        <v>26</v>
      </c>
      <c r="C21" s="9" t="str">
        <f t="shared" si="0"/>
        <v>Тверская область</v>
      </c>
      <c r="D21" s="10">
        <f>E21/INDEX('ВРП-ДУШ ИФО'!B:B,MATCH($B21,'ВРП-ДУШ ИФО'!$A:$A,0))*100</f>
        <v>214899.2060140782</v>
      </c>
      <c r="E21" s="10">
        <f>F21/INDEX('ВРП-ДУШ ИФО'!C:C,MATCH($B21,'ВРП-ДУШ ИФО'!$A:$A,0))*100</f>
        <v>221561.08140051461</v>
      </c>
      <c r="F21" s="10">
        <f>G21/INDEX('ВРП-ДУШ ИФО'!D:D,MATCH($B21,'ВРП-ДУШ ИФО'!$A:$A,0))*100</f>
        <v>248148.41116857636</v>
      </c>
      <c r="G21" s="10">
        <f>H21/INDEX('ВРП-ДУШ ИФО'!E:E,MATCH($B21,'ВРП-ДУШ ИФО'!$A:$A,0))*100</f>
        <v>269985.47135141108</v>
      </c>
      <c r="H21" s="10">
        <f>I21/INDEX('ВРП-ДУШ ИФО'!F:F,MATCH($B21,'ВРП-ДУШ ИФО'!$A:$A,0))*100</f>
        <v>292394.26547357818</v>
      </c>
      <c r="I21" s="10">
        <f>J21/INDEX('ВРП-ДУШ ИФО'!G:G,MATCH($B21,'ВРП-ДУШ ИФО'!$A:$A,0))*100</f>
        <v>269587.51276663906</v>
      </c>
      <c r="J21" s="10">
        <f>K21/INDEX('ВРП-ДУШ ИФО'!H:H,MATCH($B21,'ВРП-ДУШ ИФО'!$A:$A,0))*100</f>
        <v>281179.77581560455</v>
      </c>
      <c r="K21" s="10">
        <f>L21/INDEX('ВРП-ДУШ ИФО'!I:I,MATCH($B21,'ВРП-ДУШ ИФО'!$A:$A,0))*100</f>
        <v>300018.82079525007</v>
      </c>
      <c r="L21" s="10">
        <f>M21/INDEX('ВРП-ДУШ ИФО'!J:J,MATCH($B21,'ВРП-ДУШ ИФО'!$A:$A,0))*100</f>
        <v>301818.93372002157</v>
      </c>
      <c r="M21" s="10">
        <f>N21/INDEX('ВРП-ДУШ ИФО'!K:K,MATCH($B21,'ВРП-ДУШ ИФО'!$A:$A,0))*100</f>
        <v>306648.03665954189</v>
      </c>
      <c r="N21" s="10">
        <f>O21/INDEX('ВРП-ДУШ ИФО'!L:L,MATCH($B21,'ВРП-ДУШ ИФО'!$A:$A,0))*100</f>
        <v>305421.44451290369</v>
      </c>
      <c r="O21" s="10">
        <f>'ВРП-РЕАЛ'!C21*1000/INDEX(НАСЕЛЕНИЕ!S$2:S$108,MATCH('ВРП-ДУШ'!$C21,НАСЕЛЕНИЕ!$A$2:$A$108,0))</f>
        <v>306032.2874019295</v>
      </c>
      <c r="P21" s="10">
        <f>'ВРП-РЕАЛ'!D21*1000/INDEX(НАСЕЛЕНИЕ!T$2:T$108,MATCH('ВРП-ДУШ'!$C21,НАСЕЛЕНИЕ!$A$2:$A$108,0))</f>
        <v>312449.13465712016</v>
      </c>
      <c r="Q21" s="10">
        <f>'ВРП-РЕАЛ'!E21*1000/INDEX(НАСЕЛЕНИЕ!U$2:U$108,MATCH('ВРП-ДУШ'!$C21,НАСЕЛЕНИЕ!$A$2:$A$108,0))</f>
        <v>326672.6424232719</v>
      </c>
      <c r="R21" s="10">
        <f>'ВРП-РЕАЛ'!F21*1000/INDEX(НАСЕЛЕНИЕ!V$2:V$108,MATCH('ВРП-ДУШ'!$C21,НАСЕЛЕНИЕ!$A$2:$A$108,0))</f>
        <v>326153.45414054638</v>
      </c>
      <c r="S21" s="10">
        <f>'ВРП-РЕАЛ'!G21*1000/INDEX(НАСЕЛЕНИЕ!W$2:W$108,MATCH('ВРП-ДУШ'!$C21,НАСЕЛЕНИЕ!$A$2:$A$108,0))</f>
        <v>317717.66288753448</v>
      </c>
      <c r="T21" s="10">
        <f>'ВРП-РЕАЛ'!H21*1000/INDEX(НАСЕЛЕНИЕ!X$2:X$108,MATCH('ВРП-ДУШ'!$C21,НАСЕЛЕНИЕ!$A$2:$A$108,0))</f>
        <v>331721.73828830948</v>
      </c>
      <c r="U21" s="10">
        <f>'ВРП-РЕАЛ'!I21*1000/INDEX(НАСЕЛЕНИЕ!Y$2:Y$108,MATCH('ВРП-ДУШ'!$C21,НАСЕЛЕНИЕ!$A$2:$A$108,0))</f>
        <v>324669.4533366267</v>
      </c>
      <c r="V21" s="12">
        <f t="shared" si="1"/>
        <v>323230.68095556815</v>
      </c>
    </row>
    <row r="22" spans="1:22" ht="12.75" customHeight="1" x14ac:dyDescent="0.25">
      <c r="A22" s="105" t="s">
        <v>9</v>
      </c>
      <c r="B22" s="1" t="s">
        <v>27</v>
      </c>
      <c r="C22" s="9" t="str">
        <f t="shared" si="0"/>
        <v>Тульская область</v>
      </c>
      <c r="D22" s="10">
        <f>E22/INDEX('ВРП-ДУШ ИФО'!B:B,MATCH($B22,'ВРП-ДУШ ИФО'!$A:$A,0))*100</f>
        <v>195655.45587075775</v>
      </c>
      <c r="E22" s="10">
        <f>F22/INDEX('ВРП-ДУШ ИФО'!C:C,MATCH($B22,'ВРП-ДУШ ИФО'!$A:$A,0))*100</f>
        <v>210525.27051693533</v>
      </c>
      <c r="F22" s="10">
        <f>G22/INDEX('ВРП-ДУШ ИФО'!D:D,MATCH($B22,'ВРП-ДУШ ИФО'!$A:$A,0))*100</f>
        <v>231998.84810966274</v>
      </c>
      <c r="G22" s="10">
        <f>H22/INDEX('ВРП-ДУШ ИФО'!E:E,MATCH($B22,'ВРП-ДУШ ИФО'!$A:$A,0))*100</f>
        <v>262158.69836391887</v>
      </c>
      <c r="H22" s="10">
        <f>I22/INDEX('ВРП-ДУШ ИФО'!F:F,MATCH($B22,'ВРП-ДУШ ИФО'!$A:$A,0))*100</f>
        <v>283655.71162976022</v>
      </c>
      <c r="I22" s="10">
        <f>J22/INDEX('ВРП-ДУШ ИФО'!G:G,MATCH($B22,'ВРП-ДУШ ИФО'!$A:$A,0))*100</f>
        <v>266069.05750871508</v>
      </c>
      <c r="J22" s="10">
        <f>K22/INDEX('ВРП-ДУШ ИФО'!H:H,MATCH($B22,'ВРП-ДУШ ИФО'!$A:$A,0))*100</f>
        <v>277776.09603909857</v>
      </c>
      <c r="K22" s="10">
        <f>L22/INDEX('ВРП-ДУШ ИФО'!I:I,MATCH($B22,'ВРП-ДУШ ИФО'!$A:$A,0))*100</f>
        <v>294164.88570540538</v>
      </c>
      <c r="L22" s="10">
        <f>M22/INDEX('ВРП-ДУШ ИФО'!J:J,MATCH($B22,'ВРП-ДУШ ИФО'!$A:$A,0))*100</f>
        <v>303283.99716227292</v>
      </c>
      <c r="M22" s="10">
        <f>N22/INDEX('ВРП-ДУШ ИФО'!K:K,MATCH($B22,'ВРП-ДУШ ИФО'!$A:$A,0))*100</f>
        <v>318751.48101754882</v>
      </c>
      <c r="N22" s="10">
        <f>O22/INDEX('ВРП-ДУШ ИФО'!L:L,MATCH($B22,'ВРП-ДУШ ИФО'!$A:$A,0))*100</f>
        <v>339151.57580267201</v>
      </c>
      <c r="O22" s="10">
        <f>'ВРП-РЕАЛ'!C22*1000/INDEX(НАСЕЛЕНИЕ!S$2:S$108,MATCH('ВРП-ДУШ'!$C22,НАСЕЛЕНИЕ!$A$2:$A$108,0))</f>
        <v>359839.82192663499</v>
      </c>
      <c r="P22" s="10">
        <f>'ВРП-РЕАЛ'!D22*1000/INDEX(НАСЕЛЕНИЕ!T$2:T$108,MATCH('ВРП-ДУШ'!$C22,НАСЕЛЕНИЕ!$A$2:$A$108,0))</f>
        <v>374350.34420074878</v>
      </c>
      <c r="Q22" s="10">
        <f>'ВРП-РЕАЛ'!E22*1000/INDEX(НАСЕЛЕНИЕ!U$2:U$108,MATCH('ВРП-ДУШ'!$C22,НАСЕЛЕНИЕ!$A$2:$A$108,0))</f>
        <v>387367.13373455533</v>
      </c>
      <c r="R22" s="10">
        <f>'ВРП-РЕАЛ'!F22*1000/INDEX(НАСЕЛЕНИЕ!V$2:V$108,MATCH('ВРП-ДУШ'!$C22,НАСЕЛЕНИЕ!$A$2:$A$108,0))</f>
        <v>391094.05636872532</v>
      </c>
      <c r="S22" s="10">
        <f>'ВРП-РЕАЛ'!G22*1000/INDEX(НАСЕЛЕНИЕ!W$2:W$108,MATCH('ВРП-ДУШ'!$C22,НАСЕЛЕНИЕ!$A$2:$A$108,0))</f>
        <v>405289.57879440876</v>
      </c>
      <c r="T22" s="10">
        <f>'ВРП-РЕАЛ'!H22*1000/INDEX(НАСЕЛЕНИЕ!X$2:X$108,MATCH('ВРП-ДУШ'!$C22,НАСЕЛЕНИЕ!$A$2:$A$108,0))</f>
        <v>431849.22098429454</v>
      </c>
      <c r="U22" s="10">
        <f>'ВРП-РЕАЛ'!I22*1000/INDEX(НАСЕЛЕНИЕ!Y$2:Y$108,MATCH('ВРП-ДУШ'!$C22,НАСЕЛЕНИЕ!$A$2:$A$108,0))</f>
        <v>454031.7189136917</v>
      </c>
      <c r="V22" s="12">
        <f t="shared" si="1"/>
        <v>407330.34216607077</v>
      </c>
    </row>
    <row r="23" spans="1:22" ht="12.75" customHeight="1" x14ac:dyDescent="0.25">
      <c r="A23" s="105" t="s">
        <v>9</v>
      </c>
      <c r="B23" s="1" t="s">
        <v>28</v>
      </c>
      <c r="C23" s="9" t="str">
        <f t="shared" si="0"/>
        <v>Ярославская область</v>
      </c>
      <c r="D23" s="10">
        <f>E23/INDEX('ВРП-ДУШ ИФО'!B:B,MATCH($B23,'ВРП-ДУШ ИФО'!$A:$A,0))*100</f>
        <v>268090.2942145681</v>
      </c>
      <c r="E23" s="10">
        <f>F23/INDEX('ВРП-ДУШ ИФО'!C:C,MATCH($B23,'ВРП-ДУШ ИФО'!$A:$A,0))*100</f>
        <v>287660.88569223159</v>
      </c>
      <c r="F23" s="10">
        <f>G23/INDEX('ВРП-ДУШ ИФО'!D:D,MATCH($B23,'ВРП-ДУШ ИФО'!$A:$A,0))*100</f>
        <v>321317.20931822271</v>
      </c>
      <c r="G23" s="10">
        <f>H23/INDEX('ВРП-ДУШ ИФО'!E:E,MATCH($B23,'ВРП-ДУШ ИФО'!$A:$A,0))*100</f>
        <v>345094.6828077712</v>
      </c>
      <c r="H23" s="10">
        <f>I23/INDEX('ВРП-ДУШ ИФО'!F:F,MATCH($B23,'ВРП-ДУШ ИФО'!$A:$A,0))*100</f>
        <v>350616.19773269549</v>
      </c>
      <c r="I23" s="10">
        <f>J23/INDEX('ВРП-ДУШ ИФО'!G:G,MATCH($B23,'ВРП-ДУШ ИФО'!$A:$A,0))*100</f>
        <v>323969.36670501065</v>
      </c>
      <c r="J23" s="10">
        <f>K23/INDEX('ВРП-ДУШ ИФО'!H:H,MATCH($B23,'ВРП-ДУШ ИФО'!$A:$A,0))*100</f>
        <v>335632.26390639099</v>
      </c>
      <c r="K23" s="10">
        <f>L23/INDEX('ВРП-ДУШ ИФО'!I:I,MATCH($B23,'ВРП-ДУШ ИФО'!$A:$A,0))*100</f>
        <v>360469.05143546395</v>
      </c>
      <c r="L23" s="10">
        <f>M23/INDEX('ВРП-ДУШ ИФО'!J:J,MATCH($B23,'ВРП-ДУШ ИФО'!$A:$A,0))*100</f>
        <v>377050.62780149525</v>
      </c>
      <c r="M23" s="10">
        <f>N23/INDEX('ВРП-ДУШ ИФО'!K:K,MATCH($B23,'ВРП-ДУШ ИФО'!$A:$A,0))*100</f>
        <v>386853.94412433408</v>
      </c>
      <c r="N23" s="10">
        <f>O23/INDEX('ВРП-ДУШ ИФО'!L:L,MATCH($B23,'ВРП-ДУШ ИФО'!$A:$A,0))*100</f>
        <v>394204.16906269646</v>
      </c>
      <c r="O23" s="10">
        <f>'ВРП-РЕАЛ'!C23*1000/INDEX(НАСЕЛЕНИЕ!S$2:S$108,MATCH('ВРП-ДУШ'!$C23,НАСЕЛЕНИЕ!$A$2:$A$108,0))</f>
        <v>395780.98573894723</v>
      </c>
      <c r="P23" s="10">
        <f>'ВРП-РЕАЛ'!D23*1000/INDEX(НАСЕЛЕНИЕ!T$2:T$108,MATCH('ВРП-ДУШ'!$C23,НАСЕЛЕНИЕ!$A$2:$A$108,0))</f>
        <v>406662.96581878082</v>
      </c>
      <c r="Q23" s="10">
        <f>'ВРП-РЕАЛ'!E23*1000/INDEX(НАСЕЛЕНИЕ!U$2:U$108,MATCH('ВРП-ДУШ'!$C23,НАСЕЛЕНИЕ!$A$2:$A$108,0))</f>
        <v>422416.95323957206</v>
      </c>
      <c r="R23" s="10">
        <f>'ВРП-РЕАЛ'!F23*1000/INDEX(НАСЕЛЕНИЕ!V$2:V$108,MATCH('ВРП-ДУШ'!$C23,НАСЕЛЕНИЕ!$A$2:$A$108,0))</f>
        <v>425778.50130311999</v>
      </c>
      <c r="S23" s="10">
        <f>'ВРП-РЕАЛ'!G23*1000/INDEX(НАСЕЛЕНИЕ!W$2:W$108,MATCH('ВРП-ДУШ'!$C23,НАСЕЛЕНИЕ!$A$2:$A$108,0))</f>
        <v>428985.91049601266</v>
      </c>
      <c r="T23" s="10">
        <f>'ВРП-РЕАЛ'!H23*1000/INDEX(НАСЕЛЕНИЕ!X$2:X$108,MATCH('ВРП-ДУШ'!$C23,НАСЕЛЕНИЕ!$A$2:$A$108,0))</f>
        <v>455984.02026943519</v>
      </c>
      <c r="U23" s="10">
        <f>'ВРП-РЕАЛ'!I23*1000/INDEX(НАСЕЛЕНИЕ!Y$2:Y$108,MATCH('ВРП-ДУШ'!$C23,НАСЕЛЕНИЕ!$A$2:$A$108,0))</f>
        <v>447102.33284810447</v>
      </c>
      <c r="V23" s="12">
        <f t="shared" si="1"/>
        <v>431155.11399583757</v>
      </c>
    </row>
    <row r="24" spans="1:22" ht="12.75" customHeight="1" x14ac:dyDescent="0.25">
      <c r="A24" s="105" t="s">
        <v>9</v>
      </c>
      <c r="B24" s="1" t="s">
        <v>29</v>
      </c>
      <c r="C24" s="9" t="str">
        <f t="shared" si="0"/>
        <v>Город Москва столица Российской Федерации город федерального значения</v>
      </c>
      <c r="D24" s="10">
        <f>E24/INDEX('ВРП-ДУШ ИФО'!B:B,MATCH($B24,'ВРП-ДУШ ИФО'!$A:$A,0))*100</f>
        <v>1043333.760053441</v>
      </c>
      <c r="E24" s="10">
        <f>F24/INDEX('ВРП-ДУШ ИФО'!C:C,MATCH($B24,'ВРП-ДУШ ИФО'!$A:$A,0))*100</f>
        <v>1152883.8048590524</v>
      </c>
      <c r="F24" s="10">
        <f>G24/INDEX('ВРП-ДУШ ИФО'!D:D,MATCH($B24,'ВРП-ДУШ ИФО'!$A:$A,0))*100</f>
        <v>1254337.5796866489</v>
      </c>
      <c r="G24" s="10">
        <f>H24/INDEX('ВРП-ДУШ ИФО'!E:E,MATCH($B24,'ВРП-ДУШ ИФО'!$A:$A,0))*100</f>
        <v>1342141.2102647142</v>
      </c>
      <c r="H24" s="10">
        <f>I24/INDEX('ВРП-ДУШ ИФО'!F:F,MATCH($B24,'ВРП-ДУШ ИФО'!$A:$A,0))*100</f>
        <v>1432064.67135245</v>
      </c>
      <c r="I24" s="10">
        <f>J24/INDEX('ВРП-ДУШ ИФО'!G:G,MATCH($B24,'ВРП-ДУШ ИФО'!$A:$A,0))*100</f>
        <v>1237303.8760485169</v>
      </c>
      <c r="J24" s="10">
        <f>K24/INDEX('ВРП-ДУШ ИФО'!H:H,MATCH($B24,'ВРП-ДУШ ИФО'!$A:$A,0))*100</f>
        <v>1241015.7876766624</v>
      </c>
      <c r="K24" s="10">
        <f>L24/INDEX('ВРП-ДУШ ИФО'!I:I,MATCH($B24,'ВРП-ДУШ ИФО'!$A:$A,0))*100</f>
        <v>1263354.0718548421</v>
      </c>
      <c r="L24" s="10">
        <f>M24/INDEX('ВРП-ДУШ ИФО'!J:J,MATCH($B24,'ВРП-ДУШ ИФО'!$A:$A,0))*100</f>
        <v>1264617.425926697</v>
      </c>
      <c r="M24" s="10">
        <f>N24/INDEX('ВРП-ДУШ ИФО'!K:K,MATCH($B24,'ВРП-ДУШ ИФО'!$A:$A,0))*100</f>
        <v>1263352.8085007705</v>
      </c>
      <c r="N24" s="10">
        <f>O24/INDEX('ВРП-ДУШ ИФО'!L:L,MATCH($B24,'ВРП-ДУШ ИФО'!$A:$A,0))*100</f>
        <v>1254509.3388412651</v>
      </c>
      <c r="O24" s="10">
        <f>'ВРП-РЕАЛ'!C24*1000/INDEX(НАСЕЛЕНИЕ!S$2:S$108,MATCH('ВРП-ДУШ'!$C24,НАСЕЛЕНИЕ!$A$2:$A$108,0))</f>
        <v>1216874.0586760272</v>
      </c>
      <c r="P24" s="10">
        <f>'ВРП-РЕАЛ'!D24*1000/INDEX(НАСЕЛЕНИЕ!T$2:T$108,MATCH('ВРП-ДУШ'!$C24,НАСЕЛЕНИЕ!$A$2:$A$108,0))</f>
        <v>1223727.8365713621</v>
      </c>
      <c r="Q24" s="10">
        <f>'ВРП-РЕАЛ'!E24*1000/INDEX(НАСЕЛЕНИЕ!U$2:U$108,MATCH('ВРП-ДУШ'!$C24,НАСЕЛЕНИЕ!$A$2:$A$108,0))</f>
        <v>1243334.3352773136</v>
      </c>
      <c r="R24" s="10">
        <f>'ВРП-РЕАЛ'!F24*1000/INDEX(НАСЕЛЕНИЕ!V$2:V$108,MATCH('ВРП-ДУШ'!$C24,НАСЕЛЕНИЕ!$A$2:$A$108,0))</f>
        <v>1243045.51549904</v>
      </c>
      <c r="S24" s="10">
        <f>'ВРП-РЕАЛ'!G24*1000/INDEX(НАСЕЛЕНИЕ!W$2:W$108,MATCH('ВРП-ДУШ'!$C24,НАСЕЛЕНИЕ!$A$2:$A$108,0))</f>
        <v>1224900.7003232967</v>
      </c>
      <c r="T24" s="10">
        <f>'ВРП-РЕАЛ'!H24*1000/INDEX(НАСЕЛЕНИЕ!X$2:X$108,MATCH('ВРП-ДУШ'!$C24,НАСЕЛЕНИЕ!$A$2:$A$108,0))</f>
        <v>1348290.6611095006</v>
      </c>
      <c r="U24" s="10">
        <f>'ВРП-РЕАЛ'!I24*1000/INDEX(НАСЕЛЕНИЕ!Y$2:Y$108,MATCH('ВРП-ДУШ'!$C24,НАСЕЛЕНИЕ!$A$2:$A$108,0))</f>
        <v>1338602.0987926859</v>
      </c>
      <c r="V24" s="12">
        <f t="shared" si="1"/>
        <v>1270316.8579288665</v>
      </c>
    </row>
    <row r="25" spans="1:22" ht="12.75" customHeight="1" x14ac:dyDescent="0.25">
      <c r="A25" s="105" t="s">
        <v>9</v>
      </c>
      <c r="B25" s="1" t="s">
        <v>30</v>
      </c>
      <c r="C25" s="9" t="str">
        <f t="shared" si="0"/>
        <v>Северо-Западный федеральный округ</v>
      </c>
      <c r="D25" s="10">
        <f>E25/INDEX('ВРП-ДУШ ИФО'!B:B,MATCH($B25,'ВРП-ДУШ ИФО'!$A:$A,0))*100</f>
        <v>413404.93802454812</v>
      </c>
      <c r="E25" s="10">
        <f>F25/INDEX('ВРП-ДУШ ИФО'!C:C,MATCH($B25,'ВРП-ДУШ ИФО'!$A:$A,0))*100</f>
        <v>442756.68862429104</v>
      </c>
      <c r="F25" s="10">
        <f>G25/INDEX('ВРП-ДУШ ИФО'!D:D,MATCH($B25,'ВРП-ДУШ ИФО'!$A:$A,0))*100</f>
        <v>479062.73709148291</v>
      </c>
      <c r="G25" s="10">
        <f>H25/INDEX('ВРП-ДУШ ИФО'!E:E,MATCH($B25,'ВРП-ДУШ ИФО'!$A:$A,0))*100</f>
        <v>523615.57164099085</v>
      </c>
      <c r="H25" s="10">
        <f>I25/INDEX('ВРП-ДУШ ИФО'!F:F,MATCH($B25,'ВРП-ДУШ ИФО'!$A:$A,0))*100</f>
        <v>549272.73465139943</v>
      </c>
      <c r="I25" s="10">
        <f>J25/INDEX('ВРП-ДУШ ИФО'!G:G,MATCH($B25,'ВРП-ДУШ ИФО'!$A:$A,0))*100</f>
        <v>521809.09791882941</v>
      </c>
      <c r="J25" s="10">
        <f>K25/INDEX('ВРП-ДУШ ИФО'!H:H,MATCH($B25,'ВРП-ДУШ ИФО'!$A:$A,0))*100</f>
        <v>544246.88912933902</v>
      </c>
      <c r="K25" s="10">
        <f>L25/INDEX('ВРП-ДУШ ИФО'!I:I,MATCH($B25,'ВРП-ДУШ ИФО'!$A:$A,0))*100</f>
        <v>576357.45558796998</v>
      </c>
      <c r="L25" s="10">
        <f>M25/INDEX('ВРП-ДУШ ИФО'!J:J,MATCH($B25,'ВРП-ДУШ ИФО'!$A:$A,0))*100</f>
        <v>596529.9665335489</v>
      </c>
      <c r="M25" s="10">
        <f>N25/INDEX('ВРП-ДУШ ИФО'!K:K,MATCH($B25,'ВРП-ДУШ ИФО'!$A:$A,0))*100</f>
        <v>595336.90660048183</v>
      </c>
      <c r="N25" s="10">
        <f>O25/INDEX('ВРП-ДУШ ИФО'!L:L,MATCH($B25,'ВРП-ДУШ ИФО'!$A:$A,0))*100</f>
        <v>597718.25422688376</v>
      </c>
      <c r="O25" s="10">
        <f>'ВРП-РЕАЛ'!C25*1000/INDEX(НАСЕЛЕНИЕ!S$2:S$108,MATCH('ВРП-ДУШ'!$C25,НАСЕЛЕНИЕ!$A$2:$A$108,0))</f>
        <v>605488.59153183317</v>
      </c>
      <c r="P25" s="10">
        <f>'ВРП-РЕАЛ'!D25*1000/INDEX(НАСЕЛЕНИЕ!T$2:T$108,MATCH('ВРП-ДУШ'!$C25,НАСЕЛЕНИЕ!$A$2:$A$108,0))</f>
        <v>609079.67655905301</v>
      </c>
      <c r="Q25" s="10">
        <f>'ВРП-РЕАЛ'!E25*1000/INDEX(НАСЕЛЕНИЕ!U$2:U$108,MATCH('ВРП-ДУШ'!$C25,НАСЕЛЕНИЕ!$A$2:$A$108,0))</f>
        <v>622147.43197880022</v>
      </c>
      <c r="R25" s="10">
        <f>'ВРП-РЕАЛ'!F25*1000/INDEX(НАСЕЛЕНИЕ!V$2:V$108,MATCH('ВРП-ДУШ'!$C25,НАСЕЛЕНИЕ!$A$2:$A$108,0))</f>
        <v>631557.25375388714</v>
      </c>
      <c r="S25" s="10">
        <f>'ВРП-РЕАЛ'!G25*1000/INDEX(НАСЕЛЕНИЕ!W$2:W$108,MATCH('ВРП-ДУШ'!$C25,НАСЕЛЕНИЕ!$A$2:$A$108,0))</f>
        <v>619986.39930777578</v>
      </c>
      <c r="T25" s="10">
        <f>'ВРП-РЕАЛ'!H25*1000/INDEX(НАСЕЛЕНИЕ!X$2:X$108,MATCH('ВРП-ДУШ'!$C25,НАСЕЛЕНИЕ!$A$2:$A$108,0))</f>
        <v>702473.73401349015</v>
      </c>
      <c r="U25" s="10">
        <f>'ВРП-РЕАЛ'!I25*1000/INDEX(НАСЕЛЕНИЕ!Y$2:Y$108,MATCH('ВРП-ДУШ'!$C25,НАСЕЛЕНИЕ!$A$2:$A$108,0))</f>
        <v>692339.67786221078</v>
      </c>
      <c r="V25" s="12">
        <f t="shared" si="1"/>
        <v>646264.0289125361</v>
      </c>
    </row>
    <row r="26" spans="1:22" ht="12.75" customHeight="1" x14ac:dyDescent="0.25">
      <c r="A26" s="105" t="s">
        <v>9</v>
      </c>
      <c r="B26" s="1" t="s">
        <v>31</v>
      </c>
      <c r="C26" s="9" t="str">
        <f t="shared" si="0"/>
        <v>Республика Карелия</v>
      </c>
      <c r="D26" s="10">
        <f>E26/INDEX('ВРП-ДУШ ИФО'!B:B,MATCH($B26,'ВРП-ДУШ ИФО'!$A:$A,0))*100</f>
        <v>341299.79214946833</v>
      </c>
      <c r="E26" s="10">
        <f>F26/INDEX('ВРП-ДУШ ИФО'!C:C,MATCH($B26,'ВРП-ДУШ ИФО'!$A:$A,0))*100</f>
        <v>372016.77344292047</v>
      </c>
      <c r="F26" s="10">
        <f>G26/INDEX('ВРП-ДУШ ИФО'!D:D,MATCH($B26,'ВРП-ДУШ ИФО'!$A:$A,0))*100</f>
        <v>398057.94758392492</v>
      </c>
      <c r="G26" s="10">
        <f>H26/INDEX('ВРП-ДУШ ИФО'!E:E,MATCH($B26,'ВРП-ДУШ ИФО'!$A:$A,0))*100</f>
        <v>437067.62644714955</v>
      </c>
      <c r="H26" s="10">
        <f>I26/INDEX('ВРП-ДУШ ИФО'!F:F,MATCH($B26,'ВРП-ДУШ ИФО'!$A:$A,0))*100</f>
        <v>420896.12426860502</v>
      </c>
      <c r="I26" s="10">
        <f>J26/INDEX('ВРП-ДУШ ИФО'!G:G,MATCH($B26,'ВРП-ДУШ ИФО'!$A:$A,0))*100</f>
        <v>371651.27772917825</v>
      </c>
      <c r="J26" s="10">
        <f>K26/INDEX('ВРП-ДУШ ИФО'!H:H,MATCH($B26,'ВРП-ДУШ ИФО'!$A:$A,0))*100</f>
        <v>391348.79544882471</v>
      </c>
      <c r="K26" s="10">
        <f>L26/INDEX('ВРП-ДУШ ИФО'!I:I,MATCH($B26,'ВРП-ДУШ ИФО'!$A:$A,0))*100</f>
        <v>402697.91051684064</v>
      </c>
      <c r="L26" s="10">
        <f>M26/INDEX('ВРП-ДУШ ИФО'!J:J,MATCH($B26,'ВРП-ДУШ ИФО'!$A:$A,0))*100</f>
        <v>410349.17081666063</v>
      </c>
      <c r="M26" s="10">
        <f>N26/INDEX('ВРП-ДУШ ИФО'!K:K,MATCH($B26,'ВРП-ДУШ ИФО'!$A:$A,0))*100</f>
        <v>414863.01169564383</v>
      </c>
      <c r="N26" s="10">
        <f>O26/INDEX('ВРП-ДУШ ИФО'!L:L,MATCH($B26,'ВРП-ДУШ ИФО'!$A:$A,0))*100</f>
        <v>416522.46374242642</v>
      </c>
      <c r="O26" s="10">
        <f>'ВРП-РЕАЛ'!C26*1000/INDEX(НАСЕЛЕНИЕ!S$2:S$108,MATCH('ВРП-ДУШ'!$C26,НАСЕЛЕНИЕ!$A$2:$A$108,0))</f>
        <v>419854.64345236582</v>
      </c>
      <c r="P26" s="10">
        <f>'ВРП-РЕАЛ'!D26*1000/INDEX(НАСЕЛЕНИЕ!T$2:T$108,MATCH('ВРП-ДУШ'!$C26,НАСЕЛЕНИЕ!$A$2:$A$108,0))</f>
        <v>431287.41366025247</v>
      </c>
      <c r="Q26" s="10">
        <f>'ВРП-РЕАЛ'!E26*1000/INDEX(НАСЕЛЕНИЕ!U$2:U$108,MATCH('ВРП-ДУШ'!$C26,НАСЕЛЕНИЕ!$A$2:$A$108,0))</f>
        <v>447452.45777304762</v>
      </c>
      <c r="R26" s="10">
        <f>'ВРП-РЕАЛ'!F26*1000/INDEX(НАСЕЛЕНИЕ!V$2:V$108,MATCH('ВРП-ДУШ'!$C26,НАСЕЛЕНИЕ!$A$2:$A$108,0))</f>
        <v>458232.02958916745</v>
      </c>
      <c r="S26" s="10">
        <f>'ВРП-РЕАЛ'!G26*1000/INDEX(НАСЕЛЕНИЕ!W$2:W$108,MATCH('ВРП-ДУШ'!$C26,НАСЕЛЕНИЕ!$A$2:$A$108,0))</f>
        <v>466660.95774895482</v>
      </c>
      <c r="T26" s="10">
        <f>'ВРП-РЕАЛ'!H26*1000/INDEX(НАСЕЛЕНИЕ!X$2:X$108,MATCH('ВРП-ДУШ'!$C26,НАСЕЛЕНИЕ!$A$2:$A$108,0))</f>
        <v>486607.01309682563</v>
      </c>
      <c r="U26" s="10">
        <f>'ВРП-РЕАЛ'!I26*1000/INDEX(НАСЕЛЕНИЕ!Y$2:Y$108,MATCH('ВРП-ДУШ'!$C26,НАСЕЛЕНИЕ!$A$2:$A$108,0))</f>
        <v>467057.64952436287</v>
      </c>
      <c r="V26" s="12">
        <f t="shared" si="1"/>
        <v>459549.5868987685</v>
      </c>
    </row>
    <row r="27" spans="1:22" ht="12.75" customHeight="1" x14ac:dyDescent="0.25">
      <c r="A27" s="105" t="s">
        <v>9</v>
      </c>
      <c r="B27" s="1" t="s">
        <v>32</v>
      </c>
      <c r="C27" s="9" t="str">
        <f t="shared" si="0"/>
        <v>Республика Коми</v>
      </c>
      <c r="D27" s="10">
        <f>E27/INDEX('ВРП-ДУШ ИФО'!B:B,MATCH($B27,'ВРП-ДУШ ИФО'!$A:$A,0))*100</f>
        <v>533528.18502868235</v>
      </c>
      <c r="E27" s="10">
        <f>F27/INDEX('ВРП-ДУШ ИФО'!C:C,MATCH($B27,'ВРП-ДУШ ИФО'!$A:$A,0))*100</f>
        <v>565539.87613040337</v>
      </c>
      <c r="F27" s="10">
        <f>G27/INDEX('ВРП-ДУШ ИФО'!D:D,MATCH($B27,'ВРП-ДУШ ИФО'!$A:$A,0))*100</f>
        <v>626618.1827524869</v>
      </c>
      <c r="G27" s="10">
        <f>H27/INDEX('ВРП-ДУШ ИФО'!E:E,MATCH($B27,'ВРП-ДУШ ИФО'!$A:$A,0))*100</f>
        <v>633510.98276276421</v>
      </c>
      <c r="H27" s="10">
        <f>I27/INDEX('ВРП-ДУШ ИФО'!F:F,MATCH($B27,'ВРП-ДУШ ИФО'!$A:$A,0))*100</f>
        <v>662652.48796985124</v>
      </c>
      <c r="I27" s="10">
        <f>J27/INDEX('ВРП-ДУШ ИФО'!G:G,MATCH($B27,'ВРП-ДУШ ИФО'!$A:$A,0))*100</f>
        <v>660664.53050594172</v>
      </c>
      <c r="J27" s="10">
        <f>K27/INDEX('ВРП-ДУШ ИФО'!H:H,MATCH($B27,'ВРП-ДУШ ИФО'!$A:$A,0))*100</f>
        <v>687091.11172617937</v>
      </c>
      <c r="K27" s="10">
        <f>L27/INDEX('ВРП-ДУШ ИФО'!I:I,MATCH($B27,'ВРП-ДУШ ИФО'!$A:$A,0))*100</f>
        <v>735187.48954701191</v>
      </c>
      <c r="L27" s="10">
        <f>M27/INDEX('ВРП-ДУШ ИФО'!J:J,MATCH($B27,'ВРП-ДУШ ИФО'!$A:$A,0))*100</f>
        <v>755772.73925432819</v>
      </c>
      <c r="M27" s="10">
        <f>N27/INDEX('ВРП-ДУШ ИФО'!K:K,MATCH($B27,'ВРП-ДУШ ИФО'!$A:$A,0))*100</f>
        <v>738389.96625147865</v>
      </c>
      <c r="N27" s="10">
        <f>O27/INDEX('ВРП-ДУШ ИФО'!L:L,MATCH($B27,'ВРП-ДУШ ИФО'!$A:$A,0))*100</f>
        <v>713284.70739892835</v>
      </c>
      <c r="O27" s="10">
        <f>'ВРП-РЕАЛ'!C27*1000/INDEX(НАСЕЛЕНИЕ!S$2:S$108,MATCH('ВРП-ДУШ'!$C27,НАСЕЛЕНИЕ!$A$2:$A$108,0))</f>
        <v>707578.42973973695</v>
      </c>
      <c r="P27" s="10">
        <f>'ВРП-РЕАЛ'!D27*1000/INDEX(НАСЕЛЕНИЕ!T$2:T$108,MATCH('ВРП-ДУШ'!$C27,НАСЕЛЕНИЕ!$A$2:$A$108,0))</f>
        <v>693490.39248331368</v>
      </c>
      <c r="Q27" s="10">
        <f>'ВРП-РЕАЛ'!E27*1000/INDEX(НАСЕЛЕНИЕ!U$2:U$108,MATCH('ВРП-ДУШ'!$C27,НАСЕЛЕНИЕ!$A$2:$A$108,0))</f>
        <v>697691.60554186883</v>
      </c>
      <c r="R27" s="10">
        <f>'ВРП-РЕАЛ'!F27*1000/INDEX(НАСЕЛЕНИЕ!V$2:V$108,MATCH('ВРП-ДУШ'!$C27,НАСЕЛЕНИЕ!$A$2:$A$108,0))</f>
        <v>711782.88088894065</v>
      </c>
      <c r="S27" s="10">
        <f>'ВРП-РЕАЛ'!G27*1000/INDEX(НАСЕЛЕНИЕ!W$2:W$108,MATCH('ВРП-ДУШ'!$C27,НАСЕЛЕНИЕ!$A$2:$A$108,0))</f>
        <v>686435.27793741703</v>
      </c>
      <c r="T27" s="10">
        <f>'ВРП-РЕАЛ'!H27*1000/INDEX(НАСЕЛЕНИЕ!X$2:X$108,MATCH('ВРП-ДУШ'!$C27,НАСЕЛЕНИЕ!$A$2:$A$108,0))</f>
        <v>715586.24207630986</v>
      </c>
      <c r="U27" s="10">
        <f>'ВРП-РЕАЛ'!I27*1000/INDEX(НАСЕЛЕНИЕ!Y$2:Y$108,MATCH('ВРП-ДУШ'!$C27,НАСЕЛЕНИЕ!$A$2:$A$108,0))</f>
        <v>718454.97797091445</v>
      </c>
      <c r="V27" s="12">
        <f t="shared" si="1"/>
        <v>703906.89614979411</v>
      </c>
    </row>
    <row r="28" spans="1:22" ht="12.75" customHeight="1" x14ac:dyDescent="0.25">
      <c r="A28" s="105" t="s">
        <v>9</v>
      </c>
      <c r="B28" s="1" t="s">
        <v>33</v>
      </c>
      <c r="C28" s="9" t="str">
        <f t="shared" si="0"/>
        <v>Архангельская область</v>
      </c>
      <c r="D28" s="10">
        <f>E28/INDEX('ВРП-ДУШ ИФО'!B:B,MATCH($B28,'ВРП-ДУШ ИФО'!$A:$A,0))*100</f>
        <v>390752.88645569846</v>
      </c>
      <c r="E28" s="10">
        <f>F28/INDEX('ВРП-ДУШ ИФО'!C:C,MATCH($B28,'ВРП-ДУШ ИФО'!$A:$A,0))*100</f>
        <v>431391.18664709112</v>
      </c>
      <c r="F28" s="10">
        <f>G28/INDEX('ВРП-ДУШ ИФО'!D:D,MATCH($B28,'ВРП-ДУШ ИФО'!$A:$A,0))*100</f>
        <v>468490.82869874098</v>
      </c>
      <c r="G28" s="10">
        <f>H28/INDEX('ВРП-ДУШ ИФО'!E:E,MATCH($B28,'ВРП-ДУШ ИФО'!$A:$A,0))*100</f>
        <v>530800.10891567357</v>
      </c>
      <c r="H28" s="10">
        <f>I28/INDEX('ВРП-ДУШ ИФО'!F:F,MATCH($B28,'ВРП-ДУШ ИФО'!$A:$A,0))*100</f>
        <v>535046.50978699897</v>
      </c>
      <c r="I28" s="10">
        <f>J28/INDEX('ВРП-ДУШ ИФО'!G:G,MATCH($B28,'ВРП-ДУШ ИФО'!$A:$A,0))*100</f>
        <v>551097.90508060891</v>
      </c>
      <c r="J28" s="10">
        <f>K28/INDEX('ВРП-ДУШ ИФО'!H:H,MATCH($B28,'ВРП-ДУШ ИФО'!$A:$A,0))*100</f>
        <v>560466.56946697936</v>
      </c>
      <c r="K28" s="10">
        <f>L28/INDEX('ВРП-ДУШ ИФО'!I:I,MATCH($B28,'ВРП-ДУШ ИФО'!$A:$A,0))*100</f>
        <v>575599.16684258787</v>
      </c>
      <c r="L28" s="10">
        <f>M28/INDEX('ВРП-ДУШ ИФО'!J:J,MATCH($B28,'ВРП-ДУШ ИФО'!$A:$A,0))*100</f>
        <v>584233.15434522671</v>
      </c>
      <c r="M28" s="10">
        <f>N28/INDEX('ВРП-ДУШ ИФО'!K:K,MATCH($B28,'ВРП-ДУШ ИФО'!$A:$A,0))*100</f>
        <v>595917.81743213127</v>
      </c>
      <c r="N28" s="10">
        <f>O28/INDEX('ВРП-ДУШ ИФО'!L:L,MATCH($B28,'ВРП-ДУШ ИФО'!$A:$A,0))*100</f>
        <v>612603.51632023102</v>
      </c>
      <c r="O28" s="10">
        <f>'ВРП-РЕАЛ'!C28*1000/INDEX(НАСЕЛЕНИЕ!S$2:S$108,MATCH('ВРП-ДУШ'!$C28,НАСЕЛЕНИЕ!$A$2:$A$108,0))</f>
        <v>637107.65697304031</v>
      </c>
      <c r="P28" s="10">
        <f>'ВРП-РЕАЛ'!D28*1000/INDEX(НАСЕЛЕНИЕ!T$2:T$108,MATCH('ВРП-ДУШ'!$C28,НАСЕЛЕНИЕ!$A$2:$A$108,0))</f>
        <v>658515.23239927914</v>
      </c>
      <c r="Q28" s="10">
        <f>'ВРП-РЕАЛ'!E28*1000/INDEX(НАСЕЛЕНИЕ!U$2:U$108,MATCH('ВРП-ДУШ'!$C28,НАСЕЛЕНИЕ!$A$2:$A$108,0))</f>
        <v>663876.79984168068</v>
      </c>
      <c r="R28" s="10">
        <f>'ВРП-РЕАЛ'!F28*1000/INDEX(НАСЕЛЕНИЕ!V$2:V$108,MATCH('ВРП-ДУШ'!$C28,НАСЕЛЕНИЕ!$A$2:$A$108,0))</f>
        <v>677042.66702020832</v>
      </c>
      <c r="S28" s="10">
        <f>'ВРП-РЕАЛ'!G28*1000/INDEX(НАСЕЛЕНИЕ!W$2:W$108,MATCH('ВРП-ДУШ'!$C28,НАСЕЛЕНИЕ!$A$2:$A$108,0))</f>
        <v>644511.3287734465</v>
      </c>
      <c r="T28" s="10">
        <f>'ВРП-РЕАЛ'!H28*1000/INDEX(НАСЕЛЕНИЕ!X$2:X$108,MATCH('ВРП-ДУШ'!$C28,НАСЕЛЕНИЕ!$A$2:$A$108,0))</f>
        <v>692848.30303431721</v>
      </c>
      <c r="U28" s="10">
        <f>'ВРП-РЕАЛ'!I28*1000/INDEX(НАСЕЛЕНИЕ!Y$2:Y$108,MATCH('ВРП-ДУШ'!$C28,НАСЕЛЕНИЕ!$A$2:$A$108,0))</f>
        <v>714076.62483096065</v>
      </c>
      <c r="V28" s="12">
        <f t="shared" si="1"/>
        <v>675145.15931664873</v>
      </c>
    </row>
    <row r="29" spans="1:22" ht="12.75" customHeight="1" x14ac:dyDescent="0.25">
      <c r="A29" s="105" t="s">
        <v>9</v>
      </c>
      <c r="B29" s="1" t="s">
        <v>34</v>
      </c>
      <c r="C29" s="9" t="str">
        <f t="shared" si="0"/>
        <v>Ненецкий автономный округ (Архангельская область)</v>
      </c>
      <c r="D29" s="10" t="e">
        <f>E29/INDEX('ВРП-ДУШ ИФО'!B:B,MATCH($B29,'ВРП-ДУШ ИФО'!$A:$A,0))*100</f>
        <v>#DIV/0!</v>
      </c>
      <c r="E29" s="10" t="e">
        <f>F29/INDEX('ВРП-ДУШ ИФО'!C:C,MATCH($B29,'ВРП-ДУШ ИФО'!$A:$A,0))*100</f>
        <v>#DIV/0!</v>
      </c>
      <c r="F29" s="10" t="e">
        <f>G29/INDEX('ВРП-ДУШ ИФО'!D:D,MATCH($B29,'ВРП-ДУШ ИФО'!$A:$A,0))*100</f>
        <v>#DIV/0!</v>
      </c>
      <c r="G29" s="10" t="e">
        <f>H29/INDEX('ВРП-ДУШ ИФО'!E:E,MATCH($B29,'ВРП-ДУШ ИФО'!$A:$A,0))*100</f>
        <v>#DIV/0!</v>
      </c>
      <c r="H29" s="10" t="e">
        <f>I29/INDEX('ВРП-ДУШ ИФО'!F:F,MATCH($B29,'ВРП-ДУШ ИФО'!$A:$A,0))*100</f>
        <v>#DIV/0!</v>
      </c>
      <c r="I29" s="10" t="e">
        <f>J29/INDEX('ВРП-ДУШ ИФО'!G:G,MATCH($B29,'ВРП-ДУШ ИФО'!$A:$A,0))*100</f>
        <v>#DIV/0!</v>
      </c>
      <c r="J29" s="10" t="e">
        <f>K29/INDEX('ВРП-ДУШ ИФО'!H:H,MATCH($B29,'ВРП-ДУШ ИФО'!$A:$A,0))*100</f>
        <v>#DIV/0!</v>
      </c>
      <c r="K29" s="10">
        <f>L29/INDEX('ВРП-ДУШ ИФО'!I:I,MATCH($B29,'ВРП-ДУШ ИФО'!$A:$A,0))*100</f>
        <v>5964959.7305273274</v>
      </c>
      <c r="L29" s="10">
        <f>M29/INDEX('ВРП-ДУШ ИФО'!J:J,MATCH($B29,'ВРП-ДУШ ИФО'!$A:$A,0))*100</f>
        <v>5613027.1064262148</v>
      </c>
      <c r="M29" s="10">
        <f>N29/INDEX('ВРП-ДУШ ИФО'!K:K,MATCH($B29,'ВРП-ДУШ ИФО'!$A:$A,0))*100</f>
        <v>5540057.7540426739</v>
      </c>
      <c r="N29" s="10">
        <f>O29/INDEX('ВРП-ДУШ ИФО'!L:L,MATCH($B29,'ВРП-ДУШ ИФО'!$A:$A,0))*100</f>
        <v>5700719.4289099118</v>
      </c>
      <c r="O29" s="10">
        <f>'ВРП-РЕАЛ'!C29*1000/INDEX(НАСЕЛЕНИЕ!S$2:S$108,MATCH('ВРП-ДУШ'!$C29,НАСЕЛЕНИЕ!$A$2:$A$108,0))</f>
        <v>6173879.1415094342</v>
      </c>
      <c r="P29" s="10">
        <f>'ВРП-РЕАЛ'!D29*1000/INDEX(НАСЕЛЕНИЕ!T$2:T$108,MATCH('ВРП-ДУШ'!$C29,НАСЕЛЕНИЕ!$A$2:$A$108,0))</f>
        <v>6105999.04682869</v>
      </c>
      <c r="Q29" s="10">
        <f>'ВРП-РЕАЛ'!E29*1000/INDEX(НАСЕЛЕНИЕ!U$2:U$108,MATCH('ВРП-ДУШ'!$C29,НАСЕЛЕНИЕ!$A$2:$A$108,0))</f>
        <v>5662209.7024022946</v>
      </c>
      <c r="R29" s="10">
        <f>'ВРП-РЕАЛ'!F29*1000/INDEX(НАСЕЛЕНИЕ!V$2:V$108,MATCH('ВРП-ДУШ'!$C29,НАСЕЛЕНИЕ!$A$2:$A$108,0))</f>
        <v>5667326.8006056091</v>
      </c>
      <c r="S29" s="10">
        <f>'ВРП-РЕАЛ'!G29*1000/INDEX(НАСЕЛЕНИЕ!W$2:W$108,MATCH('ВРП-ДУШ'!$C29,НАСЕЛЕНИЕ!$A$2:$A$108,0))</f>
        <v>4812018.1251953924</v>
      </c>
      <c r="T29" s="10">
        <f>'ВРП-РЕАЛ'!H29*1000/INDEX(НАСЕЛЕНИЕ!X$2:X$108,MATCH('ВРП-ДУШ'!$C29,НАСЕЛЕНИЕ!$A$2:$A$108,0))</f>
        <v>5230580.3802959463</v>
      </c>
      <c r="U29" s="10">
        <f>'ВРП-РЕАЛ'!I29*1000/INDEX(НАСЕЛЕНИЕ!Y$2:Y$108,MATCH('ВРП-ДУШ'!$C29,НАСЕЛЕНИЕ!$A$2:$A$108,0))</f>
        <v>5899845.6501787268</v>
      </c>
      <c r="V29" s="12">
        <f t="shared" si="1"/>
        <v>5562996.6175844437</v>
      </c>
    </row>
    <row r="30" spans="1:22" ht="12.75" customHeight="1" x14ac:dyDescent="0.25">
      <c r="A30" s="105" t="s">
        <v>9</v>
      </c>
      <c r="B30" s="1" t="s">
        <v>35</v>
      </c>
      <c r="C30" s="9" t="str">
        <f t="shared" si="0"/>
        <v>Архангельская область (кроме Ненецкого автономного округа)</v>
      </c>
      <c r="D30" s="10" t="e">
        <f>E30/INDEX('ВРП-ДУШ ИФО'!B:B,MATCH($B30,'ВРП-ДУШ ИФО'!$A:$A,0))*100</f>
        <v>#N/A</v>
      </c>
      <c r="E30" s="10" t="e">
        <f>F30/INDEX('ВРП-ДУШ ИФО'!C:C,MATCH($B30,'ВРП-ДУШ ИФО'!$A:$A,0))*100</f>
        <v>#N/A</v>
      </c>
      <c r="F30" s="10" t="e">
        <f>G30/INDEX('ВРП-ДУШ ИФО'!D:D,MATCH($B30,'ВРП-ДУШ ИФО'!$A:$A,0))*100</f>
        <v>#N/A</v>
      </c>
      <c r="G30" s="10" t="e">
        <f>H30/INDEX('ВРП-ДУШ ИФО'!E:E,MATCH($B30,'ВРП-ДУШ ИФО'!$A:$A,0))*100</f>
        <v>#N/A</v>
      </c>
      <c r="H30" s="10" t="e">
        <f>I30/INDEX('ВРП-ДУШ ИФО'!F:F,MATCH($B30,'ВРП-ДУШ ИФО'!$A:$A,0))*100</f>
        <v>#N/A</v>
      </c>
      <c r="I30" s="10" t="e">
        <f>J30/INDEX('ВРП-ДУШ ИФО'!G:G,MATCH($B30,'ВРП-ДУШ ИФО'!$A:$A,0))*100</f>
        <v>#N/A</v>
      </c>
      <c r="J30" s="10" t="e">
        <f>K30/INDEX('ВРП-ДУШ ИФО'!H:H,MATCH($B30,'ВРП-ДУШ ИФО'!$A:$A,0))*100</f>
        <v>#N/A</v>
      </c>
      <c r="K30" s="10" t="e">
        <f>L30/INDEX('ВРП-ДУШ ИФО'!I:I,MATCH($B30,'ВРП-ДУШ ИФО'!$A:$A,0))*100</f>
        <v>#N/A</v>
      </c>
      <c r="L30" s="10" t="e">
        <f>M30/INDEX('ВРП-ДУШ ИФО'!J:J,MATCH($B30,'ВРП-ДУШ ИФО'!$A:$A,0))*100</f>
        <v>#N/A</v>
      </c>
      <c r="M30" s="10" t="e">
        <f>N30/INDEX('ВРП-ДУШ ИФО'!K:K,MATCH($B30,'ВРП-ДУШ ИФО'!$A:$A,0))*100</f>
        <v>#N/A</v>
      </c>
      <c r="N30" s="10" t="e">
        <f>O30/INDEX('ВРП-ДУШ ИФО'!L:L,MATCH($B30,'ВРП-ДУШ ИФО'!$A:$A,0))*100</f>
        <v>#N/A</v>
      </c>
      <c r="O30" s="10">
        <f>'ВРП-РЕАЛ'!C30*1000/INDEX(НАСЕЛЕНИЕ!S$2:S$108,MATCH('ВРП-ДУШ'!$C30,НАСЕЛЕНИЕ!$A$2:$A$108,0))</f>
        <v>419090.30004049081</v>
      </c>
      <c r="P30" s="10">
        <f>'ВРП-РЕАЛ'!D30*1000/INDEX(НАСЕЛЕНИЕ!T$2:T$108,MATCH('ВРП-ДУШ'!$C30,НАСЕЛЕНИЕ!$A$2:$A$108,0))</f>
        <v>441503.78723118879</v>
      </c>
      <c r="Q30" s="10">
        <f>'ВРП-РЕАЛ'!E30*1000/INDEX(НАСЕЛЕНИЕ!U$2:U$108,MATCH('ВРП-ДУШ'!$C30,НАСЕЛЕНИЕ!$A$2:$A$108,0))</f>
        <v>462721.98573577905</v>
      </c>
      <c r="R30" s="10">
        <f>'ВРП-РЕАЛ'!F30*1000/INDEX(НАСЕЛЕНИЕ!V$2:V$108,MATCH('ВРП-ДУШ'!$C30,НАСЕЛЕНИЕ!$A$2:$A$108,0))</f>
        <v>473845.09615309344</v>
      </c>
      <c r="S30" s="10">
        <f>'ВРП-РЕАЛ'!G30*1000/INDEX(НАСЕЛЕНИЕ!W$2:W$108,MATCH('ВРП-ДУШ'!$C30,НАСЕЛЕНИЕ!$A$2:$A$108,0))</f>
        <v>472039.6878744571</v>
      </c>
      <c r="T30" s="10">
        <f>'ВРП-РЕАЛ'!H30*1000/INDEX(НАСЕЛЕНИЕ!X$2:X$108,MATCH('ВРП-ДУШ'!$C30,НАСЕЛЕНИЕ!$A$2:$A$108,0))</f>
        <v>501723.74198355194</v>
      </c>
      <c r="U30" s="10">
        <f>'ВРП-РЕАЛ'!I30*1000/INDEX(НАСЕЛЕНИЕ!Y$2:Y$108,MATCH('ВРП-ДУШ'!$C30,НАСЕЛЕНИЕ!$A$2:$A$108,0))</f>
        <v>492601.05812246702</v>
      </c>
      <c r="V30" s="12">
        <f t="shared" si="1"/>
        <v>474072.55951675616</v>
      </c>
    </row>
    <row r="31" spans="1:22" ht="12.75" customHeight="1" x14ac:dyDescent="0.25">
      <c r="A31" s="105" t="s">
        <v>9</v>
      </c>
      <c r="B31" s="1" t="s">
        <v>36</v>
      </c>
      <c r="C31" s="9" t="str">
        <f t="shared" si="0"/>
        <v>Вологодская область</v>
      </c>
      <c r="D31" s="10">
        <f>E31/INDEX('ВРП-ДУШ ИФО'!B:B,MATCH($B31,'ВРП-ДУШ ИФО'!$A:$A,0))*100</f>
        <v>358084.14866153634</v>
      </c>
      <c r="E31" s="10">
        <f>F31/INDEX('ВРП-ДУШ ИФО'!C:C,MATCH($B31,'ВРП-ДУШ ИФО'!$A:$A,0))*100</f>
        <v>377062.60854059778</v>
      </c>
      <c r="F31" s="10">
        <f>G31/INDEX('ВРП-ДУШ ИФО'!D:D,MATCH($B31,'ВРП-ДУШ ИФО'!$A:$A,0))*100</f>
        <v>398178.11461887124</v>
      </c>
      <c r="G31" s="10">
        <f>H31/INDEX('ВРП-ДУШ ИФО'!E:E,MATCH($B31,'ВРП-ДУШ ИФО'!$A:$A,0))*100</f>
        <v>420874.26715214696</v>
      </c>
      <c r="H31" s="10">
        <f>I31/INDEX('ВРП-ДУШ ИФО'!F:F,MATCH($B31,'ВРП-ДУШ ИФО'!$A:$A,0))*100</f>
        <v>409089.78767188691</v>
      </c>
      <c r="I31" s="10">
        <f>J31/INDEX('ВРП-ДУШ ИФО'!G:G,MATCH($B31,'ВРП-ДУШ ИФО'!$A:$A,0))*100</f>
        <v>357953.56421290105</v>
      </c>
      <c r="J31" s="10">
        <f>K31/INDEX('ВРП-ДУШ ИФО'!H:H,MATCH($B31,'ВРП-ДУШ ИФО'!$A:$A,0))*100</f>
        <v>380146.68519410089</v>
      </c>
      <c r="K31" s="10">
        <f>L31/INDEX('ВРП-ДУШ ИФО'!I:I,MATCH($B31,'ВРП-ДУШ ИФО'!$A:$A,0))*100</f>
        <v>407897.39321327023</v>
      </c>
      <c r="L31" s="10">
        <f>M31/INDEX('ВРП-ДУШ ИФО'!J:J,MATCH($B31,'ВРП-ДУШ ИФО'!$A:$A,0))*100</f>
        <v>428292.26287393377</v>
      </c>
      <c r="M31" s="10">
        <f>N31/INDEX('ВРП-ДУШ ИФО'!K:K,MATCH($B31,'ВРП-ДУШ ИФО'!$A:$A,0))*100</f>
        <v>410732.28009610251</v>
      </c>
      <c r="N31" s="10">
        <f>O31/INDEX('ВРП-ДУШ ИФО'!L:L,MATCH($B31,'ВРП-ДУШ ИФО'!$A:$A,0))*100</f>
        <v>423875.71305917774</v>
      </c>
      <c r="O31" s="10">
        <f>'ВРП-РЕАЛ'!C31*1000/INDEX(НАСЕЛЕНИЕ!S$2:S$108,MATCH('ВРП-ДУШ'!$C31,НАСЕЛЕНИЕ!$A$2:$A$108,0))</f>
        <v>430233.84875506541</v>
      </c>
      <c r="P31" s="10">
        <f>'ВРП-РЕАЛ'!D31*1000/INDEX(НАСЕЛЕНИЕ!T$2:T$108,MATCH('ВРП-ДУШ'!$C31,НАСЕЛЕНИЕ!$A$2:$A$108,0))</f>
        <v>435186.47108588362</v>
      </c>
      <c r="Q31" s="10">
        <f>'ВРП-РЕАЛ'!E31*1000/INDEX(НАСЕЛЕНИЕ!U$2:U$108,MATCH('ВРП-ДУШ'!$C31,НАСЕЛЕНИЕ!$A$2:$A$108,0))</f>
        <v>448220.39119545603</v>
      </c>
      <c r="R31" s="10">
        <f>'ВРП-РЕАЛ'!F31*1000/INDEX(НАСЕЛЕНИЕ!V$2:V$108,MATCH('ВРП-ДУШ'!$C31,НАСЕЛЕНИЕ!$A$2:$A$108,0))</f>
        <v>447175.3951613527</v>
      </c>
      <c r="S31" s="10">
        <f>'ВРП-РЕАЛ'!G31*1000/INDEX(НАСЕЛЕНИЕ!W$2:W$108,MATCH('ВРП-ДУШ'!$C31,НАСЕЛЕНИЕ!$A$2:$A$108,0))</f>
        <v>443223.77660587797</v>
      </c>
      <c r="T31" s="10">
        <f>'ВРП-РЕАЛ'!H31*1000/INDEX(НАСЕЛЕНИЕ!X$2:X$108,MATCH('ВРП-ДУШ'!$C31,НАСЕЛЕНИЕ!$A$2:$A$108,0))</f>
        <v>460857.10240630072</v>
      </c>
      <c r="U31" s="10">
        <f>'ВРП-РЕАЛ'!I31*1000/INDEX(НАСЕЛЕНИЕ!Y$2:Y$108,MATCH('ВРП-ДУШ'!$C31,НАСЕЛЕНИЕ!$A$2:$A$108,0))</f>
        <v>442728.04835555307</v>
      </c>
      <c r="V31" s="12">
        <f t="shared" si="1"/>
        <v>446231.8641350707</v>
      </c>
    </row>
    <row r="32" spans="1:22" ht="12.75" customHeight="1" x14ac:dyDescent="0.25">
      <c r="A32" s="105" t="s">
        <v>9</v>
      </c>
      <c r="B32" s="1" t="s">
        <v>37</v>
      </c>
      <c r="C32" s="9" t="str">
        <f t="shared" si="0"/>
        <v>Калининградская область</v>
      </c>
      <c r="D32" s="10">
        <f>E32/INDEX('ВРП-ДУШ ИФО'!B:B,MATCH($B32,'ВРП-ДУШ ИФО'!$A:$A,0))*100</f>
        <v>259472.20334422542</v>
      </c>
      <c r="E32" s="10">
        <f>F32/INDEX('ВРП-ДУШ ИФО'!C:C,MATCH($B32,'ВРП-ДУШ ИФО'!$A:$A,0))*100</f>
        <v>270370.0358846829</v>
      </c>
      <c r="F32" s="10">
        <f>G32/INDEX('ВРП-ДУШ ИФО'!D:D,MATCH($B32,'ВРП-ДУШ ИФО'!$A:$A,0))*100</f>
        <v>313088.50155446277</v>
      </c>
      <c r="G32" s="10">
        <f>H32/INDEX('ВРП-ДУШ ИФО'!E:E,MATCH($B32,'ВРП-ДУШ ИФО'!$A:$A,0))*100</f>
        <v>375706.20186535531</v>
      </c>
      <c r="H32" s="10">
        <f>I32/INDEX('ВРП-ДУШ ИФО'!F:F,MATCH($B32,'ВРП-ДУШ ИФО'!$A:$A,0))*100</f>
        <v>392988.6871511616</v>
      </c>
      <c r="I32" s="10">
        <f>J32/INDEX('ВРП-ДУШ ИФО'!G:G,MATCH($B32,'ВРП-ДУШ ИФО'!$A:$A,0))*100</f>
        <v>358798.67136901052</v>
      </c>
      <c r="J32" s="10">
        <f>K32/INDEX('ВРП-ДУШ ИФО'!H:H,MATCH($B32,'ВРП-ДУШ ИФО'!$A:$A,0))*100</f>
        <v>384990.97437894827</v>
      </c>
      <c r="K32" s="10">
        <f>L32/INDEX('ВРП-ДУШ ИФО'!I:I,MATCH($B32,'ВРП-ДУШ ИФО'!$A:$A,0))*100</f>
        <v>401160.59530286409</v>
      </c>
      <c r="L32" s="10">
        <f>M32/INDEX('ВРП-ДУШ ИФО'!J:J,MATCH($B32,'ВРП-ДУШ ИФО'!$A:$A,0))*100</f>
        <v>417207.01911497861</v>
      </c>
      <c r="M32" s="10">
        <f>N32/INDEX('ВРП-ДУШ ИФО'!K:K,MATCH($B32,'ВРП-ДУШ ИФО'!$A:$A,0))*100</f>
        <v>417624.22613409359</v>
      </c>
      <c r="N32" s="10">
        <f>O32/INDEX('ВРП-ДУШ ИФО'!L:L,MATCH($B32,'ВРП-ДУШ ИФО'!$A:$A,0))*100</f>
        <v>433911.57095332327</v>
      </c>
      <c r="O32" s="10">
        <f>'ВРП-РЕАЛ'!C32*1000/INDEX(НАСЕЛЕНИЕ!S$2:S$108,MATCH('ВРП-ДУШ'!$C32,НАСЕЛЕНИЕ!$A$2:$A$108,0))</f>
        <v>424365.51639235014</v>
      </c>
      <c r="P32" s="10">
        <f>'ВРП-РЕАЛ'!D32*1000/INDEX(НАСЕЛЕНИЕ!T$2:T$108,MATCH('ВРП-ДУШ'!$C32,НАСЕЛЕНИЕ!$A$2:$A$108,0))</f>
        <v>429129.69634544197</v>
      </c>
      <c r="Q32" s="10">
        <f>'ВРП-РЕАЛ'!E32*1000/INDEX(НАСЕЛЕНИЕ!U$2:U$108,MATCH('ВРП-ДУШ'!$C32,НАСЕЛЕНИЕ!$A$2:$A$108,0))</f>
        <v>439801.30095212586</v>
      </c>
      <c r="R32" s="10">
        <f>'ВРП-РЕАЛ'!F32*1000/INDEX(НАСЕЛЕНИЕ!V$2:V$108,MATCH('ВРП-ДУШ'!$C32,НАСЕЛЕНИЕ!$A$2:$A$108,0))</f>
        <v>443885.61587271409</v>
      </c>
      <c r="S32" s="10">
        <f>'ВРП-РЕАЛ'!G32*1000/INDEX(НАСЕЛЕНИЕ!W$2:W$108,MATCH('ВРП-ДУШ'!$C32,НАСЕЛЕНИЕ!$A$2:$A$108,0))</f>
        <v>441440.976839724</v>
      </c>
      <c r="T32" s="10">
        <f>'ВРП-РЕАЛ'!H32*1000/INDEX(НАСЕЛЕНИЕ!X$2:X$108,MATCH('ВРП-ДУШ'!$C32,НАСЕЛЕНИЕ!$A$2:$A$108,0))</f>
        <v>476607.55140001152</v>
      </c>
      <c r="U32" s="10">
        <f>'ВРП-РЕАЛ'!I32*1000/INDEX(НАСЕЛЕНИЕ!Y$2:Y$108,MATCH('ВРП-ДУШ'!$C32,НАСЕЛЕНИЕ!$A$2:$A$108,0))</f>
        <v>452078.74728229525</v>
      </c>
      <c r="V32" s="12">
        <f t="shared" si="1"/>
        <v>447157.31478205213</v>
      </c>
    </row>
    <row r="33" spans="1:22" ht="12.75" customHeight="1" x14ac:dyDescent="0.25">
      <c r="A33" s="105" t="s">
        <v>9</v>
      </c>
      <c r="B33" s="1" t="s">
        <v>38</v>
      </c>
      <c r="C33" s="9" t="str">
        <f t="shared" si="0"/>
        <v>Ленинградская область</v>
      </c>
      <c r="D33" s="10">
        <f>E33/INDEX('ВРП-ДУШ ИФО'!B:B,MATCH($B33,'ВРП-ДУШ ИФО'!$A:$A,0))*100</f>
        <v>328948.9442973386</v>
      </c>
      <c r="E33" s="10">
        <f>F33/INDEX('ВРП-ДУШ ИФО'!C:C,MATCH($B33,'ВРП-ДУШ ИФО'!$A:$A,0))*100</f>
        <v>359212.24717269372</v>
      </c>
      <c r="F33" s="10">
        <f>G33/INDEX('ВРП-ДУШ ИФО'!D:D,MATCH($B33,'ВРП-ДУШ ИФО'!$A:$A,0))*100</f>
        <v>398366.38211451739</v>
      </c>
      <c r="G33" s="10">
        <f>H33/INDEX('ВРП-ДУШ ИФО'!E:E,MATCH($B33,'ВРП-ДУШ ИФО'!$A:$A,0))*100</f>
        <v>422666.7314235029</v>
      </c>
      <c r="H33" s="10">
        <f>I33/INDEX('ВРП-ДУШ ИФО'!F:F,MATCH($B33,'ВРП-ДУШ ИФО'!$A:$A,0))*100</f>
        <v>444222.73472610151</v>
      </c>
      <c r="I33" s="10">
        <f>J33/INDEX('ВРП-ДУШ ИФО'!G:G,MATCH($B33,'ВРП-ДУШ ИФО'!$A:$A,0))*100</f>
        <v>440668.95284829271</v>
      </c>
      <c r="J33" s="10">
        <f>K33/INDEX('ВРП-ДУШ ИФО'!H:H,MATCH($B33,'ВРП-ДУШ ИФО'!$A:$A,0))*100</f>
        <v>461821.06258501078</v>
      </c>
      <c r="K33" s="10">
        <f>L33/INDEX('ВРП-ДУШ ИФО'!I:I,MATCH($B33,'ВРП-ДУШ ИФО'!$A:$A,0))*100</f>
        <v>488144.86315235647</v>
      </c>
      <c r="L33" s="10">
        <f>M33/INDEX('ВРП-ДУШ ИФО'!J:J,MATCH($B33,'ВРП-ДУШ ИФО'!$A:$A,0))*100</f>
        <v>514016.54089943133</v>
      </c>
      <c r="M33" s="10">
        <f>N33/INDEX('ВРП-ДУШ ИФО'!K:K,MATCH($B33,'ВРП-ДУШ ИФО'!$A:$A,0))*100</f>
        <v>502194.16045874439</v>
      </c>
      <c r="N33" s="10">
        <f>O33/INDEX('ВРП-ДУШ ИФО'!L:L,MATCH($B33,'ВРП-ДУШ ИФО'!$A:$A,0))*100</f>
        <v>499683.18965645065</v>
      </c>
      <c r="O33" s="10">
        <f>'ВРП-РЕАЛ'!C33*1000/INDEX(НАСЕЛЕНИЕ!S$2:S$108,MATCH('ВРП-ДУШ'!$C33,НАСЕЛЕНИЕ!$A$2:$A$108,0))</f>
        <v>520669.88362202165</v>
      </c>
      <c r="P33" s="10">
        <f>'ВРП-РЕАЛ'!D33*1000/INDEX(НАСЕЛЕНИЕ!T$2:T$108,MATCH('ВРП-ДУШ'!$C33,НАСЕЛЕНИЕ!$A$2:$A$108,0))</f>
        <v>521976.98935538199</v>
      </c>
      <c r="Q33" s="10">
        <f>'ВРП-РЕАЛ'!E33*1000/INDEX(НАСЕЛЕНИЕ!U$2:U$108,MATCH('ВРП-ДУШ'!$C33,НАСЕЛЕНИЕ!$A$2:$A$108,0))</f>
        <v>535242.03176240448</v>
      </c>
      <c r="R33" s="10">
        <f>'ВРП-РЕАЛ'!F33*1000/INDEX(НАСЕЛЕНИЕ!V$2:V$108,MATCH('ВРП-ДУШ'!$C33,НАСЕЛЕНИЕ!$A$2:$A$108,0))</f>
        <v>539669.63476782956</v>
      </c>
      <c r="S33" s="10">
        <f>'ВРП-РЕАЛ'!G33*1000/INDEX(НАСЕЛЕНИЕ!W$2:W$108,MATCH('ВРП-ДУШ'!$C33,НАСЕЛЕНИЕ!$A$2:$A$108,0))</f>
        <v>529710.88413207629</v>
      </c>
      <c r="T33" s="10">
        <f>'ВРП-РЕАЛ'!H33*1000/INDEX(НАСЕЛЕНИЕ!X$2:X$108,MATCH('ВРП-ДУШ'!$C33,НАСЕЛЕНИЕ!$A$2:$A$108,0))</f>
        <v>558509.48977931845</v>
      </c>
      <c r="U33" s="10">
        <f>'ВРП-РЕАЛ'!I33*1000/INDEX(НАСЕЛЕНИЕ!Y$2:Y$108,MATCH('ВРП-ДУШ'!$C33,НАСЕЛЕНИЕ!$A$2:$A$108,0))</f>
        <v>552038.19044575049</v>
      </c>
      <c r="V33" s="12">
        <f t="shared" si="1"/>
        <v>539524.53670712688</v>
      </c>
    </row>
    <row r="34" spans="1:22" ht="12.75" customHeight="1" x14ac:dyDescent="0.25">
      <c r="A34" s="105" t="s">
        <v>9</v>
      </c>
      <c r="B34" s="1" t="s">
        <v>39</v>
      </c>
      <c r="C34" s="9" t="str">
        <f t="shared" si="0"/>
        <v>Мурманская область</v>
      </c>
      <c r="D34" s="10">
        <f>E34/INDEX('ВРП-ДУШ ИФО'!B:B,MATCH($B34,'ВРП-ДУШ ИФО'!$A:$A,0))*100</f>
        <v>562328.36516399216</v>
      </c>
      <c r="E34" s="10">
        <f>F34/INDEX('ВРП-ДУШ ИФО'!C:C,MATCH($B34,'ВРП-ДУШ ИФО'!$A:$A,0))*100</f>
        <v>587070.8132312079</v>
      </c>
      <c r="F34" s="10">
        <f>G34/INDEX('ВРП-ДУШ ИФО'!D:D,MATCH($B34,'ВРП-ДУШ ИФО'!$A:$A,0))*100</f>
        <v>614663.14145307476</v>
      </c>
      <c r="G34" s="10">
        <f>H34/INDEX('ВРП-ДУШ ИФО'!E:E,MATCH($B34,'ВРП-ДУШ ИФО'!$A:$A,0))*100</f>
        <v>638020.34082829161</v>
      </c>
      <c r="H34" s="10">
        <f>I34/INDEX('ВРП-ДУШ ИФО'!F:F,MATCH($B34,'ВРП-ДУШ ИФО'!$A:$A,0))*100</f>
        <v>643762.52389574621</v>
      </c>
      <c r="I34" s="10">
        <f>J34/INDEX('ВРП-ДУШ ИФО'!G:G,MATCH($B34,'ВРП-ДУШ ИФО'!$A:$A,0))*100</f>
        <v>592261.52198408649</v>
      </c>
      <c r="J34" s="10">
        <f>K34/INDEX('ВРП-ДУШ ИФО'!H:H,MATCH($B34,'ВРП-ДУШ ИФО'!$A:$A,0))*100</f>
        <v>592853.78350607061</v>
      </c>
      <c r="K34" s="10">
        <f>L34/INDEX('ВРП-ДУШ ИФО'!I:I,MATCH($B34,'ВРП-ДУШ ИФО'!$A:$A,0))*100</f>
        <v>595818.05242360092</v>
      </c>
      <c r="L34" s="10">
        <f>M34/INDEX('ВРП-ДУШ ИФО'!J:J,MATCH($B34,'ВРП-ДУШ ИФО'!$A:$A,0))*100</f>
        <v>604159.50515753136</v>
      </c>
      <c r="M34" s="10">
        <f>N34/INDEX('ВРП-ДУШ ИФО'!K:K,MATCH($B34,'ВРП-ДУШ ИФО'!$A:$A,0))*100</f>
        <v>615638.53575552453</v>
      </c>
      <c r="N34" s="10">
        <f>O34/INDEX('ВРП-ДУШ ИФО'!L:L,MATCH($B34,'ВРП-ДУШ ИФО'!$A:$A,0))*100</f>
        <v>629182.58354214614</v>
      </c>
      <c r="O34" s="10">
        <f>'ВРП-РЕАЛ'!C34*1000/INDEX(НАСЕЛЕНИЕ!S$2:S$108,MATCH('ВРП-ДУШ'!$C34,НАСЕЛЕНИЕ!$A$2:$A$108,0))</f>
        <v>640507.87004590477</v>
      </c>
      <c r="P34" s="10">
        <f>'ВРП-РЕАЛ'!D34*1000/INDEX(НАСЕЛЕНИЕ!T$2:T$108,MATCH('ВРП-ДУШ'!$C34,НАСЕЛЕНИЕ!$A$2:$A$108,0))</f>
        <v>657963.75514652126</v>
      </c>
      <c r="Q34" s="10">
        <f>'ВРП-РЕАЛ'!E34*1000/INDEX(НАСЕЛЕНИЕ!U$2:U$108,MATCH('ВРП-ДУШ'!$C34,НАСЕЛЕНИЕ!$A$2:$A$108,0))</f>
        <v>671291.32760305132</v>
      </c>
      <c r="R34" s="10">
        <f>'ВРП-РЕАЛ'!F34*1000/INDEX(НАСЕЛЕНИЕ!V$2:V$108,MATCH('ВРП-ДУШ'!$C34,НАСЕЛЕНИЕ!$A$2:$A$108,0))</f>
        <v>710173.74343929777</v>
      </c>
      <c r="S34" s="10">
        <f>'ВРП-РЕАЛ'!G34*1000/INDEX(НАСЕЛЕНИЕ!W$2:W$108,MATCH('ВРП-ДУШ'!$C34,НАСЕЛЕНИЕ!$A$2:$A$108,0))</f>
        <v>763784.04536249733</v>
      </c>
      <c r="T34" s="10">
        <f>'ВРП-РЕАЛ'!H34*1000/INDEX(НАСЕЛЕНИЕ!X$2:X$108,MATCH('ВРП-ДУШ'!$C34,НАСЕЛЕНИЕ!$A$2:$A$108,0))</f>
        <v>829625.80840078997</v>
      </c>
      <c r="U34" s="10">
        <f>'ВРП-РЕАЛ'!I34*1000/INDEX(НАСЕЛЕНИЕ!Y$2:Y$108,MATCH('ВРП-ДУШ'!$C34,НАСЕЛЕНИЕ!$A$2:$A$108,0))</f>
        <v>789531.49482830765</v>
      </c>
      <c r="V34" s="12">
        <f t="shared" si="1"/>
        <v>737061.69579674432</v>
      </c>
    </row>
    <row r="35" spans="1:22" ht="12.75" customHeight="1" x14ac:dyDescent="0.25">
      <c r="A35" s="105" t="s">
        <v>9</v>
      </c>
      <c r="B35" s="1" t="s">
        <v>40</v>
      </c>
      <c r="C35" s="9" t="str">
        <f t="shared" si="0"/>
        <v>Новгородская область</v>
      </c>
      <c r="D35" s="10">
        <f>E35/INDEX('ВРП-ДУШ ИФО'!B:B,MATCH($B35,'ВРП-ДУШ ИФО'!$A:$A,0))*100</f>
        <v>245009.22742985858</v>
      </c>
      <c r="E35" s="10">
        <f>F35/INDEX('ВРП-ДУШ ИФО'!C:C,MATCH($B35,'ВРП-ДУШ ИФО'!$A:$A,0))*100</f>
        <v>257749.70725621123</v>
      </c>
      <c r="F35" s="10">
        <f>G35/INDEX('ВРП-ДУШ ИФО'!D:D,MATCH($B35,'ВРП-ДУШ ИФО'!$A:$A,0))*100</f>
        <v>271668.19144804665</v>
      </c>
      <c r="G35" s="10">
        <f>H35/INDEX('ВРП-ДУШ ИФО'!E:E,MATCH($B35,'ВРП-ДУШ ИФО'!$A:$A,0))*100</f>
        <v>289598.29208361771</v>
      </c>
      <c r="H35" s="10">
        <f>I35/INDEX('ВРП-ДУШ ИФО'!F:F,MATCH($B35,'ВРП-ДУШ ИФО'!$A:$A,0))*100</f>
        <v>316241.33495531057</v>
      </c>
      <c r="I35" s="10">
        <f>J35/INDEX('ВРП-ДУШ ИФО'!G:G,MATCH($B35,'ВРП-ДУШ ИФО'!$A:$A,0))*100</f>
        <v>315925.09362035524</v>
      </c>
      <c r="J35" s="10">
        <f>K35/INDEX('ВРП-ДУШ ИФО'!H:H,MATCH($B35,'ВРП-ДУШ ИФО'!$A:$A,0))*100</f>
        <v>326350.62170982698</v>
      </c>
      <c r="K35" s="10">
        <f>L35/INDEX('ВРП-ДУШ ИФО'!I:I,MATCH($B35,'ВРП-ДУШ ИФО'!$A:$A,0))*100</f>
        <v>341036.39968676923</v>
      </c>
      <c r="L35" s="10">
        <f>M35/INDEX('ВРП-ДУШ ИФО'!J:J,MATCH($B35,'ВРП-ДУШ ИФО'!$A:$A,0))*100</f>
        <v>371388.63925889169</v>
      </c>
      <c r="M35" s="10">
        <f>N35/INDEX('ВРП-ДУШ ИФО'!K:K,MATCH($B35,'ВРП-ДУШ ИФО'!$A:$A,0))*100</f>
        <v>380673.35524036398</v>
      </c>
      <c r="N35" s="10">
        <f>O35/INDEX('ВРП-ДУШ ИФО'!L:L,MATCH($B35,'ВРП-ДУШ ИФО'!$A:$A,0))*100</f>
        <v>402752.40984430508</v>
      </c>
      <c r="O35" s="10">
        <f>'ВРП-РЕАЛ'!C35*1000/INDEX(НАСЕЛЕНИЕ!S$2:S$108,MATCH('ВРП-ДУШ'!$C35,НАСЕЛЕНИЕ!$A$2:$A$108,0))</f>
        <v>413626.72491010133</v>
      </c>
      <c r="P35" s="10">
        <f>'ВРП-РЕАЛ'!D35*1000/INDEX(НАСЕЛЕНИЕ!T$2:T$108,MATCH('ВРП-ДУШ'!$C35,НАСЕЛЕНИЕ!$A$2:$A$108,0))</f>
        <v>425130.78110838291</v>
      </c>
      <c r="Q35" s="10">
        <f>'ВРП-РЕАЛ'!E35*1000/INDEX(НАСЕЛЕНИЕ!U$2:U$108,MATCH('ВРП-ДУШ'!$C35,НАСЕЛЕНИЕ!$A$2:$A$108,0))</f>
        <v>422092.61084728484</v>
      </c>
      <c r="R35" s="10">
        <f>'ВРП-РЕАЛ'!F35*1000/INDEX(НАСЕЛЕНИЕ!V$2:V$108,MATCH('ВРП-ДУШ'!$C35,НАСЕЛЕНИЕ!$A$2:$A$108,0))</f>
        <v>434823.69825896656</v>
      </c>
      <c r="S35" s="10">
        <f>'ВРП-РЕАЛ'!G35*1000/INDEX(НАСЕЛЕНИЕ!W$2:W$108,MATCH('ВРП-ДУШ'!$C35,НАСЕЛЕНИЕ!$A$2:$A$108,0))</f>
        <v>438984.98575078865</v>
      </c>
      <c r="T35" s="10">
        <f>'ВРП-РЕАЛ'!H35*1000/INDEX(НАСЕЛЕНИЕ!X$2:X$108,MATCH('ВРП-ДУШ'!$C35,НАСЕЛЕНИЕ!$A$2:$A$108,0))</f>
        <v>461934.96656044427</v>
      </c>
      <c r="U35" s="10">
        <f>'ВРП-РЕАЛ'!I35*1000/INDEX(НАСЕЛЕНИЕ!Y$2:Y$108,MATCH('ВРП-ДУШ'!$C35,НАСЕЛЕНИЕ!$A$2:$A$108,0))</f>
        <v>461178.99307475396</v>
      </c>
      <c r="V35" s="12">
        <f t="shared" si="1"/>
        <v>440691.0059334368</v>
      </c>
    </row>
    <row r="36" spans="1:22" ht="12.75" customHeight="1" x14ac:dyDescent="0.25">
      <c r="A36" s="105" t="s">
        <v>9</v>
      </c>
      <c r="B36" s="1" t="s">
        <v>41</v>
      </c>
      <c r="C36" s="9" t="str">
        <f t="shared" si="0"/>
        <v>Псковская область</v>
      </c>
      <c r="D36" s="10">
        <f>E36/INDEX('ВРП-ДУШ ИФО'!B:B,MATCH($B36,'ВРП-ДУШ ИФО'!$A:$A,0))*100</f>
        <v>184896.73005645207</v>
      </c>
      <c r="E36" s="10">
        <f>F36/INDEX('ВРП-ДУШ ИФО'!C:C,MATCH($B36,'ВРП-ДУШ ИФО'!$A:$A,0))*100</f>
        <v>188779.56138763754</v>
      </c>
      <c r="F36" s="10">
        <f>G36/INDEX('ВРП-ДУШ ИФО'!D:D,MATCH($B36,'ВРП-ДУШ ИФО'!$A:$A,0))*100</f>
        <v>201616.57156199688</v>
      </c>
      <c r="G36" s="10">
        <f>H36/INDEX('ВРП-ДУШ ИФО'!E:E,MATCH($B36,'ВРП-ДУШ ИФО'!$A:$A,0))*100</f>
        <v>216132.96471446066</v>
      </c>
      <c r="H36" s="10">
        <f>I36/INDEX('ВРП-ДУШ ИФО'!F:F,MATCH($B36,'ВРП-ДУШ ИФО'!$A:$A,0))*100</f>
        <v>225858.94812661136</v>
      </c>
      <c r="I36" s="10">
        <f>J36/INDEX('ВРП-ДУШ ИФО'!G:G,MATCH($B36,'ВРП-ДУШ ИФО'!$A:$A,0))*100</f>
        <v>214566.00072028078</v>
      </c>
      <c r="J36" s="10">
        <f>K36/INDEX('ВРП-ДУШ ИФО'!H:H,MATCH($B36,'ВРП-ДУШ ИФО'!$A:$A,0))*100</f>
        <v>229800.1867714207</v>
      </c>
      <c r="K36" s="10">
        <f>L36/INDEX('ВРП-ДУШ ИФО'!I:I,MATCH($B36,'ВРП-ДУШ ИФО'!$A:$A,0))*100</f>
        <v>247494.80115282009</v>
      </c>
      <c r="L36" s="10">
        <f>M36/INDEX('ВРП-ДУШ ИФО'!J:J,MATCH($B36,'ВРП-ДУШ ИФО'!$A:$A,0))*100</f>
        <v>249474.75956204263</v>
      </c>
      <c r="M36" s="10">
        <f>N36/INDEX('ВРП-ДУШ ИФО'!K:K,MATCH($B36,'ВРП-ДУШ ИФО'!$A:$A,0))*100</f>
        <v>252717.93143634914</v>
      </c>
      <c r="N36" s="10">
        <f>O36/INDEX('ВРП-ДУШ ИФО'!L:L,MATCH($B36,'ВРП-ДУШ ИФО'!$A:$A,0))*100</f>
        <v>253476.08523065818</v>
      </c>
      <c r="O36" s="10">
        <f>'ВРП-РЕАЛ'!C36*1000/INDEX(НАСЕЛЕНИЕ!S$2:S$108,MATCH('ВРП-ДУШ'!$C36,НАСЕЛЕНИЕ!$A$2:$A$108,0))</f>
        <v>250434.37220789026</v>
      </c>
      <c r="P36" s="10">
        <f>'ВРП-РЕАЛ'!D36*1000/INDEX(НАСЕЛЕНИЕ!T$2:T$108,MATCH('ВРП-ДУШ'!$C36,НАСЕЛЕНИЕ!$A$2:$A$108,0))</f>
        <v>254862.60984392231</v>
      </c>
      <c r="Q36" s="10">
        <f>'ВРП-РЕАЛ'!E36*1000/INDEX(НАСЕЛЕНИЕ!U$2:U$108,MATCH('ВРП-ДУШ'!$C36,НАСЕЛЕНИЕ!$A$2:$A$108,0))</f>
        <v>262977.85930311121</v>
      </c>
      <c r="R36" s="10">
        <f>'ВРП-РЕАЛ'!F36*1000/INDEX(НАСЕЛЕНИЕ!V$2:V$108,MATCH('ВРП-ДУШ'!$C36,НАСЕЛЕНИЕ!$A$2:$A$108,0))</f>
        <v>273592.58462484082</v>
      </c>
      <c r="S36" s="10">
        <f>'ВРП-РЕАЛ'!G36*1000/INDEX(НАСЕЛЕНИЕ!W$2:W$108,MATCH('ВРП-ДУШ'!$C36,НАСЕЛЕНИЕ!$A$2:$A$108,0))</f>
        <v>270015.61964615114</v>
      </c>
      <c r="T36" s="10">
        <f>'ВРП-РЕАЛ'!H36*1000/INDEX(НАСЕЛЕНИЕ!X$2:X$108,MATCH('ВРП-ДУШ'!$C36,НАСЕЛЕНИЕ!$A$2:$A$108,0))</f>
        <v>277855.22918774292</v>
      </c>
      <c r="U36" s="10">
        <f>'ВРП-РЕАЛ'!I36*1000/INDEX(НАСЕЛЕНИЕ!Y$2:Y$108,MATCH('ВРП-ДУШ'!$C36,НАСЕЛЕНИЕ!$A$2:$A$108,0))</f>
        <v>278775.94025073352</v>
      </c>
      <c r="V36" s="12">
        <f t="shared" si="1"/>
        <v>269679.97380941693</v>
      </c>
    </row>
    <row r="37" spans="1:22" ht="12.75" customHeight="1" x14ac:dyDescent="0.25">
      <c r="A37" s="105" t="s">
        <v>9</v>
      </c>
      <c r="B37" s="1" t="s">
        <v>42</v>
      </c>
      <c r="C37" s="9" t="str">
        <f t="shared" si="0"/>
        <v>Город Санкт-Петербург город федерального значения</v>
      </c>
      <c r="D37" s="10">
        <f>E37/INDEX('ВРП-ДУШ ИФО'!B:B,MATCH($B37,'ВРП-ДУШ ИФО'!$A:$A,0))*100</f>
        <v>499067.69751609844</v>
      </c>
      <c r="E37" s="10">
        <f>F37/INDEX('ВРП-ДУШ ИФО'!C:C,MATCH($B37,'ВРП-ДУШ ИФО'!$A:$A,0))*100</f>
        <v>537994.97792235413</v>
      </c>
      <c r="F37" s="10">
        <f>G37/INDEX('ВРП-ДУШ ИФО'!D:D,MATCH($B37,'ВРП-ДУШ ИФО'!$A:$A,0))*100</f>
        <v>579420.5912223754</v>
      </c>
      <c r="G37" s="10">
        <f>H37/INDEX('ВРП-ДУШ ИФО'!E:E,MATCH($B37,'ВРП-ДУШ ИФО'!$A:$A,0))*100</f>
        <v>651848.16512517235</v>
      </c>
      <c r="H37" s="10">
        <f>I37/INDEX('ВРП-ДУШ ИФО'!F:F,MATCH($B37,'ВРП-ДУШ ИФО'!$A:$A,0))*100</f>
        <v>709210.80365618749</v>
      </c>
      <c r="I37" s="10">
        <f>J37/INDEX('ВРП-ДУШ ИФО'!G:G,MATCH($B37,'ВРП-ДУШ ИФО'!$A:$A,0))*100</f>
        <v>663821.31222219148</v>
      </c>
      <c r="J37" s="10">
        <f>K37/INDEX('ВРП-ДУШ ИФО'!H:H,MATCH($B37,'ВРП-ДУШ ИФО'!$A:$A,0))*100</f>
        <v>693693.27127219015</v>
      </c>
      <c r="K37" s="10">
        <f>L37/INDEX('ВРП-ДУШ ИФО'!I:I,MATCH($B37,'ВРП-ДУШ ИФО'!$A:$A,0))*100</f>
        <v>742251.80026124348</v>
      </c>
      <c r="L37" s="10">
        <f>M37/INDEX('ВРП-ДУШ ИФО'!J:J,MATCH($B37,'ВРП-ДУШ ИФО'!$A:$A,0))*100</f>
        <v>764519.3542690808</v>
      </c>
      <c r="M37" s="10">
        <f>N37/INDEX('ВРП-ДУШ ИФО'!K:K,MATCH($B37,'ВРП-ДУШ ИФО'!$A:$A,0))*100</f>
        <v>764519.3542690808</v>
      </c>
      <c r="N37" s="10">
        <f>O37/INDEX('ВРП-ДУШ ИФО'!L:L,MATCH($B37,'ВРП-ДУШ ИФО'!$A:$A,0))*100</f>
        <v>759932.2381434663</v>
      </c>
      <c r="O37" s="10">
        <f>'ВРП-РЕАЛ'!C37*1000/INDEX(НАСЕЛЕНИЕ!S$2:S$108,MATCH('ВРП-ДУШ'!$C37,НАСЕЛЕНИЕ!$A$2:$A$108,0))</f>
        <v>763731.89933418366</v>
      </c>
      <c r="P37" s="10">
        <f>'ВРП-РЕАЛ'!D37*1000/INDEX(НАСЕЛЕНИЕ!T$2:T$108,MATCH('ВРП-ДУШ'!$C37,НАСЕЛЕНИЕ!$A$2:$A$108,0))</f>
        <v>760530.77878601896</v>
      </c>
      <c r="Q37" s="10">
        <f>'ВРП-РЕАЛ'!E37*1000/INDEX(НАСЕЛЕНИЕ!U$2:U$108,MATCH('ВРП-ДУШ'!$C37,НАСЕЛЕНИЕ!$A$2:$A$108,0))</f>
        <v>776726.47597928415</v>
      </c>
      <c r="R37" s="10">
        <f>'ВРП-РЕАЛ'!F37*1000/INDEX(НАСЕЛЕНИЕ!V$2:V$108,MATCH('ВРП-ДУШ'!$C37,НАСЕЛЕНИЕ!$A$2:$A$108,0))</f>
        <v>784304.68787633255</v>
      </c>
      <c r="S37" s="10">
        <f>'ВРП-РЕАЛ'!G37*1000/INDEX(НАСЕЛЕНИЕ!W$2:W$108,MATCH('ВРП-ДУШ'!$C37,НАСЕЛЕНИЕ!$A$2:$A$108,0))</f>
        <v>761884.0866535008</v>
      </c>
      <c r="T37" s="10">
        <f>'ВРП-РЕАЛ'!H37*1000/INDEX(НАСЕЛЕНИЕ!X$2:X$108,MATCH('ВРП-ДУШ'!$C37,НАСЕЛЕНИЕ!$A$2:$A$108,0))</f>
        <v>920670.93253831798</v>
      </c>
      <c r="U37" s="10">
        <f>'ВРП-РЕАЛ'!I37*1000/INDEX(НАСЕЛЕНИЕ!Y$2:Y$108,MATCH('ВРП-ДУШ'!$C37,НАСЕЛЕНИЕ!$A$2:$A$108,0))</f>
        <v>907601.27398741606</v>
      </c>
      <c r="V37" s="12">
        <f t="shared" si="1"/>
        <v>818619.70597014495</v>
      </c>
    </row>
    <row r="38" spans="1:22" ht="12.75" customHeight="1" x14ac:dyDescent="0.25">
      <c r="A38" s="105" t="s">
        <v>9</v>
      </c>
      <c r="B38" s="1" t="s">
        <v>43</v>
      </c>
      <c r="C38" s="9" t="str">
        <f t="shared" si="0"/>
        <v>Южный федеральный округ (с 29.07.2016)</v>
      </c>
      <c r="D38" s="10">
        <f>E38/INDEX('ВРП-ДУШ ИФО'!B:B,MATCH($B38,'ВРП-ДУШ ИФО'!$A:$A,0))*100</f>
        <v>246141.98893299076</v>
      </c>
      <c r="E38" s="10">
        <f>F38/INDEX('ВРП-ДУШ ИФО'!C:C,MATCH($B38,'ВРП-ДУШ ИФО'!$A:$A,0))*100</f>
        <v>261648.93423576918</v>
      </c>
      <c r="F38" s="10">
        <f>G38/INDEX('ВРП-ДУШ ИФО'!D:D,MATCH($B38,'ВРП-ДУШ ИФО'!$A:$A,0))*100</f>
        <v>285197.33831698843</v>
      </c>
      <c r="G38" s="10">
        <f>H38/INDEX('ВРП-ДУШ ИФО'!E:E,MATCH($B38,'ВРП-ДУШ ИФО'!$A:$A,0))*100</f>
        <v>314002.2694870042</v>
      </c>
      <c r="H38" s="10">
        <f>I38/INDEX('ВРП-ДУШ ИФО'!F:F,MATCH($B38,'ВРП-ДУШ ИФО'!$A:$A,0))*100</f>
        <v>340378.46012391255</v>
      </c>
      <c r="I38" s="10">
        <f>J38/INDEX('ВРП-ДУШ ИФО'!G:G,MATCH($B38,'ВРП-ДУШ ИФО'!$A:$A,0))*100</f>
        <v>315530.83253486693</v>
      </c>
      <c r="J38" s="10">
        <f>K38/INDEX('ВРП-ДУШ ИФО'!H:H,MATCH($B38,'ВРП-ДУШ ИФО'!$A:$A,0))*100</f>
        <v>332569.49749174976</v>
      </c>
      <c r="K38" s="10">
        <f>L38/INDEX('ВРП-ДУШ ИФО'!I:I,MATCH($B38,'ВРП-ДУШ ИФО'!$A:$A,0))*100</f>
        <v>353853.94533122174</v>
      </c>
      <c r="L38" s="10">
        <f>M38/INDEX('ВРП-ДУШ ИФО'!J:J,MATCH($B38,'ВРП-ДУШ ИФО'!$A:$A,0))*100</f>
        <v>366238.83341781452</v>
      </c>
      <c r="M38" s="10">
        <f>N38/INDEX('ВРП-ДУШ ИФО'!K:K,MATCH($B38,'ВРП-ДУШ ИФО'!$A:$A,0))*100</f>
        <v>379789.67025427369</v>
      </c>
      <c r="N38" s="10">
        <f>O38/INDEX('ВРП-ДУШ ИФО'!L:L,MATCH($B38,'ВРП-ДУШ ИФО'!$A:$A,0))*100</f>
        <v>332695.75114274374</v>
      </c>
      <c r="O38" s="10">
        <f>'ВРП-РЕАЛ'!C38*1000/INDEX(НАСЕЛЕНИЕ!S$2:S$108,MATCH('ВРП-ДУШ'!$C38,НАСЕЛЕНИЕ!$A$2:$A$108,0))</f>
        <v>329368.79363131634</v>
      </c>
      <c r="P38" s="10">
        <f>'ВРП-РЕАЛ'!D38*1000/INDEX(НАСЕЛЕНИЕ!T$2:T$108,MATCH('ВРП-ДУШ'!$C38,НАСЕЛЕНИЕ!$A$2:$A$108,0))</f>
        <v>338648.41310786532</v>
      </c>
      <c r="Q38" s="10">
        <f>'ВРП-РЕАЛ'!E38*1000/INDEX(НАСЕЛЕНИЕ!U$2:U$108,MATCH('ВРП-ДУШ'!$C38,НАСЕЛЕНИЕ!$A$2:$A$108,0))</f>
        <v>342792.49678011955</v>
      </c>
      <c r="R38" s="10">
        <f>'ВРП-РЕАЛ'!F38*1000/INDEX(НАСЕЛЕНИЕ!V$2:V$108,MATCH('ВРП-ДУШ'!$C38,НАСЕЛЕНИЕ!$A$2:$A$108,0))</f>
        <v>346199.55125872057</v>
      </c>
      <c r="S38" s="10">
        <f>'ВРП-РЕАЛ'!G38*1000/INDEX(НАСЕЛЕНИЕ!W$2:W$108,MATCH('ВРП-ДУШ'!$C38,НАСЕЛЕНИЕ!$A$2:$A$108,0))</f>
        <v>340729.49639686215</v>
      </c>
      <c r="T38" s="10">
        <f>'ВРП-РЕАЛ'!H38*1000/INDEX(НАСЕЛЕНИЕ!X$2:X$108,MATCH('ВРП-ДУШ'!$C38,НАСЕЛЕНИЕ!$A$2:$A$108,0))</f>
        <v>357635.56515445624</v>
      </c>
      <c r="U38" s="10">
        <f>'ВРП-РЕАЛ'!I38*1000/INDEX(НАСЕЛЕНИЕ!Y$2:Y$108,MATCH('ВРП-ДУШ'!$C38,НАСЕЛЕНИЕ!$A$2:$A$108,0))</f>
        <v>376591.47786515788</v>
      </c>
      <c r="V38" s="12">
        <f t="shared" si="1"/>
        <v>350432.83342719701</v>
      </c>
    </row>
    <row r="39" spans="1:22" ht="12.75" customHeight="1" x14ac:dyDescent="0.25">
      <c r="A39" s="105" t="s">
        <v>9</v>
      </c>
      <c r="B39" s="1" t="s">
        <v>44</v>
      </c>
      <c r="C39" s="9" t="str">
        <f t="shared" si="0"/>
        <v>Республика Адыгея (Адыгея)</v>
      </c>
      <c r="D39" s="10">
        <f>E39/INDEX('ВРП-ДУШ ИФО'!B:B,MATCH($B39,'ВРП-ДУШ ИФО'!$A:$A,0))*100</f>
        <v>107830.63727231206</v>
      </c>
      <c r="E39" s="10">
        <f>F39/INDEX('ВРП-ДУШ ИФО'!C:C,MATCH($B39,'ВРП-ДУШ ИФО'!$A:$A,0))*100</f>
        <v>116780.58016591397</v>
      </c>
      <c r="F39" s="10">
        <f>G39/INDEX('ВРП-ДУШ ИФО'!D:D,MATCH($B39,'ВРП-ДУШ ИФО'!$A:$A,0))*100</f>
        <v>125539.12367835752</v>
      </c>
      <c r="G39" s="10">
        <f>H39/INDEX('ВРП-ДУШ ИФО'!E:E,MATCH($B39,'ВРП-ДУШ ИФО'!$A:$A,0))*100</f>
        <v>146253.0790852865</v>
      </c>
      <c r="H39" s="10">
        <f>I39/INDEX('ВРП-ДУШ ИФО'!F:F,MATCH($B39,'ВРП-ДУШ ИФО'!$A:$A,0))*100</f>
        <v>166582.25707814132</v>
      </c>
      <c r="I39" s="10">
        <f>J39/INDEX('ВРП-ДУШ ИФО'!G:G,MATCH($B39,'ВРП-ДУШ ИФО'!$A:$A,0))*100</f>
        <v>176410.61024575165</v>
      </c>
      <c r="J39" s="10">
        <f>K39/INDEX('ВРП-ДУШ ИФО'!H:H,MATCH($B39,'ВРП-ДУШ ИФО'!$A:$A,0))*100</f>
        <v>183996.26648631896</v>
      </c>
      <c r="K39" s="10">
        <f>L39/INDEX('ВРП-ДУШ ИФО'!I:I,MATCH($B39,'ВРП-ДУШ ИФО'!$A:$A,0))*100</f>
        <v>193748.06861009385</v>
      </c>
      <c r="L39" s="10">
        <f>M39/INDEX('ВРП-ДУШ ИФО'!J:J,MATCH($B39,'ВРП-ДУШ ИФО'!$A:$A,0))*100</f>
        <v>204210.4643150389</v>
      </c>
      <c r="M39" s="10">
        <f>N39/INDEX('ВРП-ДУШ ИФО'!K:K,MATCH($B39,'ВРП-ДУШ ИФО'!$A:$A,0))*100</f>
        <v>208907.30499428479</v>
      </c>
      <c r="N39" s="10">
        <f>O39/INDEX('ВРП-ДУШ ИФО'!L:L,MATCH($B39,'ВРП-ДУШ ИФО'!$A:$A,0))*100</f>
        <v>215801.24605909619</v>
      </c>
      <c r="O39" s="10">
        <f>'ВРП-РЕАЛ'!C39*1000/INDEX(НАСЕЛЕНИЕ!S$2:S$108,MATCH('ВРП-ДУШ'!$C39,НАСЕЛЕНИЕ!$A$2:$A$108,0))</f>
        <v>216232.84855121438</v>
      </c>
      <c r="P39" s="10">
        <f>'ВРП-РЕАЛ'!D39*1000/INDEX(НАСЕЛЕНИЕ!T$2:T$108,MATCH('ВРП-ДУШ'!$C39,НАСЕЛЕНИЕ!$A$2:$A$108,0))</f>
        <v>220049.48567596418</v>
      </c>
      <c r="Q39" s="10">
        <f>'ВРП-РЕАЛ'!E39*1000/INDEX(НАСЕЛЕНИЕ!U$2:U$108,MATCH('ВРП-ДУШ'!$C39,НАСЕЛЕНИЕ!$A$2:$A$108,0))</f>
        <v>225654.45883158615</v>
      </c>
      <c r="R39" s="10">
        <f>'ВРП-РЕАЛ'!F39*1000/INDEX(НАСЕЛЕНИЕ!V$2:V$108,MATCH('ВРП-ДУШ'!$C39,НАСЕЛЕНИЕ!$A$2:$A$108,0))</f>
        <v>231884.96733924249</v>
      </c>
      <c r="S39" s="10">
        <f>'ВРП-РЕАЛ'!G39*1000/INDEX(НАСЕЛЕНИЕ!W$2:W$108,MATCH('ВРП-ДУШ'!$C39,НАСЕЛЕНИЕ!$A$2:$A$108,0))</f>
        <v>237251.12252702532</v>
      </c>
      <c r="T39" s="10">
        <f>'ВРП-РЕАЛ'!H39*1000/INDEX(НАСЕЛЕНИЕ!X$2:X$108,MATCH('ВРП-ДУШ'!$C39,НАСЕЛЕНИЕ!$A$2:$A$108,0))</f>
        <v>245032.08449057452</v>
      </c>
      <c r="U39" s="10">
        <f>'ВРП-РЕАЛ'!I39*1000/INDEX(НАСЕЛЕНИЕ!Y$2:Y$108,MATCH('ВРП-ДУШ'!$C39,НАСЕЛЕНИЕ!$A$2:$A$108,0))</f>
        <v>254904.52408388106</v>
      </c>
      <c r="V39" s="12">
        <f t="shared" si="1"/>
        <v>235796.1071580456</v>
      </c>
    </row>
    <row r="40" spans="1:22" ht="12.75" customHeight="1" x14ac:dyDescent="0.25">
      <c r="A40" s="105" t="s">
        <v>9</v>
      </c>
      <c r="B40" s="1" t="s">
        <v>45</v>
      </c>
      <c r="C40" s="9" t="str">
        <f t="shared" si="0"/>
        <v>Республика Калмыкия</v>
      </c>
      <c r="D40" s="10">
        <f>E40/INDEX('ВРП-ДУШ ИФО'!B:B,MATCH($B40,'ВРП-ДУШ ИФО'!$A:$A,0))*100</f>
        <v>200537.91208321208</v>
      </c>
      <c r="E40" s="10">
        <f>F40/INDEX('ВРП-ДУШ ИФО'!C:C,MATCH($B40,'ВРП-ДУШ ИФО'!$A:$A,0))*100</f>
        <v>213773.41428070408</v>
      </c>
      <c r="F40" s="10">
        <f>G40/INDEX('ВРП-ДУШ ИФО'!D:D,MATCH($B40,'ВРП-ДУШ ИФО'!$A:$A,0))*100</f>
        <v>220400.3901234059</v>
      </c>
      <c r="G40" s="10">
        <f>H40/INDEX('ВРП-ДУШ ИФО'!E:E,MATCH($B40,'ВРП-ДУШ ИФО'!$A:$A,0))*100</f>
        <v>228555.20455797191</v>
      </c>
      <c r="H40" s="10">
        <f>I40/INDEX('ВРП-ДУШ ИФО'!F:F,MATCH($B40,'ВРП-ДУШ ИФО'!$A:$A,0))*100</f>
        <v>234726.19508103718</v>
      </c>
      <c r="I40" s="10">
        <f>J40/INDEX('ВРП-ДУШ ИФО'!G:G,MATCH($B40,'ВРП-ДУШ ИФО'!$A:$A,0))*100</f>
        <v>238716.54039741479</v>
      </c>
      <c r="J40" s="10">
        <f>K40/INDEX('ВРП-ДУШ ИФО'!H:H,MATCH($B40,'ВРП-ДУШ ИФО'!$A:$A,0))*100</f>
        <v>230600.17802390267</v>
      </c>
      <c r="K40" s="10">
        <f>L40/INDEX('ВРП-ДУШ ИФО'!I:I,MATCH($B40,'ВРП-ДУШ ИФО'!$A:$A,0))*100</f>
        <v>236826.38283054804</v>
      </c>
      <c r="L40" s="10">
        <f>M40/INDEX('ВРП-ДУШ ИФО'!J:J,MATCH($B40,'ВРП-ДУШ ИФО'!$A:$A,0))*100</f>
        <v>238720.99389319241</v>
      </c>
      <c r="M40" s="10">
        <f>N40/INDEX('ВРП-ДУШ ИФО'!K:K,MATCH($B40,'ВРП-ДУШ ИФО'!$A:$A,0))*100</f>
        <v>246837.50768556097</v>
      </c>
      <c r="N40" s="10">
        <f>O40/INDEX('ВРП-ДУШ ИФО'!L:L,MATCH($B40,'ВРП-ДУШ ИФО'!$A:$A,0))*100</f>
        <v>259919.89559289569</v>
      </c>
      <c r="O40" s="10">
        <f>'ВРП-РЕАЛ'!C40*1000/INDEX(НАСЕЛЕНИЕ!S$2:S$108,MATCH('ВРП-ДУШ'!$C40,НАСЕЛЕНИЕ!$A$2:$A$108,0))</f>
        <v>250822.69924714434</v>
      </c>
      <c r="P40" s="10">
        <f>'ВРП-РЕАЛ'!D40*1000/INDEX(НАСЕЛЕНИЕ!T$2:T$108,MATCH('ВРП-ДУШ'!$C40,НАСЕЛЕНИЕ!$A$2:$A$108,0))</f>
        <v>256128.33705134483</v>
      </c>
      <c r="Q40" s="10">
        <f>'ВРП-РЕАЛ'!E40*1000/INDEX(НАСЕЛЕНИЕ!U$2:U$108,MATCH('ВРП-ДУШ'!$C40,НАСЕЛЕНИЕ!$A$2:$A$108,0))</f>
        <v>257437.43537355185</v>
      </c>
      <c r="R40" s="10">
        <f>'ВРП-РЕАЛ'!F40*1000/INDEX(НАСЕЛЕНИЕ!V$2:V$108,MATCH('ВРП-ДУШ'!$C40,НАСЕЛЕНИЕ!$A$2:$A$108,0))</f>
        <v>259076.7472761095</v>
      </c>
      <c r="S40" s="10">
        <f>'ВРП-РЕАЛ'!G40*1000/INDEX(НАСЕЛЕНИЕ!W$2:W$108,MATCH('ВРП-ДУШ'!$C40,НАСЕЛЕНИЕ!$A$2:$A$108,0))</f>
        <v>252642.72394358879</v>
      </c>
      <c r="T40" s="10">
        <f>'ВРП-РЕАЛ'!H40*1000/INDEX(НАСЕЛЕНИЕ!X$2:X$108,MATCH('ВРП-ДУШ'!$C40,НАСЕЛЕНИЕ!$A$2:$A$108,0))</f>
        <v>254095.63440321898</v>
      </c>
      <c r="U40" s="10">
        <f>'ВРП-РЕАЛ'!I40*1000/INDEX(НАСЕЛЕНИЕ!Y$2:Y$108,MATCH('ВРП-ДУШ'!$C40,НАСЕЛЕНИЕ!$A$2:$A$108,0))</f>
        <v>276483.9032916695</v>
      </c>
      <c r="V40" s="12">
        <f t="shared" si="1"/>
        <v>259310.79688991394</v>
      </c>
    </row>
    <row r="41" spans="1:22" ht="12.75" customHeight="1" x14ac:dyDescent="0.25">
      <c r="A41" s="105" t="s">
        <v>9</v>
      </c>
      <c r="B41" s="1" t="s">
        <v>46</v>
      </c>
      <c r="C41" s="9" t="str">
        <f t="shared" si="0"/>
        <v>Республика Крым</v>
      </c>
      <c r="D41" s="10" t="e">
        <f>E41/INDEX('ВРП-ДУШ ИФО'!B:B,MATCH($B41,'ВРП-ДУШ ИФО'!$A:$A,0))*100</f>
        <v>#DIV/0!</v>
      </c>
      <c r="E41" s="10" t="e">
        <f>F41/INDEX('ВРП-ДУШ ИФО'!C:C,MATCH($B41,'ВРП-ДУШ ИФО'!$A:$A,0))*100</f>
        <v>#DIV/0!</v>
      </c>
      <c r="F41" s="10" t="e">
        <f>G41/INDEX('ВРП-ДУШ ИФО'!D:D,MATCH($B41,'ВРП-ДУШ ИФО'!$A:$A,0))*100</f>
        <v>#DIV/0!</v>
      </c>
      <c r="G41" s="10" t="e">
        <f>H41/INDEX('ВРП-ДУШ ИФО'!E:E,MATCH($B41,'ВРП-ДУШ ИФО'!$A:$A,0))*100</f>
        <v>#DIV/0!</v>
      </c>
      <c r="H41" s="10" t="e">
        <f>I41/INDEX('ВРП-ДУШ ИФО'!F:F,MATCH($B41,'ВРП-ДУШ ИФО'!$A:$A,0))*100</f>
        <v>#DIV/0!</v>
      </c>
      <c r="I41" s="10" t="e">
        <f>J41/INDEX('ВРП-ДУШ ИФО'!G:G,MATCH($B41,'ВРП-ДУШ ИФО'!$A:$A,0))*100</f>
        <v>#DIV/0!</v>
      </c>
      <c r="J41" s="10" t="e">
        <f>K41/INDEX('ВРП-ДУШ ИФО'!H:H,MATCH($B41,'ВРП-ДУШ ИФО'!$A:$A,0))*100</f>
        <v>#DIV/0!</v>
      </c>
      <c r="K41" s="10" t="e">
        <f>L41/INDEX('ВРП-ДУШ ИФО'!I:I,MATCH($B41,'ВРП-ДУШ ИФО'!$A:$A,0))*100</f>
        <v>#DIV/0!</v>
      </c>
      <c r="L41" s="10" t="e">
        <f>M41/INDEX('ВРП-ДУШ ИФО'!J:J,MATCH($B41,'ВРП-ДУШ ИФО'!$A:$A,0))*100</f>
        <v>#DIV/0!</v>
      </c>
      <c r="M41" s="10" t="e">
        <f>N41/INDEX('ВРП-ДУШ ИФО'!K:K,MATCH($B41,'ВРП-ДУШ ИФО'!$A:$A,0))*100</f>
        <v>#DIV/0!</v>
      </c>
      <c r="N41" s="10">
        <f>O41/INDEX('ВРП-ДУШ ИФО'!L:L,MATCH($B41,'ВРП-ДУШ ИФО'!$A:$A,0))*100</f>
        <v>175921.87141027852</v>
      </c>
      <c r="O41" s="10">
        <f>'ВРП-РЕАЛ'!C41*1000/INDEX(НАСЕЛЕНИЕ!S$2:S$108,MATCH('ВРП-ДУШ'!$C41,НАСЕЛЕНИЕ!$A$2:$A$108,0))</f>
        <v>189116.0117660494</v>
      </c>
      <c r="P41" s="10">
        <f>'ВРП-РЕАЛ'!D41*1000/INDEX(НАСЕЛЕНИЕ!T$2:T$108,MATCH('ВРП-ДУШ'!$C41,НАСЕЛЕНИЕ!$A$2:$A$108,0))</f>
        <v>195560.59975060142</v>
      </c>
      <c r="Q41" s="10">
        <f>'ВРП-РЕАЛ'!E41*1000/INDEX(НАСЕЛЕНИЕ!U$2:U$108,MATCH('ВРП-ДУШ'!$C41,НАСЕЛЕНИЕ!$A$2:$A$108,0))</f>
        <v>203466.38818768592</v>
      </c>
      <c r="R41" s="10">
        <f>'ВРП-РЕАЛ'!F41*1000/INDEX(НАСЕЛЕНИЕ!V$2:V$108,MATCH('ВРП-ДУШ'!$C41,НАСЕЛЕНИЕ!$A$2:$A$108,0))</f>
        <v>210908.15153517394</v>
      </c>
      <c r="S41" s="10">
        <f>'ВРП-РЕАЛ'!G41*1000/INDEX(НАСЕЛЕНИЕ!W$2:W$108,MATCH('ВРП-ДУШ'!$C41,НАСЕЛЕНИЕ!$A$2:$A$108,0))</f>
        <v>212877.21235314148</v>
      </c>
      <c r="T41" s="10">
        <f>'ВРП-РЕАЛ'!H41*1000/INDEX(НАСЕЛЕНИЕ!X$2:X$108,MATCH('ВРП-ДУШ'!$C41,НАСЕЛЕНИЕ!$A$2:$A$108,0))</f>
        <v>228186.55720832033</v>
      </c>
      <c r="U41" s="10">
        <f>'ВРП-РЕАЛ'!I41*1000/INDEX(НАСЕЛЕНИЕ!Y$2:Y$108,MATCH('ВРП-ДУШ'!$C41,НАСЕЛЕНИЕ!$A$2:$A$108,0))</f>
        <v>225342.3956364725</v>
      </c>
      <c r="V41" s="12">
        <f t="shared" si="1"/>
        <v>212723.55077856593</v>
      </c>
    </row>
    <row r="42" spans="1:22" ht="12.75" customHeight="1" x14ac:dyDescent="0.25">
      <c r="A42" s="105" t="s">
        <v>9</v>
      </c>
      <c r="B42" s="1" t="s">
        <v>47</v>
      </c>
      <c r="C42" s="9" t="str">
        <f t="shared" si="0"/>
        <v>Краснодарский край</v>
      </c>
      <c r="D42" s="10">
        <f>E42/INDEX('ВРП-ДУШ ИФО'!B:B,MATCH($B42,'ВРП-ДУШ ИФО'!$A:$A,0))*100</f>
        <v>254278.99087590451</v>
      </c>
      <c r="E42" s="10">
        <f>F42/INDEX('ВРП-ДУШ ИФО'!C:C,MATCH($B42,'ВРП-ДУШ ИФО'!$A:$A,0))*100</f>
        <v>269535.73032845877</v>
      </c>
      <c r="F42" s="10">
        <f>G42/INDEX('ВРП-ДУШ ИФО'!D:D,MATCH($B42,'ВРП-ДУШ ИФО'!$A:$A,0))*100</f>
        <v>297836.98201294697</v>
      </c>
      <c r="G42" s="10">
        <f>H42/INDEX('ВРП-ДУШ ИФО'!E:E,MATCH($B42,'ВРП-ДУШ ИФО'!$A:$A,0))*100</f>
        <v>327322.84323222871</v>
      </c>
      <c r="H42" s="10">
        <f>I42/INDEX('ВРП-ДУШ ИФО'!F:F,MATCH($B42,'ВРП-ДУШ ИФО'!$A:$A,0))*100</f>
        <v>354490.63922050368</v>
      </c>
      <c r="I42" s="10">
        <f>J42/INDEX('ВРП-ДУШ ИФО'!G:G,MATCH($B42,'ВРП-ДУШ ИФО'!$A:$A,0))*100</f>
        <v>346691.84515765257</v>
      </c>
      <c r="J42" s="10">
        <f>K42/INDEX('ВРП-ДУШ ИФО'!H:H,MATCH($B42,'ВРП-ДУШ ИФО'!$A:$A,0))*100</f>
        <v>367146.66402195406</v>
      </c>
      <c r="K42" s="10">
        <f>L42/INDEX('ВРП-ДУШ ИФО'!I:I,MATCH($B42,'ВРП-ДУШ ИФО'!$A:$A,0))*100</f>
        <v>392479.7838394689</v>
      </c>
      <c r="L42" s="10">
        <f>M42/INDEX('ВРП-ДУШ ИФО'!J:J,MATCH($B42,'ВРП-ДУШ ИФО'!$A:$A,0))*100</f>
        <v>403076.73800313461</v>
      </c>
      <c r="M42" s="10">
        <f>N42/INDEX('ВРП-ДУШ ИФО'!K:K,MATCH($B42,'ВРП-ДУШ ИФО'!$A:$A,0))*100</f>
        <v>414362.88666722237</v>
      </c>
      <c r="N42" s="10">
        <f>O42/INDEX('ВРП-ДУШ ИФО'!L:L,MATCH($B42,'ВРП-ДУШ ИФО'!$A:$A,0))*100</f>
        <v>412705.43512055348</v>
      </c>
      <c r="O42" s="10">
        <f>'ВРП-РЕАЛ'!C42*1000/INDEX(НАСЕЛЕНИЕ!S$2:S$108,MATCH('ВРП-ДУШ'!$C42,НАСЕЛЕНИЕ!$A$2:$A$108,0))</f>
        <v>401975.09380741912</v>
      </c>
      <c r="P42" s="10">
        <f>'ВРП-РЕАЛ'!D42*1000/INDEX(НАСЕЛЕНИЕ!T$2:T$108,MATCH('ВРП-ДУШ'!$C42,НАСЕЛЕНИЕ!$A$2:$A$108,0))</f>
        <v>411039.7725538059</v>
      </c>
      <c r="Q42" s="10">
        <f>'ВРП-РЕАЛ'!E42*1000/INDEX(НАСЕЛЕНИЕ!U$2:U$108,MATCH('ВРП-ДУШ'!$C42,НАСЕЛЕНИЕ!$A$2:$A$108,0))</f>
        <v>411372.51682171767</v>
      </c>
      <c r="R42" s="10">
        <f>'ВРП-РЕАЛ'!F42*1000/INDEX(НАСЕЛЕНИЕ!V$2:V$108,MATCH('ВРП-ДУШ'!$C42,НАСЕЛЕНИЕ!$A$2:$A$108,0))</f>
        <v>409685.06179187697</v>
      </c>
      <c r="S42" s="10">
        <f>'ВРП-РЕАЛ'!G42*1000/INDEX(НАСЕЛЕНИЕ!W$2:W$108,MATCH('ВРП-ДУШ'!$C42,НАСЕЛЕНИЕ!$A$2:$A$108,0))</f>
        <v>400395.61712837667</v>
      </c>
      <c r="T42" s="10">
        <f>'ВРП-РЕАЛ'!H42*1000/INDEX(НАСЕЛЕНИЕ!X$2:X$108,MATCH('ВРП-ДУШ'!$C42,НАСЕЛЕНИЕ!$A$2:$A$108,0))</f>
        <v>431443.68322275335</v>
      </c>
      <c r="U42" s="10">
        <f>'ВРП-РЕАЛ'!I42*1000/INDEX(НАСЕЛЕНИЕ!Y$2:Y$108,MATCH('ВРП-ДУШ'!$C42,НАСЕЛЕНИЕ!$A$2:$A$108,0))</f>
        <v>465664.16746714379</v>
      </c>
      <c r="V42" s="12">
        <f t="shared" si="1"/>
        <v>421600.1364976124</v>
      </c>
    </row>
    <row r="43" spans="1:22" ht="12.75" customHeight="1" x14ac:dyDescent="0.25">
      <c r="A43" s="105" t="s">
        <v>9</v>
      </c>
      <c r="B43" s="1" t="s">
        <v>48</v>
      </c>
      <c r="C43" s="9" t="str">
        <f t="shared" si="0"/>
        <v>Астраханская область</v>
      </c>
      <c r="D43" s="10">
        <f>E43/INDEX('ВРП-ДУШ ИФО'!B:B,MATCH($B43,'ВРП-ДУШ ИФО'!$A:$A,0))*100</f>
        <v>220788.22687827182</v>
      </c>
      <c r="E43" s="10">
        <f>F43/INDEX('ВРП-ДУШ ИФО'!C:C,MATCH($B43,'ВРП-ДУШ ИФО'!$A:$A,0))*100</f>
        <v>233152.36758345505</v>
      </c>
      <c r="F43" s="10">
        <f>G43/INDEX('ВРП-ДУШ ИФО'!D:D,MATCH($B43,'ВРП-ДУШ ИФО'!$A:$A,0))*100</f>
        <v>252037.70935771489</v>
      </c>
      <c r="G43" s="10">
        <f>H43/INDEX('ВРП-ДУШ ИФО'!E:E,MATCH($B43,'ВРП-ДУШ ИФО'!$A:$A,0))*100</f>
        <v>272956.83923440526</v>
      </c>
      <c r="H43" s="10">
        <f>I43/INDEX('ВРП-ДУШ ИФО'!F:F,MATCH($B43,'ВРП-ДУШ ИФО'!$A:$A,0))*100</f>
        <v>293701.55901622004</v>
      </c>
      <c r="I43" s="10">
        <f>J43/INDEX('ВРП-ДУШ ИФО'!G:G,MATCH($B43,'ВРП-ДУШ ИФО'!$A:$A,0))*100</f>
        <v>261688.08908345204</v>
      </c>
      <c r="J43" s="10">
        <f>K43/INDEX('ВРП-ДУШ ИФО'!H:H,MATCH($B43,'ВРП-ДУШ ИФО'!$A:$A,0))*100</f>
        <v>267183.53895420453</v>
      </c>
      <c r="K43" s="10">
        <f>L43/INDEX('ВРП-ДУШ ИФО'!I:I,MATCH($B43,'ВРП-ДУШ ИФО'!$A:$A,0))*100</f>
        <v>287489.4879147241</v>
      </c>
      <c r="L43" s="10">
        <f>M43/INDEX('ВРП-ДУШ ИФО'!J:J,MATCH($B43,'ВРП-ДУШ ИФО'!$A:$A,0))*100</f>
        <v>319400.82107325841</v>
      </c>
      <c r="M43" s="10">
        <f>N43/INDEX('ВРП-ДУШ ИФО'!K:K,MATCH($B43,'ВРП-ДУШ ИФО'!$A:$A,0))*100</f>
        <v>370824.35326605296</v>
      </c>
      <c r="N43" s="10">
        <f>O43/INDEX('ВРП-ДУШ ИФО'!L:L,MATCH($B43,'ВРП-ДУШ ИФО'!$A:$A,0))*100</f>
        <v>371195.177619319</v>
      </c>
      <c r="O43" s="10">
        <f>'ВРП-РЕАЛ'!C43*1000/INDEX(НАСЕЛЕНИЕ!S$2:S$108,MATCH('ВРП-ДУШ'!$C43,НАСЕЛЕНИЕ!$A$2:$A$108,0))</f>
        <v>367483.22584312578</v>
      </c>
      <c r="P43" s="10">
        <f>'ВРП-РЕАЛ'!D43*1000/INDEX(НАСЕЛЕНИЕ!T$2:T$108,MATCH('ВРП-ДУШ'!$C43,НАСЕЛЕНИЕ!$A$2:$A$108,0))</f>
        <v>413468.93741939421</v>
      </c>
      <c r="Q43" s="10">
        <f>'ВРП-РЕАЛ'!E43*1000/INDEX(НАСЕЛЕНИЕ!U$2:U$108,MATCH('ВРП-ДУШ'!$C43,НАСЕЛЕНИЕ!$A$2:$A$108,0))</f>
        <v>431241.3654061046</v>
      </c>
      <c r="R43" s="10">
        <f>'ВРП-РЕАЛ'!F43*1000/INDEX(НАСЕЛЕНИЕ!V$2:V$108,MATCH('ВРП-ДУШ'!$C43,НАСЕЛЕНИЕ!$A$2:$A$108,0))</f>
        <v>445270.50644997956</v>
      </c>
      <c r="S43" s="10">
        <f>'ВРП-РЕАЛ'!G43*1000/INDEX(НАСЕЛЕНИЕ!W$2:W$108,MATCH('ВРП-ДУШ'!$C43,НАСЕЛЕНИЕ!$A$2:$A$108,0))</f>
        <v>449156.78008453746</v>
      </c>
      <c r="T43" s="10">
        <f>'ВРП-РЕАЛ'!H43*1000/INDEX(НАСЕЛЕНИЕ!X$2:X$108,MATCH('ВРП-ДУШ'!$C43,НАСЕЛЕНИЕ!$A$2:$A$108,0))</f>
        <v>441233.52539656509</v>
      </c>
      <c r="U43" s="10">
        <f>'ВРП-РЕАЛ'!I43*1000/INDEX(НАСЕЛЕНИЕ!Y$2:Y$108,MATCH('ВРП-ДУШ'!$C43,НАСЕЛЕНИЕ!$A$2:$A$108,0))</f>
        <v>447073.50308751955</v>
      </c>
      <c r="V43" s="12">
        <f t="shared" si="1"/>
        <v>437907.43630735012</v>
      </c>
    </row>
    <row r="44" spans="1:22" ht="12.75" customHeight="1" x14ac:dyDescent="0.25">
      <c r="A44" s="105" t="s">
        <v>9</v>
      </c>
      <c r="B44" s="1" t="s">
        <v>49</v>
      </c>
      <c r="C44" s="9" t="str">
        <f t="shared" si="0"/>
        <v>Волгоградская область</v>
      </c>
      <c r="D44" s="10">
        <f>E44/INDEX('ВРП-ДУШ ИФО'!B:B,MATCH($B44,'ВРП-ДУШ ИФО'!$A:$A,0))*100</f>
        <v>267330.57853040303</v>
      </c>
      <c r="E44" s="10">
        <f>F44/INDEX('ВРП-ДУШ ИФО'!C:C,MATCH($B44,'ВРП-ДУШ ИФО'!$A:$A,0))*100</f>
        <v>282835.7520851664</v>
      </c>
      <c r="F44" s="10">
        <f>G44/INDEX('ВРП-ДУШ ИФО'!D:D,MATCH($B44,'ВРП-ДУШ ИФО'!$A:$A,0))*100</f>
        <v>289058.13863104006</v>
      </c>
      <c r="G44" s="10">
        <f>H44/INDEX('ВРП-ДУШ ИФО'!E:E,MATCH($B44,'ВРП-ДУШ ИФО'!$A:$A,0))*100</f>
        <v>310159.38275110599</v>
      </c>
      <c r="H44" s="10">
        <f>I44/INDEX('ВРП-ДУШ ИФО'!F:F,MATCH($B44,'ВРП-ДУШ ИФО'!$A:$A,0))*100</f>
        <v>328458.78633342125</v>
      </c>
      <c r="I44" s="10">
        <f>J44/INDEX('ВРП-ДУШ ИФО'!G:G,MATCH($B44,'ВРП-ДУШ ИФО'!$A:$A,0))*100</f>
        <v>286416.06168274337</v>
      </c>
      <c r="J44" s="10">
        <f>K44/INDEX('ВРП-ДУШ ИФО'!H:H,MATCH($B44,'ВРП-ДУШ ИФО'!$A:$A,0))*100</f>
        <v>297586.28808837041</v>
      </c>
      <c r="K44" s="10">
        <f>L44/INDEX('ВРП-ДУШ ИФО'!I:I,MATCH($B44,'ВРП-ДУШ ИФО'!$A:$A,0))*100</f>
        <v>308596.98074764007</v>
      </c>
      <c r="L44" s="10">
        <f>M44/INDEX('ВРП-ДУШ ИФО'!J:J,MATCH($B44,'ВРП-ДУШ ИФО'!$A:$A,0))*100</f>
        <v>318780.68111231219</v>
      </c>
      <c r="M44" s="10">
        <f>N44/INDEX('ВРП-ДУШ ИФО'!K:K,MATCH($B44,'ВРП-ДУШ ИФО'!$A:$A,0))*100</f>
        <v>324837.51405344612</v>
      </c>
      <c r="N44" s="10">
        <f>O44/INDEX('ВРП-ДУШ ИФО'!L:L,MATCH($B44,'ВРП-ДУШ ИФО'!$A:$A,0))*100</f>
        <v>341729.06478422531</v>
      </c>
      <c r="O44" s="10">
        <f>'ВРП-РЕАЛ'!C44*1000/INDEX(НАСЕЛЕНИЕ!S$2:S$108,MATCH('ВРП-ДУШ'!$C44,НАСЕЛЕНИЕ!$A$2:$A$108,0))</f>
        <v>322250.50809152442</v>
      </c>
      <c r="P44" s="10">
        <f>'ВРП-РЕАЛ'!D44*1000/INDEX(НАСЕЛЕНИЕ!T$2:T$108,MATCH('ВРП-ДУШ'!$C44,НАСЕЛЕНИЕ!$A$2:$A$108,0))</f>
        <v>323374.43029577233</v>
      </c>
      <c r="Q44" s="10">
        <f>'ВРП-РЕАЛ'!E44*1000/INDEX(НАСЕЛЕНИЕ!U$2:U$108,MATCH('ВРП-ДУШ'!$C44,НАСЕЛЕНИЕ!$A$2:$A$108,0))</f>
        <v>322547.84657148644</v>
      </c>
      <c r="R44" s="10">
        <f>'ВРП-РЕАЛ'!F44*1000/INDEX(НАСЕЛЕНИЕ!V$2:V$108,MATCH('ВРП-ДУШ'!$C44,НАСЕЛЕНИЕ!$A$2:$A$108,0))</f>
        <v>324473.76098889491</v>
      </c>
      <c r="S44" s="10">
        <f>'ВРП-РЕАЛ'!G44*1000/INDEX(НАСЕЛЕНИЕ!W$2:W$108,MATCH('ВРП-ДУШ'!$C44,НАСЕЛЕНИЕ!$A$2:$A$108,0))</f>
        <v>321876.82735669805</v>
      </c>
      <c r="T44" s="10">
        <f>'ВРП-РЕАЛ'!H44*1000/INDEX(НАСЕЛЕНИЕ!X$2:X$108,MATCH('ВРП-ДУШ'!$C44,НАСЕЛЕНИЕ!$A$2:$A$108,0))</f>
        <v>312111.63645965786</v>
      </c>
      <c r="U44" s="10">
        <f>'ВРП-РЕАЛ'!I44*1000/INDEX(НАСЕЛЕНИЕ!Y$2:Y$108,MATCH('ВРП-ДУШ'!$C44,НАСЕЛЕНИЕ!$A$2:$A$108,0))</f>
        <v>329371.50347057666</v>
      </c>
      <c r="V44" s="12">
        <f t="shared" si="1"/>
        <v>322292.66752384772</v>
      </c>
    </row>
    <row r="45" spans="1:22" ht="12.75" customHeight="1" x14ac:dyDescent="0.25">
      <c r="A45" s="105" t="s">
        <v>9</v>
      </c>
      <c r="B45" s="1" t="s">
        <v>50</v>
      </c>
      <c r="C45" s="9" t="str">
        <f t="shared" si="0"/>
        <v>Ростовская область</v>
      </c>
      <c r="D45" s="10">
        <f>E45/INDEX('ВРП-ДУШ ИФО'!B:B,MATCH($B45,'ВРП-ДУШ ИФО'!$A:$A,0))*100</f>
        <v>184440.97174907872</v>
      </c>
      <c r="E45" s="10">
        <f>F45/INDEX('ВРП-ДУШ ИФО'!C:C,MATCH($B45,'ВРП-ДУШ ИФО'!$A:$A,0))*100</f>
        <v>198089.60365851055</v>
      </c>
      <c r="F45" s="10">
        <f>G45/INDEX('ВРП-ДУШ ИФО'!D:D,MATCH($B45,'ВРП-ДУШ ИФО'!$A:$A,0))*100</f>
        <v>223246.98332314138</v>
      </c>
      <c r="G45" s="10">
        <f>H45/INDEX('ВРП-ДУШ ИФО'!E:E,MATCH($B45,'ВРП-ДУШ ИФО'!$A:$A,0))*100</f>
        <v>252045.84417182664</v>
      </c>
      <c r="H45" s="10">
        <f>I45/INDEX('ВРП-ДУШ ИФО'!F:F,MATCH($B45,'ВРП-ДУШ ИФО'!$A:$A,0))*100</f>
        <v>278510.65780986845</v>
      </c>
      <c r="I45" s="10">
        <f>J45/INDEX('ВРП-ДУШ ИФО'!G:G,MATCH($B45,'ВРП-ДУШ ИФО'!$A:$A,0))*100</f>
        <v>248710.01742421254</v>
      </c>
      <c r="J45" s="10">
        <f>K45/INDEX('ВРП-ДУШ ИФО'!H:H,MATCH($B45,'ВРП-ДУШ ИФО'!$A:$A,0))*100</f>
        <v>265124.87857421057</v>
      </c>
      <c r="K45" s="10">
        <f>L45/INDEX('ВРП-ДУШ ИФО'!I:I,MATCH($B45,'ВРП-ДУШ ИФО'!$A:$A,0))*100</f>
        <v>283948.7449529795</v>
      </c>
      <c r="L45" s="10">
        <f>M45/INDEX('ВРП-ДУШ ИФО'!J:J,MATCH($B45,'ВРП-ДУШ ИФО'!$A:$A,0))*100</f>
        <v>291615.36106670997</v>
      </c>
      <c r="M45" s="10">
        <f>N45/INDEX('ВРП-ДУШ ИФО'!K:K,MATCH($B45,'ВРП-ДУШ ИФО'!$A:$A,0))*100</f>
        <v>300655.43725977797</v>
      </c>
      <c r="N45" s="10">
        <f>O45/INDEX('ВРП-ДУШ ИФО'!L:L,MATCH($B45,'ВРП-ДУШ ИФО'!$A:$A,0))*100</f>
        <v>310577.06668935064</v>
      </c>
      <c r="O45" s="10">
        <f>'ВРП-РЕАЛ'!C45*1000/INDEX(НАСЕЛЕНИЕ!S$2:S$108,MATCH('ВРП-ДУШ'!$C45,НАСЕЛЕНИЕ!$A$2:$A$108,0))</f>
        <v>323310.72642361402</v>
      </c>
      <c r="P45" s="10">
        <f>'ВРП-РЕАЛ'!D45*1000/INDEX(НАСЕЛЕНИЕ!T$2:T$108,MATCH('ВРП-ДУШ'!$C45,НАСЕЛЕНИЕ!$A$2:$A$108,0))</f>
        <v>331815.9467516687</v>
      </c>
      <c r="Q45" s="10">
        <f>'ВРП-РЕАЛ'!E45*1000/INDEX(НАСЕЛЕНИЕ!U$2:U$108,MATCH('ВРП-ДУШ'!$C45,НАСЕЛЕНИЕ!$A$2:$A$108,0))</f>
        <v>339341.18509999284</v>
      </c>
      <c r="R45" s="10">
        <f>'ВРП-РЕАЛ'!F45*1000/INDEX(НАСЕЛЕНИЕ!V$2:V$108,MATCH('ВРП-ДУШ'!$C45,НАСЕЛЕНИЕ!$A$2:$A$108,0))</f>
        <v>346447.05768182856</v>
      </c>
      <c r="S45" s="10">
        <f>'ВРП-РЕАЛ'!G45*1000/INDEX(НАСЕЛЕНИЕ!W$2:W$108,MATCH('ВРП-ДУШ'!$C45,НАСЕЛЕНИЕ!$A$2:$A$108,0))</f>
        <v>338598.92984497163</v>
      </c>
      <c r="T45" s="10">
        <f>'ВРП-РЕАЛ'!H45*1000/INDEX(НАСЕЛЕНИЕ!X$2:X$108,MATCH('ВРП-ДУШ'!$C45,НАСЕЛЕНИЕ!$A$2:$A$108,0))</f>
        <v>361550.19638697436</v>
      </c>
      <c r="U45" s="10">
        <f>'ВРП-РЕАЛ'!I45*1000/INDEX(НАСЕЛЕНИЕ!Y$2:Y$108,MATCH('ВРП-ДУШ'!$C45,НАСЕЛЕНИЕ!$A$2:$A$108,0))</f>
        <v>375083.58718036779</v>
      </c>
      <c r="V45" s="12">
        <f t="shared" si="1"/>
        <v>348806.15049096727</v>
      </c>
    </row>
    <row r="46" spans="1:22" ht="12.75" customHeight="1" x14ac:dyDescent="0.25">
      <c r="A46" s="105" t="s">
        <v>9</v>
      </c>
      <c r="B46" s="1" t="s">
        <v>51</v>
      </c>
      <c r="C46" s="9" t="str">
        <f t="shared" si="0"/>
        <v>Город федерального значения Севастополь</v>
      </c>
      <c r="D46" s="10" t="e">
        <f>E46/INDEX('ВРП-ДУШ ИФО'!B:B,MATCH($B46,'ВРП-ДУШ ИФО'!$A:$A,0))*100</f>
        <v>#DIV/0!</v>
      </c>
      <c r="E46" s="10" t="e">
        <f>F46/INDEX('ВРП-ДУШ ИФО'!C:C,MATCH($B46,'ВРП-ДУШ ИФО'!$A:$A,0))*100</f>
        <v>#DIV/0!</v>
      </c>
      <c r="F46" s="10" t="e">
        <f>G46/INDEX('ВРП-ДУШ ИФО'!D:D,MATCH($B46,'ВРП-ДУШ ИФО'!$A:$A,0))*100</f>
        <v>#DIV/0!</v>
      </c>
      <c r="G46" s="10" t="e">
        <f>H46/INDEX('ВРП-ДУШ ИФО'!E:E,MATCH($B46,'ВРП-ДУШ ИФО'!$A:$A,0))*100</f>
        <v>#DIV/0!</v>
      </c>
      <c r="H46" s="10" t="e">
        <f>I46/INDEX('ВРП-ДУШ ИФО'!F:F,MATCH($B46,'ВРП-ДУШ ИФО'!$A:$A,0))*100</f>
        <v>#DIV/0!</v>
      </c>
      <c r="I46" s="10" t="e">
        <f>J46/INDEX('ВРП-ДУШ ИФО'!G:G,MATCH($B46,'ВРП-ДУШ ИФО'!$A:$A,0))*100</f>
        <v>#DIV/0!</v>
      </c>
      <c r="J46" s="10" t="e">
        <f>K46/INDEX('ВРП-ДУШ ИФО'!H:H,MATCH($B46,'ВРП-ДУШ ИФО'!$A:$A,0))*100</f>
        <v>#DIV/0!</v>
      </c>
      <c r="K46" s="10" t="e">
        <f>L46/INDEX('ВРП-ДУШ ИФО'!I:I,MATCH($B46,'ВРП-ДУШ ИФО'!$A:$A,0))*100</f>
        <v>#DIV/0!</v>
      </c>
      <c r="L46" s="10" t="e">
        <f>M46/INDEX('ВРП-ДУШ ИФО'!J:J,MATCH($B46,'ВРП-ДУШ ИФО'!$A:$A,0))*100</f>
        <v>#DIV/0!</v>
      </c>
      <c r="M46" s="10" t="e">
        <f>N46/INDEX('ВРП-ДУШ ИФО'!K:K,MATCH($B46,'ВРП-ДУШ ИФО'!$A:$A,0))*100</f>
        <v>#DIV/0!</v>
      </c>
      <c r="N46" s="10">
        <f>O46/INDEX('ВРП-ДУШ ИФО'!L:L,MATCH($B46,'ВРП-ДУШ ИФО'!$A:$A,0))*100</f>
        <v>201155.50542264813</v>
      </c>
      <c r="O46" s="10">
        <f>'ВРП-РЕАЛ'!C46*1000/INDEX(НАСЕЛЕНИЕ!S$2:S$108,MATCH('ВРП-ДУШ'!$C46,НАСЕЛЕНИЕ!$A$2:$A$108,0))</f>
        <v>199345.10587384427</v>
      </c>
      <c r="P46" s="10">
        <f>'ВРП-РЕАЛ'!D46*1000/INDEX(НАСЕЛЕНИЕ!T$2:T$108,MATCH('ВРП-ДУШ'!$C46,НАСЕЛЕНИЕ!$A$2:$A$108,0))</f>
        <v>203963.94059494598</v>
      </c>
      <c r="Q46" s="10">
        <f>'ВРП-РЕАЛ'!E46*1000/INDEX(НАСЕЛЕНИЕ!U$2:U$108,MATCH('ВРП-ДУШ'!$C46,НАСЕЛЕНИЕ!$A$2:$A$108,0))</f>
        <v>207039.19322190381</v>
      </c>
      <c r="R46" s="10">
        <f>'ВРП-РЕАЛ'!F46*1000/INDEX(НАСЕЛЕНИЕ!V$2:V$108,MATCH('ВРП-ДУШ'!$C46,НАСЕЛЕНИЕ!$A$2:$A$108,0))</f>
        <v>209939.3470373429</v>
      </c>
      <c r="S46" s="10">
        <f>'ВРП-РЕАЛ'!G46*1000/INDEX(НАСЕЛЕНИЕ!W$2:W$108,MATCH('ВРП-ДУШ'!$C46,НАСЕЛЕНИЕ!$A$2:$A$108,0))</f>
        <v>200832.64711015997</v>
      </c>
      <c r="T46" s="10">
        <f>'ВРП-РЕАЛ'!H46*1000/INDEX(НАСЕЛЕНИЕ!X$2:X$108,MATCH('ВРП-ДУШ'!$C46,НАСЕЛЕНИЕ!$A$2:$A$108,0))</f>
        <v>210358.44467505513</v>
      </c>
      <c r="U46" s="10">
        <f>'ВРП-РЕАЛ'!I46*1000/INDEX(НАСЕЛЕНИЕ!Y$2:Y$108,MATCH('ВРП-ДУШ'!$C46,НАСЕЛЕНИЕ!$A$2:$A$108,0))</f>
        <v>223749.67821988126</v>
      </c>
      <c r="V46" s="12">
        <f t="shared" si="1"/>
        <v>209313.87514321483</v>
      </c>
    </row>
    <row r="47" spans="1:22" ht="12.75" customHeight="1" x14ac:dyDescent="0.25">
      <c r="A47" s="105" t="s">
        <v>9</v>
      </c>
      <c r="B47" s="1" t="s">
        <v>52</v>
      </c>
      <c r="C47" s="9" t="str">
        <f t="shared" si="0"/>
        <v>Северо-Кавказский федеральный округ</v>
      </c>
      <c r="D47" s="10">
        <f>E47/INDEX('ВРП-ДУШ ИФО'!B:B,MATCH($B47,'ВРП-ДУШ ИФО'!$A:$A,0))*100</f>
        <v>120816.55181196495</v>
      </c>
      <c r="E47" s="10">
        <f>F47/INDEX('ВРП-ДУШ ИФО'!C:C,MATCH($B47,'ВРП-ДУШ ИФО'!$A:$A,0))*100</f>
        <v>130723.50906054607</v>
      </c>
      <c r="F47" s="10">
        <f>G47/INDEX('ВРП-ДУШ ИФО'!D:D,MATCH($B47,'ВРП-ДУШ ИФО'!$A:$A,0))*100</f>
        <v>143534.41294847958</v>
      </c>
      <c r="G47" s="10">
        <f>H47/INDEX('ВРП-ДУШ ИФО'!E:E,MATCH($B47,'ВРП-ДУШ ИФО'!$A:$A,0))*100</f>
        <v>156739.57893973973</v>
      </c>
      <c r="H47" s="10">
        <f>I47/INDEX('ВРП-ДУШ ИФО'!F:F,MATCH($B47,'ВРП-ДУШ ИФО'!$A:$A,0))*100</f>
        <v>168181.56820234071</v>
      </c>
      <c r="I47" s="10">
        <f>J47/INDEX('ВРП-ДУШ ИФО'!G:G,MATCH($B47,'ВРП-ДУШ ИФО'!$A:$A,0))*100</f>
        <v>168686.11290694773</v>
      </c>
      <c r="J47" s="10">
        <f>K47/INDEX('ВРП-ДУШ ИФО'!H:H,MATCH($B47,'ВРП-ДУШ ИФО'!$A:$A,0))*100</f>
        <v>173071.95184252836</v>
      </c>
      <c r="K47" s="10">
        <f>L47/INDEX('ВРП-ДУШ ИФО'!I:I,MATCH($B47,'ВРП-ДУШ ИФО'!$A:$A,0))*100</f>
        <v>183110.12504939499</v>
      </c>
      <c r="L47" s="10">
        <f>M47/INDEX('ВРП-ДУШ ИФО'!J:J,MATCH($B47,'ВРП-ДУШ ИФО'!$A:$A,0))*100</f>
        <v>188420.31867582747</v>
      </c>
      <c r="M47" s="10">
        <f>N47/INDEX('ВРП-ДУШ ИФО'!K:K,MATCH($B47,'ВРП-ДУШ ИФО'!$A:$A,0))*100</f>
        <v>194261.34855477809</v>
      </c>
      <c r="N47" s="10">
        <f>O47/INDEX('ВРП-ДУШ ИФО'!L:L,MATCH($B47,'ВРП-ДУШ ИФО'!$A:$A,0))*100</f>
        <v>202031.80249696923</v>
      </c>
      <c r="O47" s="10">
        <f>'ВРП-РЕАЛ'!C47*1000/INDEX(НАСЕЛЕНИЕ!S$2:S$108,MATCH('ВРП-ДУШ'!$C47,НАСЕЛЕНИЕ!$A$2:$A$108,0))</f>
        <v>200213.51627449651</v>
      </c>
      <c r="P47" s="10">
        <f>'ВРП-РЕАЛ'!D47*1000/INDEX(НАСЕЛЕНИЕ!T$2:T$108,MATCH('ВРП-ДУШ'!$C47,НАСЕЛЕНИЕ!$A$2:$A$108,0))</f>
        <v>201717.413702233</v>
      </c>
      <c r="Q47" s="10">
        <f>'ВРП-РЕАЛ'!E47*1000/INDEX(НАСЕЛЕНИЕ!U$2:U$108,MATCH('ВРП-ДУШ'!$C47,НАСЕЛЕНИЕ!$A$2:$A$108,0))</f>
        <v>201879.88477081017</v>
      </c>
      <c r="R47" s="10">
        <f>'ВРП-РЕАЛ'!F47*1000/INDEX(НАСЕЛЕНИЕ!V$2:V$108,MATCH('ВРП-ДУШ'!$C47,НАСЕЛЕНИЕ!$A$2:$A$108,0))</f>
        <v>204140.74508833504</v>
      </c>
      <c r="S47" s="10">
        <f>'ВРП-РЕАЛ'!G47*1000/INDEX(НАСЕЛЕНИЕ!W$2:W$108,MATCH('ВРП-ДУШ'!$C47,НАСЕЛЕНИЕ!$A$2:$A$108,0))</f>
        <v>202645.93071865186</v>
      </c>
      <c r="T47" s="10">
        <f>'ВРП-РЕАЛ'!H47*1000/INDEX(НАСЕЛЕНИЕ!X$2:X$108,MATCH('ВРП-ДУШ'!$C47,НАСЕЛЕНИЕ!$A$2:$A$108,0))</f>
        <v>212007.35389383498</v>
      </c>
      <c r="U47" s="10">
        <f>'ВРП-РЕАЛ'!I47*1000/INDEX(НАСЕЛЕНИЕ!Y$2:Y$108,MATCH('ВРП-ДУШ'!$C47,НАСЕЛЕНИЕ!$A$2:$A$108,0))</f>
        <v>220343.68089982291</v>
      </c>
      <c r="V47" s="12">
        <f t="shared" si="1"/>
        <v>207122.50151228133</v>
      </c>
    </row>
    <row r="48" spans="1:22" ht="12.75" customHeight="1" x14ac:dyDescent="0.25">
      <c r="A48" s="105" t="s">
        <v>9</v>
      </c>
      <c r="B48" s="1" t="s">
        <v>53</v>
      </c>
      <c r="C48" s="9" t="str">
        <f t="shared" si="0"/>
        <v>Республика Дагестан</v>
      </c>
      <c r="D48" s="10">
        <f>E48/INDEX('ВРП-ДУШ ИФО'!B:B,MATCH($B48,'ВРП-ДУШ ИФО'!$A:$A,0))*100</f>
        <v>98424.023744371181</v>
      </c>
      <c r="E48" s="10">
        <f>F48/INDEX('ВРП-ДУШ ИФО'!C:C,MATCH($B48,'ВРП-ДУШ ИФО'!$A:$A,0))*100</f>
        <v>105608.97747771027</v>
      </c>
      <c r="F48" s="10">
        <f>G48/INDEX('ВРП-ДУШ ИФО'!D:D,MATCH($B48,'ВРП-ДУШ ИФО'!$A:$A,0))*100</f>
        <v>119760.58045972345</v>
      </c>
      <c r="G48" s="10">
        <f>H48/INDEX('ВРП-ДУШ ИФО'!E:E,MATCH($B48,'ВРП-ДУШ ИФО'!$A:$A,0))*100</f>
        <v>137604.90694822225</v>
      </c>
      <c r="H48" s="10">
        <f>I48/INDEX('ВРП-ДУШ ИФО'!F:F,MATCH($B48,'ВРП-ДУШ ИФО'!$A:$A,0))*100</f>
        <v>152603.8418055785</v>
      </c>
      <c r="I48" s="10">
        <f>J48/INDEX('ВРП-ДУШ ИФО'!G:G,MATCH($B48,'ВРП-ДУШ ИФО'!$A:$A,0))*100</f>
        <v>163896.52609919131</v>
      </c>
      <c r="J48" s="10">
        <f>K48/INDEX('ВРП-ДУШ ИФО'!H:H,MATCH($B48,'ВРП-ДУШ ИФО'!$A:$A,0))*100</f>
        <v>167338.35314727432</v>
      </c>
      <c r="K48" s="10">
        <f>L48/INDEX('ВРП-ДУШ ИФО'!I:I,MATCH($B48,'ВРП-ДУШ ИФО'!$A:$A,0))*100</f>
        <v>178717.36116128898</v>
      </c>
      <c r="L48" s="10">
        <f>M48/INDEX('ВРП-ДУШ ИФО'!J:J,MATCH($B48,'ВРП-ДУШ ИФО'!$A:$A,0))*100</f>
        <v>186044.77296890182</v>
      </c>
      <c r="M48" s="10">
        <f>N48/INDEX('ВРП-ДУШ ИФО'!K:K,MATCH($B48,'ВРП-ДУШ ИФО'!$A:$A,0))*100</f>
        <v>196649.32502812921</v>
      </c>
      <c r="N48" s="10">
        <f>O48/INDEX('ВРП-ДУШ ИФО'!L:L,MATCH($B48,'ВРП-ДУШ ИФО'!$A:$A,0))*100</f>
        <v>207465.03790467631</v>
      </c>
      <c r="O48" s="10">
        <f>'ВРП-РЕАЛ'!C48*1000/INDEX(НАСЕЛЕНИЕ!S$2:S$108,MATCH('ВРП-ДУШ'!$C48,НАСЕЛЕНИЕ!$A$2:$A$108,0))</f>
        <v>202693.34203286876</v>
      </c>
      <c r="P48" s="10">
        <f>'ВРП-РЕАЛ'!D48*1000/INDEX(НАСЕЛЕНИЕ!T$2:T$108,MATCH('ВРП-ДУШ'!$C48,НАСЕЛЕНИЕ!$A$2:$A$108,0))</f>
        <v>207428.11037510645</v>
      </c>
      <c r="Q48" s="10">
        <f>'ВРП-РЕАЛ'!E48*1000/INDEX(НАСЕЛЕНИЕ!U$2:U$108,MATCH('ВРП-ДУШ'!$C48,НАСЕЛЕНИЕ!$A$2:$A$108,0))</f>
        <v>207391.07449848877</v>
      </c>
      <c r="R48" s="10">
        <f>'ВРП-РЕАЛ'!F48*1000/INDEX(НАСЕЛЕНИЕ!V$2:V$108,MATCH('ВРП-ДУШ'!$C48,НАСЕЛЕНИЕ!$A$2:$A$108,0))</f>
        <v>207616.89841627816</v>
      </c>
      <c r="S48" s="10">
        <f>'ВРП-РЕАЛ'!G48*1000/INDEX(НАСЕЛЕНИЕ!W$2:W$108,MATCH('ВРП-ДУШ'!$C48,НАСЕЛЕНИЕ!$A$2:$A$108,0))</f>
        <v>205370.04411545952</v>
      </c>
      <c r="T48" s="10">
        <f>'ВРП-РЕАЛ'!H48*1000/INDEX(НАСЕЛЕНИЕ!X$2:X$108,MATCH('ВРП-ДУШ'!$C48,НАСЕЛЕНИЕ!$A$2:$A$108,0))</f>
        <v>209181.56117851171</v>
      </c>
      <c r="U48" s="10">
        <f>'ВРП-РЕАЛ'!I48*1000/INDEX(НАСЕЛЕНИЕ!Y$2:Y$108,MATCH('ВРП-ДУШ'!$C48,НАСЕЛЕНИЕ!$A$2:$A$108,0))</f>
        <v>212314.90881838152</v>
      </c>
      <c r="V48" s="12">
        <f t="shared" si="1"/>
        <v>208217.09956703769</v>
      </c>
    </row>
    <row r="49" spans="1:22" ht="12.75" customHeight="1" x14ac:dyDescent="0.25">
      <c r="A49" s="105" t="s">
        <v>9</v>
      </c>
      <c r="B49" s="1" t="s">
        <v>54</v>
      </c>
      <c r="C49" s="9" t="str">
        <f t="shared" si="0"/>
        <v>Республика Ингушетия</v>
      </c>
      <c r="D49" s="10">
        <f>E49/INDEX('ВРП-ДУШ ИФО'!B:B,MATCH($B49,'ВРП-ДУШ ИФО'!$A:$A,0))*100</f>
        <v>77743.147877947122</v>
      </c>
      <c r="E49" s="10">
        <f>F49/INDEX('ВРП-ДУШ ИФО'!C:C,MATCH($B49,'ВРП-ДУШ ИФО'!$A:$A,0))*100</f>
        <v>82485.479898501901</v>
      </c>
      <c r="F49" s="10">
        <f>G49/INDEX('ВРП-ДУШ ИФО'!D:D,MATCH($B49,'ВРП-ДУШ ИФО'!$A:$A,0))*100</f>
        <v>85125.015255253966</v>
      </c>
      <c r="G49" s="10">
        <f>H49/INDEX('ВРП-ДУШ ИФО'!E:E,MATCH($B49,'ВРП-ДУШ ИФО'!$A:$A,0))*100</f>
        <v>108960.01952672507</v>
      </c>
      <c r="H49" s="10">
        <f>I49/INDEX('ВРП-ДУШ ИФО'!F:F,MATCH($B49,'ВРП-ДУШ ИФО'!$A:$A,0))*100</f>
        <v>106889.77915571729</v>
      </c>
      <c r="I49" s="10">
        <f>J49/INDEX('ВРП-ДУШ ИФО'!G:G,MATCH($B49,'ВРП-ДУШ ИФО'!$A:$A,0))*100</f>
        <v>93421.666982096925</v>
      </c>
      <c r="J49" s="10">
        <f>K49/INDEX('ВРП-ДУШ ИФО'!H:H,MATCH($B49,'ВРП-ДУШ ИФО'!$A:$A,0))*100</f>
        <v>94636.148652864184</v>
      </c>
      <c r="K49" s="10">
        <f>L49/INDEX('ВРП-ДУШ ИФО'!I:I,MATCH($B49,'ВРП-ДУШ ИФО'!$A:$A,0))*100</f>
        <v>101166.04290991182</v>
      </c>
      <c r="L49" s="10">
        <f>M49/INDEX('ВРП-ДУШ ИФО'!J:J,MATCH($B49,'ВРП-ДУШ ИФО'!$A:$A,0))*100</f>
        <v>112901.30388746159</v>
      </c>
      <c r="M49" s="10">
        <f>N49/INDEX('ВРП-ДУШ ИФО'!K:K,MATCH($B49,'ВРП-ДУШ ИФО'!$A:$A,0))*100</f>
        <v>125659.15122674474</v>
      </c>
      <c r="N49" s="10">
        <f>O49/INDEX('ВРП-ДУШ ИФО'!L:L,MATCH($B49,'ВРП-ДУШ ИФО'!$A:$A,0))*100</f>
        <v>129428.92576354707</v>
      </c>
      <c r="O49" s="10">
        <f>'ВРП-РЕАЛ'!C49*1000/INDEX(НАСЕЛЕНИЕ!S$2:S$108,MATCH('ВРП-ДУШ'!$C49,НАСЕЛЕНИЕ!$A$2:$A$108,0))</f>
        <v>123604.62410418745</v>
      </c>
      <c r="P49" s="10">
        <f>'ВРП-РЕАЛ'!D49*1000/INDEX(НАСЕЛЕНИЕ!T$2:T$108,MATCH('ВРП-ДУШ'!$C49,НАСЕЛЕНИЕ!$A$2:$A$108,0))</f>
        <v>125896.6791517419</v>
      </c>
      <c r="Q49" s="10">
        <f>'ВРП-РЕАЛ'!E49*1000/INDEX(НАСЕЛЕНИЕ!U$2:U$108,MATCH('ВРП-ДУШ'!$C49,НАСЕЛЕНИЕ!$A$2:$A$108,0))</f>
        <v>127826.02439503011</v>
      </c>
      <c r="R49" s="10">
        <f>'ВРП-РЕАЛ'!F49*1000/INDEX(НАСЕЛЕНИЕ!V$2:V$108,MATCH('ВРП-ДУШ'!$C49,НАСЕЛЕНИЕ!$A$2:$A$108,0))</f>
        <v>128303.98142300437</v>
      </c>
      <c r="S49" s="10">
        <f>'ВРП-РЕАЛ'!G49*1000/INDEX(НАСЕЛЕНИЕ!W$2:W$108,MATCH('ВРП-ДУШ'!$C49,НАСЕЛЕНИЕ!$A$2:$A$108,0))</f>
        <v>120316.22380026343</v>
      </c>
      <c r="T49" s="10">
        <f>'ВРП-РЕАЛ'!H49*1000/INDEX(НАСЕЛЕНИЕ!X$2:X$108,MATCH('ВРП-ДУШ'!$C49,НАСЕЛЕНИЕ!$A$2:$A$108,0))</f>
        <v>117219.63589589033</v>
      </c>
      <c r="U49" s="10">
        <f>'ВРП-РЕАЛ'!I49*1000/INDEX(НАСЕЛЕНИЕ!Y$2:Y$108,MATCH('ВРП-ДУШ'!$C49,НАСЕЛЕНИЕ!$A$2:$A$108,0))</f>
        <v>120372.46756574197</v>
      </c>
      <c r="V49" s="12">
        <f t="shared" si="1"/>
        <v>123322.50203861202</v>
      </c>
    </row>
    <row r="50" spans="1:22" ht="12.75" customHeight="1" x14ac:dyDescent="0.25">
      <c r="A50" s="105" t="s">
        <v>9</v>
      </c>
      <c r="B50" s="1" t="s">
        <v>55</v>
      </c>
      <c r="C50" s="9" t="str">
        <f t="shared" si="0"/>
        <v>Кабардино-Балкарская Республика</v>
      </c>
      <c r="D50" s="10">
        <f>E50/INDEX('ВРП-ДУШ ИФО'!B:B,MATCH($B50,'ВРП-ДУШ ИФО'!$A:$A,0))*100</f>
        <v>107096.49595423543</v>
      </c>
      <c r="E50" s="10">
        <f>F50/INDEX('ВРП-ДУШ ИФО'!C:C,MATCH($B50,'ВРП-ДУШ ИФО'!$A:$A,0))*100</f>
        <v>116949.3735820251</v>
      </c>
      <c r="F50" s="10">
        <f>G50/INDEX('ВРП-ДУШ ИФО'!D:D,MATCH($B50,'ВРП-ДУШ ИФО'!$A:$A,0))*100</f>
        <v>123966.3359969466</v>
      </c>
      <c r="G50" s="10">
        <f>H50/INDEX('ВРП-ДУШ ИФО'!E:E,MATCH($B50,'ВРП-ДУШ ИФО'!$A:$A,0))*100</f>
        <v>130536.55180478477</v>
      </c>
      <c r="H50" s="10">
        <f>I50/INDEX('ВРП-ДУШ ИФО'!F:F,MATCH($B50,'ВРП-ДУШ ИФО'!$A:$A,0))*100</f>
        <v>140848.93939736276</v>
      </c>
      <c r="I50" s="10">
        <f>J50/INDEX('ВРП-ДУШ ИФО'!G:G,MATCH($B50,'ВРП-ДУШ ИФО'!$A:$A,0))*100</f>
        <v>146623.74591265462</v>
      </c>
      <c r="J50" s="10">
        <f>K50/INDEX('ВРП-ДУШ ИФО'!H:H,MATCH($B50,'ВРП-ДУШ ИФО'!$A:$A,0))*100</f>
        <v>154541.42819193797</v>
      </c>
      <c r="K50" s="10">
        <f>L50/INDEX('ВРП-ДУШ ИФО'!I:I,MATCH($B50,'ВРП-ДУШ ИФО'!$A:$A,0))*100</f>
        <v>160877.62674780743</v>
      </c>
      <c r="L50" s="10">
        <f>M50/INDEX('ВРП-ДУШ ИФО'!J:J,MATCH($B50,'ВРП-ДУШ ИФО'!$A:$A,0))*100</f>
        <v>170208.52909918025</v>
      </c>
      <c r="M50" s="10">
        <f>N50/INDEX('ВРП-ДУШ ИФО'!K:K,MATCH($B50,'ВРП-ДУШ ИФО'!$A:$A,0))*100</f>
        <v>168166.02674999007</v>
      </c>
      <c r="N50" s="10">
        <f>O50/INDEX('ВРП-ДУШ ИФО'!L:L,MATCH($B50,'ВРП-ДУШ ИФО'!$A:$A,0))*100</f>
        <v>170688.51715123991</v>
      </c>
      <c r="O50" s="10">
        <f>'ВРП-РЕАЛ'!C50*1000/INDEX(НАСЕЛЕНИЕ!S$2:S$108,MATCH('ВРП-ДУШ'!$C50,НАСЕЛЕНИЕ!$A$2:$A$108,0))</f>
        <v>173590.22194281098</v>
      </c>
      <c r="P50" s="10">
        <f>'ВРП-РЕАЛ'!D50*1000/INDEX(НАСЕЛЕНИЕ!T$2:T$108,MATCH('ВРП-ДУШ'!$C50,НАСЕЛЕНИЕ!$A$2:$A$108,0))</f>
        <v>173232.14034248368</v>
      </c>
      <c r="Q50" s="10">
        <f>'ВРП-РЕАЛ'!E50*1000/INDEX(НАСЕЛЕНИЕ!U$2:U$108,MATCH('ВРП-ДУШ'!$C50,НАСЕЛЕНИЕ!$A$2:$A$108,0))</f>
        <v>174468.43748631142</v>
      </c>
      <c r="R50" s="10">
        <f>'ВРП-РЕАЛ'!F50*1000/INDEX(НАСЕЛЕНИЕ!V$2:V$108,MATCH('ВРП-ДУШ'!$C50,НАСЕЛЕНИЕ!$A$2:$A$108,0))</f>
        <v>173085.68363101126</v>
      </c>
      <c r="S50" s="10">
        <f>'ВРП-РЕАЛ'!G50*1000/INDEX(НАСЕЛЕНИЕ!W$2:W$108,MATCH('ВРП-ДУШ'!$C50,НАСЕЛЕНИЕ!$A$2:$A$108,0))</f>
        <v>172297.31928923735</v>
      </c>
      <c r="T50" s="10">
        <f>'ВРП-РЕАЛ'!H50*1000/INDEX(НАСЕЛЕНИЕ!X$2:X$108,MATCH('ВРП-ДУШ'!$C50,НАСЕЛЕНИЕ!$A$2:$A$108,0))</f>
        <v>181275.47843430567</v>
      </c>
      <c r="U50" s="10">
        <f>'ВРП-РЕАЛ'!I50*1000/INDEX(НАСЕЛЕНИЕ!Y$2:Y$108,MATCH('ВРП-ДУШ'!$C50,НАСЕЛЕНИЕ!$A$2:$A$108,0))</f>
        <v>193870.46484790347</v>
      </c>
      <c r="V50" s="12">
        <f t="shared" si="1"/>
        <v>178038.25400520882</v>
      </c>
    </row>
    <row r="51" spans="1:22" ht="12.75" customHeight="1" x14ac:dyDescent="0.25">
      <c r="A51" s="105" t="s">
        <v>9</v>
      </c>
      <c r="B51" s="1" t="s">
        <v>56</v>
      </c>
      <c r="C51" s="9" t="str">
        <f t="shared" si="0"/>
        <v>Карачаево-Черкесская Республика</v>
      </c>
      <c r="D51" s="10">
        <f>E51/INDEX('ВРП-ДУШ ИФО'!B:B,MATCH($B51,'ВРП-ДУШ ИФО'!$A:$A,0))*100</f>
        <v>123125.34272805347</v>
      </c>
      <c r="E51" s="10">
        <f>F51/INDEX('ВРП-ДУШ ИФО'!C:C,MATCH($B51,'ВРП-ДУШ ИФО'!$A:$A,0))*100</f>
        <v>130512.86329173668</v>
      </c>
      <c r="F51" s="10">
        <f>G51/INDEX('ВРП-ДУШ ИФО'!D:D,MATCH($B51,'ВРП-ДУШ ИФО'!$A:$A,0))*100</f>
        <v>146174.40688674507</v>
      </c>
      <c r="G51" s="10">
        <f>H51/INDEX('ВРП-ДУШ ИФО'!E:E,MATCH($B51,'ВРП-ДУШ ИФО'!$A:$A,0))*100</f>
        <v>149682.59265202694</v>
      </c>
      <c r="H51" s="10">
        <f>I51/INDEX('ВРП-ДУШ ИФО'!F:F,MATCH($B51,'ВРП-ДУШ ИФО'!$A:$A,0))*100</f>
        <v>159861.00895236476</v>
      </c>
      <c r="I51" s="10">
        <f>J51/INDEX('ВРП-ДУШ ИФО'!G:G,MATCH($B51,'ВРП-ДУШ ИФО'!$A:$A,0))*100</f>
        <v>160180.73097026951</v>
      </c>
      <c r="J51" s="10">
        <f>K51/INDEX('ВРП-ДУШ ИФО'!H:H,MATCH($B51,'ВРП-ДУШ ИФО'!$A:$A,0))*100</f>
        <v>161942.71901094247</v>
      </c>
      <c r="K51" s="10">
        <f>L51/INDEX('ВРП-ДУШ ИФО'!I:I,MATCH($B51,'ВРП-ДУШ ИФО'!$A:$A,0))*100</f>
        <v>170201.79768050055</v>
      </c>
      <c r="L51" s="10">
        <f>M51/INDEX('ВРП-ДУШ ИФО'!J:J,MATCH($B51,'ВРП-ДУШ ИФО'!$A:$A,0))*100</f>
        <v>179222.49295756707</v>
      </c>
      <c r="M51" s="10">
        <f>N51/INDEX('ВРП-ДУШ ИФО'!K:K,MATCH($B51,'ВРП-ДУШ ИФО'!$A:$A,0))*100</f>
        <v>178505.60298573677</v>
      </c>
      <c r="N51" s="10">
        <f>O51/INDEX('ВРП-ДУШ ИФО'!L:L,MATCH($B51,'ВРП-ДУШ ИФО'!$A:$A,0))*100</f>
        <v>175471.00773497924</v>
      </c>
      <c r="O51" s="10">
        <f>'ВРП-РЕАЛ'!C51*1000/INDEX(НАСЕЛЕНИЕ!S$2:S$108,MATCH('ВРП-ДУШ'!$C51,НАСЕЛЕНИЕ!$A$2:$A$108,0))</f>
        <v>167223.87037143522</v>
      </c>
      <c r="P51" s="10">
        <f>'ВРП-РЕАЛ'!D51*1000/INDEX(НАСЕЛЕНИЕ!T$2:T$108,MATCH('ВРП-ДУШ'!$C51,НАСЕЛЕНИЕ!$A$2:$A$108,0))</f>
        <v>168649.88681447157</v>
      </c>
      <c r="Q51" s="10">
        <f>'ВРП-РЕАЛ'!E51*1000/INDEX(НАСЕЛЕНИЕ!U$2:U$108,MATCH('ВРП-ДУШ'!$C51,НАСЕЛЕНИЕ!$A$2:$A$108,0))</f>
        <v>164957.45038115952</v>
      </c>
      <c r="R51" s="10">
        <f>'ВРП-РЕАЛ'!F51*1000/INDEX(НАСЕЛЕНИЕ!V$2:V$108,MATCH('ВРП-ДУШ'!$C51,НАСЕЛЕНИЕ!$A$2:$A$108,0))</f>
        <v>167272.2367816483</v>
      </c>
      <c r="S51" s="10">
        <f>'ВРП-РЕАЛ'!G51*1000/INDEX(НАСЕЛЕНИЕ!W$2:W$108,MATCH('ВРП-ДУШ'!$C51,НАСЕЛЕНИЕ!$A$2:$A$108,0))</f>
        <v>161345.00570903686</v>
      </c>
      <c r="T51" s="10">
        <f>'ВРП-РЕАЛ'!H51*1000/INDEX(НАСЕЛЕНИЕ!X$2:X$108,MATCH('ВРП-ДУШ'!$C51,НАСЕЛЕНИЕ!$A$2:$A$108,0))</f>
        <v>182275.16676212152</v>
      </c>
      <c r="U51" s="10">
        <f>'ВРП-РЕАЛ'!I51*1000/INDEX(НАСЕЛЕНИЕ!Y$2:Y$108,MATCH('ВРП-ДУШ'!$C51,НАСЕЛЕНИЕ!$A$2:$A$108,0))</f>
        <v>258180.5979478209</v>
      </c>
      <c r="V51" s="12">
        <f t="shared" si="1"/>
        <v>183780.05739937644</v>
      </c>
    </row>
    <row r="52" spans="1:22" ht="12.75" customHeight="1" x14ac:dyDescent="0.25">
      <c r="A52" s="105" t="s">
        <v>9</v>
      </c>
      <c r="B52" s="1" t="s">
        <v>57</v>
      </c>
      <c r="C52" s="9" t="str">
        <f t="shared" si="0"/>
        <v>Республика Северная Осетия-Алания</v>
      </c>
      <c r="D52" s="10">
        <f>E52/INDEX('ВРП-ДУШ ИФО'!B:B,MATCH($B52,'ВРП-ДУШ ИФО'!$A:$A,0))*100</f>
        <v>143183.76540941172</v>
      </c>
      <c r="E52" s="10">
        <f>F52/INDEX('ВРП-ДУШ ИФО'!C:C,MATCH($B52,'ВРП-ДУШ ИФО'!$A:$A,0))*100</f>
        <v>151202.05627233876</v>
      </c>
      <c r="F52" s="10">
        <f>G52/INDEX('ВРП-ДУШ ИФО'!D:D,MATCH($B52,'ВРП-ДУШ ИФО'!$A:$A,0))*100</f>
        <v>169648.70713756411</v>
      </c>
      <c r="G52" s="10">
        <f>H52/INDEX('ВРП-ДУШ ИФО'!E:E,MATCH($B52,'ВРП-ДУШ ИФО'!$A:$A,0))*100</f>
        <v>179488.33215154283</v>
      </c>
      <c r="H52" s="10">
        <f>I52/INDEX('ВРП-ДУШ ИФО'!F:F,MATCH($B52,'ВРП-ДУШ ИФО'!$A:$A,0))*100</f>
        <v>179847.3088158459</v>
      </c>
      <c r="I52" s="10">
        <f>J52/INDEX('ВРП-ДУШ ИФО'!G:G,MATCH($B52,'ВРП-ДУШ ИФО'!$A:$A,0))*100</f>
        <v>184343.49153624204</v>
      </c>
      <c r="J52" s="10">
        <f>K52/INDEX('ВРП-ДУШ ИФО'!H:H,MATCH($B52,'ВРП-ДУШ ИФО'!$A:$A,0))*100</f>
        <v>195588.44451995281</v>
      </c>
      <c r="K52" s="10">
        <f>L52/INDEX('ВРП-ДУШ ИФО'!I:I,MATCH($B52,'ВРП-ДУШ ИФО'!$A:$A,0))*100</f>
        <v>201651.68630007136</v>
      </c>
      <c r="L52" s="10">
        <f>M52/INDEX('ВРП-ДУШ ИФО'!J:J,MATCH($B52,'ВРП-ДУШ ИФО'!$A:$A,0))*100</f>
        <v>205684.72002607278</v>
      </c>
      <c r="M52" s="10">
        <f>N52/INDEX('ВРП-ДУШ ИФО'!K:K,MATCH($B52,'ВРП-ДУШ ИФО'!$A:$A,0))*100</f>
        <v>213912.10882711571</v>
      </c>
      <c r="N52" s="10">
        <f>O52/INDEX('ВРП-ДУШ ИФО'!L:L,MATCH($B52,'ВРП-ДУШ ИФО'!$A:$A,0))*100</f>
        <v>217334.70256834954</v>
      </c>
      <c r="O52" s="10">
        <f>'ВРП-РЕАЛ'!C52*1000/INDEX(НАСЕЛЕНИЕ!S$2:S$108,MATCH('ВРП-ДУШ'!$C52,НАСЕЛЕНИЕ!$A$2:$A$108,0))</f>
        <v>211684.00030157244</v>
      </c>
      <c r="P52" s="10">
        <f>'ВРП-РЕАЛ'!D52*1000/INDEX(НАСЕЛЕНИЕ!T$2:T$108,MATCH('ВРП-ДУШ'!$C52,НАСЕЛЕНИЕ!$A$2:$A$108,0))</f>
        <v>208905.04730332564</v>
      </c>
      <c r="Q52" s="10">
        <f>'ВРП-РЕАЛ'!E52*1000/INDEX(НАСЕЛЕНИЕ!U$2:U$108,MATCH('ВРП-ДУШ'!$C52,НАСЕЛЕНИЕ!$A$2:$A$108,0))</f>
        <v>207016.20504577117</v>
      </c>
      <c r="R52" s="10">
        <f>'ВРП-РЕАЛ'!F52*1000/INDEX(НАСЕЛЕНИЕ!V$2:V$108,MATCH('ВРП-ДУШ'!$C52,НАСЕЛЕНИЕ!$A$2:$A$108,0))</f>
        <v>207289.39762531163</v>
      </c>
      <c r="S52" s="10">
        <f>'ВРП-РЕАЛ'!G52*1000/INDEX(НАСЕЛЕНИЕ!W$2:W$108,MATCH('ВРП-ДУШ'!$C52,НАСЕЛЕНИЕ!$A$2:$A$108,0))</f>
        <v>214745.18638470818</v>
      </c>
      <c r="T52" s="10">
        <f>'ВРП-РЕАЛ'!H52*1000/INDEX(НАСЕЛЕНИЕ!X$2:X$108,MATCH('ВРП-ДУШ'!$C52,НАСЕЛЕНИЕ!$A$2:$A$108,0))</f>
        <v>231959.28163988984</v>
      </c>
      <c r="U52" s="10">
        <f>'ВРП-РЕАЛ'!I52*1000/INDEX(НАСЕЛЕНИЕ!Y$2:Y$108,MATCH('ВРП-ДУШ'!$C52,НАСЕЛЕНИЕ!$A$2:$A$108,0))</f>
        <v>235665.07063697718</v>
      </c>
      <c r="V52" s="12">
        <f t="shared" si="1"/>
        <v>217596.69810599729</v>
      </c>
    </row>
    <row r="53" spans="1:22" ht="12.75" customHeight="1" x14ac:dyDescent="0.25">
      <c r="A53" s="105" t="s">
        <v>9</v>
      </c>
      <c r="B53" s="1" t="s">
        <v>58</v>
      </c>
      <c r="C53" s="9" t="str">
        <f t="shared" si="0"/>
        <v>Чеченская Республика</v>
      </c>
      <c r="D53" s="10" t="e">
        <f>E53/INDEX('ВРП-ДУШ ИФО'!B:B,MATCH($B53,'ВРП-ДУШ ИФО'!$A:$A,0))*100</f>
        <v>#DIV/0!</v>
      </c>
      <c r="E53" s="10" t="e">
        <f>F53/INDEX('ВРП-ДУШ ИФО'!C:C,MATCH($B53,'ВРП-ДУШ ИФО'!$A:$A,0))*100</f>
        <v>#DIV/0!</v>
      </c>
      <c r="F53" s="10">
        <f>G53/INDEX('ВРП-ДУШ ИФО'!D:D,MATCH($B53,'ВРП-ДУШ ИФО'!$A:$A,0))*100</f>
        <v>109960.63978938405</v>
      </c>
      <c r="G53" s="10">
        <f>H53/INDEX('ВРП-ДУШ ИФО'!E:E,MATCH($B53,'ВРП-ДУШ ИФО'!$A:$A,0))*100</f>
        <v>136351.19333883622</v>
      </c>
      <c r="H53" s="10">
        <f>I53/INDEX('ВРП-ДУШ ИФО'!F:F,MATCH($B53,'ВРП-ДУШ ИФО'!$A:$A,0))*100</f>
        <v>147395.63999928194</v>
      </c>
      <c r="I53" s="10">
        <f>J53/INDEX('ВРП-ДУШ ИФО'!G:G,MATCH($B53,'ВРП-ДУШ ИФО'!$A:$A,0))*100</f>
        <v>130297.74575936524</v>
      </c>
      <c r="J53" s="10">
        <f>K53/INDEX('ВРП-ДУШ ИФО'!H:H,MATCH($B53,'ВРП-ДУШ ИФО'!$A:$A,0))*100</f>
        <v>122870.77425108141</v>
      </c>
      <c r="K53" s="10">
        <f>L53/INDEX('ВРП-ДУШ ИФО'!I:I,MATCH($B53,'ВРП-ДУШ ИФО'!$A:$A,0))*100</f>
        <v>128522.82986663115</v>
      </c>
      <c r="L53" s="10">
        <f>M53/INDEX('ВРП-ДУШ ИФО'!J:J,MATCH($B53,'ВРП-ДУШ ИФО'!$A:$A,0))*100</f>
        <v>135077.49418982933</v>
      </c>
      <c r="M53" s="10">
        <f>N53/INDEX('ВРП-ДУШ ИФО'!K:K,MATCH($B53,'ВРП-ДУШ ИФО'!$A:$A,0))*100</f>
        <v>133051.33177698188</v>
      </c>
      <c r="N53" s="10">
        <f>O53/INDEX('ВРП-ДУШ ИФО'!L:L,MATCH($B53,'ВРП-ДУШ ИФО'!$A:$A,0))*100</f>
        <v>141965.77100603969</v>
      </c>
      <c r="O53" s="10">
        <f>'ВРП-РЕАЛ'!C53*1000/INDEX(НАСЕЛЕНИЕ!S$2:S$108,MATCH('ВРП-ДУШ'!$C53,НАСЕЛЕНИЕ!$A$2:$A$108,0))</f>
        <v>143527.39448710612</v>
      </c>
      <c r="P53" s="10">
        <f>'ВРП-РЕАЛ'!D53*1000/INDEX(НАСЕЛЕНИЕ!T$2:T$108,MATCH('ВРП-ДУШ'!$C53,НАСЕЛЕНИЕ!$A$2:$A$108,0))</f>
        <v>145064.46809764061</v>
      </c>
      <c r="Q53" s="10">
        <f>'ВРП-РЕАЛ'!E53*1000/INDEX(НАСЕЛЕНИЕ!U$2:U$108,MATCH('ВРП-ДУШ'!$C53,НАСЕЛЕНИЕ!$A$2:$A$108,0))</f>
        <v>145177.1042451291</v>
      </c>
      <c r="R53" s="10">
        <f>'ВРП-РЕАЛ'!F53*1000/INDEX(НАСЕЛЕНИЕ!V$2:V$108,MATCH('ВРП-ДУШ'!$C53,НАСЕЛЕНИЕ!$A$2:$A$108,0))</f>
        <v>150623.29838792133</v>
      </c>
      <c r="S53" s="10">
        <f>'ВРП-РЕАЛ'!G53*1000/INDEX(НАСЕЛЕНИЕ!W$2:W$108,MATCH('ВРП-ДУШ'!$C53,НАСЕЛЕНИЕ!$A$2:$A$108,0))</f>
        <v>151004.77544919238</v>
      </c>
      <c r="T53" s="10">
        <f>'ВРП-РЕАЛ'!H53*1000/INDEX(НАСЕЛЕНИЕ!X$2:X$108,MATCH('ВРП-ДУШ'!$C53,НАСЕЛЕНИЕ!$A$2:$A$108,0))</f>
        <v>151764.7810212918</v>
      </c>
      <c r="U53" s="10">
        <f>'ВРП-РЕАЛ'!I53*1000/INDEX(НАСЕЛЕНИЕ!Y$2:Y$108,MATCH('ВРП-ДУШ'!$C53,НАСЕЛЕНИЕ!$A$2:$A$108,0))</f>
        <v>159286.54766107621</v>
      </c>
      <c r="V53" s="12">
        <f t="shared" si="1"/>
        <v>150486.82914370854</v>
      </c>
    </row>
    <row r="54" spans="1:22" ht="12.75" customHeight="1" x14ac:dyDescent="0.25">
      <c r="A54" s="105" t="s">
        <v>9</v>
      </c>
      <c r="B54" s="1" t="s">
        <v>59</v>
      </c>
      <c r="C54" s="9" t="str">
        <f t="shared" si="0"/>
        <v>Ставропольский край</v>
      </c>
      <c r="D54" s="10">
        <f>E54/INDEX('ВРП-ДУШ ИФО'!B:B,MATCH($B54,'ВРП-ДУШ ИФО'!$A:$A,0))*100</f>
        <v>162009.5484731046</v>
      </c>
      <c r="E54" s="10">
        <f>F54/INDEX('ВРП-ДУШ ИФО'!C:C,MATCH($B54,'ВРП-ДУШ ИФО'!$A:$A,0))*100</f>
        <v>175294.3314478992</v>
      </c>
      <c r="F54" s="10">
        <f>G54/INDEX('ВРП-ДУШ ИФО'!D:D,MATCH($B54,'ВРП-ДУШ ИФО'!$A:$A,0))*100</f>
        <v>189493.17229517904</v>
      </c>
      <c r="G54" s="10">
        <f>H54/INDEX('ВРП-ДУШ ИФО'!E:E,MATCH($B54,'ВРП-ДУШ ИФО'!$A:$A,0))*100</f>
        <v>198020.36504846209</v>
      </c>
      <c r="H54" s="10">
        <f>I54/INDEX('ВРП-ДУШ ИФО'!F:F,MATCH($B54,'ВРП-ДУШ ИФО'!$A:$A,0))*100</f>
        <v>212475.85169699983</v>
      </c>
      <c r="I54" s="10">
        <f>J54/INDEX('ВРП-ДУШ ИФО'!G:G,MATCH($B54,'ВРП-ДУШ ИФО'!$A:$A,0))*100</f>
        <v>206951.47955287783</v>
      </c>
      <c r="J54" s="10">
        <f>K54/INDEX('ВРП-ДУШ ИФО'!H:H,MATCH($B54,'ВРП-ДУШ ИФО'!$A:$A,0))*100</f>
        <v>215643.4416940987</v>
      </c>
      <c r="K54" s="10">
        <f>L54/INDEX('ВРП-ДУШ ИФО'!I:I,MATCH($B54,'ВРП-ДУШ ИФО'!$A:$A,0))*100</f>
        <v>229660.26540421511</v>
      </c>
      <c r="L54" s="10">
        <f>M54/INDEX('ВРП-ДУШ ИФО'!J:J,MATCH($B54,'ВРП-ДУШ ИФО'!$A:$A,0))*100</f>
        <v>230808.56673123621</v>
      </c>
      <c r="M54" s="10">
        <f>N54/INDEX('ВРП-ДУШ ИФО'!K:K,MATCH($B54,'ВРП-ДУШ ИФО'!$A:$A,0))*100</f>
        <v>237040.3980329796</v>
      </c>
      <c r="N54" s="10">
        <f>O54/INDEX('ВРП-ДУШ ИФО'!L:L,MATCH($B54,'ВРП-ДУШ ИФО'!$A:$A,0))*100</f>
        <v>246759.05435233176</v>
      </c>
      <c r="O54" s="10">
        <f>'ВРП-РЕАЛ'!C54*1000/INDEX(НАСЕЛЕНИЕ!S$2:S$108,MATCH('ВРП-ДУШ'!$C54,НАСЕЛЕНИЕ!$A$2:$A$108,0))</f>
        <v>248733.1267871504</v>
      </c>
      <c r="P54" s="10">
        <f>'ВРП-РЕАЛ'!D54*1000/INDEX(НАСЕЛЕНИЕ!T$2:T$108,MATCH('ВРП-ДУШ'!$C54,НАСЕЛЕНИЕ!$A$2:$A$108,0))</f>
        <v>248699.51776427339</v>
      </c>
      <c r="Q54" s="10">
        <f>'ВРП-РЕАЛ'!E54*1000/INDEX(НАСЕЛЕНИЕ!U$2:U$108,MATCH('ВРП-ДУШ'!$C54,НАСЕЛЕНИЕ!$A$2:$A$108,0))</f>
        <v>250090.90761161648</v>
      </c>
      <c r="R54" s="10">
        <f>'ВРП-РЕАЛ'!F54*1000/INDEX(НАСЕЛЕНИЕ!V$2:V$108,MATCH('ВРП-ДУШ'!$C54,НАСЕЛЕНИЕ!$A$2:$A$108,0))</f>
        <v>255242.31735111307</v>
      </c>
      <c r="S54" s="10">
        <f>'ВРП-РЕАЛ'!G54*1000/INDEX(НАСЕЛЕНИЕ!W$2:W$108,MATCH('ВРП-ДУШ'!$C54,НАСЕЛЕНИЕ!$A$2:$A$108,0))</f>
        <v>253513.76032747666</v>
      </c>
      <c r="T54" s="10">
        <f>'ВРП-РЕАЛ'!H54*1000/INDEX(НАСЕЛЕНИЕ!X$2:X$108,MATCH('ВРП-ДУШ'!$C54,НАСЕЛЕНИЕ!$A$2:$A$108,0))</f>
        <v>272547.33477352466</v>
      </c>
      <c r="U54" s="10">
        <f>'ВРП-РЕАЛ'!I54*1000/INDEX(НАСЕЛЕНИЕ!Y$2:Y$108,MATCH('ВРП-ДУШ'!$C54,НАСЕЛЕНИЕ!$A$2:$A$108,0))</f>
        <v>277631.64173653332</v>
      </c>
      <c r="V54" s="12">
        <f t="shared" si="1"/>
        <v>259620.91326075626</v>
      </c>
    </row>
    <row r="55" spans="1:22" ht="12.75" customHeight="1" x14ac:dyDescent="0.25">
      <c r="A55" s="105" t="s">
        <v>9</v>
      </c>
      <c r="B55" s="1" t="s">
        <v>60</v>
      </c>
      <c r="C55" s="9" t="str">
        <f t="shared" si="0"/>
        <v>Приволжский федеральный округ</v>
      </c>
      <c r="D55" s="10">
        <f>E55/INDEX('ВРП-ДУШ ИФО'!B:B,MATCH($B55,'ВРП-ДУШ ИФО'!$A:$A,0))*100</f>
        <v>249078.0129014132</v>
      </c>
      <c r="E55" s="10">
        <f>F55/INDEX('ВРП-ДУШ ИФО'!C:C,MATCH($B55,'ВРП-ДУШ ИФО'!$A:$A,0))*100</f>
        <v>262030.06957228671</v>
      </c>
      <c r="F55" s="10">
        <f>G55/INDEX('ВРП-ДУШ ИФО'!D:D,MATCH($B55,'ВРП-ДУШ ИФО'!$A:$A,0))*100</f>
        <v>284826.68562507565</v>
      </c>
      <c r="G55" s="10">
        <f>H55/INDEX('ВРП-ДУШ ИФО'!E:E,MATCH($B55,'ВРП-ДУШ ИФО'!$A:$A,0))*100</f>
        <v>312170.04744508292</v>
      </c>
      <c r="H55" s="10">
        <f>I55/INDEX('ВРП-ДУШ ИФО'!F:F,MATCH($B55,'ВРП-ДУШ ИФО'!$A:$A,0))*100</f>
        <v>329339.40005456249</v>
      </c>
      <c r="I55" s="10">
        <f>J55/INDEX('ВРП-ДУШ ИФО'!G:G,MATCH($B55,'ВРП-ДУШ ИФО'!$A:$A,0))*100</f>
        <v>305626.96325063397</v>
      </c>
      <c r="J55" s="10">
        <f>K55/INDEX('ВРП-ДУШ ИФО'!H:H,MATCH($B55,'ВРП-ДУШ ИФО'!$A:$A,0))*100</f>
        <v>323353.32711917075</v>
      </c>
      <c r="K55" s="10">
        <f>L55/INDEX('ВРП-ДУШ ИФО'!I:I,MATCH($B55,'ВРП-ДУШ ИФО'!$A:$A,0))*100</f>
        <v>346311.41334463184</v>
      </c>
      <c r="L55" s="10">
        <f>M55/INDEX('ВРП-ДУШ ИФО'!J:J,MATCH($B55,'ВРП-ДУШ ИФО'!$A:$A,0))*100</f>
        <v>361202.80411845102</v>
      </c>
      <c r="M55" s="10">
        <f>N55/INDEX('ВРП-ДУШ ИФО'!K:K,MATCH($B55,'ВРП-ДУШ ИФО'!$A:$A,0))*100</f>
        <v>370232.87422141229</v>
      </c>
      <c r="N55" s="10">
        <f>O55/INDEX('ВРП-ДУШ ИФО'!L:L,MATCH($B55,'ВРП-ДУШ ИФО'!$A:$A,0))*100</f>
        <v>378007.76458006195</v>
      </c>
      <c r="O55" s="10">
        <f>'ВРП-РЕАЛ'!C55*1000/INDEX(НАСЕЛЕНИЕ!S$2:S$108,MATCH('ВРП-ДУШ'!$C55,НАСЕЛЕНИЕ!$A$2:$A$108,0))</f>
        <v>373471.67140510119</v>
      </c>
      <c r="P55" s="10">
        <f>'ВРП-РЕАЛ'!D55*1000/INDEX(НАСЕЛЕНИЕ!T$2:T$108,MATCH('ВРП-ДУШ'!$C55,НАСЕЛЕНИЕ!$A$2:$A$108,0))</f>
        <v>379694.34376209823</v>
      </c>
      <c r="Q55" s="10">
        <f>'ВРП-РЕАЛ'!E55*1000/INDEX(НАСЕЛЕНИЕ!U$2:U$108,MATCH('ВРП-ДУШ'!$C55,НАСЕЛЕНИЕ!$A$2:$A$108,0))</f>
        <v>388221.06268159993</v>
      </c>
      <c r="R55" s="10">
        <f>'ВРП-РЕАЛ'!F55*1000/INDEX(НАСЕЛЕНИЕ!V$2:V$108,MATCH('ВРП-ДУШ'!$C55,НАСЕЛЕНИЕ!$A$2:$A$108,0))</f>
        <v>397311.76063622354</v>
      </c>
      <c r="S55" s="10">
        <f>'ВРП-РЕАЛ'!G55*1000/INDEX(НАСЕЛЕНИЕ!W$2:W$108,MATCH('ВРП-ДУШ'!$C55,НАСЕЛЕНИЕ!$A$2:$A$108,0))</f>
        <v>389329.68540642364</v>
      </c>
      <c r="T55" s="10">
        <f>'ВРП-РЕАЛ'!H55*1000/INDEX(НАСЕЛЕНИЕ!X$2:X$108,MATCH('ВРП-ДУШ'!$C55,НАСЕЛЕНИЕ!$A$2:$A$108,0))</f>
        <v>405586.20914058189</v>
      </c>
      <c r="U55" s="10">
        <f>'ВРП-РЕАЛ'!I55*1000/INDEX(НАСЕЛЕНИЕ!Y$2:Y$108,MATCH('ВРП-ДУШ'!$C55,НАСЕЛЕНИЕ!$A$2:$A$108,0))</f>
        <v>415534.40723454196</v>
      </c>
      <c r="V55" s="12">
        <f t="shared" si="1"/>
        <v>395946.24481024483</v>
      </c>
    </row>
    <row r="56" spans="1:22" ht="12.75" customHeight="1" x14ac:dyDescent="0.25">
      <c r="A56" s="105" t="s">
        <v>9</v>
      </c>
      <c r="B56" s="1" t="s">
        <v>61</v>
      </c>
      <c r="C56" s="9" t="str">
        <f t="shared" si="0"/>
        <v>Республика Башкортостан</v>
      </c>
      <c r="D56" s="10">
        <f>E56/INDEX('ВРП-ДУШ ИФО'!B:B,MATCH($B56,'ВРП-ДУШ ИФО'!$A:$A,0))*100</f>
        <v>208484.41626891016</v>
      </c>
      <c r="E56" s="10">
        <f>F56/INDEX('ВРП-ДУШ ИФО'!C:C,MATCH($B56,'ВРП-ДУШ ИФО'!$A:$A,0))*100</f>
        <v>223495.29424027173</v>
      </c>
      <c r="F56" s="10">
        <f>G56/INDEX('ВРП-ДУШ ИФО'!D:D,MATCH($B56,'ВРП-ДУШ ИФО'!$A:$A,0))*100</f>
        <v>243162.88013341563</v>
      </c>
      <c r="G56" s="10">
        <f>H56/INDEX('ВРП-ДУШ ИФО'!E:E,MATCH($B56,'ВРП-ДУШ ИФО'!$A:$A,0))*100</f>
        <v>266506.51662622351</v>
      </c>
      <c r="H56" s="10">
        <f>I56/INDEX('ВРП-ДУШ ИФО'!F:F,MATCH($B56,'ВРП-ДУШ ИФО'!$A:$A,0))*100</f>
        <v>286761.01188981649</v>
      </c>
      <c r="I56" s="10">
        <f>J56/INDEX('ВРП-ДУШ ИФО'!G:G,MATCH($B56,'ВРП-ДУШ ИФО'!$A:$A,0))*100</f>
        <v>283319.87974713871</v>
      </c>
      <c r="J56" s="10">
        <f>K56/INDEX('ВРП-ДУШ ИФО'!H:H,MATCH($B56,'ВРП-ДУШ ИФО'!$A:$A,0))*100</f>
        <v>297485.87373449566</v>
      </c>
      <c r="K56" s="10">
        <f>L56/INDEX('ВРП-ДУШ ИФО'!I:I,MATCH($B56,'ВРП-ДУШ ИФО'!$A:$A,0))*100</f>
        <v>322177.20125445881</v>
      </c>
      <c r="L56" s="10">
        <f>M56/INDEX('ВРП-ДУШ ИФО'!J:J,MATCH($B56,'ВРП-ДУШ ИФО'!$A:$A,0))*100</f>
        <v>336675.17531090946</v>
      </c>
      <c r="M56" s="10">
        <f>N56/INDEX('ВРП-ДУШ ИФО'!K:K,MATCH($B56,'ВРП-ДУШ ИФО'!$A:$A,0))*100</f>
        <v>345092.05469368224</v>
      </c>
      <c r="N56" s="10">
        <f>O56/INDEX('ВРП-ДУШ ИФО'!L:L,MATCH($B56,'ВРП-ДУШ ИФО'!$A:$A,0))*100</f>
        <v>351303.7116781685</v>
      </c>
      <c r="O56" s="10">
        <f>'ВРП-РЕАЛ'!C56*1000/INDEX(НАСЕЛЕНИЕ!S$2:S$108,MATCH('ВРП-ДУШ'!$C56,НАСЕЛЕНИЕ!$A$2:$A$108,0))</f>
        <v>345331.54857963964</v>
      </c>
      <c r="P56" s="10">
        <f>'ВРП-РЕАЛ'!D56*1000/INDEX(НАСЕЛЕНИЕ!T$2:T$108,MATCH('ВРП-ДУШ'!$C56,НАСЕЛЕНИЕ!$A$2:$A$108,0))</f>
        <v>346700.16346411919</v>
      </c>
      <c r="Q56" s="10">
        <f>'ВРП-РЕАЛ'!E56*1000/INDEX(НАСЕЛЕНИЕ!U$2:U$108,MATCH('ВРП-ДУШ'!$C56,НАСЕЛЕНИЕ!$A$2:$A$108,0))</f>
        <v>358108.52131219953</v>
      </c>
      <c r="R56" s="10">
        <f>'ВРП-РЕАЛ'!F56*1000/INDEX(НАСЕЛЕНИЕ!V$2:V$108,MATCH('ВРП-ДУШ'!$C56,НАСЕЛЕНИЕ!$A$2:$A$108,0))</f>
        <v>365925.95544790704</v>
      </c>
      <c r="S56" s="10">
        <f>'ВРП-РЕАЛ'!G56*1000/INDEX(НАСЕЛЕНИЕ!W$2:W$108,MATCH('ВРП-ДУШ'!$C56,НАСЕЛЕНИЕ!$A$2:$A$108,0))</f>
        <v>348105.64724301326</v>
      </c>
      <c r="T56" s="10">
        <f>'ВРП-РЕАЛ'!H56*1000/INDEX(НАСЕЛЕНИЕ!X$2:X$108,MATCH('ВРП-ДУШ'!$C56,НАСЕЛЕНИЕ!$A$2:$A$108,0))</f>
        <v>358380.58219913399</v>
      </c>
      <c r="U56" s="10">
        <f>'ВРП-РЕАЛ'!I56*1000/INDEX(НАСЕЛЕНИЕ!Y$2:Y$108,MATCH('ВРП-ДУШ'!$C56,НАСЕЛЕНИЕ!$A$2:$A$108,0))</f>
        <v>365212.64434058574</v>
      </c>
      <c r="V56" s="12">
        <f t="shared" si="1"/>
        <v>357072.25233449315</v>
      </c>
    </row>
    <row r="57" spans="1:22" ht="12.75" customHeight="1" x14ac:dyDescent="0.25">
      <c r="A57" s="105" t="s">
        <v>9</v>
      </c>
      <c r="B57" s="1" t="s">
        <v>62</v>
      </c>
      <c r="C57" s="9" t="str">
        <f t="shared" si="0"/>
        <v>Республика Марий Эл</v>
      </c>
      <c r="D57" s="10">
        <f>E57/INDEX('ВРП-ДУШ ИФО'!B:B,MATCH($B57,'ВРП-ДУШ ИФО'!$A:$A,0))*100</f>
        <v>134220.85874527015</v>
      </c>
      <c r="E57" s="10">
        <f>F57/INDEX('ВРП-ДУШ ИФО'!C:C,MATCH($B57,'ВРП-ДУШ ИФО'!$A:$A,0))*100</f>
        <v>137039.49677892082</v>
      </c>
      <c r="F57" s="10">
        <f>G57/INDEX('ВРП-ДУШ ИФО'!D:D,MATCH($B57,'ВРП-ДУШ ИФО'!$A:$A,0))*100</f>
        <v>154991.67085695945</v>
      </c>
      <c r="G57" s="10">
        <f>H57/INDEX('ВРП-ДУШ ИФО'!E:E,MATCH($B57,'ВРП-ДУШ ИФО'!$A:$A,0))*100</f>
        <v>167391.00452551621</v>
      </c>
      <c r="H57" s="10">
        <f>I57/INDEX('ВРП-ДУШ ИФО'!F:F,MATCH($B57,'ВРП-ДУШ ИФО'!$A:$A,0))*100</f>
        <v>177267.07379252167</v>
      </c>
      <c r="I57" s="10">
        <f>J57/INDEX('ВРП-ДУШ ИФО'!G:G,MATCH($B57,'ВРП-ДУШ ИФО'!$A:$A,0))*100</f>
        <v>177976.14208769175</v>
      </c>
      <c r="J57" s="10">
        <f>K57/INDEX('ВРП-ДУШ ИФО'!H:H,MATCH($B57,'ВРП-ДУШ ИФО'!$A:$A,0))*100</f>
        <v>188654.71061295326</v>
      </c>
      <c r="K57" s="10">
        <f>L57/INDEX('ВРП-ДУШ ИФО'!I:I,MATCH($B57,'ВРП-ДУШ ИФО'!$A:$A,0))*100</f>
        <v>200917.26680279523</v>
      </c>
      <c r="L57" s="10">
        <f>M57/INDEX('ВРП-ДУШ ИФО'!J:J,MATCH($B57,'ВРП-ДУШ ИФО'!$A:$A,0))*100</f>
        <v>221410.82801668035</v>
      </c>
      <c r="M57" s="10">
        <f>N57/INDEX('ВРП-ДУШ ИФО'!K:K,MATCH($B57,'ВРП-ДУШ ИФО'!$A:$A,0))*100</f>
        <v>226281.86623304733</v>
      </c>
      <c r="N57" s="10">
        <f>O57/INDEX('ВРП-ДУШ ИФО'!L:L,MATCH($B57,'ВРП-ДУШ ИФО'!$A:$A,0))*100</f>
        <v>240311.34193949628</v>
      </c>
      <c r="O57" s="10">
        <f>'ВРП-РЕАЛ'!C57*1000/INDEX(НАСЕЛЕНИЕ!S$2:S$108,MATCH('ВРП-ДУШ'!$C57,НАСЕЛЕНИЕ!$A$2:$A$108,0))</f>
        <v>248481.92756543917</v>
      </c>
      <c r="P57" s="10">
        <f>'ВРП-РЕАЛ'!D57*1000/INDEX(НАСЕЛЕНИЕ!T$2:T$108,MATCH('ВРП-ДУШ'!$C57,НАСЕЛЕНИЕ!$A$2:$A$108,0))</f>
        <v>252742.79743243085</v>
      </c>
      <c r="Q57" s="10">
        <f>'ВРП-РЕАЛ'!E57*1000/INDEX(НАСЕЛЕНИЕ!U$2:U$108,MATCH('ВРП-ДУШ'!$C57,НАСЕЛЕНИЕ!$A$2:$A$108,0))</f>
        <v>259345.68265100606</v>
      </c>
      <c r="R57" s="10">
        <f>'ВРП-РЕАЛ'!F57*1000/INDEX(НАСЕЛЕНИЕ!V$2:V$108,MATCH('ВРП-ДУШ'!$C57,НАСЕЛЕНИЕ!$A$2:$A$108,0))</f>
        <v>261261.31420171569</v>
      </c>
      <c r="S57" s="10">
        <f>'ВРП-РЕАЛ'!G57*1000/INDEX(НАСЕЛЕНИЕ!W$2:W$108,MATCH('ВРП-ДУШ'!$C57,НАСЕЛЕНИЕ!$A$2:$A$108,0))</f>
        <v>255496.67611485714</v>
      </c>
      <c r="T57" s="10">
        <f>'ВРП-РЕАЛ'!H57*1000/INDEX(НАСЕЛЕНИЕ!X$2:X$108,MATCH('ВРП-ДУШ'!$C57,НАСЕЛЕНИЕ!$A$2:$A$108,0))</f>
        <v>257490.972613447</v>
      </c>
      <c r="U57" s="10">
        <f>'ВРП-РЕАЛ'!I57*1000/INDEX(НАСЕЛЕНИЕ!Y$2:Y$108,MATCH('ВРП-ДУШ'!$C57,НАСЕЛЕНИЕ!$A$2:$A$108,0))</f>
        <v>258103.49706971005</v>
      </c>
      <c r="V57" s="12">
        <f t="shared" si="1"/>
        <v>257406.82334719444</v>
      </c>
    </row>
    <row r="58" spans="1:22" ht="12.75" customHeight="1" x14ac:dyDescent="0.25">
      <c r="A58" s="105" t="s">
        <v>9</v>
      </c>
      <c r="B58" s="1" t="s">
        <v>63</v>
      </c>
      <c r="C58" s="9" t="str">
        <f t="shared" si="0"/>
        <v>Республика Мордовия</v>
      </c>
      <c r="D58" s="10">
        <f>E58/INDEX('ВРП-ДУШ ИФО'!B:B,MATCH($B58,'ВРП-ДУШ ИФО'!$A:$A,0))*100</f>
        <v>150996.4083107021</v>
      </c>
      <c r="E58" s="10">
        <f>F58/INDEX('ВРП-ДУШ ИФО'!C:C,MATCH($B58,'ВРП-ДУШ ИФО'!$A:$A,0))*100</f>
        <v>161415.16048414056</v>
      </c>
      <c r="F58" s="10">
        <f>G58/INDEX('ВРП-ДУШ ИФО'!D:D,MATCH($B58,'ВРП-ДУШ ИФО'!$A:$A,0))*100</f>
        <v>182560.54650756295</v>
      </c>
      <c r="G58" s="10">
        <f>H58/INDEX('ВРП-ДУШ ИФО'!E:E,MATCH($B58,'ВРП-ДУШ ИФО'!$A:$A,0))*100</f>
        <v>204285.25154196296</v>
      </c>
      <c r="H58" s="10">
        <f>I58/INDEX('ВРП-ДУШ ИФО'!F:F,MATCH($B58,'ВРП-ДУШ ИФО'!$A:$A,0))*100</f>
        <v>214499.51411906109</v>
      </c>
      <c r="I58" s="10">
        <f>J58/INDEX('ВРП-ДУШ ИФО'!G:G,MATCH($B58,'ВРП-ДУШ ИФО'!$A:$A,0))*100</f>
        <v>200986.04472956024</v>
      </c>
      <c r="J58" s="10">
        <f>K58/INDEX('ВРП-ДУШ ИФО'!H:H,MATCH($B58,'ВРП-ДУШ ИФО'!$A:$A,0))*100</f>
        <v>212040.27718968605</v>
      </c>
      <c r="K58" s="10">
        <f>L58/INDEX('ВРП-ДУШ ИФО'!I:I,MATCH($B58,'ВРП-ДУШ ИФО'!$A:$A,0))*100</f>
        <v>233880.4257402237</v>
      </c>
      <c r="L58" s="10">
        <f>M58/INDEX('ВРП-ДУШ ИФО'!J:J,MATCH($B58,'ВРП-ДУШ ИФО'!$A:$A,0))*100</f>
        <v>240896.83851243043</v>
      </c>
      <c r="M58" s="10">
        <f>N58/INDEX('ВРП-ДУШ ИФО'!K:K,MATCH($B58,'ВРП-ДУШ ИФО'!$A:$A,0))*100</f>
        <v>248846.43418334064</v>
      </c>
      <c r="N58" s="10">
        <f>O58/INDEX('ВРП-ДУШ ИФО'!L:L,MATCH($B58,'ВРП-ДУШ ИФО'!$A:$A,0))*100</f>
        <v>270744.92039147462</v>
      </c>
      <c r="O58" s="10">
        <f>'ВРП-РЕАЛ'!C58*1000/INDEX(НАСЕЛЕНИЕ!S$2:S$108,MATCH('ВРП-ДУШ'!$C58,НАСЕЛЕНИЕ!$A$2:$A$108,0))</f>
        <v>274535.3492769553</v>
      </c>
      <c r="P58" s="10">
        <f>'ВРП-РЕАЛ'!D58*1000/INDEX(НАСЕЛЕНИЕ!T$2:T$108,MATCH('ВРП-ДУШ'!$C58,НАСЕЛЕНИЕ!$A$2:$A$108,0))</f>
        <v>282243.84796744271</v>
      </c>
      <c r="Q58" s="10">
        <f>'ВРП-РЕАЛ'!E58*1000/INDEX(НАСЕЛЕНИЕ!U$2:U$108,MATCH('ВРП-ДУШ'!$C58,НАСЕЛЕНИЕ!$A$2:$A$108,0))</f>
        <v>284261.14252882387</v>
      </c>
      <c r="R58" s="10">
        <f>'ВРП-РЕАЛ'!F58*1000/INDEX(НАСЕЛЕНИЕ!V$2:V$108,MATCH('ВРП-ДУШ'!$C58,НАСЕЛЕНИЕ!$A$2:$A$108,0))</f>
        <v>293603.97734293772</v>
      </c>
      <c r="S58" s="10">
        <f>'ВРП-РЕАЛ'!G58*1000/INDEX(НАСЕЛЕНИЕ!W$2:W$108,MATCH('ВРП-ДУШ'!$C58,НАСЕЛЕНИЕ!$A$2:$A$108,0))</f>
        <v>294746.8663161422</v>
      </c>
      <c r="T58" s="10">
        <f>'ВРП-РЕАЛ'!H58*1000/INDEX(НАСЕЛЕНИЕ!X$2:X$108,MATCH('ВРП-ДУШ'!$C58,НАСЕЛЕНИЕ!$A$2:$A$108,0))</f>
        <v>306790.18726706255</v>
      </c>
      <c r="U58" s="10">
        <f>'ВРП-РЕАЛ'!I58*1000/INDEX(НАСЕЛЕНИЕ!Y$2:Y$108,MATCH('ВРП-ДУШ'!$C58,НАСЕЛЕНИЕ!$A$2:$A$108,0))</f>
        <v>306664.46528689208</v>
      </c>
      <c r="V58" s="12">
        <f t="shared" si="1"/>
        <v>294718.41445155017</v>
      </c>
    </row>
    <row r="59" spans="1:22" ht="12.75" customHeight="1" x14ac:dyDescent="0.25">
      <c r="A59" s="105" t="s">
        <v>9</v>
      </c>
      <c r="B59" s="1" t="s">
        <v>64</v>
      </c>
      <c r="C59" s="9" t="str">
        <f t="shared" si="0"/>
        <v>Республика Татарстан (Татарстан)</v>
      </c>
      <c r="D59" s="10">
        <f>E59/INDEX('ВРП-ДУШ ИФО'!B:B,MATCH($B59,'ВРП-ДУШ ИФО'!$A:$A,0))*100</f>
        <v>333859.28808872896</v>
      </c>
      <c r="E59" s="10">
        <f>F59/INDEX('ВРП-ДУШ ИФО'!C:C,MATCH($B59,'ВРП-ДУШ ИФО'!$A:$A,0))*100</f>
        <v>352889.26750978653</v>
      </c>
      <c r="F59" s="10">
        <f>G59/INDEX('ВРП-ДУШ ИФО'!D:D,MATCH($B59,'ВРП-ДУШ ИФО'!$A:$A,0))*100</f>
        <v>383237.74451562815</v>
      </c>
      <c r="G59" s="10">
        <f>H59/INDEX('ВРП-ДУШ ИФО'!E:E,MATCH($B59,'ВРП-ДУШ ИФО'!$A:$A,0))*100</f>
        <v>423860.94543428469</v>
      </c>
      <c r="H59" s="10">
        <f>I59/INDEX('ВРП-ДУШ ИФО'!F:F,MATCH($B59,'ВРП-ДУШ ИФО'!$A:$A,0))*100</f>
        <v>456074.37728729029</v>
      </c>
      <c r="I59" s="10">
        <f>J59/INDEX('ВРП-ДУШ ИФО'!G:G,MATCH($B59,'ВРП-ДУШ ИФО'!$A:$A,0))*100</f>
        <v>439655.69970494788</v>
      </c>
      <c r="J59" s="10">
        <f>K59/INDEX('ВРП-ДУШ ИФО'!H:H,MATCH($B59,'ВРП-ДУШ ИФО'!$A:$A,0))*100</f>
        <v>457681.58339285071</v>
      </c>
      <c r="K59" s="10">
        <f>L59/INDEX('ВРП-ДУШ ИФО'!I:I,MATCH($B59,'ВРП-ДУШ ИФО'!$A:$A,0))*100</f>
        <v>482854.07047945756</v>
      </c>
      <c r="L59" s="10">
        <f>M59/INDEX('ВРП-ДУШ ИФО'!J:J,MATCH($B59,'ВРП-ДУШ ИФО'!$A:$A,0))*100</f>
        <v>506996.77400343044</v>
      </c>
      <c r="M59" s="10">
        <f>N59/INDEX('ВРП-ДУШ ИФО'!K:K,MATCH($B59,'ВРП-ДУШ ИФО'!$A:$A,0))*100</f>
        <v>516629.71270949568</v>
      </c>
      <c r="N59" s="10">
        <f>O59/INDEX('ВРП-ДУШ ИФО'!L:L,MATCH($B59,'ВРП-ДУШ ИФО'!$A:$A,0))*100</f>
        <v>525412.41782555706</v>
      </c>
      <c r="O59" s="10">
        <f>'ВРП-РЕАЛ'!C59*1000/INDEX(НАСЕЛЕНИЕ!S$2:S$108,MATCH('ВРП-ДУШ'!$C59,НАСЕЛЕНИЕ!$A$2:$A$108,0))</f>
        <v>523310.76815425482</v>
      </c>
      <c r="P59" s="10">
        <f>'ВРП-РЕАЛ'!D59*1000/INDEX(НАСЕЛЕНИЕ!T$2:T$108,MATCH('ВРП-ДУШ'!$C59,НАСЕЛЕНИЕ!$A$2:$A$108,0))</f>
        <v>530327.0897885242</v>
      </c>
      <c r="Q59" s="10">
        <f>'ВРП-РЕАЛ'!E59*1000/INDEX(НАСЕЛЕНИЕ!U$2:U$108,MATCH('ВРП-ДУШ'!$C59,НАСЕЛЕНИЕ!$A$2:$A$108,0))</f>
        <v>539536.43887062464</v>
      </c>
      <c r="R59" s="10">
        <f>'ВРП-РЕАЛ'!F59*1000/INDEX(НАСЕЛЕНИЕ!V$2:V$108,MATCH('ВРП-ДУШ'!$C59,НАСЕЛЕНИЕ!$A$2:$A$108,0))</f>
        <v>551797.38811657217</v>
      </c>
      <c r="S59" s="10">
        <f>'ВРП-РЕАЛ'!G59*1000/INDEX(НАСЕЛЕНИЕ!W$2:W$108,MATCH('ВРП-ДУШ'!$C59,НАСЕЛЕНИЕ!$A$2:$A$108,0))</f>
        <v>540159.71126510901</v>
      </c>
      <c r="T59" s="10">
        <f>'ВРП-РЕАЛ'!H59*1000/INDEX(НАСЕЛЕНИЕ!X$2:X$108,MATCH('ВРП-ДУШ'!$C59,НАСЕЛЕНИЕ!$A$2:$A$108,0))</f>
        <v>556860.70576637948</v>
      </c>
      <c r="U59" s="10">
        <f>'ВРП-РЕАЛ'!I59*1000/INDEX(НАСЕЛЕНИЕ!Y$2:Y$108,MATCH('ВРП-ДУШ'!$C59,НАСЕЛЕНИЕ!$A$2:$A$108,0))</f>
        <v>588276.89153365756</v>
      </c>
      <c r="V59" s="12">
        <f t="shared" si="1"/>
        <v>551159.70422347786</v>
      </c>
    </row>
    <row r="60" spans="1:22" ht="12.75" customHeight="1" x14ac:dyDescent="0.25">
      <c r="A60" s="105" t="s">
        <v>9</v>
      </c>
      <c r="B60" s="1" t="s">
        <v>65</v>
      </c>
      <c r="C60" s="9" t="str">
        <f t="shared" si="0"/>
        <v>Удмуртская Республика</v>
      </c>
      <c r="D60" s="10">
        <f>E60/INDEX('ВРП-ДУШ ИФО'!B:B,MATCH($B60,'ВРП-ДУШ ИФО'!$A:$A,0))*100</f>
        <v>289456.05098122166</v>
      </c>
      <c r="E60" s="10">
        <f>F60/INDEX('ВРП-ДУШ ИФО'!C:C,MATCH($B60,'ВРП-ДУШ ИФО'!$A:$A,0))*100</f>
        <v>303639.39747930155</v>
      </c>
      <c r="F60" s="10">
        <f>G60/INDEX('ВРП-ДУШ ИФО'!D:D,MATCH($B60,'ВРП-ДУШ ИФО'!$A:$A,0))*100</f>
        <v>317910.44916082878</v>
      </c>
      <c r="G60" s="10">
        <f>H60/INDEX('ВРП-ДУШ ИФО'!E:E,MATCH($B60,'ВРП-ДУШ ИФО'!$A:$A,0))*100</f>
        <v>331898.50892390526</v>
      </c>
      <c r="H60" s="10">
        <f>I60/INDEX('ВРП-ДУШ ИФО'!F:F,MATCH($B60,'ВРП-ДУШ ИФО'!$A:$A,0))*100</f>
        <v>341855.46419162245</v>
      </c>
      <c r="I60" s="10">
        <f>J60/INDEX('ВРП-ДУШ ИФО'!G:G,MATCH($B60,'ВРП-ДУШ ИФО'!$A:$A,0))*100</f>
        <v>322369.70273269998</v>
      </c>
      <c r="J60" s="10">
        <f>K60/INDEX('ВРП-ДУШ ИФО'!H:H,MATCH($B60,'ВРП-ДУШ ИФО'!$A:$A,0))*100</f>
        <v>338488.187869335</v>
      </c>
      <c r="K60" s="10">
        <f>L60/INDEX('ВРП-ДУШ ИФО'!I:I,MATCH($B60,'ВРП-ДУШ ИФО'!$A:$A,0))*100</f>
        <v>355412.59726280172</v>
      </c>
      <c r="L60" s="10">
        <f>M60/INDEX('ВРП-ДУШ ИФО'!J:J,MATCH($B60,'ВРП-ДУШ ИФО'!$A:$A,0))*100</f>
        <v>367496.62556973699</v>
      </c>
      <c r="M60" s="10">
        <f>N60/INDEX('ВРП-ДУШ ИФО'!K:K,MATCH($B60,'ВРП-ДУШ ИФО'!$A:$A,0))*100</f>
        <v>377419.0344601199</v>
      </c>
      <c r="N60" s="10">
        <f>O60/INDEX('ВРП-ДУШ ИФО'!L:L,MATCH($B60,'ВРП-ДУШ ИФО'!$A:$A,0))*100</f>
        <v>381193.22480472107</v>
      </c>
      <c r="O60" s="10">
        <f>'ВРП-РЕАЛ'!C60*1000/INDEX(НАСЕЛЕНИЕ!S$2:S$108,MATCH('ВРП-ДУШ'!$C60,НАСЕЛЕНИЕ!$A$2:$A$108,0))</f>
        <v>380430.8383551116</v>
      </c>
      <c r="P60" s="10">
        <f>'ВРП-РЕАЛ'!D60*1000/INDEX(НАСЕЛЕНИЕ!T$2:T$108,MATCH('ВРП-ДУШ'!$C60,НАСЕЛЕНИЕ!$A$2:$A$108,0))</f>
        <v>380413.26054107468</v>
      </c>
      <c r="Q60" s="10">
        <f>'ВРП-РЕАЛ'!E60*1000/INDEX(НАСЕЛЕНИЕ!U$2:U$108,MATCH('ВРП-ДУШ'!$C60,НАСЕЛЕНИЕ!$A$2:$A$108,0))</f>
        <v>390405.8672756803</v>
      </c>
      <c r="R60" s="10">
        <f>'ВРП-РЕАЛ'!F60*1000/INDEX(НАСЕЛЕНИЕ!V$2:V$108,MATCH('ВРП-ДУШ'!$C60,НАСЕЛЕНИЕ!$A$2:$A$108,0))</f>
        <v>393618.94001788087</v>
      </c>
      <c r="S60" s="10">
        <f>'ВРП-РЕАЛ'!G60*1000/INDEX(НАСЕЛЕНИЕ!W$2:W$108,MATCH('ВРП-ДУШ'!$C60,НАСЕЛЕНИЕ!$A$2:$A$108,0))</f>
        <v>381842.01920230896</v>
      </c>
      <c r="T60" s="10">
        <f>'ВРП-РЕАЛ'!H60*1000/INDEX(НАСЕЛЕНИЕ!X$2:X$108,MATCH('ВРП-ДУШ'!$C60,НАСЕЛЕНИЕ!$A$2:$A$108,0))</f>
        <v>394514.52281701373</v>
      </c>
      <c r="U60" s="10">
        <f>'ВРП-РЕАЛ'!I60*1000/INDEX(НАСЕЛЕНИЕ!Y$2:Y$108,MATCH('ВРП-ДУШ'!$C60,НАСЕЛЕНИЕ!$A$2:$A$108,0))</f>
        <v>403286.93925493862</v>
      </c>
      <c r="V60" s="12">
        <f t="shared" si="1"/>
        <v>390680.25818481622</v>
      </c>
    </row>
    <row r="61" spans="1:22" ht="12.75" customHeight="1" x14ac:dyDescent="0.25">
      <c r="A61" s="105" t="s">
        <v>9</v>
      </c>
      <c r="B61" s="1" t="s">
        <v>66</v>
      </c>
      <c r="C61" s="9" t="str">
        <f t="shared" si="0"/>
        <v>Чувашская Республика - Чувашия</v>
      </c>
      <c r="D61" s="10">
        <f>E61/INDEX('ВРП-ДУШ ИФО'!B:B,MATCH($B61,'ВРП-ДУШ ИФО'!$A:$A,0))*100</f>
        <v>179703.44932982369</v>
      </c>
      <c r="E61" s="10">
        <f>F61/INDEX('ВРП-ДУШ ИФО'!C:C,MATCH($B61,'ВРП-ДУШ ИФО'!$A:$A,0))*100</f>
        <v>187610.40110033593</v>
      </c>
      <c r="F61" s="10">
        <f>G61/INDEX('ВРП-ДУШ ИФО'!D:D,MATCH($B61,'ВРП-ДУШ ИФО'!$A:$A,0))*100</f>
        <v>209560.81802907525</v>
      </c>
      <c r="G61" s="10">
        <f>H61/INDEX('ВРП-ДУШ ИФО'!E:E,MATCH($B61,'ВРП-ДУШ ИФО'!$A:$A,0))*100</f>
        <v>234917.67701059335</v>
      </c>
      <c r="H61" s="10">
        <f>I61/INDEX('ВРП-ДУШ ИФО'!F:F,MATCH($B61,'ВРП-ДУШ ИФО'!$A:$A,0))*100</f>
        <v>247133.3962151442</v>
      </c>
      <c r="I61" s="10">
        <f>J61/INDEX('ВРП-ДУШ ИФО'!G:G,MATCH($B61,'ВРП-ДУШ ИФО'!$A:$A,0))*100</f>
        <v>203885.05187749397</v>
      </c>
      <c r="J61" s="10">
        <f>K61/INDEX('ВРП-ДУШ ИФО'!H:H,MATCH($B61,'ВРП-ДУШ ИФО'!$A:$A,0))*100</f>
        <v>211224.91374508373</v>
      </c>
      <c r="K61" s="10">
        <f>L61/INDEX('ВРП-ДУШ ИФО'!I:I,MATCH($B61,'ВРП-ДУШ ИФО'!$A:$A,0))*100</f>
        <v>226221.88262098466</v>
      </c>
      <c r="L61" s="10">
        <f>M61/INDEX('ВРП-ДУШ ИФО'!J:J,MATCH($B61,'ВРП-ДУШ ИФО'!$A:$A,0))*100</f>
        <v>240926.30499134865</v>
      </c>
      <c r="M61" s="10">
        <f>N61/INDEX('ВРП-ДУШ ИФО'!K:K,MATCH($B61,'ВРП-ДУШ ИФО'!$A:$A,0))*100</f>
        <v>237071.48411148711</v>
      </c>
      <c r="N61" s="10">
        <f>O61/INDEX('ВРП-ДУШ ИФО'!L:L,MATCH($B61,'ВРП-ДУШ ИФО'!$A:$A,0))*100</f>
        <v>238019.77004793307</v>
      </c>
      <c r="O61" s="10">
        <f>'ВРП-РЕАЛ'!C61*1000/INDEX(НАСЕЛЕНИЕ!S$2:S$108,MATCH('ВРП-ДУШ'!$C61,НАСЕЛЕНИЕ!$A$2:$A$108,0))</f>
        <v>231831.25602668681</v>
      </c>
      <c r="P61" s="10">
        <f>'ВРП-РЕАЛ'!D61*1000/INDEX(НАСЕЛЕНИЕ!T$2:T$108,MATCH('ВРП-ДУШ'!$C61,НАСЕЛЕНИЕ!$A$2:$A$108,0))</f>
        <v>235704.26617982209</v>
      </c>
      <c r="Q61" s="10">
        <f>'ВРП-РЕАЛ'!E61*1000/INDEX(НАСЕЛЕНИЕ!U$2:U$108,MATCH('ВРП-ДУШ'!$C61,НАСЕЛЕНИЕ!$A$2:$A$108,0))</f>
        <v>241816.75340617591</v>
      </c>
      <c r="R61" s="10">
        <f>'ВРП-РЕАЛ'!F61*1000/INDEX(НАСЕЛЕНИЕ!V$2:V$108,MATCH('ВРП-ДУШ'!$C61,НАСЕЛЕНИЕ!$A$2:$A$108,0))</f>
        <v>249174.59154603453</v>
      </c>
      <c r="S61" s="10">
        <f>'ВРП-РЕАЛ'!G61*1000/INDEX(НАСЕЛЕНИЕ!W$2:W$108,MATCH('ВРП-ДУШ'!$C61,НАСЕЛЕНИЕ!$A$2:$A$108,0))</f>
        <v>246977.8715715252</v>
      </c>
      <c r="T61" s="10">
        <f>'ВРП-РЕАЛ'!H61*1000/INDEX(НАСЕЛЕНИЕ!X$2:X$108,MATCH('ВРП-ДУШ'!$C61,НАСЕЛЕНИЕ!$A$2:$A$108,0))</f>
        <v>256391.63276837108</v>
      </c>
      <c r="U61" s="10">
        <f>'ВРП-РЕАЛ'!I61*1000/INDEX(НАСЕЛЕНИЕ!Y$2:Y$108,MATCH('ВРП-ДУШ'!$C61,НАСЕЛЕНИЕ!$A$2:$A$108,0))</f>
        <v>269094.15227106691</v>
      </c>
      <c r="V61" s="12">
        <f t="shared" si="1"/>
        <v>249859.87795716594</v>
      </c>
    </row>
    <row r="62" spans="1:22" ht="12.75" customHeight="1" x14ac:dyDescent="0.25">
      <c r="A62" s="105" t="s">
        <v>9</v>
      </c>
      <c r="B62" s="1" t="s">
        <v>67</v>
      </c>
      <c r="C62" s="9" t="str">
        <f t="shared" si="0"/>
        <v>Пермский край</v>
      </c>
      <c r="D62" s="10">
        <f>E62/INDEX('ВРП-ДУШ ИФО'!B:B,MATCH($B62,'ВРП-ДУШ ИФО'!$A:$A,0))*100</f>
        <v>292599.80219519109</v>
      </c>
      <c r="E62" s="10">
        <f>F62/INDEX('ВРП-ДУШ ИФО'!C:C,MATCH($B62,'ВРП-ДУШ ИФО'!$A:$A,0))*100</f>
        <v>306644.59270056029</v>
      </c>
      <c r="F62" s="10">
        <f>G62/INDEX('ВРП-ДУШ ИФО'!D:D,MATCH($B62,'ВРП-ДУШ ИФО'!$A:$A,0))*100</f>
        <v>338842.27493411908</v>
      </c>
      <c r="G62" s="10">
        <f>H62/INDEX('ВРП-ДУШ ИФО'!E:E,MATCH($B62,'ВРП-ДУШ ИФО'!$A:$A,0))*100</f>
        <v>369338.07967818982</v>
      </c>
      <c r="H62" s="10">
        <f>I62/INDEX('ВРП-ДУШ ИФО'!F:F,MATCH($B62,'ВРП-ДУШ ИФО'!$A:$A,0))*100</f>
        <v>389651.67406049027</v>
      </c>
      <c r="I62" s="10">
        <f>J62/INDEX('ВРП-ДУШ ИФО'!G:G,MATCH($B62,'ВРП-ДУШ ИФО'!$A:$A,0))*100</f>
        <v>358869.19180971151</v>
      </c>
      <c r="J62" s="10">
        <f>K62/INDEX('ВРП-ДУШ ИФО'!H:H,MATCH($B62,'ВРП-ДУШ ИФО'!$A:$A,0))*100</f>
        <v>387219.85796267871</v>
      </c>
      <c r="K62" s="10">
        <f>L62/INDEX('ВРП-ДУШ ИФО'!I:I,MATCH($B62,'ВРП-ДУШ ИФО'!$A:$A,0))*100</f>
        <v>420520.76574746909</v>
      </c>
      <c r="L62" s="10">
        <f>M62/INDEX('ВРП-ДУШ ИФО'!J:J,MATCH($B62,'ВРП-ДУШ ИФО'!$A:$A,0))*100</f>
        <v>423043.8903419539</v>
      </c>
      <c r="M62" s="10">
        <f>N62/INDEX('ВРП-ДУШ ИФО'!K:K,MATCH($B62,'ВРП-ДУШ ИФО'!$A:$A,0))*100</f>
        <v>426005.19757434761</v>
      </c>
      <c r="N62" s="10">
        <f>O62/INDEX('ВРП-ДУШ ИФО'!L:L,MATCH($B62,'ВРП-ДУШ ИФО'!$A:$A,0))*100</f>
        <v>440063.36909430102</v>
      </c>
      <c r="O62" s="10">
        <f>'ВРП-РЕАЛ'!C62*1000/INDEX(НАСЕЛЕНИЕ!S$2:S$108,MATCH('ВРП-ДУШ'!$C62,НАСЕЛЕНИЕ!$A$2:$A$108,0))</f>
        <v>438303.11561792379</v>
      </c>
      <c r="P62" s="10">
        <f>'ВРП-РЕАЛ'!D62*1000/INDEX(НАСЕЛЕНИЕ!T$2:T$108,MATCH('ВРП-ДУШ'!$C62,НАСЕЛЕНИЕ!$A$2:$A$108,0))</f>
        <v>447959.90244197723</v>
      </c>
      <c r="Q62" s="10">
        <f>'ВРП-РЕАЛ'!E62*1000/INDEX(НАСЕЛЕНИЕ!U$2:U$108,MATCH('ВРП-ДУШ'!$C62,НАСЕЛЕНИЕ!$A$2:$A$108,0))</f>
        <v>454006.39027082105</v>
      </c>
      <c r="R62" s="10">
        <f>'ВРП-РЕАЛ'!F62*1000/INDEX(НАСЕЛЕНИЕ!V$2:V$108,MATCH('ВРП-ДУШ'!$C62,НАСЕЛЕНИЕ!$A$2:$A$108,0))</f>
        <v>458608.10886805051</v>
      </c>
      <c r="S62" s="10">
        <f>'ВРП-РЕАЛ'!G62*1000/INDEX(НАСЕЛЕНИЕ!W$2:W$108,MATCH('ВРП-ДУШ'!$C62,НАСЕЛЕНИЕ!$A$2:$A$108,0))</f>
        <v>450914.86995708873</v>
      </c>
      <c r="T62" s="10">
        <f>'ВРП-РЕАЛ'!H62*1000/INDEX(НАСЕЛЕНИЕ!X$2:X$108,MATCH('ВРП-ДУШ'!$C62,НАСЕЛЕНИЕ!$A$2:$A$108,0))</f>
        <v>472524.9258353156</v>
      </c>
      <c r="U62" s="10">
        <f>'ВРП-РЕАЛ'!I62*1000/INDEX(НАСЕЛЕНИЕ!Y$2:Y$108,MATCH('ВРП-ДУШ'!$C62,НАСЕЛЕНИЕ!$A$2:$A$108,0))</f>
        <v>463793.43649808824</v>
      </c>
      <c r="V62" s="12">
        <f t="shared" si="1"/>
        <v>457967.93897855695</v>
      </c>
    </row>
    <row r="63" spans="1:22" ht="12.75" customHeight="1" x14ac:dyDescent="0.25">
      <c r="A63" s="105" t="s">
        <v>9</v>
      </c>
      <c r="B63" s="1" t="s">
        <v>68</v>
      </c>
      <c r="C63" s="9" t="str">
        <f t="shared" si="0"/>
        <v>Кировская область</v>
      </c>
      <c r="D63" s="10">
        <f>E63/INDEX('ВРП-ДУШ ИФО'!B:B,MATCH($B63,'ВРП-ДУШ ИФО'!$A:$A,0))*100</f>
        <v>186662.38164271583</v>
      </c>
      <c r="E63" s="10">
        <f>F63/INDEX('ВРП-ДУШ ИФО'!C:C,MATCH($B63,'ВРП-ДУШ ИФО'!$A:$A,0))*100</f>
        <v>191702.26594706916</v>
      </c>
      <c r="F63" s="10">
        <f>G63/INDEX('ВРП-ДУШ ИФО'!D:D,MATCH($B63,'ВРП-ДУШ ИФО'!$A:$A,0))*100</f>
        <v>206079.93589309935</v>
      </c>
      <c r="G63" s="10">
        <f>H63/INDEX('ВРП-ДУШ ИФО'!E:E,MATCH($B63,'ВРП-ДУШ ИФО'!$A:$A,0))*100</f>
        <v>219062.97185436462</v>
      </c>
      <c r="H63" s="10">
        <f>I63/INDEX('ВРП-ДУШ ИФО'!F:F,MATCH($B63,'ВРП-ДУШ ИФО'!$A:$A,0))*100</f>
        <v>230016.12044708285</v>
      </c>
      <c r="I63" s="10">
        <f>J63/INDEX('ВРП-ДУШ ИФО'!G:G,MATCH($B63,'ВРП-ДУШ ИФО'!$A:$A,0))*100</f>
        <v>210924.782449975</v>
      </c>
      <c r="J63" s="10">
        <f>K63/INDEX('ВРП-ДУШ ИФО'!H:H,MATCH($B63,'ВРП-ДУШ ИФО'!$A:$A,0))*100</f>
        <v>222947.49504962357</v>
      </c>
      <c r="K63" s="10">
        <f>L63/INDEX('ВРП-ДУШ ИФО'!I:I,MATCH($B63,'ВРП-ДУШ ИФО'!$A:$A,0))*100</f>
        <v>235878.44976250172</v>
      </c>
      <c r="L63" s="10">
        <f>M63/INDEX('ВРП-ДУШ ИФО'!J:J,MATCH($B63,'ВРП-ДУШ ИФО'!$A:$A,0))*100</f>
        <v>241775.41100656427</v>
      </c>
      <c r="M63" s="10">
        <f>N63/INDEX('ВРП-ДУШ ИФО'!K:K,MATCH($B63,'ВРП-ДУШ ИФО'!$A:$A,0))*100</f>
        <v>244676.71593864306</v>
      </c>
      <c r="N63" s="10">
        <f>O63/INDEX('ВРП-ДУШ ИФО'!L:L,MATCH($B63,'ВРП-ДУШ ИФО'!$A:$A,0))*100</f>
        <v>251527.66398492508</v>
      </c>
      <c r="O63" s="10">
        <f>'ВРП-РЕАЛ'!C63*1000/INDEX(НАСЕЛЕНИЕ!S$2:S$108,MATCH('ВРП-ДУШ'!$C63,НАСЕЛЕНИЕ!$A$2:$A$108,0))</f>
        <v>250773.08099297032</v>
      </c>
      <c r="P63" s="10">
        <f>'ВРП-РЕАЛ'!D63*1000/INDEX(НАСЕЛЕНИЕ!T$2:T$108,MATCH('ВРП-ДУШ'!$C63,НАСЕЛЕНИЕ!$A$2:$A$108,0))</f>
        <v>256788.44529467792</v>
      </c>
      <c r="Q63" s="10">
        <f>'ВРП-РЕАЛ'!E63*1000/INDEX(НАСЕЛЕНИЕ!U$2:U$108,MATCH('ВРП-ДУШ'!$C63,НАСЕЛЕНИЕ!$A$2:$A$108,0))</f>
        <v>265499.78092541371</v>
      </c>
      <c r="R63" s="10">
        <f>'ВРП-РЕАЛ'!F63*1000/INDEX(НАСЕЛЕНИЕ!V$2:V$108,MATCH('ВРП-ДУШ'!$C63,НАСЕЛЕНИЕ!$A$2:$A$108,0))</f>
        <v>271808.21347423072</v>
      </c>
      <c r="S63" s="10">
        <f>'ВРП-РЕАЛ'!G63*1000/INDEX(НАСЕЛЕНИЕ!W$2:W$108,MATCH('ВРП-ДУШ'!$C63,НАСЕЛЕНИЕ!$A$2:$A$108,0))</f>
        <v>280489.82469283405</v>
      </c>
      <c r="T63" s="10">
        <f>'ВРП-РЕАЛ'!H63*1000/INDEX(НАСЕЛЕНИЕ!X$2:X$108,MATCH('ВРП-ДУШ'!$C63,НАСЕЛЕНИЕ!$A$2:$A$108,0))</f>
        <v>303862.76429066696</v>
      </c>
      <c r="U63" s="10">
        <f>'ВРП-РЕАЛ'!I63*1000/INDEX(НАСЕЛЕНИЕ!Y$2:Y$108,MATCH('ВРП-ДУШ'!$C63,НАСЕЛЕНИЕ!$A$2:$A$108,0))</f>
        <v>310875.55174512346</v>
      </c>
      <c r="V63" s="12">
        <f t="shared" si="1"/>
        <v>281554.09673715779</v>
      </c>
    </row>
    <row r="64" spans="1:22" ht="12.75" customHeight="1" x14ac:dyDescent="0.25">
      <c r="A64" s="105" t="s">
        <v>9</v>
      </c>
      <c r="B64" s="1" t="s">
        <v>69</v>
      </c>
      <c r="C64" s="9" t="str">
        <f t="shared" si="0"/>
        <v>Нижегородская область</v>
      </c>
      <c r="D64" s="10">
        <f>E64/INDEX('ВРП-ДУШ ИФО'!B:B,MATCH($B64,'ВРП-ДУШ ИФО'!$A:$A,0))*100</f>
        <v>274895.78656624054</v>
      </c>
      <c r="E64" s="10">
        <f>F64/INDEX('ВРП-ДУШ ИФО'!C:C,MATCH($B64,'ВРП-ДУШ ИФО'!$A:$A,0))*100</f>
        <v>294413.38741244358</v>
      </c>
      <c r="F64" s="10">
        <f>G64/INDEX('ВРП-ДУШ ИФО'!D:D,MATCH($B64,'ВРП-ДУШ ИФО'!$A:$A,0))*100</f>
        <v>321205.00566697592</v>
      </c>
      <c r="G64" s="10">
        <f>H64/INDEX('ВРП-ДУШ ИФО'!E:E,MATCH($B64,'ВРП-ДУШ ИФО'!$A:$A,0))*100</f>
        <v>353004.30122800654</v>
      </c>
      <c r="H64" s="10">
        <f>I64/INDEX('ВРП-ДУШ ИФО'!F:F,MATCH($B64,'ВРП-ДУШ ИФО'!$A:$A,0))*100</f>
        <v>362888.4216623907</v>
      </c>
      <c r="I64" s="10">
        <f>J64/INDEX('ВРП-ДУШ ИФО'!G:G,MATCH($B64,'ВРП-ДУШ ИФО'!$A:$A,0))*100</f>
        <v>321519.14159287815</v>
      </c>
      <c r="J64" s="10">
        <f>K64/INDEX('ВРП-ДУШ ИФО'!H:H,MATCH($B64,'ВРП-ДУШ ИФО'!$A:$A,0))*100</f>
        <v>347240.67292030843</v>
      </c>
      <c r="K64" s="10">
        <f>L64/INDEX('ВРП-ДУШ ИФО'!I:I,MATCH($B64,'ВРП-ДУШ ИФО'!$A:$A,0))*100</f>
        <v>372936.48271641129</v>
      </c>
      <c r="L64" s="10">
        <f>M64/INDEX('ВРП-ДУШ ИФО'!J:J,MATCH($B64,'ВРП-ДУШ ИФО'!$A:$A,0))*100</f>
        <v>388226.87850778416</v>
      </c>
      <c r="M64" s="10">
        <f>N64/INDEX('ВРП-ДУШ ИФО'!K:K,MATCH($B64,'ВРП-ДУШ ИФО'!$A:$A,0))*100</f>
        <v>396767.86983495543</v>
      </c>
      <c r="N64" s="10">
        <f>O64/INDEX('ВРП-ДУШ ИФО'!L:L,MATCH($B64,'ВРП-ДУШ ИФО'!$A:$A,0))*100</f>
        <v>409464.44166967401</v>
      </c>
      <c r="O64" s="10">
        <f>'ВРП-РЕАЛ'!C64*1000/INDEX(НАСЕЛЕНИЕ!S$2:S$108,MATCH('ВРП-ДУШ'!$C64,НАСЕЛЕНИЕ!$A$2:$A$108,0))</f>
        <v>396361.57953624445</v>
      </c>
      <c r="P64" s="10">
        <f>'ВРП-РЕАЛ'!D64*1000/INDEX(НАСЕЛЕНИЕ!T$2:T$108,MATCH('ВРП-ДУШ'!$C64,НАСЕЛЕНИЕ!$A$2:$A$108,0))</f>
        <v>405830.64178922342</v>
      </c>
      <c r="Q64" s="10">
        <f>'ВРП-РЕАЛ'!E64*1000/INDEX(НАСЕЛЕНИЕ!U$2:U$108,MATCH('ВРП-ДУШ'!$C64,НАСЕЛЕНИЕ!$A$2:$A$108,0))</f>
        <v>416849.44127698836</v>
      </c>
      <c r="R64" s="10">
        <f>'ВРП-РЕАЛ'!F64*1000/INDEX(НАСЕЛЕНИЕ!V$2:V$108,MATCH('ВРП-ДУШ'!$C64,НАСЕЛЕНИЕ!$A$2:$A$108,0))</f>
        <v>434463.11874240759</v>
      </c>
      <c r="S64" s="10">
        <f>'ВРП-РЕАЛ'!G64*1000/INDEX(НАСЕЛЕНИЕ!W$2:W$108,MATCH('ВРП-ДУШ'!$C64,НАСЕЛЕНИЕ!$A$2:$A$108,0))</f>
        <v>419803.04406121292</v>
      </c>
      <c r="T64" s="10">
        <f>'ВРП-РЕАЛ'!H64*1000/INDEX(НАСЕЛЕНИЕ!X$2:X$108,MATCH('ВРП-ДУШ'!$C64,НАСЕЛЕНИЕ!$A$2:$A$108,0))</f>
        <v>448611.94423140521</v>
      </c>
      <c r="U64" s="10">
        <f>'ВРП-РЕАЛ'!I64*1000/INDEX(НАСЕЛЕНИЕ!Y$2:Y$108,MATCH('ВРП-ДУШ'!$C64,НАСЕЛЕНИЕ!$A$2:$A$108,0))</f>
        <v>467052.81690345606</v>
      </c>
      <c r="V64" s="12">
        <f t="shared" si="1"/>
        <v>432101.83450078225</v>
      </c>
    </row>
    <row r="65" spans="1:22" ht="12.75" customHeight="1" x14ac:dyDescent="0.25">
      <c r="A65" s="105" t="s">
        <v>9</v>
      </c>
      <c r="B65" s="1" t="s">
        <v>70</v>
      </c>
      <c r="C65" s="9" t="str">
        <f t="shared" si="0"/>
        <v>Оренбургская область</v>
      </c>
      <c r="D65" s="10">
        <f>E65/INDEX('ВРП-ДУШ ИФО'!B:B,MATCH($B65,'ВРП-ДУШ ИФО'!$A:$A,0))*100</f>
        <v>290407.31740790786</v>
      </c>
      <c r="E65" s="10">
        <f>F65/INDEX('ВРП-ДУШ ИФО'!C:C,MATCH($B65,'ВРП-ДУШ ИФО'!$A:$A,0))*100</f>
        <v>309574.2003568298</v>
      </c>
      <c r="F65" s="10">
        <f>G65/INDEX('ВРП-ДУШ ИФО'!D:D,MATCH($B65,'ВРП-ДУШ ИФО'!$A:$A,0))*100</f>
        <v>337745.45258930128</v>
      </c>
      <c r="G65" s="10">
        <f>H65/INDEX('ВРП-ДУШ ИФО'!E:E,MATCH($B65,'ВРП-ДУШ ИФО'!$A:$A,0))*100</f>
        <v>373884.21601635654</v>
      </c>
      <c r="H65" s="10">
        <f>I65/INDEX('ВРП-ДУШ ИФО'!F:F,MATCH($B65,'ВРП-ДУШ ИФО'!$A:$A,0))*100</f>
        <v>385848.51092887996</v>
      </c>
      <c r="I65" s="10">
        <f>J65/INDEX('ВРП-ДУШ ИФО'!G:G,MATCH($B65,'ВРП-ДУШ ИФО'!$A:$A,0))*100</f>
        <v>371186.26751358254</v>
      </c>
      <c r="J65" s="10">
        <f>K65/INDEX('ВРП-ДУШ ИФО'!H:H,MATCH($B65,'ВРП-ДУШ ИФО'!$A:$A,0))*100</f>
        <v>389003.20835423446</v>
      </c>
      <c r="K65" s="10">
        <f>L65/INDEX('ВРП-ДУШ ИФО'!I:I,MATCH($B65,'ВРП-ДУШ ИФО'!$A:$A,0))*100</f>
        <v>410787.38802207157</v>
      </c>
      <c r="L65" s="10">
        <f>M65/INDEX('ВРП-ДУШ ИФО'!J:J,MATCH($B65,'ВРП-ДУШ ИФО'!$A:$A,0))*100</f>
        <v>422700.22227471165</v>
      </c>
      <c r="M65" s="10">
        <f>N65/INDEX('ВРП-ДУШ ИФО'!K:K,MATCH($B65,'ВРП-ДУШ ИФО'!$A:$A,0))*100</f>
        <v>433690.42805385409</v>
      </c>
      <c r="N65" s="10">
        <f>O65/INDEX('ВРП-ДУШ ИФО'!L:L,MATCH($B65,'ВРП-ДУШ ИФО'!$A:$A,0))*100</f>
        <v>432389.3567696925</v>
      </c>
      <c r="O65" s="10">
        <f>'ВРП-РЕАЛ'!C65*1000/INDEX(НАСЕЛЕНИЕ!S$2:S$108,MATCH('ВРП-ДУШ'!$C65,НАСЕЛЕНИЕ!$A$2:$A$108,0))</f>
        <v>416823.33992598363</v>
      </c>
      <c r="P65" s="10">
        <f>'ВРП-РЕАЛ'!D65*1000/INDEX(НАСЕЛЕНИЕ!T$2:T$108,MATCH('ВРП-ДУШ'!$C65,НАСЕЛЕНИЕ!$A$2:$A$108,0))</f>
        <v>427678.15398733784</v>
      </c>
      <c r="Q65" s="10">
        <f>'ВРП-РЕАЛ'!E65*1000/INDEX(НАСЕЛЕНИЕ!U$2:U$108,MATCH('ВРП-ДУШ'!$C65,НАСЕЛЕНИЕ!$A$2:$A$108,0))</f>
        <v>443612.68641559192</v>
      </c>
      <c r="R65" s="10">
        <f>'ВРП-РЕАЛ'!F65*1000/INDEX(НАСЕЛЕНИЕ!V$2:V$108,MATCH('ВРП-ДУШ'!$C65,НАСЕЛЕНИЕ!$A$2:$A$108,0))</f>
        <v>453326.59848562034</v>
      </c>
      <c r="S65" s="10">
        <f>'ВРП-РЕАЛ'!G65*1000/INDEX(НАСЕЛЕНИЕ!W$2:W$108,MATCH('ВРП-ДУШ'!$C65,НАСЕЛЕНИЕ!$A$2:$A$108,0))</f>
        <v>452115.00567534484</v>
      </c>
      <c r="T65" s="10">
        <f>'ВРП-РЕАЛ'!H65*1000/INDEX(НАСЕЛЕНИЕ!X$2:X$108,MATCH('ВРП-ДУШ'!$C65,НАСЕЛЕНИЕ!$A$2:$A$108,0))</f>
        <v>466066.61197817244</v>
      </c>
      <c r="U65" s="10">
        <f>'ВРП-РЕАЛ'!I65*1000/INDEX(НАСЕЛЕНИЕ!Y$2:Y$108,MATCH('ВРП-ДУШ'!$C65,НАСЕЛЕНИЕ!$A$2:$A$108,0))</f>
        <v>477533.06128653412</v>
      </c>
      <c r="V65" s="12">
        <f t="shared" si="1"/>
        <v>453388.68630476692</v>
      </c>
    </row>
    <row r="66" spans="1:22" ht="12.75" customHeight="1" x14ac:dyDescent="0.25">
      <c r="A66" s="105" t="s">
        <v>9</v>
      </c>
      <c r="B66" s="1" t="s">
        <v>71</v>
      </c>
      <c r="C66" s="9" t="str">
        <f t="shared" si="0"/>
        <v>Пензенская область</v>
      </c>
      <c r="D66" s="10">
        <f>E66/INDEX('ВРП-ДУШ ИФО'!B:B,MATCH($B66,'ВРП-ДУШ ИФО'!$A:$A,0))*100</f>
        <v>147315.81882227692</v>
      </c>
      <c r="E66" s="10">
        <f>F66/INDEX('ВРП-ДУШ ИФО'!C:C,MATCH($B66,'ВРП-ДУШ ИФО'!$A:$A,0))*100</f>
        <v>149378.24028578881</v>
      </c>
      <c r="F66" s="10">
        <f>G66/INDEX('ВРП-ДУШ ИФО'!D:D,MATCH($B66,'ВРП-ДУШ ИФО'!$A:$A,0))*100</f>
        <v>162523.5254309382</v>
      </c>
      <c r="G66" s="10">
        <f>H66/INDEX('ВРП-ДУШ ИФО'!E:E,MATCH($B66,'ВРП-ДУШ ИФО'!$A:$A,0))*100</f>
        <v>189827.47770333581</v>
      </c>
      <c r="H66" s="10">
        <f>I66/INDEX('ВРП-ДУШ ИФО'!F:F,MATCH($B66,'ВРП-ДУШ ИФО'!$A:$A,0))*100</f>
        <v>205393.33087500936</v>
      </c>
      <c r="I66" s="10">
        <f>J66/INDEX('ВРП-ДУШ ИФО'!G:G,MATCH($B66,'ВРП-ДУШ ИФО'!$A:$A,0))*100</f>
        <v>196766.81097825896</v>
      </c>
      <c r="J66" s="10">
        <f>K66/INDEX('ВРП-ДУШ ИФО'!H:H,MATCH($B66,'ВРП-ДУШ ИФО'!$A:$A,0))*100</f>
        <v>201292.44763075892</v>
      </c>
      <c r="K66" s="10">
        <f>L66/INDEX('ВРП-ДУШ ИФО'!I:I,MATCH($B66,'ВРП-ДУШ ИФО'!$A:$A,0))*100</f>
        <v>218603.59812700417</v>
      </c>
      <c r="L66" s="10">
        <f>M66/INDEX('ВРП-ДУШ ИФО'!J:J,MATCH($B66,'ВРП-ДУШ ИФО'!$A:$A,0))*100</f>
        <v>234561.66079027549</v>
      </c>
      <c r="M66" s="10">
        <f>N66/INDEX('ВРП-ДУШ ИФО'!K:K,MATCH($B66,'ВРП-ДУШ ИФО'!$A:$A,0))*100</f>
        <v>246758.86715136981</v>
      </c>
      <c r="N66" s="10">
        <f>O66/INDEX('ВРП-ДУШ ИФО'!L:L,MATCH($B66,'ВРП-ДУШ ИФО'!$A:$A,0))*100</f>
        <v>256629.22183742459</v>
      </c>
      <c r="O66" s="10">
        <f>'ВРП-РЕАЛ'!C66*1000/INDEX(НАСЕЛЕНИЕ!S$2:S$108,MATCH('ВРП-ДУШ'!$C66,НАСЕЛЕНИЕ!$A$2:$A$108,0))</f>
        <v>267664.27837643382</v>
      </c>
      <c r="P66" s="10">
        <f>'ВРП-РЕАЛ'!D66*1000/INDEX(НАСЕЛЕНИЕ!T$2:T$108,MATCH('ВРП-ДУШ'!$C66,НАСЕЛЕНИЕ!$A$2:$A$108,0))</f>
        <v>275245.68148293096</v>
      </c>
      <c r="Q66" s="10">
        <f>'ВРП-РЕАЛ'!E66*1000/INDEX(НАСЕЛЕНИЕ!U$2:U$108,MATCH('ВРП-ДУШ'!$C66,НАСЕЛЕНИЕ!$A$2:$A$108,0))</f>
        <v>287029.26554891909</v>
      </c>
      <c r="R66" s="10">
        <f>'ВРП-РЕАЛ'!F66*1000/INDEX(НАСЕЛЕНИЕ!V$2:V$108,MATCH('ВРП-ДУШ'!$C66,НАСЕЛЕНИЕ!$A$2:$A$108,0))</f>
        <v>299641.68522505992</v>
      </c>
      <c r="S66" s="10">
        <f>'ВРП-РЕАЛ'!G66*1000/INDEX(НАСЕЛЕНИЕ!W$2:W$108,MATCH('ВРП-ДУШ'!$C66,НАСЕЛЕНИЕ!$A$2:$A$108,0))</f>
        <v>312951.649083592</v>
      </c>
      <c r="T66" s="10">
        <f>'ВРП-РЕАЛ'!H66*1000/INDEX(НАСЕЛЕНИЕ!X$2:X$108,MATCH('ВРП-ДУШ'!$C66,НАСЕЛЕНИЕ!$A$2:$A$108,0))</f>
        <v>322683.6251420328</v>
      </c>
      <c r="U66" s="10">
        <f>'ВРП-РЕАЛ'!I66*1000/INDEX(НАСЕЛЕНИЕ!Y$2:Y$108,MATCH('ВРП-ДУШ'!$C66,НАСЕЛЕНИЕ!$A$2:$A$108,0))</f>
        <v>331541.00502769055</v>
      </c>
      <c r="V66" s="12">
        <f t="shared" si="1"/>
        <v>304848.81858503754</v>
      </c>
    </row>
    <row r="67" spans="1:22" ht="12.75" customHeight="1" x14ac:dyDescent="0.25">
      <c r="A67" s="105" t="s">
        <v>9</v>
      </c>
      <c r="B67" s="1" t="s">
        <v>72</v>
      </c>
      <c r="C67" s="9" t="str">
        <f t="shared" si="0"/>
        <v>Самарская область</v>
      </c>
      <c r="D67" s="10">
        <f>E67/INDEX('ВРП-ДУШ ИФО'!B:B,MATCH($B67,'ВРП-ДУШ ИФО'!$A:$A,0))*100</f>
        <v>347621.72965395136</v>
      </c>
      <c r="E67" s="10">
        <f>F67/INDEX('ВРП-ДУШ ИФО'!C:C,MATCH($B67,'ВРП-ДУШ ИФО'!$A:$A,0))*100</f>
        <v>353878.92078772251</v>
      </c>
      <c r="F67" s="10">
        <f>G67/INDEX('ВРП-ДУШ ИФО'!D:D,MATCH($B67,'ВРП-ДУШ ИФО'!$A:$A,0))*100</f>
        <v>376527.17171813676</v>
      </c>
      <c r="G67" s="10">
        <f>H67/INDEX('ВРП-ДУШ ИФО'!E:E,MATCH($B67,'ВРП-ДУШ ИФО'!$A:$A,0))*100</f>
        <v>407402.39979902399</v>
      </c>
      <c r="H67" s="10">
        <f>I67/INDEX('ВРП-ДУШ ИФО'!F:F,MATCH($B67,'ВРП-ДУШ ИФО'!$A:$A,0))*100</f>
        <v>422883.69099138689</v>
      </c>
      <c r="I67" s="10">
        <f>J67/INDEX('ВРП-ДУШ ИФО'!G:G,MATCH($B67,'ВРП-ДУШ ИФО'!$A:$A,0))*100</f>
        <v>339998.4875570751</v>
      </c>
      <c r="J67" s="10">
        <f>K67/INDEX('ВРП-ДУШ ИФО'!H:H,MATCH($B67,'ВРП-ДУШ ИФО'!$A:$A,0))*100</f>
        <v>369238.35748698353</v>
      </c>
      <c r="K67" s="10">
        <f>L67/INDEX('ВРП-ДУШ ИФО'!I:I,MATCH($B67,'ВРП-ДУШ ИФО'!$A:$A,0))*100</f>
        <v>391392.65893620253</v>
      </c>
      <c r="L67" s="10">
        <f>M67/INDEX('ВРП-ДУШ ИФО'!J:J,MATCH($B67,'ВРП-ДУШ ИФО'!$A:$A,0))*100</f>
        <v>410962.29188301269</v>
      </c>
      <c r="M67" s="10">
        <f>N67/INDEX('ВРП-ДУШ ИФО'!K:K,MATCH($B67,'ВРП-ДУШ ИФО'!$A:$A,0))*100</f>
        <v>428222.70814209926</v>
      </c>
      <c r="N67" s="10">
        <f>O67/INDEX('ВРП-ДУШ ИФО'!L:L,MATCH($B67,'ВРП-ДУШ ИФО'!$A:$A,0))*100</f>
        <v>436358.93959679914</v>
      </c>
      <c r="O67" s="10">
        <f>'ВРП-РЕАЛ'!C67*1000/INDEX(НАСЕЛЕНИЕ!S$2:S$108,MATCH('ВРП-ДУШ'!$C67,НАСЕЛЕНИЕ!$A$2:$A$108,0))</f>
        <v>423704.53034849191</v>
      </c>
      <c r="P67" s="10">
        <f>'ВРП-РЕАЛ'!D67*1000/INDEX(НАСЕЛЕНИЕ!T$2:T$108,MATCH('ВРП-ДУШ'!$C67,НАСЕЛЕНИЕ!$A$2:$A$108,0))</f>
        <v>427518.93644758454</v>
      </c>
      <c r="Q67" s="10">
        <f>'ВРП-РЕАЛ'!E67*1000/INDEX(НАСЕЛЕНИЕ!U$2:U$108,MATCH('ВРП-ДУШ'!$C67,НАСЕЛЕНИЕ!$A$2:$A$108,0))</f>
        <v>429386.26872310229</v>
      </c>
      <c r="R67" s="10">
        <f>'ВРП-РЕАЛ'!F67*1000/INDEX(НАСЕЛЕНИЕ!V$2:V$108,MATCH('ВРП-ДУШ'!$C67,НАСЕЛЕНИЕ!$A$2:$A$108,0))</f>
        <v>434982.07233774749</v>
      </c>
      <c r="S67" s="10">
        <f>'ВРП-РЕАЛ'!G67*1000/INDEX(НАСЕЛЕНИЕ!W$2:W$108,MATCH('ВРП-ДУШ'!$C67,НАСЕЛЕНИЕ!$A$2:$A$108,0))</f>
        <v>412747.49008465599</v>
      </c>
      <c r="T67" s="10">
        <f>'ВРП-РЕАЛ'!H67*1000/INDEX(НАСЕЛЕНИЕ!X$2:X$108,MATCH('ВРП-ДУШ'!$C67,НАСЕЛЕНИЕ!$A$2:$A$108,0))</f>
        <v>436790.53365077596</v>
      </c>
      <c r="U67" s="10">
        <f>'ВРП-РЕАЛ'!I67*1000/INDEX(НАСЕЛЕНИЕ!Y$2:Y$108,MATCH('ВРП-ДУШ'!$C67,НАСЕЛЕНИЕ!$A$2:$A$108,0))</f>
        <v>430054.92661722581</v>
      </c>
      <c r="V67" s="12">
        <f t="shared" si="1"/>
        <v>428580.03797684866</v>
      </c>
    </row>
    <row r="68" spans="1:22" ht="12.75" customHeight="1" x14ac:dyDescent="0.25">
      <c r="A68" s="105" t="s">
        <v>9</v>
      </c>
      <c r="B68" s="1" t="s">
        <v>73</v>
      </c>
      <c r="C68" s="9" t="str">
        <f t="shared" si="0"/>
        <v>Саратовская область</v>
      </c>
      <c r="D68" s="10">
        <f>E68/INDEX('ВРП-ДУШ ИФО'!B:B,MATCH($B68,'ВРП-ДУШ ИФО'!$A:$A,0))*100</f>
        <v>170948.12428538414</v>
      </c>
      <c r="E68" s="10">
        <f>F68/INDEX('ВРП-ДУШ ИФО'!C:C,MATCH($B68,'ВРП-ДУШ ИФО'!$A:$A,0))*100</f>
        <v>182230.70048821947</v>
      </c>
      <c r="F68" s="10">
        <f>G68/INDEX('ВРП-ДУШ ИФО'!D:D,MATCH($B68,'ВРП-ДУШ ИФО'!$A:$A,0))*100</f>
        <v>194075.69601995373</v>
      </c>
      <c r="G68" s="10">
        <f>H68/INDEX('ВРП-ДУШ ИФО'!E:E,MATCH($B68,'ВРП-ДУШ ИФО'!$A:$A,0))*100</f>
        <v>211348.43296572962</v>
      </c>
      <c r="H68" s="10">
        <f>I68/INDEX('ВРП-ДУШ ИФО'!F:F,MATCH($B68,'ВРП-ДУШ ИФО'!$A:$A,0))*100</f>
        <v>230158.44349967956</v>
      </c>
      <c r="I68" s="10">
        <f>J68/INDEX('ВРП-ДУШ ИФО'!G:G,MATCH($B68,'ВРП-ДУШ ИФО'!$A:$A,0))*100</f>
        <v>226015.59151668535</v>
      </c>
      <c r="J68" s="10">
        <f>K68/INDEX('ВРП-ДУШ ИФО'!H:H,MATCH($B68,'ВРП-ДУШ ИФО'!$A:$A,0))*100</f>
        <v>231891.99689611915</v>
      </c>
      <c r="K68" s="10">
        <f>L68/INDEX('ВРП-ДУШ ИФО'!I:I,MATCH($B68,'ВРП-ДУШ ИФО'!$A:$A,0))*100</f>
        <v>251602.81663228929</v>
      </c>
      <c r="L68" s="10">
        <f>M68/INDEX('ВРП-ДУШ ИФО'!J:J,MATCH($B68,'ВРП-ДУШ ИФО'!$A:$A,0))*100</f>
        <v>267202.19126349123</v>
      </c>
      <c r="M68" s="10">
        <f>N68/INDEX('ВРП-ДУШ ИФО'!K:K,MATCH($B68,'ВРП-ДУШ ИФО'!$A:$A,0))*100</f>
        <v>279226.28987034829</v>
      </c>
      <c r="N68" s="10">
        <f>O68/INDEX('ВРП-ДУШ ИФО'!L:L,MATCH($B68,'ВРП-ДУШ ИФО'!$A:$A,0))*100</f>
        <v>280622.42131970002</v>
      </c>
      <c r="O68" s="10">
        <f>'ВРП-РЕАЛ'!C68*1000/INDEX(НАСЕЛЕНИЕ!S$2:S$108,MATCH('ВРП-ДУШ'!$C68,НАСЕЛЕНИЕ!$A$2:$A$108,0))</f>
        <v>278377.44194914243</v>
      </c>
      <c r="P68" s="10">
        <f>'ВРП-РЕАЛ'!D68*1000/INDEX(НАСЕЛЕНИЕ!T$2:T$108,MATCH('ВРП-ДУШ'!$C68,НАСЕЛЕНИЕ!$A$2:$A$108,0))</f>
        <v>285189.33583480417</v>
      </c>
      <c r="Q68" s="10">
        <f>'ВРП-РЕАЛ'!E68*1000/INDEX(НАСЕЛЕНИЕ!U$2:U$108,MATCH('ВРП-ДУШ'!$C68,НАСЕЛЕНИЕ!$A$2:$A$108,0))</f>
        <v>291108.16113110184</v>
      </c>
      <c r="R68" s="10">
        <f>'ВРП-РЕАЛ'!F68*1000/INDEX(НАСЕЛЕНИЕ!V$2:V$108,MATCH('ВРП-ДУШ'!$C68,НАСЕЛЕНИЕ!$A$2:$A$108,0))</f>
        <v>297792.39445395477</v>
      </c>
      <c r="S68" s="10">
        <f>'ВРП-РЕАЛ'!G68*1000/INDEX(НАСЕЛЕНИЕ!W$2:W$108,MATCH('ВРП-ДУШ'!$C68,НАСЕЛЕНИЕ!$A$2:$A$108,0))</f>
        <v>304566.89573096758</v>
      </c>
      <c r="T68" s="10">
        <f>'ВРП-РЕАЛ'!H68*1000/INDEX(НАСЕЛЕНИЕ!X$2:X$108,MATCH('ВРП-ДУШ'!$C68,НАСЕЛЕНИЕ!$A$2:$A$108,0))</f>
        <v>309161.10798593797</v>
      </c>
      <c r="U68" s="10">
        <f>'ВРП-РЕАЛ'!I68*1000/INDEX(НАСЕЛЕНИЕ!Y$2:Y$108,MATCH('ВРП-ДУШ'!$C68,НАСЕЛЕНИЕ!$A$2:$A$108,0))</f>
        <v>328465.20634182775</v>
      </c>
      <c r="V68" s="12">
        <f t="shared" si="1"/>
        <v>302713.85024643235</v>
      </c>
    </row>
    <row r="69" spans="1:22" ht="12.75" customHeight="1" x14ac:dyDescent="0.25">
      <c r="A69" s="105" t="s">
        <v>9</v>
      </c>
      <c r="B69" s="1" t="s">
        <v>74</v>
      </c>
      <c r="C69" s="9" t="str">
        <f t="shared" si="0"/>
        <v>Ульяновская область</v>
      </c>
      <c r="D69" s="10">
        <f>E69/INDEX('ВРП-ДУШ ИФО'!B:B,MATCH($B69,'ВРП-ДУШ ИФО'!$A:$A,0))*100</f>
        <v>196402.37658662442</v>
      </c>
      <c r="E69" s="10">
        <f>F69/INDEX('ВРП-ДУШ ИФО'!C:C,MATCH($B69,'ВРП-ДУШ ИФО'!$A:$A,0))*100</f>
        <v>207400.90967547538</v>
      </c>
      <c r="F69" s="10">
        <f>G69/INDEX('ВРП-ДУШ ИФО'!D:D,MATCH($B69,'ВРП-ДУШ ИФО'!$A:$A,0))*100</f>
        <v>229178.00519140033</v>
      </c>
      <c r="G69" s="10">
        <f>H69/INDEX('ВРП-ДУШ ИФО'!E:E,MATCH($B69,'ВРП-ДУШ ИФО'!$A:$A,0))*100</f>
        <v>254387.58576245437</v>
      </c>
      <c r="H69" s="10">
        <f>I69/INDEX('ВРП-ДУШ ИФО'!F:F,MATCH($B69,'ВРП-ДУШ ИФО'!$A:$A,0))*100</f>
        <v>260238.50023499082</v>
      </c>
      <c r="I69" s="10">
        <f>J69/INDEX('ВРП-ДУШ ИФО'!G:G,MATCH($B69,'ВРП-ДУШ ИФО'!$A:$A,0))*100</f>
        <v>242542.28221901145</v>
      </c>
      <c r="J69" s="10">
        <f>K69/INDEX('ВРП-ДУШ ИФО'!H:H,MATCH($B69,'ВРП-ДУШ ИФО'!$A:$A,0))*100</f>
        <v>256609.73458771411</v>
      </c>
      <c r="K69" s="10">
        <f>L69/INDEX('ВРП-ДУШ ИФО'!I:I,MATCH($B69,'ВРП-ДУШ ИФО'!$A:$A,0))*100</f>
        <v>279191.39123143291</v>
      </c>
      <c r="L69" s="10">
        <f>M69/INDEX('ВРП-ДУШ ИФО'!J:J,MATCH($B69,'ВРП-ДУШ ИФО'!$A:$A,0))*100</f>
        <v>287846.3243596073</v>
      </c>
      <c r="M69" s="10">
        <f>N69/INDEX('ВРП-ДУШ ИФО'!K:K,MATCH($B69,'ВРП-ДУШ ИФО'!$A:$A,0))*100</f>
        <v>295330.32879295707</v>
      </c>
      <c r="N69" s="10">
        <f>O69/INDEX('ВРП-ДУШ ИФО'!L:L,MATCH($B69,'ВРП-ДУШ ИФО'!$A:$A,0))*100</f>
        <v>298283.63208088663</v>
      </c>
      <c r="O69" s="10">
        <f>'ВРП-РЕАЛ'!C69*1000/INDEX(НАСЕЛЕНИЕ!S$2:S$108,MATCH('ВРП-ДУШ'!$C69,НАСЕЛЕНИЕ!$A$2:$A$108,0))</f>
        <v>293809.37759967335</v>
      </c>
      <c r="P69" s="10">
        <f>'ВРП-РЕАЛ'!D69*1000/INDEX(НАСЕЛЕНИЕ!T$2:T$108,MATCH('ВРП-ДУШ'!$C69,НАСЕЛЕНИЕ!$A$2:$A$108,0))</f>
        <v>299379.78637174051</v>
      </c>
      <c r="Q69" s="10">
        <f>'ВРП-РЕАЛ'!E69*1000/INDEX(НАСЕЛЕНИЕ!U$2:U$108,MATCH('ВРП-ДУШ'!$C69,НАСЕЛЕНИЕ!$A$2:$A$108,0))</f>
        <v>302473.21405273379</v>
      </c>
      <c r="R69" s="10">
        <f>'ВРП-РЕАЛ'!F69*1000/INDEX(НАСЕЛЕНИЕ!V$2:V$108,MATCH('ВРП-ДУШ'!$C69,НАСЕЛЕНИЕ!$A$2:$A$108,0))</f>
        <v>311365.49292784109</v>
      </c>
      <c r="S69" s="10">
        <f>'ВРП-РЕАЛ'!G69*1000/INDEX(НАСЕЛЕНИЕ!W$2:W$108,MATCH('ВРП-ДУШ'!$C69,НАСЕЛЕНИЕ!$A$2:$A$108,0))</f>
        <v>309517.13578130602</v>
      </c>
      <c r="T69" s="10">
        <f>'ВРП-РЕАЛ'!H69*1000/INDEX(НАСЕЛЕНИЕ!X$2:X$108,MATCH('ВРП-ДУШ'!$C69,НАСЕЛЕНИЕ!$A$2:$A$108,0))</f>
        <v>324311.44778618217</v>
      </c>
      <c r="U69" s="10">
        <f>'ВРП-РЕАЛ'!I69*1000/INDEX(НАСЕЛЕНИЕ!Y$2:Y$108,MATCH('ВРП-ДУШ'!$C69,НАСЕЛЕНИЕ!$A$2:$A$108,0))</f>
        <v>322493.01014133467</v>
      </c>
      <c r="V69" s="12">
        <f t="shared" si="1"/>
        <v>311590.01451018971</v>
      </c>
    </row>
    <row r="70" spans="1:22" ht="12.75" customHeight="1" x14ac:dyDescent="0.25">
      <c r="A70" s="105" t="s">
        <v>9</v>
      </c>
      <c r="B70" s="1" t="s">
        <v>75</v>
      </c>
      <c r="C70" s="9" t="str">
        <f t="shared" ref="C70:C101" si="2">TRIM(B70)</f>
        <v>Уральский федеральный округ</v>
      </c>
      <c r="D70" s="10">
        <f>E70/INDEX('ВРП-ДУШ ИФО'!B:B,MATCH($B70,'ВРП-ДУШ ИФО'!$A:$A,0))*100</f>
        <v>591468.41882599401</v>
      </c>
      <c r="E70" s="10">
        <f>F70/INDEX('ВРП-ДУШ ИФО'!C:C,MATCH($B70,'ВРП-ДУШ ИФО'!$A:$A,0))*100</f>
        <v>655938.47647802741</v>
      </c>
      <c r="F70" s="10">
        <f>G70/INDEX('ВРП-ДУШ ИФО'!D:D,MATCH($B70,'ВРП-ДУШ ИФО'!$A:$A,0))*100</f>
        <v>708413.55459626962</v>
      </c>
      <c r="G70" s="10">
        <f>H70/INDEX('ВРП-ДУШ ИФО'!E:E,MATCH($B70,'ВРП-ДУШ ИФО'!$A:$A,0))*100</f>
        <v>748793.12720825698</v>
      </c>
      <c r="H70" s="10">
        <f>I70/INDEX('ВРП-ДУШ ИФО'!F:F,MATCH($B70,'ВРП-ДУШ ИФО'!$A:$A,0))*100</f>
        <v>774252.09353333781</v>
      </c>
      <c r="I70" s="10">
        <f>J70/INDEX('ВРП-ДУШ ИФО'!G:G,MATCH($B70,'ВРП-ДУШ ИФО'!$A:$A,0))*100</f>
        <v>711537.67395713751</v>
      </c>
      <c r="J70" s="10">
        <f>K70/INDEX('ВРП-ДУШ ИФО'!H:H,MATCH($B70,'ВРП-ДУШ ИФО'!$A:$A,0))*100</f>
        <v>759922.23578622285</v>
      </c>
      <c r="K70" s="10">
        <f>L70/INDEX('ВРП-ДУШ ИФО'!I:I,MATCH($B70,'ВРП-ДУШ ИФО'!$A:$A,0))*100</f>
        <v>793358.81416081672</v>
      </c>
      <c r="L70" s="10">
        <f>M70/INDEX('ВРП-ДУШ ИФО'!J:J,MATCH($B70,'ВРП-ДУШ ИФО'!$A:$A,0))*100</f>
        <v>801292.40230242489</v>
      </c>
      <c r="M70" s="10">
        <f>N70/INDEX('ВРП-ДУШ ИФО'!K:K,MATCH($B70,'ВРП-ДУШ ИФО'!$A:$A,0))*100</f>
        <v>815715.66554386844</v>
      </c>
      <c r="N70" s="10">
        <f>O70/INDEX('ВРП-ДУШ ИФО'!L:L,MATCH($B70,'ВРП-ДУШ ИФО'!$A:$A,0))*100</f>
        <v>805111.36189179821</v>
      </c>
      <c r="O70" s="10">
        <f>'ВРП-РЕАЛ'!C70*1000/INDEX(НАСЕЛЕНИЕ!S$2:S$108,MATCH('ВРП-ДУШ'!$C70,НАСЕЛЕНИЕ!$A$2:$A$108,0))</f>
        <v>793034.69146342122</v>
      </c>
      <c r="P70" s="10">
        <f>'ВРП-РЕАЛ'!D70*1000/INDEX(НАСЕЛЕНИЕ!T$2:T$108,MATCH('ВРП-ДУШ'!$C70,НАСЕЛЕНИЕ!$A$2:$A$108,0))</f>
        <v>814950.57973797119</v>
      </c>
      <c r="Q70" s="10">
        <f>'ВРП-РЕАЛ'!E70*1000/INDEX(НАСЕЛЕНИЕ!U$2:U$108,MATCH('ВРП-ДУШ'!$C70,НАСЕЛЕНИЕ!$A$2:$A$108,0))</f>
        <v>856151.28152310802</v>
      </c>
      <c r="R70" s="10">
        <f>'ВРП-РЕАЛ'!F70*1000/INDEX(НАСЕЛЕНИЕ!V$2:V$108,MATCH('ВРП-ДУШ'!$C70,НАСЕЛЕНИЕ!$A$2:$A$108,0))</f>
        <v>856004.67078114813</v>
      </c>
      <c r="S70" s="10">
        <f>'ВРП-РЕАЛ'!G70*1000/INDEX(НАСЕЛЕНИЕ!W$2:W$108,MATCH('ВРП-ДУШ'!$C70,НАСЕЛЕНИЕ!$A$2:$A$108,0))</f>
        <v>819857.00114689313</v>
      </c>
      <c r="T70" s="10">
        <f>'ВРП-РЕАЛ'!H70*1000/INDEX(НАСЕЛЕНИЕ!X$2:X$108,MATCH('ВРП-ДУШ'!$C70,НАСЕЛЕНИЕ!$A$2:$A$108,0))</f>
        <v>876014.2107341896</v>
      </c>
      <c r="U70" s="10">
        <f>'ВРП-РЕАЛ'!I70*1000/INDEX(НАСЕЛЕНИЕ!Y$2:Y$108,MATCH('ВРП-ДУШ'!$C70,НАСЕЛЕНИЕ!$A$2:$A$108,0))</f>
        <v>888696.96352534252</v>
      </c>
      <c r="V70" s="12">
        <f t="shared" ref="V70:V101" si="3">AVERAGE(P70:U70)</f>
        <v>851945.78457477549</v>
      </c>
    </row>
    <row r="71" spans="1:22" ht="12.75" customHeight="1" x14ac:dyDescent="0.25">
      <c r="A71" s="105" t="s">
        <v>9</v>
      </c>
      <c r="B71" s="1" t="s">
        <v>76</v>
      </c>
      <c r="C71" s="9" t="str">
        <f t="shared" si="2"/>
        <v>Курганская область</v>
      </c>
      <c r="D71" s="10">
        <f>E71/INDEX('ВРП-ДУШ ИФО'!B:B,MATCH($B71,'ВРП-ДУШ ИФО'!$A:$A,0))*100</f>
        <v>169552.41055515528</v>
      </c>
      <c r="E71" s="10">
        <f>F71/INDEX('ВРП-ДУШ ИФО'!C:C,MATCH($B71,'ВРП-ДУШ ИФО'!$A:$A,0))*100</f>
        <v>185829.44196845018</v>
      </c>
      <c r="F71" s="10">
        <f>G71/INDEX('ВРП-ДУШ ИФО'!D:D,MATCH($B71,'ВРП-ДУШ ИФО'!$A:$A,0))*100</f>
        <v>211473.90496009629</v>
      </c>
      <c r="G71" s="10">
        <f>H71/INDEX('ВРП-ДУШ ИФО'!E:E,MATCH($B71,'ВРП-ДУШ ИФО'!$A:$A,0))*100</f>
        <v>223950.865352742</v>
      </c>
      <c r="H71" s="10">
        <f>I71/INDEX('ВРП-ДУШ ИФО'!F:F,MATCH($B71,'ВРП-ДУШ ИФО'!$A:$A,0))*100</f>
        <v>247465.7062147799</v>
      </c>
      <c r="I71" s="10">
        <f>J71/INDEX('ВРП-ДУШ ИФО'!G:G,MATCH($B71,'ВРП-ДУШ ИФО'!$A:$A,0))*100</f>
        <v>231875.36672324876</v>
      </c>
      <c r="J71" s="10">
        <f>K71/INDEX('ВРП-ДУШ ИФО'!H:H,MATCH($B71,'ВРП-ДУШ ИФО'!$A:$A,0))*100</f>
        <v>228165.36085567682</v>
      </c>
      <c r="K71" s="10">
        <f>L71/INDEX('ВРП-ДУШ ИФО'!I:I,MATCH($B71,'ВРП-ДУШ ИФО'!$A:$A,0))*100</f>
        <v>246646.75508498662</v>
      </c>
      <c r="L71" s="10">
        <f>M71/INDEX('ВРП-ДУШ ИФО'!J:J,MATCH($B71,'ВРП-ДУШ ИФО'!$A:$A,0))*100</f>
        <v>239987.29269769197</v>
      </c>
      <c r="M71" s="10">
        <f>N71/INDEX('ВРП-ДУШ ИФО'!K:K,MATCH($B71,'ВРП-ДУШ ИФО'!$A:$A,0))*100</f>
        <v>249346.79711290196</v>
      </c>
      <c r="N71" s="10">
        <f>O71/INDEX('ВРП-ДУШ ИФО'!L:L,MATCH($B71,'ВРП-ДУШ ИФО'!$A:$A,0))*100</f>
        <v>244359.86117064391</v>
      </c>
      <c r="O71" s="10">
        <f>'ВРП-РЕАЛ'!C71*1000/INDEX(НАСЕЛЕНИЕ!S$2:S$108,MATCH('ВРП-ДУШ'!$C71,НАСЕЛЕНИЕ!$A$2:$A$108,0))</f>
        <v>240205.74353074294</v>
      </c>
      <c r="P71" s="10">
        <f>'ВРП-РЕАЛ'!D71*1000/INDEX(НАСЕЛЕНИЕ!T$2:T$108,MATCH('ВРП-ДУШ'!$C71,НАСЕЛЕНИЕ!$A$2:$A$108,0))</f>
        <v>246510.8360154955</v>
      </c>
      <c r="Q71" s="10">
        <f>'ВРП-РЕАЛ'!E71*1000/INDEX(НАСЕЛЕНИЕ!U$2:U$108,MATCH('ВРП-ДУШ'!$C71,НАСЕЛЕНИЕ!$A$2:$A$108,0))</f>
        <v>253774.86470352212</v>
      </c>
      <c r="R71" s="10">
        <f>'ВРП-РЕАЛ'!F71*1000/INDEX(НАСЕЛЕНИЕ!V$2:V$108,MATCH('ВРП-ДУШ'!$C71,НАСЕЛЕНИЕ!$A$2:$A$108,0))</f>
        <v>261231.76715445216</v>
      </c>
      <c r="S71" s="10">
        <f>'ВРП-РЕАЛ'!G71*1000/INDEX(НАСЕЛЕНИЕ!W$2:W$108,MATCH('ВРП-ДУШ'!$C71,НАСЕЛЕНИЕ!$A$2:$A$108,0))</f>
        <v>258039.8699822085</v>
      </c>
      <c r="T71" s="10">
        <f>'ВРП-РЕАЛ'!H71*1000/INDEX(НАСЕЛЕНИЕ!X$2:X$108,MATCH('ВРП-ДУШ'!$C71,НАСЕЛЕНИЕ!$A$2:$A$108,0))</f>
        <v>266549.63420869521</v>
      </c>
      <c r="U71" s="10">
        <f>'ВРП-РЕАЛ'!I71*1000/INDEX(НАСЕЛЕНИЕ!Y$2:Y$108,MATCH('ВРП-ДУШ'!$C71,НАСЕЛЕНИЕ!$A$2:$A$108,0))</f>
        <v>288215.63136442937</v>
      </c>
      <c r="V71" s="12">
        <f t="shared" si="3"/>
        <v>262387.10057146713</v>
      </c>
    </row>
    <row r="72" spans="1:22" ht="12.75" customHeight="1" x14ac:dyDescent="0.25">
      <c r="A72" s="105" t="s">
        <v>9</v>
      </c>
      <c r="B72" s="1" t="s">
        <v>77</v>
      </c>
      <c r="C72" s="9" t="str">
        <f t="shared" si="2"/>
        <v>Свердловская область</v>
      </c>
      <c r="D72" s="10">
        <f>E72/INDEX('ВРП-ДУШ ИФО'!B:B,MATCH($B72,'ВРП-ДУШ ИФО'!$A:$A,0))*100</f>
        <v>306086.06133950385</v>
      </c>
      <c r="E72" s="10">
        <f>F72/INDEX('ВРП-ДУШ ИФО'!C:C,MATCH($B72,'ВРП-ДУШ ИФО'!$A:$A,0))*100</f>
        <v>338225.09778015176</v>
      </c>
      <c r="F72" s="10">
        <f>G72/INDEX('ВРП-ДУШ ИФО'!D:D,MATCH($B72,'ВРП-ДУШ ИФО'!$A:$A,0))*100</f>
        <v>379826.78480711038</v>
      </c>
      <c r="G72" s="10">
        <f>H72/INDEX('ВРП-ДУШ ИФО'!E:E,MATCH($B72,'ВРП-ДУШ ИФО'!$A:$A,0))*100</f>
        <v>417049.80971820717</v>
      </c>
      <c r="H72" s="10">
        <f>I72/INDEX('ВРП-ДУШ ИФО'!F:F,MATCH($B72,'ВРП-ДУШ ИФО'!$A:$A,0))*100</f>
        <v>428310.15458059876</v>
      </c>
      <c r="I72" s="10">
        <f>J72/INDEX('ВРП-ДУШ ИФО'!G:G,MATCH($B72,'ВРП-ДУШ ИФО'!$A:$A,0))*100</f>
        <v>379054.4868038299</v>
      </c>
      <c r="J72" s="10">
        <f>K72/INDEX('ВРП-ДУШ ИФО'!H:H,MATCH($B72,'ВРП-ДУШ ИФО'!$A:$A,0))*100</f>
        <v>423024.80727307411</v>
      </c>
      <c r="K72" s="10">
        <f>L72/INDEX('ВРП-ДУШ ИФО'!I:I,MATCH($B72,'ВРП-ДУШ ИФО'!$A:$A,0))*100</f>
        <v>460674.01512037776</v>
      </c>
      <c r="L72" s="10">
        <f>M72/INDEX('ВРП-ДУШ ИФО'!J:J,MATCH($B72,'ВРП-ДУШ ИФО'!$A:$A,0))*100</f>
        <v>492460.5221636839</v>
      </c>
      <c r="M72" s="10">
        <f>N72/INDEX('ВРП-ДУШ ИФО'!K:K,MATCH($B72,'ВРП-ДУШ ИФО'!$A:$A,0))*100</f>
        <v>501324.81156263023</v>
      </c>
      <c r="N72" s="10">
        <f>O72/INDEX('ВРП-ДУШ ИФО'!L:L,MATCH($B72,'ВРП-ДУШ ИФО'!$A:$A,0))*100</f>
        <v>501324.81156263023</v>
      </c>
      <c r="O72" s="10">
        <f>'ВРП-РЕАЛ'!C72*1000/INDEX(НАСЕЛЕНИЕ!S$2:S$108,MATCH('ВРП-ДУШ'!$C72,НАСЕЛЕНИЕ!$A$2:$A$108,0))</f>
        <v>487287.7168388766</v>
      </c>
      <c r="P72" s="10">
        <f>'ВРП-РЕАЛ'!D72*1000/INDEX(НАСЕЛЕНИЕ!T$2:T$108,MATCH('ВРП-ДУШ'!$C72,НАСЕЛЕНИЕ!$A$2:$A$108,0))</f>
        <v>497813.54155135056</v>
      </c>
      <c r="Q72" s="10">
        <f>'ВРП-РЕАЛ'!E72*1000/INDEX(НАСЕЛЕНИЕ!U$2:U$108,MATCH('ВРП-ДУШ'!$C72,НАСЕЛЕНИЕ!$A$2:$A$108,0))</f>
        <v>509789.18495120021</v>
      </c>
      <c r="R72" s="10">
        <f>'ВРП-РЕАЛ'!F72*1000/INDEX(НАСЕЛЕНИЕ!V$2:V$108,MATCH('ВРП-ДУШ'!$C72,НАСЕЛЕНИЕ!$A$2:$A$108,0))</f>
        <v>511435.87033620308</v>
      </c>
      <c r="S72" s="10">
        <f>'ВРП-РЕАЛ'!G72*1000/INDEX(НАСЕЛЕНИЕ!W$2:W$108,MATCH('ВРП-ДУШ'!$C72,НАСЕЛЕНИЕ!$A$2:$A$108,0))</f>
        <v>496630.51960359991</v>
      </c>
      <c r="T72" s="10">
        <f>'ВРП-РЕАЛ'!H72*1000/INDEX(НАСЕЛЕНИЕ!X$2:X$108,MATCH('ВРП-ДУШ'!$C72,НАСЕЛЕНИЕ!$A$2:$A$108,0))</f>
        <v>525472.39840536087</v>
      </c>
      <c r="U72" s="10">
        <f>'ВРП-РЕАЛ'!I72*1000/INDEX(НАСЕЛЕНИЕ!Y$2:Y$108,MATCH('ВРП-ДУШ'!$C72,НАСЕЛЕНИЕ!$A$2:$A$108,0))</f>
        <v>527848.1246527636</v>
      </c>
      <c r="V72" s="12">
        <f t="shared" si="3"/>
        <v>511498.27325007971</v>
      </c>
    </row>
    <row r="73" spans="1:22" ht="12.75" customHeight="1" x14ac:dyDescent="0.25">
      <c r="A73" s="105" t="s">
        <v>9</v>
      </c>
      <c r="B73" s="1" t="s">
        <v>78</v>
      </c>
      <c r="C73" s="9" t="str">
        <f t="shared" si="2"/>
        <v>Тюменская область</v>
      </c>
      <c r="D73" s="10">
        <f>E73/INDEX('ВРП-ДУШ ИФО'!B:B,MATCH($B73,'ВРП-ДУШ ИФО'!$A:$A,0))*100</f>
        <v>1428661.7395056956</v>
      </c>
      <c r="E73" s="10">
        <f>F73/INDEX('ВРП-ДУШ ИФО'!C:C,MATCH($B73,'ВРП-ДУШ ИФО'!$A:$A,0))*100</f>
        <v>1580099.8838932991</v>
      </c>
      <c r="F73" s="10">
        <f>G73/INDEX('ВРП-ДУШ ИФО'!D:D,MATCH($B73,'ВРП-ДУШ ИФО'!$A:$A,0))*100</f>
        <v>1670165.5772752173</v>
      </c>
      <c r="G73" s="10">
        <f>H73/INDEX('ВРП-ДУШ ИФО'!E:E,MATCH($B73,'ВРП-ДУШ ИФО'!$A:$A,0))*100</f>
        <v>1711919.7167070978</v>
      </c>
      <c r="H73" s="10">
        <f>I73/INDEX('ВРП-ДУШ ИФО'!F:F,MATCH($B73,'ВРП-ДУШ ИФО'!$A:$A,0))*100</f>
        <v>1764989.2279250179</v>
      </c>
      <c r="I73" s="10">
        <f>J73/INDEX('ВРП-ДУШ ИФО'!G:G,MATCH($B73,'ВРП-ДУШ ИФО'!$A:$A,0))*100</f>
        <v>1652029.9173378167</v>
      </c>
      <c r="J73" s="10">
        <f>K73/INDEX('ВРП-ДУШ ИФО'!H:H,MATCH($B73,'ВРП-ДУШ ИФО'!$A:$A,0))*100</f>
        <v>1737935.4730393833</v>
      </c>
      <c r="K73" s="10">
        <f>L73/INDEX('ВРП-ДУШ ИФО'!I:I,MATCH($B73,'ВРП-ДУШ ИФО'!$A:$A,0))*100</f>
        <v>1770956.2470271317</v>
      </c>
      <c r="L73" s="10">
        <f>M73/INDEX('ВРП-ДУШ ИФО'!J:J,MATCH($B73,'ВРП-ДУШ ИФО'!$A:$A,0))*100</f>
        <v>1740849.9908276706</v>
      </c>
      <c r="M73" s="10">
        <f>N73/INDEX('ВРП-ДУШ ИФО'!K:K,MATCH($B73,'ВРП-ДУШ ИФО'!$A:$A,0))*100</f>
        <v>1761740.1907176026</v>
      </c>
      <c r="N73" s="10">
        <f>O73/INDEX('ВРП-ДУШ ИФО'!L:L,MATCH($B73,'ВРП-ДУШ ИФО'!$A:$A,0))*100</f>
        <v>1710649.725186792</v>
      </c>
      <c r="O73" s="10">
        <f>'ВРП-РЕАЛ'!C73*1000/INDEX(НАСЕЛЕНИЕ!S$2:S$108,MATCH('ВРП-ДУШ'!$C73,НАСЕЛЕНИЕ!$A$2:$A$108,0))</f>
        <v>1679858.0301334297</v>
      </c>
      <c r="P73" s="10">
        <f>'ВРП-РЕАЛ'!D73*1000/INDEX(НАСЕЛЕНИЕ!T$2:T$108,MATCH('ВРП-ДУШ'!$C73,НАСЕЛЕНИЕ!$A$2:$A$108,0))</f>
        <v>1720509.9979388488</v>
      </c>
      <c r="Q73" s="10">
        <f>'ВРП-РЕАЛ'!E73*1000/INDEX(НАСЕЛЕНИЕ!U$2:U$108,MATCH('ВРП-ДУШ'!$C73,НАСЕЛЕНИЕ!$A$2:$A$108,0))</f>
        <v>1823477.650919626</v>
      </c>
      <c r="R73" s="10">
        <f>'ВРП-РЕАЛ'!F73*1000/INDEX(НАСЕЛЕНИЕ!V$2:V$108,MATCH('ВРП-ДУШ'!$C73,НАСЕЛЕНИЕ!$A$2:$A$108,0))</f>
        <v>1807589.5202427979</v>
      </c>
      <c r="S73" s="10">
        <f>'ВРП-РЕАЛ'!G73*1000/INDEX(НАСЕЛЕНИЕ!W$2:W$108,MATCH('ВРП-ДУШ'!$C73,НАСЕЛЕНИЕ!$A$2:$A$108,0))</f>
        <v>1689744.2860392691</v>
      </c>
      <c r="T73" s="10">
        <f>'ВРП-РЕАЛ'!H73*1000/INDEX(НАСЕЛЕНИЕ!X$2:X$108,MATCH('ВРП-ДУШ'!$C73,НАСЕЛЕНИЕ!$A$2:$A$108,0))</f>
        <v>1798663.665467656</v>
      </c>
      <c r="U73" s="10">
        <f>'ВРП-РЕАЛ'!I73*1000/INDEX(НАСЕЛЕНИЕ!Y$2:Y$108,MATCH('ВРП-ДУШ'!$C73,НАСЕЛЕНИЕ!$A$2:$A$108,0))</f>
        <v>1814314.9822526942</v>
      </c>
      <c r="V73" s="12">
        <f t="shared" si="3"/>
        <v>1775716.6838101486</v>
      </c>
    </row>
    <row r="74" spans="1:22" ht="12.75" customHeight="1" x14ac:dyDescent="0.25">
      <c r="A74" s="105" t="s">
        <v>9</v>
      </c>
      <c r="B74" s="1" t="s">
        <v>79</v>
      </c>
      <c r="C74" s="9" t="str">
        <f t="shared" si="2"/>
        <v>Ханты-Мансийский автономный округ - Югра (Тюменская область)</v>
      </c>
      <c r="D74" s="10" t="e">
        <f>E74/INDEX('ВРП-ДУШ ИФО'!B:B,MATCH($B74,'ВРП-ДУШ ИФО'!$A:$A,0))*100</f>
        <v>#DIV/0!</v>
      </c>
      <c r="E74" s="10" t="e">
        <f>F74/INDEX('ВРП-ДУШ ИФО'!C:C,MATCH($B74,'ВРП-ДУШ ИФО'!$A:$A,0))*100</f>
        <v>#DIV/0!</v>
      </c>
      <c r="F74" s="10" t="e">
        <f>G74/INDEX('ВРП-ДУШ ИФО'!D:D,MATCH($B74,'ВРП-ДУШ ИФО'!$A:$A,0))*100</f>
        <v>#DIV/0!</v>
      </c>
      <c r="G74" s="10" t="e">
        <f>H74/INDEX('ВРП-ДУШ ИФО'!E:E,MATCH($B74,'ВРП-ДУШ ИФО'!$A:$A,0))*100</f>
        <v>#DIV/0!</v>
      </c>
      <c r="H74" s="10" t="e">
        <f>I74/INDEX('ВРП-ДУШ ИФО'!F:F,MATCH($B74,'ВРП-ДУШ ИФО'!$A:$A,0))*100</f>
        <v>#DIV/0!</v>
      </c>
      <c r="I74" s="10" t="e">
        <f>J74/INDEX('ВРП-ДУШ ИФО'!G:G,MATCH($B74,'ВРП-ДУШ ИФО'!$A:$A,0))*100</f>
        <v>#DIV/0!</v>
      </c>
      <c r="J74" s="10" t="e">
        <f>K74/INDEX('ВРП-ДУШ ИФО'!H:H,MATCH($B74,'ВРП-ДУШ ИФО'!$A:$A,0))*100</f>
        <v>#DIV/0!</v>
      </c>
      <c r="K74" s="10">
        <f>L74/INDEX('ВРП-ДУШ ИФО'!I:I,MATCH($B74,'ВРП-ДУШ ИФО'!$A:$A,0))*100</f>
        <v>2094425.9108287639</v>
      </c>
      <c r="L74" s="10">
        <f>M74/INDEX('ВРП-ДУШ ИФО'!J:J,MATCH($B74,'ВРП-ДУШ ИФО'!$A:$A,0))*100</f>
        <v>2025309.8557714147</v>
      </c>
      <c r="M74" s="10">
        <f>N74/INDEX('ВРП-ДУШ ИФО'!K:K,MATCH($B74,'ВРП-ДУШ ИФО'!$A:$A,0))*100</f>
        <v>2003031.4473579293</v>
      </c>
      <c r="N74" s="10">
        <f>O74/INDEX('ВРП-ДУШ ИФО'!L:L,MATCH($B74,'ВРП-ДУШ ИФО'!$A:$A,0))*100</f>
        <v>1958964.7555160548</v>
      </c>
      <c r="O74" s="10">
        <f>'ВРП-РЕАЛ'!C74*1000/INDEX(НАСЕЛЕНИЕ!S$2:S$108,MATCH('ВРП-ДУШ'!$C74,НАСЕЛЕНИЕ!$A$2:$A$108,0))</f>
        <v>1906072.7071171212</v>
      </c>
      <c r="P74" s="10">
        <f>'ВРП-РЕАЛ'!D74*1000/INDEX(НАСЕЛЕНИЕ!T$2:T$108,MATCH('ВРП-ДУШ'!$C74,НАСЕЛЕНИЕ!$A$2:$A$108,0))</f>
        <v>1892224.5846023525</v>
      </c>
      <c r="Q74" s="10">
        <f>'ВРП-РЕАЛ'!E74*1000/INDEX(НАСЕЛЕНИЕ!U$2:U$108,MATCH('ВРП-ДУШ'!$C74,НАСЕЛЕНИЕ!$A$2:$A$108,0))</f>
        <v>1905535.2553030194</v>
      </c>
      <c r="R74" s="10">
        <f>'ВРП-РЕАЛ'!F74*1000/INDEX(НАСЕЛЕНИЕ!V$2:V$108,MATCH('ВРП-ДУШ'!$C74,НАСЕЛЕНИЕ!$A$2:$A$108,0))</f>
        <v>1855488.1613232871</v>
      </c>
      <c r="S74" s="10">
        <f>'ВРП-РЕАЛ'!G74*1000/INDEX(НАСЕЛЕНИЕ!W$2:W$108,MATCH('ВРП-ДУШ'!$C74,НАСЕЛЕНИЕ!$A$2:$A$108,0))</f>
        <v>1709132.5877177422</v>
      </c>
      <c r="T74" s="10">
        <f>'ВРП-РЕАЛ'!H74*1000/INDEX(НАСЕЛЕНИЕ!X$2:X$108,MATCH('ВРП-ДУШ'!$C74,НАСЕЛЕНИЕ!$A$2:$A$108,0))</f>
        <v>1819142.4625567782</v>
      </c>
      <c r="U74" s="10">
        <f>'ВРП-РЕАЛ'!I74*1000/INDEX(НАСЕЛЕНИЕ!Y$2:Y$108,MATCH('ВРП-ДУШ'!$C74,НАСЕЛЕНИЕ!$A$2:$A$108,0))</f>
        <v>1845320.3171437895</v>
      </c>
      <c r="V74" s="12">
        <f t="shared" si="3"/>
        <v>1837807.2281078279</v>
      </c>
    </row>
    <row r="75" spans="1:22" ht="12.75" customHeight="1" x14ac:dyDescent="0.25">
      <c r="A75" s="105" t="s">
        <v>9</v>
      </c>
      <c r="B75" s="1" t="s">
        <v>80</v>
      </c>
      <c r="C75" s="9" t="str">
        <f t="shared" si="2"/>
        <v>Ямало-Ненецкий автономный округ (Тюменская область)</v>
      </c>
      <c r="D75" s="10" t="e">
        <f>E75/INDEX('ВРП-ДУШ ИФО'!B:B,MATCH($B75,'ВРП-ДУШ ИФО'!$A:$A,0))*100</f>
        <v>#DIV/0!</v>
      </c>
      <c r="E75" s="10" t="e">
        <f>F75/INDEX('ВРП-ДУШ ИФО'!C:C,MATCH($B75,'ВРП-ДУШ ИФО'!$A:$A,0))*100</f>
        <v>#DIV/0!</v>
      </c>
      <c r="F75" s="10" t="e">
        <f>G75/INDEX('ВРП-ДУШ ИФО'!D:D,MATCH($B75,'ВРП-ДУШ ИФО'!$A:$A,0))*100</f>
        <v>#DIV/0!</v>
      </c>
      <c r="G75" s="10" t="e">
        <f>H75/INDEX('ВРП-ДУШ ИФО'!E:E,MATCH($B75,'ВРП-ДУШ ИФО'!$A:$A,0))*100</f>
        <v>#DIV/0!</v>
      </c>
      <c r="H75" s="10" t="e">
        <f>I75/INDEX('ВРП-ДУШ ИФО'!F:F,MATCH($B75,'ВРП-ДУШ ИФО'!$A:$A,0))*100</f>
        <v>#DIV/0!</v>
      </c>
      <c r="I75" s="10" t="e">
        <f>J75/INDEX('ВРП-ДУШ ИФО'!G:G,MATCH($B75,'ВРП-ДУШ ИФО'!$A:$A,0))*100</f>
        <v>#DIV/0!</v>
      </c>
      <c r="J75" s="10" t="e">
        <f>K75/INDEX('ВРП-ДУШ ИФО'!H:H,MATCH($B75,'ВРП-ДУШ ИФО'!$A:$A,0))*100</f>
        <v>#DIV/0!</v>
      </c>
      <c r="K75" s="10">
        <f>L75/INDEX('ВРП-ДУШ ИФО'!I:I,MATCH($B75,'ВРП-ДУШ ИФО'!$A:$A,0))*100</f>
        <v>3630266.2548367516</v>
      </c>
      <c r="L75" s="10">
        <f>M75/INDEX('ВРП-ДУШ ИФО'!J:J,MATCH($B75,'ВРП-ДУШ ИФО'!$A:$A,0))*100</f>
        <v>3652047.8523657722</v>
      </c>
      <c r="M75" s="10">
        <f>N75/INDEX('ВРП-ДУШ ИФО'!K:K,MATCH($B75,'ВРП-ДУШ ИФО'!$A:$A,0))*100</f>
        <v>3783521.5750509398</v>
      </c>
      <c r="N75" s="10">
        <f>O75/INDEX('ВРП-ДУШ ИФО'!L:L,MATCH($B75,'ВРП-ДУШ ИФО'!$A:$A,0))*100</f>
        <v>4006749.3479789454</v>
      </c>
      <c r="O75" s="10">
        <f>'ВРП-РЕАЛ'!C75*1000/INDEX(НАСЕЛЕНИЕ!S$2:S$108,MATCH('ВРП-ДУШ'!$C75,НАСЕЛЕНИЕ!$A$2:$A$108,0))</f>
        <v>3950654.8571072398</v>
      </c>
      <c r="P75" s="10">
        <f>'ВРП-РЕАЛ'!D75*1000/INDEX(НАСЕЛЕНИЕ!T$2:T$108,MATCH('ВРП-ДУШ'!$C75,НАСЕЛЕНИЕ!$A$2:$A$108,0))</f>
        <v>4273996.0401204238</v>
      </c>
      <c r="Q75" s="10">
        <f>'ВРП-РЕАЛ'!E75*1000/INDEX(НАСЕЛЕНИЕ!U$2:U$108,MATCH('ВРП-ДУШ'!$C75,НАСЕЛЕНИЕ!$A$2:$A$108,0))</f>
        <v>4899166.4745416399</v>
      </c>
      <c r="R75" s="10">
        <f>'ВРП-РЕАЛ'!F75*1000/INDEX(НАСЕЛЕНИЕ!V$2:V$108,MATCH('ВРП-ДУШ'!$C75,НАСЕЛЕНИЕ!$A$2:$A$108,0))</f>
        <v>5081032.8282056404</v>
      </c>
      <c r="S75" s="10">
        <f>'ВРП-РЕАЛ'!G75*1000/INDEX(НАСЕЛЕНИЕ!W$2:W$108,MATCH('ВРП-ДУШ'!$C75,НАСЕЛЕНИЕ!$A$2:$A$108,0))</f>
        <v>4878033.3244997757</v>
      </c>
      <c r="T75" s="10">
        <f>'ВРП-РЕАЛ'!H75*1000/INDEX(НАСЕЛЕНИЕ!X$2:X$108,MATCH('ВРП-ДУШ'!$C75,НАСЕЛЕНИЕ!$A$2:$A$108,0))</f>
        <v>5306285.4367561424</v>
      </c>
      <c r="U75" s="10">
        <f>'ВРП-РЕАЛ'!I75*1000/INDEX(НАСЕЛЕНИЕ!Y$2:Y$108,MATCH('ВРП-ДУШ'!$C75,НАСЕЛЕНИЕ!$A$2:$A$108,0))</f>
        <v>5308102.9432567302</v>
      </c>
      <c r="V75" s="12">
        <f t="shared" si="3"/>
        <v>4957769.5078967251</v>
      </c>
    </row>
    <row r="76" spans="1:22" ht="12.75" customHeight="1" x14ac:dyDescent="0.25">
      <c r="A76" s="105" t="s">
        <v>9</v>
      </c>
      <c r="B76" s="1" t="s">
        <v>81</v>
      </c>
      <c r="C76" s="9" t="str">
        <f t="shared" si="2"/>
        <v>Тюменская область (кроме Ханты-Мансийского автономного округа-Югры и Ямало-Ненецкого автономного округа)</v>
      </c>
      <c r="D76" s="10" t="e">
        <f>E76/INDEX('ВРП-ДУШ ИФО'!B:B,MATCH($B76,'ВРП-ДУШ ИФО'!$A:$A,0))*100</f>
        <v>#N/A</v>
      </c>
      <c r="E76" s="10" t="e">
        <f>F76/INDEX('ВРП-ДУШ ИФО'!C:C,MATCH($B76,'ВРП-ДУШ ИФО'!$A:$A,0))*100</f>
        <v>#N/A</v>
      </c>
      <c r="F76" s="10" t="e">
        <f>G76/INDEX('ВРП-ДУШ ИФО'!D:D,MATCH($B76,'ВРП-ДУШ ИФО'!$A:$A,0))*100</f>
        <v>#N/A</v>
      </c>
      <c r="G76" s="10" t="e">
        <f>H76/INDEX('ВРП-ДУШ ИФО'!E:E,MATCH($B76,'ВРП-ДУШ ИФО'!$A:$A,0))*100</f>
        <v>#N/A</v>
      </c>
      <c r="H76" s="10" t="e">
        <f>I76/INDEX('ВРП-ДУШ ИФО'!F:F,MATCH($B76,'ВРП-ДУШ ИФО'!$A:$A,0))*100</f>
        <v>#N/A</v>
      </c>
      <c r="I76" s="10" t="e">
        <f>J76/INDEX('ВРП-ДУШ ИФО'!G:G,MATCH($B76,'ВРП-ДУШ ИФО'!$A:$A,0))*100</f>
        <v>#N/A</v>
      </c>
      <c r="J76" s="10" t="e">
        <f>K76/INDEX('ВРП-ДУШ ИФО'!H:H,MATCH($B76,'ВРП-ДУШ ИФО'!$A:$A,0))*100</f>
        <v>#N/A</v>
      </c>
      <c r="K76" s="10" t="e">
        <f>L76/INDEX('ВРП-ДУШ ИФО'!I:I,MATCH($B76,'ВРП-ДУШ ИФО'!$A:$A,0))*100</f>
        <v>#N/A</v>
      </c>
      <c r="L76" s="10" t="e">
        <f>M76/INDEX('ВРП-ДУШ ИФО'!J:J,MATCH($B76,'ВРП-ДУШ ИФО'!$A:$A,0))*100</f>
        <v>#N/A</v>
      </c>
      <c r="M76" s="10" t="e">
        <f>N76/INDEX('ВРП-ДУШ ИФО'!K:K,MATCH($B76,'ВРП-ДУШ ИФО'!$A:$A,0))*100</f>
        <v>#N/A</v>
      </c>
      <c r="N76" s="10" t="e">
        <f>O76/INDEX('ВРП-ДУШ ИФО'!L:L,MATCH($B76,'ВРП-ДУШ ИФО'!$A:$A,0))*100</f>
        <v>#N/A</v>
      </c>
      <c r="O76" s="10">
        <f>'ВРП-РЕАЛ'!C76*1000/INDEX(НАСЕЛЕНИЕ!S$2:S$108,MATCH('ВРП-ДУШ'!$C76,НАСЕЛЕНИЕ!$A$2:$A$108,0))</f>
        <v>648871.3405825774</v>
      </c>
      <c r="P76" s="10">
        <f>'ВРП-РЕАЛ'!D76*1000/INDEX(НАСЕЛЕНИЕ!T$2:T$108,MATCH('ВРП-ДУШ'!$C76,НАСЕЛЕНИЕ!$A$2:$A$108,0))</f>
        <v>671971.51332848473</v>
      </c>
      <c r="Q76" s="10">
        <f>'ВРП-РЕАЛ'!E76*1000/INDEX(НАСЕЛЕНИЕ!U$2:U$108,MATCH('ВРП-ДУШ'!$C76,НАСЕЛЕНИЕ!$A$2:$A$108,0))</f>
        <v>716506.54477334372</v>
      </c>
      <c r="R76" s="10">
        <f>'ВРП-РЕАЛ'!F76*1000/INDEX(НАСЕЛЕНИЕ!V$2:V$108,MATCH('ВРП-ДУШ'!$C76,НАСЕЛЕНИЕ!$A$2:$A$108,0))</f>
        <v>690334.24447413522</v>
      </c>
      <c r="S76" s="10">
        <f>'ВРП-РЕАЛ'!G76*1000/INDEX(НАСЕЛЕНИЕ!W$2:W$108,MATCH('ВРП-ДУШ'!$C76,НАСЕЛЕНИЕ!$A$2:$A$108,0))</f>
        <v>643788.3102528397</v>
      </c>
      <c r="T76" s="10">
        <f>'ВРП-РЕАЛ'!H76*1000/INDEX(НАСЕЛЕНИЕ!X$2:X$108,MATCH('ВРП-ДУШ'!$C76,НАСЕЛЕНИЕ!$A$2:$A$108,0))</f>
        <v>655923.41704896756</v>
      </c>
      <c r="U76" s="10">
        <f>'ВРП-РЕАЛ'!I76*1000/INDEX(НАСЕЛЕНИЕ!Y$2:Y$108,MATCH('ВРП-ДУШ'!$C76,НАСЕЛЕНИЕ!$A$2:$A$108,0))</f>
        <v>667341.72571583034</v>
      </c>
      <c r="V76" s="12">
        <f t="shared" si="3"/>
        <v>674310.95926560019</v>
      </c>
    </row>
    <row r="77" spans="1:22" ht="12.75" customHeight="1" x14ac:dyDescent="0.25">
      <c r="A77" s="105" t="s">
        <v>9</v>
      </c>
      <c r="B77" s="1" t="s">
        <v>82</v>
      </c>
      <c r="C77" s="9" t="str">
        <f t="shared" si="2"/>
        <v>Челябинская область</v>
      </c>
      <c r="D77" s="10">
        <f>E77/INDEX('ВРП-ДУШ ИФО'!B:B,MATCH($B77,'ВРП-ДУШ ИФО'!$A:$A,0))*100</f>
        <v>266381.12815899501</v>
      </c>
      <c r="E77" s="10">
        <f>F77/INDEX('ВРП-ДУШ ИФО'!C:C,MATCH($B77,'ВРП-ДУШ ИФО'!$A:$A,0))*100</f>
        <v>290621.81082146353</v>
      </c>
      <c r="F77" s="10">
        <f>G77/INDEX('ВРП-ДУШ ИФО'!D:D,MATCH($B77,'ВРП-ДУШ ИФО'!$A:$A,0))*100</f>
        <v>323462.0754442889</v>
      </c>
      <c r="G77" s="10">
        <f>H77/INDEX('ВРП-ДУШ ИФО'!E:E,MATCH($B77,'ВРП-ДУШ ИФО'!$A:$A,0))*100</f>
        <v>368423.30393104505</v>
      </c>
      <c r="H77" s="10">
        <f>I77/INDEX('ВРП-ДУШ ИФО'!F:F,MATCH($B77,'ВРП-ДУШ ИФО'!$A:$A,0))*100</f>
        <v>374686.50009787281</v>
      </c>
      <c r="I77" s="10">
        <f>J77/INDEX('ВРП-ДУШ ИФО'!G:G,MATCH($B77,'ВРП-ДУШ ИФО'!$A:$A,0))*100</f>
        <v>322230.39008417062</v>
      </c>
      <c r="J77" s="10">
        <f>K77/INDEX('ВРП-ДУШ ИФО'!H:H,MATCH($B77,'ВРП-ДУШ ИФО'!$A:$A,0))*100</f>
        <v>341886.44387930504</v>
      </c>
      <c r="K77" s="10">
        <f>L77/INDEX('ВРП-ДУШ ИФО'!I:I,MATCH($B77,'ВРП-ДУШ ИФО'!$A:$A,0))*100</f>
        <v>360006.42540490819</v>
      </c>
      <c r="L77" s="10">
        <f>M77/INDEX('ВРП-ДУШ ИФО'!J:J,MATCH($B77,'ВРП-ДУШ ИФО'!$A:$A,0))*100</f>
        <v>368286.57318922103</v>
      </c>
      <c r="M77" s="10">
        <f>N77/INDEX('ВРП-ДУШ ИФО'!K:K,MATCH($B77,'ВРП-ДУШ ИФО'!$A:$A,0))*100</f>
        <v>373442.58521387016</v>
      </c>
      <c r="N77" s="10">
        <f>O77/INDEX('ВРП-ДУШ ИФО'!L:L,MATCH($B77,'ВРП-ДУШ ИФО'!$A:$A,0))*100</f>
        <v>383152.09242943075</v>
      </c>
      <c r="O77" s="10">
        <f>'ВРП-РЕАЛ'!C77*1000/INDEX(НАСЕЛЕНИЕ!S$2:S$108,MATCH('ВРП-ДУШ'!$C77,НАСЕЛЕНИЕ!$A$2:$A$108,0))</f>
        <v>380470.0277824247</v>
      </c>
      <c r="P77" s="10">
        <f>'ВРП-РЕАЛ'!D77*1000/INDEX(НАСЕЛЕНИЕ!T$2:T$108,MATCH('ВРП-ДУШ'!$C77,НАСЕЛЕНИЕ!$A$2:$A$108,0))</f>
        <v>387754.91162975715</v>
      </c>
      <c r="Q77" s="10">
        <f>'ВРП-РЕАЛ'!E77*1000/INDEX(НАСЕЛЕНИЕ!U$2:U$108,MATCH('ВРП-ДУШ'!$C77,НАСЕЛЕНИЕ!$A$2:$A$108,0))</f>
        <v>393988.6021712636</v>
      </c>
      <c r="R77" s="10">
        <f>'ВРП-РЕАЛ'!F77*1000/INDEX(НАСЕЛЕНИЕ!V$2:V$108,MATCH('ВРП-ДУШ'!$C77,НАСЕЛЕНИЕ!$A$2:$A$108,0))</f>
        <v>392736.02420631162</v>
      </c>
      <c r="S77" s="10">
        <f>'ВРП-РЕАЛ'!G77*1000/INDEX(НАСЕЛЕНИЕ!W$2:W$108,MATCH('ВРП-ДУШ'!$C77,НАСЕЛЕНИЕ!$A$2:$A$108,0))</f>
        <v>398596.02910621552</v>
      </c>
      <c r="T77" s="10">
        <f>'ВРП-РЕАЛ'!H77*1000/INDEX(НАСЕЛЕНИЕ!X$2:X$108,MATCH('ВРП-ДУШ'!$C77,НАСЕЛЕНИЕ!$A$2:$A$108,0))</f>
        <v>426783.85299318953</v>
      </c>
      <c r="U77" s="10">
        <f>'ВРП-РЕАЛ'!I77*1000/INDEX(НАСЕЛЕНИЕ!Y$2:Y$108,MATCH('ВРП-ДУШ'!$C77,НАСЕЛЕНИЕ!$A$2:$A$108,0))</f>
        <v>432035.45748518535</v>
      </c>
      <c r="V77" s="12">
        <f t="shared" si="3"/>
        <v>405315.81293198717</v>
      </c>
    </row>
    <row r="78" spans="1:22" ht="12.75" customHeight="1" x14ac:dyDescent="0.25">
      <c r="A78" s="105" t="s">
        <v>9</v>
      </c>
      <c r="B78" s="1" t="s">
        <v>83</v>
      </c>
      <c r="C78" s="9" t="str">
        <f t="shared" si="2"/>
        <v>Сибирский федеральный округ (с 03.11.2018)</v>
      </c>
      <c r="D78" s="10" t="e">
        <f>E78/INDEX('ВРП-ДУШ ИФО'!B:B,MATCH($B78,'ВРП-ДУШ ИФО'!$A:$A,0))*100</f>
        <v>#N/A</v>
      </c>
      <c r="E78" s="10" t="e">
        <f>F78/INDEX('ВРП-ДУШ ИФО'!C:C,MATCH($B78,'ВРП-ДУШ ИФО'!$A:$A,0))*100</f>
        <v>#N/A</v>
      </c>
      <c r="F78" s="10" t="e">
        <f>G78/INDEX('ВРП-ДУШ ИФО'!D:D,MATCH($B78,'ВРП-ДУШ ИФО'!$A:$A,0))*100</f>
        <v>#N/A</v>
      </c>
      <c r="G78" s="10" t="e">
        <f>H78/INDEX('ВРП-ДУШ ИФО'!E:E,MATCH($B78,'ВРП-ДУШ ИФО'!$A:$A,0))*100</f>
        <v>#N/A</v>
      </c>
      <c r="H78" s="10" t="e">
        <f>I78/INDEX('ВРП-ДУШ ИФО'!F:F,MATCH($B78,'ВРП-ДУШ ИФО'!$A:$A,0))*100</f>
        <v>#N/A</v>
      </c>
      <c r="I78" s="10" t="e">
        <f>J78/INDEX('ВРП-ДУШ ИФО'!G:G,MATCH($B78,'ВРП-ДУШ ИФО'!$A:$A,0))*100</f>
        <v>#N/A</v>
      </c>
      <c r="J78" s="10" t="e">
        <f>K78/INDEX('ВРП-ДУШ ИФО'!H:H,MATCH($B78,'ВРП-ДУШ ИФО'!$A:$A,0))*100</f>
        <v>#N/A</v>
      </c>
      <c r="K78" s="10" t="e">
        <f>L78/INDEX('ВРП-ДУШ ИФО'!I:I,MATCH($B78,'ВРП-ДУШ ИФО'!$A:$A,0))*100</f>
        <v>#N/A</v>
      </c>
      <c r="L78" s="10" t="e">
        <f>M78/INDEX('ВРП-ДУШ ИФО'!J:J,MATCH($B78,'ВРП-ДУШ ИФО'!$A:$A,0))*100</f>
        <v>#N/A</v>
      </c>
      <c r="M78" s="10" t="e">
        <f>N78/INDEX('ВРП-ДУШ ИФО'!K:K,MATCH($B78,'ВРП-ДУШ ИФО'!$A:$A,0))*100</f>
        <v>#N/A</v>
      </c>
      <c r="N78" s="10" t="e">
        <f>O78/INDEX('ВРП-ДУШ ИФО'!L:L,MATCH($B78,'ВРП-ДУШ ИФО'!$A:$A,0))*100</f>
        <v>#N/A</v>
      </c>
      <c r="O78" s="10" t="e">
        <f>'ВРП-РЕАЛ'!C78*1000/INDEX(НАСЕЛЕНИЕ!S$2:S$108,MATCH('ВРП-ДУШ'!$C78,НАСЕЛЕНИЕ!$A$2:$A$108,0))</f>
        <v>#N/A</v>
      </c>
      <c r="P78" s="10" t="e">
        <f>'ВРП-РЕАЛ'!D78*1000/INDEX(НАСЕЛЕНИЕ!T$2:T$108,MATCH('ВРП-ДУШ'!$C78,НАСЕЛЕНИЕ!$A$2:$A$108,0))</f>
        <v>#N/A</v>
      </c>
      <c r="Q78" s="10" t="e">
        <f>'ВРП-РЕАЛ'!E78*1000/INDEX(НАСЕЛЕНИЕ!U$2:U$108,MATCH('ВРП-ДУШ'!$C78,НАСЕЛЕНИЕ!$A$2:$A$108,0))</f>
        <v>#N/A</v>
      </c>
      <c r="R78" s="10" t="e">
        <f>'ВРП-РЕАЛ'!F78*1000/INDEX(НАСЕЛЕНИЕ!V$2:V$108,MATCH('ВРП-ДУШ'!$C78,НАСЕЛЕНИЕ!$A$2:$A$108,0))</f>
        <v>#N/A</v>
      </c>
      <c r="S78" s="10" t="e">
        <f>'ВРП-РЕАЛ'!G78*1000/INDEX(НАСЕЛЕНИЕ!W$2:W$108,MATCH('ВРП-ДУШ'!$C78,НАСЕЛЕНИЕ!$A$2:$A$108,0))</f>
        <v>#N/A</v>
      </c>
      <c r="T78" s="10" t="e">
        <f>'ВРП-РЕАЛ'!H78*1000/INDEX(НАСЕЛЕНИЕ!X$2:X$108,MATCH('ВРП-ДУШ'!$C78,НАСЕЛЕНИЕ!$A$2:$A$108,0))</f>
        <v>#N/A</v>
      </c>
      <c r="U78" s="10" t="e">
        <f>'ВРП-РЕАЛ'!I78*1000/INDEX(НАСЕЛЕНИЕ!Y$2:Y$108,MATCH('ВРП-ДУШ'!$C78,НАСЕЛЕНИЕ!$A$2:$A$108,0))</f>
        <v>#N/A</v>
      </c>
      <c r="V78" s="12" t="e">
        <f t="shared" si="3"/>
        <v>#N/A</v>
      </c>
    </row>
    <row r="79" spans="1:22" ht="12.75" customHeight="1" x14ac:dyDescent="0.25">
      <c r="A79" s="105" t="s">
        <v>9</v>
      </c>
      <c r="B79" s="1" t="s">
        <v>84</v>
      </c>
      <c r="C79" s="9" t="str">
        <f t="shared" si="2"/>
        <v>Республика Алтай</v>
      </c>
      <c r="D79" s="10">
        <f>E79/INDEX('ВРП-ДУШ ИФО'!B:B,MATCH($B79,'ВРП-ДУШ ИФО'!$A:$A,0))*100</f>
        <v>183403.15947138364</v>
      </c>
      <c r="E79" s="10">
        <f>F79/INDEX('ВРП-ДУШ ИФО'!C:C,MATCH($B79,'ВРП-ДУШ ИФО'!$A:$A,0))*100</f>
        <v>186521.01318239715</v>
      </c>
      <c r="F79" s="10">
        <f>G79/INDEX('ВРП-ДУШ ИФО'!D:D,MATCH($B79,'ВРП-ДУШ ИФО'!$A:$A,0))*100</f>
        <v>194168.37472287539</v>
      </c>
      <c r="G79" s="10">
        <f>H79/INDEX('ВРП-ДУШ ИФО'!E:E,MATCH($B79,'ВРП-ДУШ ИФО'!$A:$A,0))*100</f>
        <v>207954.32932819953</v>
      </c>
      <c r="H79" s="10">
        <f>I79/INDEX('ВРП-ДУШ ИФО'!F:F,MATCH($B79,'ВРП-ДУШ ИФО'!$A:$A,0))*100</f>
        <v>221055.45207587612</v>
      </c>
      <c r="I79" s="10">
        <f>J79/INDEX('ВРП-ДУШ ИФО'!G:G,MATCH($B79,'ВРП-ДУШ ИФО'!$A:$A,0))*100</f>
        <v>211329.01218453754</v>
      </c>
      <c r="J79" s="10">
        <f>K79/INDEX('ВРП-ДУШ ИФО'!H:H,MATCH($B79,'ВРП-ДУШ ИФО'!$A:$A,0))*100</f>
        <v>212174.32823327571</v>
      </c>
      <c r="K79" s="10">
        <f>L79/INDEX('ВРП-ДУШ ИФО'!I:I,MATCH($B79,'ВРП-ДУШ ИФО'!$A:$A,0))*100</f>
        <v>216417.81479794122</v>
      </c>
      <c r="L79" s="10">
        <f>M79/INDEX('ВРП-ДУШ ИФО'!J:J,MATCH($B79,'ВРП-ДУШ ИФО'!$A:$A,0))*100</f>
        <v>211873.04068718446</v>
      </c>
      <c r="M79" s="10">
        <f>N79/INDEX('ВРП-ДУШ ИФО'!K:K,MATCH($B79,'ВРП-ДУШ ИФО'!$A:$A,0))*100</f>
        <v>210813.67548374852</v>
      </c>
      <c r="N79" s="10">
        <f>O79/INDEX('ВРП-ДУШ ИФО'!L:L,MATCH($B79,'ВРП-ДУШ ИФО'!$A:$A,0))*100</f>
        <v>226624.70114502966</v>
      </c>
      <c r="O79" s="10">
        <f>'ВРП-РЕАЛ'!C79*1000/INDEX(НАСЕЛЕНИЕ!S$2:S$108,MATCH('ВРП-ДУШ'!$C79,НАСЕЛЕНИЕ!$A$2:$A$108,0))</f>
        <v>225264.95293815952</v>
      </c>
      <c r="P79" s="10">
        <f>'ВРП-РЕАЛ'!D79*1000/INDEX(НАСЕЛЕНИЕ!T$2:T$108,MATCH('ВРП-ДУШ'!$C79,НАСЕЛЕНИЕ!$A$2:$A$108,0))</f>
        <v>220373.17757319321</v>
      </c>
      <c r="Q79" s="10">
        <f>'ВРП-РЕАЛ'!E79*1000/INDEX(НАСЕЛЕНИЕ!U$2:U$108,MATCH('ВРП-ДУШ'!$C79,НАСЕЛЕНИЕ!$A$2:$A$108,0))</f>
        <v>230349.49269970952</v>
      </c>
      <c r="R79" s="10">
        <f>'ВРП-РЕАЛ'!F79*1000/INDEX(НАСЕЛЕНИЕ!V$2:V$108,MATCH('ВРП-ДУШ'!$C79,НАСЕЛЕНИЕ!$A$2:$A$108,0))</f>
        <v>241476.12100773468</v>
      </c>
      <c r="S79" s="10">
        <f>'ВРП-РЕАЛ'!G79*1000/INDEX(НАСЕЛЕНИЕ!W$2:W$108,MATCH('ВРП-ДУШ'!$C79,НАСЕЛЕНИЕ!$A$2:$A$108,0))</f>
        <v>243020.4635727102</v>
      </c>
      <c r="T79" s="10">
        <f>'ВРП-РЕАЛ'!H79*1000/INDEX(НАСЕЛЕНИЕ!X$2:X$108,MATCH('ВРП-ДУШ'!$C79,НАСЕЛЕНИЕ!$A$2:$A$108,0))</f>
        <v>255433.31010783269</v>
      </c>
      <c r="U79" s="10">
        <f>'ВРП-РЕАЛ'!I79*1000/INDEX(НАСЕЛЕНИЕ!Y$2:Y$108,MATCH('ВРП-ДУШ'!$C79,НАСЕЛЕНИЕ!$A$2:$A$108,0))</f>
        <v>281843.51718314138</v>
      </c>
      <c r="V79" s="12">
        <f t="shared" si="3"/>
        <v>245416.01369072028</v>
      </c>
    </row>
    <row r="80" spans="1:22" ht="12.75" customHeight="1" x14ac:dyDescent="0.25">
      <c r="A80" s="105" t="s">
        <v>9</v>
      </c>
      <c r="B80" s="1" t="s">
        <v>85</v>
      </c>
      <c r="C80" s="9" t="str">
        <f t="shared" si="2"/>
        <v>Республика Тыва</v>
      </c>
      <c r="D80" s="10">
        <f>E80/INDEX('ВРП-ДУШ ИФО'!B:B,MATCH($B80,'ВРП-ДУШ ИФО'!$A:$A,0))*100</f>
        <v>152797.09307122274</v>
      </c>
      <c r="E80" s="10">
        <f>F80/INDEX('ВРП-ДУШ ИФО'!C:C,MATCH($B80,'ВРП-ДУШ ИФО'!$A:$A,0))*100</f>
        <v>153102.68725736518</v>
      </c>
      <c r="F80" s="10">
        <f>G80/INDEX('ВРП-ДУШ ИФО'!D:D,MATCH($B80,'ВРП-ДУШ ИФО'!$A:$A,0))*100</f>
        <v>159533.00012217453</v>
      </c>
      <c r="G80" s="10">
        <f>H80/INDEX('ВРП-ДУШ ИФО'!E:E,MATCH($B80,'ВРП-ДУШ ИФО'!$A:$A,0))*100</f>
        <v>169264.51312962716</v>
      </c>
      <c r="H80" s="10">
        <f>I80/INDEX('ВРП-ДУШ ИФО'!F:F,MATCH($B80,'ВРП-ДУШ ИФО'!$A:$A,0))*100</f>
        <v>168587.45507710864</v>
      </c>
      <c r="I80" s="10">
        <f>J80/INDEX('ВРП-ДУШ ИФО'!G:G,MATCH($B80,'ВРП-ДУШ ИФО'!$A:$A,0))*100</f>
        <v>167070.16798141465</v>
      </c>
      <c r="J80" s="10">
        <f>K80/INDEX('ВРП-ДУШ ИФО'!H:H,MATCH($B80,'ВРП-ДУШ ИФО'!$A:$A,0))*100</f>
        <v>173251.76419672699</v>
      </c>
      <c r="K80" s="10">
        <f>L80/INDEX('ВРП-ДУШ ИФО'!I:I,MATCH($B80,'ВРП-ДУШ ИФО'!$A:$A,0))*100</f>
        <v>174291.27478190733</v>
      </c>
      <c r="L80" s="10">
        <f>M80/INDEX('ВРП-ДУШ ИФО'!J:J,MATCH($B80,'ВРП-ДУШ ИФО'!$A:$A,0))*100</f>
        <v>177254.22645319975</v>
      </c>
      <c r="M80" s="10">
        <f>N80/INDEX('ВРП-ДУШ ИФО'!K:K,MATCH($B80,'ВРП-ДУШ ИФО'!$A:$A,0))*100</f>
        <v>178317.75181191895</v>
      </c>
      <c r="N80" s="10">
        <f>O80/INDEX('ВРП-ДУШ ИФО'!L:L,MATCH($B80,'ВРП-ДУШ ИФО'!$A:$A,0))*100</f>
        <v>185628.77963620762</v>
      </c>
      <c r="O80" s="10">
        <f>'ВРП-РЕАЛ'!C80*1000/INDEX(НАСЕЛЕНИЕ!S$2:S$108,MATCH('ВРП-ДУШ'!$C80,НАСЕЛЕНИЕ!$A$2:$A$108,0))</f>
        <v>181916.20404348345</v>
      </c>
      <c r="P80" s="10">
        <f>'ВРП-РЕАЛ'!D80*1000/INDEX(НАСЕЛЕНИЕ!T$2:T$108,MATCH('ВРП-ДУШ'!$C80,НАСЕЛЕНИЕ!$A$2:$A$108,0))</f>
        <v>183461.53476057004</v>
      </c>
      <c r="Q80" s="10">
        <f>'ВРП-РЕАЛ'!E80*1000/INDEX(НАСЕЛЕНИЕ!U$2:U$108,MATCH('ВРП-ДУШ'!$C80,НАСЕЛЕНИЕ!$A$2:$A$108,0))</f>
        <v>181911.32404823662</v>
      </c>
      <c r="R80" s="10">
        <f>'ВРП-РЕАЛ'!F80*1000/INDEX(НАСЕЛЕНИЕ!V$2:V$108,MATCH('ВРП-ДУШ'!$C80,НАСЕЛЕНИЕ!$A$2:$A$108,0))</f>
        <v>183878.41151256103</v>
      </c>
      <c r="S80" s="10">
        <f>'ВРП-РЕАЛ'!G80*1000/INDEX(НАСЕЛЕНИЕ!W$2:W$108,MATCH('ВРП-ДУШ'!$C80,НАСЕЛЕНИЕ!$A$2:$A$108,0))</f>
        <v>174982.47174490112</v>
      </c>
      <c r="T80" s="10">
        <f>'ВРП-РЕАЛ'!H80*1000/INDEX(НАСЕЛЕНИЕ!X$2:X$108,MATCH('ВРП-ДУШ'!$C80,НАСЕЛЕНИЕ!$A$2:$A$108,0))</f>
        <v>172240.3312954494</v>
      </c>
      <c r="U80" s="10">
        <f>'ВРП-РЕАЛ'!I80*1000/INDEX(НАСЕЛЕНИЕ!Y$2:Y$108,MATCH('ВРП-ДУШ'!$C80,НАСЕЛЕНИЕ!$A$2:$A$108,0))</f>
        <v>184579.89286170312</v>
      </c>
      <c r="V80" s="12">
        <f t="shared" si="3"/>
        <v>180175.66103723689</v>
      </c>
    </row>
    <row r="81" spans="1:22" ht="12.75" customHeight="1" x14ac:dyDescent="0.25">
      <c r="A81" s="105" t="s">
        <v>9</v>
      </c>
      <c r="B81" s="1" t="s">
        <v>86</v>
      </c>
      <c r="C81" s="9" t="str">
        <f t="shared" si="2"/>
        <v>Республика Хакасия</v>
      </c>
      <c r="D81" s="10">
        <f>E81/INDEX('ВРП-ДУШ ИФО'!B:B,MATCH($B81,'ВРП-ДУШ ИФО'!$A:$A,0))*100</f>
        <v>289051.8761146504</v>
      </c>
      <c r="E81" s="10">
        <f>F81/INDEX('ВРП-ДУШ ИФО'!C:C,MATCH($B81,'ВРП-ДУШ ИФО'!$A:$A,0))*100</f>
        <v>300035.84740700712</v>
      </c>
      <c r="F81" s="10">
        <f>G81/INDEX('ВРП-ДУШ ИФО'!D:D,MATCH($B81,'ВРП-ДУШ ИФО'!$A:$A,0))*100</f>
        <v>309937.03037143836</v>
      </c>
      <c r="G81" s="10">
        <f>H81/INDEX('ВРП-ДУШ ИФО'!E:E,MATCH($B81,'ВРП-ДУШ ИФО'!$A:$A,0))*100</f>
        <v>321714.637525553</v>
      </c>
      <c r="H81" s="10">
        <f>I81/INDEX('ВРП-ДУШ ИФО'!F:F,MATCH($B81,'ВРП-ДУШ ИФО'!$A:$A,0))*100</f>
        <v>330400.93273874297</v>
      </c>
      <c r="I81" s="10">
        <f>J81/INDEX('ВРП-ДУШ ИФО'!G:G,MATCH($B81,'ВРП-ДУШ ИФО'!$A:$A,0))*100</f>
        <v>328418.52714231052</v>
      </c>
      <c r="J81" s="10">
        <f>K81/INDEX('ВРП-ДУШ ИФО'!H:H,MATCH($B81,'ВРП-ДУШ ИФО'!$A:$A,0))*100</f>
        <v>335643.73473944137</v>
      </c>
      <c r="K81" s="10">
        <f>L81/INDEX('ВРП-ДУШ ИФО'!I:I,MATCH($B81,'ВРП-ДУШ ИФО'!$A:$A,0))*100</f>
        <v>353097.20894589234</v>
      </c>
      <c r="L81" s="10">
        <f>M81/INDEX('ВРП-ДУШ ИФО'!J:J,MATCH($B81,'ВРП-ДУШ ИФО'!$A:$A,0))*100</f>
        <v>371811.36102002463</v>
      </c>
      <c r="M81" s="10">
        <f>N81/INDEX('ВРП-ДУШ ИФО'!K:K,MATCH($B81,'ВРП-ДУШ ИФО'!$A:$A,0))*100</f>
        <v>385940.19273878552</v>
      </c>
      <c r="N81" s="10">
        <f>O81/INDEX('ВРП-ДУШ ИФО'!L:L,MATCH($B81,'ВРП-ДУШ ИФО'!$A:$A,0))*100</f>
        <v>392115.23582260608</v>
      </c>
      <c r="O81" s="10">
        <f>'ВРП-РЕАЛ'!C81*1000/INDEX(НАСЕЛЕНИЕ!S$2:S$108,MATCH('ВРП-ДУШ'!$C81,НАСЕЛЕНИЕ!$A$2:$A$108,0))</f>
        <v>385057.16157779918</v>
      </c>
      <c r="P81" s="10">
        <f>'ВРП-РЕАЛ'!D81*1000/INDEX(НАСЕЛЕНИЕ!T$2:T$108,MATCH('ВРП-ДУШ'!$C81,НАСЕЛЕНИЕ!$A$2:$A$108,0))</f>
        <v>384866.68856621499</v>
      </c>
      <c r="Q81" s="10">
        <f>'ВРП-РЕАЛ'!E81*1000/INDEX(НАСЕЛЕНИЕ!U$2:U$108,MATCH('ВРП-ДУШ'!$C81,НАСЕЛЕНИЕ!$A$2:$A$108,0))</f>
        <v>394376.39030062006</v>
      </c>
      <c r="R81" s="10">
        <f>'ВРП-РЕАЛ'!F81*1000/INDEX(НАСЕЛЕНИЕ!V$2:V$108,MATCH('ВРП-ДУШ'!$C81,НАСЕЛЕНИЕ!$A$2:$A$108,0))</f>
        <v>405198.82757635409</v>
      </c>
      <c r="S81" s="10">
        <f>'ВРП-РЕАЛ'!G81*1000/INDEX(НАСЕЛЕНИЕ!W$2:W$108,MATCH('ВРП-ДУШ'!$C81,НАСЕЛЕНИЕ!$A$2:$A$108,0))</f>
        <v>407903.61758596817</v>
      </c>
      <c r="T81" s="10">
        <f>'ВРП-РЕАЛ'!H81*1000/INDEX(НАСЕЛЕНИЕ!X$2:X$108,MATCH('ВРП-ДУШ'!$C81,НАСЕЛЕНИЕ!$A$2:$A$108,0))</f>
        <v>419836.08538382698</v>
      </c>
      <c r="U81" s="10">
        <f>'ВРП-РЕАЛ'!I81*1000/INDEX(НАСЕЛЕНИЕ!Y$2:Y$108,MATCH('ВРП-ДУШ'!$C81,НАСЕЛЕНИЕ!$A$2:$A$108,0))</f>
        <v>408830.6052734048</v>
      </c>
      <c r="V81" s="12">
        <f t="shared" si="3"/>
        <v>403502.03578106483</v>
      </c>
    </row>
    <row r="82" spans="1:22" ht="12.75" customHeight="1" x14ac:dyDescent="0.25">
      <c r="A82" s="105" t="s">
        <v>9</v>
      </c>
      <c r="B82" s="1" t="s">
        <v>87</v>
      </c>
      <c r="C82" s="9" t="str">
        <f t="shared" si="2"/>
        <v>Алтайский край</v>
      </c>
      <c r="D82" s="10">
        <f>E82/INDEX('ВРП-ДУШ ИФО'!B:B,MATCH($B82,'ВРП-ДУШ ИФО'!$A:$A,0))*100</f>
        <v>155151.75624036725</v>
      </c>
      <c r="E82" s="10">
        <f>F82/INDEX('ВРП-ДУШ ИФО'!C:C,MATCH($B82,'ВРП-ДУШ ИФО'!$A:$A,0))*100</f>
        <v>159651.15717133792</v>
      </c>
      <c r="F82" s="10">
        <f>G82/INDEX('ВРП-ДУШ ИФО'!D:D,MATCH($B82,'ВРП-ДУШ ИФО'!$A:$A,0))*100</f>
        <v>178330.34256038445</v>
      </c>
      <c r="G82" s="10">
        <f>H82/INDEX('ВРП-ДУШ ИФО'!E:E,MATCH($B82,'ВРП-ДУШ ИФО'!$A:$A,0))*100</f>
        <v>197233.3588717852</v>
      </c>
      <c r="H82" s="10">
        <f>I82/INDEX('ВРП-ДУШ ИФО'!F:F,MATCH($B82,'ВРП-ДУШ ИФО'!$A:$A,0))*100</f>
        <v>205122.69322665661</v>
      </c>
      <c r="I82" s="10">
        <f>J82/INDEX('ВРП-ДУШ ИФО'!G:G,MATCH($B82,'ВРП-ДУШ ИФО'!$A:$A,0))*100</f>
        <v>195276.80395177708</v>
      </c>
      <c r="J82" s="10">
        <f>K82/INDEX('ВРП-ДУШ ИФО'!H:H,MATCH($B82,'ВРП-ДУШ ИФО'!$A:$A,0))*100</f>
        <v>202306.76889404104</v>
      </c>
      <c r="K82" s="10">
        <f>L82/INDEX('ВРП-ДУШ ИФО'!I:I,MATCH($B82,'ВРП-ДУШ ИФО'!$A:$A,0))*100</f>
        <v>211208.26672537887</v>
      </c>
      <c r="L82" s="10">
        <f>M82/INDEX('ВРП-ДУШ ИФО'!J:J,MATCH($B82,'ВРП-ДУШ ИФО'!$A:$A,0))*100</f>
        <v>215432.43205988646</v>
      </c>
      <c r="M82" s="10">
        <f>N82/INDEX('ВРП-ДУШ ИФО'!K:K,MATCH($B82,'ВРП-ДУШ ИФО'!$A:$A,0))*100</f>
        <v>226634.91852700058</v>
      </c>
      <c r="N82" s="10">
        <f>O82/INDEX('ВРП-ДУШ ИФО'!L:L,MATCH($B82,'ВРП-ДУШ ИФО'!$A:$A,0))*100</f>
        <v>228221.36295668961</v>
      </c>
      <c r="O82" s="10">
        <f>'ВРП-РЕАЛ'!C82*1000/INDEX(НАСЕЛЕНИЕ!S$2:S$108,MATCH('ВРП-ДУШ'!$C82,НАСЕЛЕНИЕ!$A$2:$A$108,0))</f>
        <v>230047.13386034314</v>
      </c>
      <c r="P82" s="10">
        <f>'ВРП-РЕАЛ'!D82*1000/INDEX(НАСЕЛЕНИЕ!T$2:T$108,MATCH('ВРП-ДУШ'!$C82,НАСЕЛЕНИЕ!$A$2:$A$108,0))</f>
        <v>234023.86909532864</v>
      </c>
      <c r="Q82" s="10">
        <f>'ВРП-РЕАЛ'!E82*1000/INDEX(НАСЕЛЕНИЕ!U$2:U$108,MATCH('ВРП-ДУШ'!$C82,НАСЕЛЕНИЕ!$A$2:$A$108,0))</f>
        <v>241648.07139395972</v>
      </c>
      <c r="R82" s="10">
        <f>'ВРП-РЕАЛ'!F82*1000/INDEX(НАСЕЛЕНИЕ!V$2:V$108,MATCH('ВРП-ДУШ'!$C82,НАСЕЛЕНИЕ!$A$2:$A$108,0))</f>
        <v>249787.3685523312</v>
      </c>
      <c r="S82" s="10">
        <f>'ВРП-РЕАЛ'!G82*1000/INDEX(НАСЕЛЕНИЕ!W$2:W$108,MATCH('ВРП-ДУШ'!$C82,НАСЕЛЕНИЕ!$A$2:$A$108,0))</f>
        <v>251135.11165404835</v>
      </c>
      <c r="T82" s="10">
        <f>'ВРП-РЕАЛ'!H82*1000/INDEX(НАСЕЛЕНИЕ!X$2:X$108,MATCH('ВРП-ДУШ'!$C82,НАСЕЛЕНИЕ!$A$2:$A$108,0))</f>
        <v>263506.67368914932</v>
      </c>
      <c r="U82" s="10">
        <f>'ВРП-РЕАЛ'!I82*1000/INDEX(НАСЕЛЕНИЕ!Y$2:Y$108,MATCH('ВРП-ДУШ'!$C82,НАСЕЛЕНИЕ!$A$2:$A$108,0))</f>
        <v>274139.9873351623</v>
      </c>
      <c r="V82" s="12">
        <f t="shared" si="3"/>
        <v>252373.51361999658</v>
      </c>
    </row>
    <row r="83" spans="1:22" ht="12.75" customHeight="1" x14ac:dyDescent="0.25">
      <c r="A83" s="105" t="s">
        <v>9</v>
      </c>
      <c r="B83" s="1" t="s">
        <v>88</v>
      </c>
      <c r="C83" s="9" t="str">
        <f t="shared" si="2"/>
        <v>Красноярский край</v>
      </c>
      <c r="D83" s="10">
        <f>E83/INDEX('ВРП-ДУШ ИФО'!B:B,MATCH($B83,'ВРП-ДУШ ИФО'!$A:$A,0))*100</f>
        <v>438687.51240097091</v>
      </c>
      <c r="E83" s="10">
        <f>F83/INDEX('ВРП-ДУШ ИФО'!C:C,MATCH($B83,'ВРП-ДУШ ИФО'!$A:$A,0))*100</f>
        <v>457989.7629466136</v>
      </c>
      <c r="F83" s="10">
        <f>G83/INDEX('ВРП-ДУШ ИФО'!D:D,MATCH($B83,'ВРП-ДУШ ИФО'!$A:$A,0))*100</f>
        <v>483179.19990867731</v>
      </c>
      <c r="G83" s="10">
        <f>H83/INDEX('ВРП-ДУШ ИФО'!E:E,MATCH($B83,'ВРП-ДУШ ИФО'!$A:$A,0))*100</f>
        <v>515069.02710265003</v>
      </c>
      <c r="H83" s="10">
        <f>I83/INDEX('ВРП-ДУШ ИФО'!F:F,MATCH($B83,'ВРП-ДУШ ИФО'!$A:$A,0))*100</f>
        <v>539792.3404035772</v>
      </c>
      <c r="I83" s="10">
        <f>J83/INDEX('ВРП-ДУШ ИФО'!G:G,MATCH($B83,'ВРП-ДУШ ИФО'!$A:$A,0))*100</f>
        <v>532235.24763792707</v>
      </c>
      <c r="J83" s="10">
        <f>K83/INDEX('ВРП-ДУШ ИФО'!H:H,MATCH($B83,'ВРП-ДУШ ИФО'!$A:$A,0))*100</f>
        <v>563637.12724856474</v>
      </c>
      <c r="K83" s="10">
        <f>L83/INDEX('ВРП-ДУШ ИФО'!I:I,MATCH($B83,'ВРП-ДУШ ИФО'!$A:$A,0))*100</f>
        <v>595200.80637448432</v>
      </c>
      <c r="L83" s="10">
        <f>M83/INDEX('ВРП-ДУШ ИФО'!J:J,MATCH($B83,'ВРП-ДУШ ИФО'!$A:$A,0))*100</f>
        <v>627936.85072508093</v>
      </c>
      <c r="M83" s="10">
        <f>N83/INDEX('ВРП-ДУШ ИФО'!K:K,MATCH($B83,'ВРП-ДУШ ИФО'!$A:$A,0))*100</f>
        <v>644263.20884393307</v>
      </c>
      <c r="N83" s="10">
        <f>O83/INDEX('ВРП-ДУШ ИФО'!L:L,MATCH($B83,'ВРП-ДУШ ИФО'!$A:$A,0))*100</f>
        <v>649417.31451468449</v>
      </c>
      <c r="O83" s="10">
        <f>'ВРП-РЕАЛ'!C83*1000/INDEX(НАСЕЛЕНИЕ!S$2:S$108,MATCH('ВРП-ДУШ'!$C83,НАСЕЛЕНИЕ!$A$2:$A$108,0))</f>
        <v>633831.29896633199</v>
      </c>
      <c r="P83" s="10">
        <f>'ВРП-РЕАЛ'!D83*1000/INDEX(НАСЕЛЕНИЕ!T$2:T$108,MATCH('ВРП-ДУШ'!$C83,НАСЕЛЕНИЕ!$A$2:$A$108,0))</f>
        <v>653684.41665355943</v>
      </c>
      <c r="Q83" s="10">
        <f>'ВРП-РЕАЛ'!E83*1000/INDEX(НАСЕЛЕНИЕ!U$2:U$108,MATCH('ВРП-ДУШ'!$C83,НАСЕЛЕНИЕ!$A$2:$A$108,0))</f>
        <v>674660.71591264196</v>
      </c>
      <c r="R83" s="10">
        <f>'ВРП-РЕАЛ'!F83*1000/INDEX(НАСЕЛЕНИЕ!V$2:V$108,MATCH('ВРП-ДУШ'!$C83,НАСЕЛЕНИЕ!$A$2:$A$108,0))</f>
        <v>676734.42271553143</v>
      </c>
      <c r="S83" s="10">
        <f>'ВРП-РЕАЛ'!G83*1000/INDEX(НАСЕЛЕНИЕ!W$2:W$108,MATCH('ВРП-ДУШ'!$C83,НАСЕЛЕНИЕ!$A$2:$A$108,0))</f>
        <v>642332.16648245882</v>
      </c>
      <c r="T83" s="10">
        <f>'ВРП-РЕАЛ'!H83*1000/INDEX(НАСЕЛЕНИЕ!X$2:X$108,MATCH('ВРП-ДУШ'!$C83,НАСЕЛЕНИЕ!$A$2:$A$108,0))</f>
        <v>648484.30534707813</v>
      </c>
      <c r="U83" s="10">
        <f>'ВРП-РЕАЛ'!I83*1000/INDEX(НАСЕЛЕНИЕ!Y$2:Y$108,MATCH('ВРП-ДУШ'!$C83,НАСЕЛЕНИЕ!$A$2:$A$108,0))</f>
        <v>667656.92013321945</v>
      </c>
      <c r="V83" s="12">
        <f t="shared" si="3"/>
        <v>660592.15787408163</v>
      </c>
    </row>
    <row r="84" spans="1:22" ht="12.75" customHeight="1" x14ac:dyDescent="0.25">
      <c r="A84" s="105" t="s">
        <v>9</v>
      </c>
      <c r="B84" s="1" t="s">
        <v>89</v>
      </c>
      <c r="C84" s="9" t="str">
        <f t="shared" si="2"/>
        <v>Иркутская область</v>
      </c>
      <c r="D84" s="10">
        <f>E84/INDEX('ВРП-ДУШ ИФО'!B:B,MATCH($B84,'ВРП-ДУШ ИФО'!$A:$A,0))*100</f>
        <v>250083.0306655837</v>
      </c>
      <c r="E84" s="10">
        <f>F84/INDEX('ВРП-ДУШ ИФО'!C:C,MATCH($B84,'ВРП-ДУШ ИФО'!$A:$A,0))*100</f>
        <v>274091.00160947972</v>
      </c>
      <c r="F84" s="10">
        <f>G84/INDEX('ВРП-ДУШ ИФО'!D:D,MATCH($B84,'ВРП-ДУШ ИФО'!$A:$A,0))*100</f>
        <v>310271.01382193109</v>
      </c>
      <c r="G84" s="10">
        <f>H84/INDEX('ВРП-ДУШ ИФО'!E:E,MATCH($B84,'ВРП-ДУШ ИФО'!$A:$A,0))*100</f>
        <v>340987.8441903023</v>
      </c>
      <c r="H84" s="10">
        <f>I84/INDEX('ВРП-ДУШ ИФО'!F:F,MATCH($B84,'ВРП-ДУШ ИФО'!$A:$A,0))*100</f>
        <v>354968.34580210468</v>
      </c>
      <c r="I84" s="10">
        <f>J84/INDEX('ВРП-ДУШ ИФО'!G:G,MATCH($B84,'ВРП-ДУШ ИФО'!$A:$A,0))*100</f>
        <v>356388.21918531315</v>
      </c>
      <c r="J84" s="10">
        <f>K84/INDEX('ВРП-ДУШ ИФО'!H:H,MATCH($B84,'ВРП-ДУШ ИФО'!$A:$A,0))*100</f>
        <v>382048.17096665571</v>
      </c>
      <c r="K84" s="10">
        <f>L84/INDEX('ВРП-ДУШ ИФО'!I:I,MATCH($B84,'ВРП-ДУШ ИФО'!$A:$A,0))*100</f>
        <v>400386.48317305523</v>
      </c>
      <c r="L84" s="10">
        <f>M84/INDEX('ВРП-ДУШ ИФО'!J:J,MATCH($B84,'ВРП-ДУШ ИФО'!$A:$A,0))*100</f>
        <v>438423.19907449547</v>
      </c>
      <c r="M84" s="10">
        <f>N84/INDEX('ВРП-ДУШ ИФО'!K:K,MATCH($B84,'ВРП-ДУШ ИФО'!$A:$A,0))*100</f>
        <v>447630.08625505981</v>
      </c>
      <c r="N84" s="10">
        <f>O84/INDEX('ВРП-ДУШ ИФО'!L:L,MATCH($B84,'ВРП-ДУШ ИФО'!$A:$A,0))*100</f>
        <v>469563.96048155776</v>
      </c>
      <c r="O84" s="10">
        <f>'ВРП-РЕАЛ'!C84*1000/INDEX(НАСЕЛЕНИЕ!S$2:S$108,MATCH('ВРП-ДУШ'!$C84,НАСЕЛЕНИЕ!$A$2:$A$108,0))</f>
        <v>471911.78028396558</v>
      </c>
      <c r="P84" s="10">
        <f>'ВРП-РЕАЛ'!D84*1000/INDEX(НАСЕЛЕНИЕ!T$2:T$108,MATCH('ВРП-ДУШ'!$C84,НАСЕЛЕНИЕ!$A$2:$A$108,0))</f>
        <v>486798.40803388803</v>
      </c>
      <c r="Q84" s="10">
        <f>'ВРП-РЕАЛ'!E84*1000/INDEX(НАСЕЛЕНИЕ!U$2:U$108,MATCH('ВРП-ДУШ'!$C84,НАСЕЛЕНИЕ!$A$2:$A$108,0))</f>
        <v>499687.14570800192</v>
      </c>
      <c r="R84" s="10">
        <f>'ВРП-РЕАЛ'!F84*1000/INDEX(НАСЕЛЕНИЕ!V$2:V$108,MATCH('ВРП-ДУШ'!$C84,НАСЕЛЕНИЕ!$A$2:$A$108,0))</f>
        <v>511606.29672604089</v>
      </c>
      <c r="S84" s="10">
        <f>'ВРП-РЕАЛ'!G84*1000/INDEX(НАСЕЛЕНИЕ!W$2:W$108,MATCH('ВРП-ДУШ'!$C84,НАСЕЛЕНИЕ!$A$2:$A$108,0))</f>
        <v>506164.6701482652</v>
      </c>
      <c r="T84" s="10">
        <f>'ВРП-РЕАЛ'!H84*1000/INDEX(НАСЕЛЕНИЕ!X$2:X$108,MATCH('ВРП-ДУШ'!$C84,НАСЕЛЕНИЕ!$A$2:$A$108,0))</f>
        <v>534493.4416844463</v>
      </c>
      <c r="U84" s="10">
        <f>'ВРП-РЕАЛ'!I84*1000/INDEX(НАСЕЛЕНИЕ!Y$2:Y$108,MATCH('ВРП-ДУШ'!$C84,НАСЕЛЕНИЕ!$A$2:$A$108,0))</f>
        <v>564144.91903663019</v>
      </c>
      <c r="V84" s="12">
        <f t="shared" si="3"/>
        <v>517149.14688954543</v>
      </c>
    </row>
    <row r="85" spans="1:22" ht="12.75" customHeight="1" x14ac:dyDescent="0.25">
      <c r="A85" s="105" t="s">
        <v>9</v>
      </c>
      <c r="B85" s="1" t="s">
        <v>90</v>
      </c>
      <c r="C85" s="9" t="str">
        <f t="shared" si="2"/>
        <v>Кемеровская область - Кузбасс</v>
      </c>
      <c r="D85" s="10">
        <f>E85/INDEX('ВРП-ДУШ ИФО'!B:B,MATCH($B85,'ВРП-ДУШ ИФО'!$A:$A,0))*100</f>
        <v>281553.98395615473</v>
      </c>
      <c r="E85" s="10">
        <f>F85/INDEX('ВРП-ДУШ ИФО'!C:C,MATCH($B85,'ВРП-ДУШ ИФО'!$A:$A,0))*100</f>
        <v>303796.748688691</v>
      </c>
      <c r="F85" s="10">
        <f>G85/INDEX('ВРП-ДУШ ИФО'!D:D,MATCH($B85,'ВРП-ДУШ ИФО'!$A:$A,0))*100</f>
        <v>328404.28533247497</v>
      </c>
      <c r="G85" s="10">
        <f>H85/INDEX('ВРП-ДУШ ИФО'!E:E,MATCH($B85,'ВРП-ДУШ ИФО'!$A:$A,0))*100</f>
        <v>352377.7981617456</v>
      </c>
      <c r="H85" s="10">
        <f>I85/INDEX('ВРП-ДУШ ИФО'!F:F,MATCH($B85,'ВРП-ДУШ ИФО'!$A:$A,0))*100</f>
        <v>360482.48751946574</v>
      </c>
      <c r="I85" s="10">
        <f>J85/INDEX('ВРП-ДУШ ИФО'!G:G,MATCH($B85,'ВРП-ДУШ ИФО'!$A:$A,0))*100</f>
        <v>335248.7133931031</v>
      </c>
      <c r="J85" s="10">
        <f>K85/INDEX('ВРП-ДУШ ИФО'!H:H,MATCH($B85,'ВРП-ДУШ ИФО'!$A:$A,0))*100</f>
        <v>345306.17479489621</v>
      </c>
      <c r="K85" s="10">
        <f>L85/INDEX('ВРП-ДУШ ИФО'!I:I,MATCH($B85,'ВРП-ДУШ ИФО'!$A:$A,0))*100</f>
        <v>354629.44151435839</v>
      </c>
      <c r="L85" s="10">
        <f>M85/INDEX('ВРП-ДУШ ИФО'!J:J,MATCH($B85,'ВРП-ДУШ ИФО'!$A:$A,0))*100</f>
        <v>340798.89329529839</v>
      </c>
      <c r="M85" s="10">
        <f>N85/INDEX('ВРП-ДУШ ИФО'!K:K,MATCH($B85,'ВРП-ДУШ ИФО'!$A:$A,0))*100</f>
        <v>328189.33424337232</v>
      </c>
      <c r="N85" s="10">
        <f>O85/INDEX('ВРП-ДУШ ИФО'!L:L,MATCH($B85,'ВРП-ДУШ ИФО'!$A:$A,0))*100</f>
        <v>336065.87826521322</v>
      </c>
      <c r="O85" s="10">
        <f>'ВРП-РЕАЛ'!C85*1000/INDEX(НАСЕЛЕНИЕ!S$2:S$108,MATCH('ВРП-ДУШ'!$C85,НАСЕЛЕНИЕ!$A$2:$A$108,0))</f>
        <v>333713.41711735673</v>
      </c>
      <c r="P85" s="10">
        <f>'ВРП-РЕАЛ'!D85*1000/INDEX(НАСЕЛЕНИЕ!T$2:T$108,MATCH('ВРП-ДУШ'!$C85,НАСЕЛЕНИЕ!$A$2:$A$108,0))</f>
        <v>342369.11940500687</v>
      </c>
      <c r="Q85" s="10">
        <f>'ВРП-РЕАЛ'!E85*1000/INDEX(НАСЕЛЕНИЕ!U$2:U$108,MATCH('ВРП-ДУШ'!$C85,НАСЕЛЕНИЕ!$A$2:$A$108,0))</f>
        <v>351275.36798350158</v>
      </c>
      <c r="R85" s="10">
        <f>'ВРП-РЕАЛ'!F85*1000/INDEX(НАСЕЛЕНИЕ!V$2:V$108,MATCH('ВРП-ДУШ'!$C85,НАСЕЛЕНИЕ!$A$2:$A$108,0))</f>
        <v>353590.98316316563</v>
      </c>
      <c r="S85" s="10">
        <f>'ВРП-РЕАЛ'!G85*1000/INDEX(НАСЕЛЕНИЕ!W$2:W$108,MATCH('ВРП-ДУШ'!$C85,НАСЕЛЕНИЕ!$A$2:$A$108,0))</f>
        <v>342671.38313331292</v>
      </c>
      <c r="T85" s="10">
        <f>'ВРП-РЕАЛ'!H85*1000/INDEX(НАСЕЛЕНИЕ!X$2:X$108,MATCH('ВРП-ДУШ'!$C85,НАСЕЛЕНИЕ!$A$2:$A$108,0))</f>
        <v>374357.17807360628</v>
      </c>
      <c r="U85" s="10">
        <f>'ВРП-РЕАЛ'!I85*1000/INDEX(НАСЕЛЕНИЕ!Y$2:Y$108,MATCH('ВРП-ДУШ'!$C85,НАСЕЛЕНИЕ!$A$2:$A$108,0))</f>
        <v>379737.59500024223</v>
      </c>
      <c r="V85" s="12">
        <f t="shared" si="3"/>
        <v>357333.60445980588</v>
      </c>
    </row>
    <row r="86" spans="1:22" ht="12.75" customHeight="1" x14ac:dyDescent="0.25">
      <c r="A86" s="105" t="s">
        <v>9</v>
      </c>
      <c r="B86" s="1" t="s">
        <v>91</v>
      </c>
      <c r="C86" s="9" t="str">
        <f t="shared" si="2"/>
        <v>Новосибирская область</v>
      </c>
      <c r="D86" s="10">
        <f>E86/INDEX('ВРП-ДУШ ИФО'!B:B,MATCH($B86,'ВРП-ДУШ ИФО'!$A:$A,0))*100</f>
        <v>263583.4099677534</v>
      </c>
      <c r="E86" s="10">
        <f>F86/INDEX('ВРП-ДУШ ИФО'!C:C,MATCH($B86,'ВРП-ДУШ ИФО'!$A:$A,0))*100</f>
        <v>288096.66709475446</v>
      </c>
      <c r="F86" s="10">
        <f>G86/INDEX('ВРП-ДУШ ИФО'!D:D,MATCH($B86,'ВРП-ДУШ ИФО'!$A:$A,0))*100</f>
        <v>313737.27046618762</v>
      </c>
      <c r="G86" s="10">
        <f>H86/INDEX('ВРП-ДУШ ИФО'!E:E,MATCH($B86,'ВРП-ДУШ ИФО'!$A:$A,0))*100</f>
        <v>351072.00565166393</v>
      </c>
      <c r="H86" s="10">
        <f>I86/INDEX('ВРП-ДУШ ИФО'!F:F,MATCH($B86,'ВРП-ДУШ ИФО'!$A:$A,0))*100</f>
        <v>371083.10997380875</v>
      </c>
      <c r="I86" s="10">
        <f>J86/INDEX('ВРП-ДУШ ИФО'!G:G,MATCH($B86,'ВРП-ДУШ ИФО'!$A:$A,0))*100</f>
        <v>330263.9678766898</v>
      </c>
      <c r="J86" s="10">
        <f>K86/INDEX('ВРП-ДУШ ИФО'!H:H,MATCH($B86,'ВРП-ДУШ ИФО'!$A:$A,0))*100</f>
        <v>344465.31849538744</v>
      </c>
      <c r="K86" s="10">
        <f>L86/INDEX('ВРП-ДУШ ИФО'!I:I,MATCH($B86,'ВРП-ДУШ ИФО'!$A:$A,0))*100</f>
        <v>371678.07865652308</v>
      </c>
      <c r="L86" s="10">
        <f>M86/INDEX('ВРП-ДУШ ИФО'!J:J,MATCH($B86,'ВРП-ДУШ ИФО'!$A:$A,0))*100</f>
        <v>374279.82520711876</v>
      </c>
      <c r="M86" s="10">
        <f>N86/INDEX('ВРП-ДУШ ИФО'!K:K,MATCH($B86,'ВРП-ДУШ ИФО'!$A:$A,0))*100</f>
        <v>389999.57786581776</v>
      </c>
      <c r="N86" s="10">
        <f>O86/INDEX('ВРП-ДУШ ИФО'!L:L,MATCH($B86,'ВРП-ДУШ ИФО'!$A:$A,0))*100</f>
        <v>397019.57026740245</v>
      </c>
      <c r="O86" s="10">
        <f>'ВРП-РЕАЛ'!C86*1000/INDEX(НАСЕЛЕНИЕ!S$2:S$108,MATCH('ВРП-ДУШ'!$C86,НАСЕЛЕНИЕ!$A$2:$A$108,0))</f>
        <v>386697.06144045002</v>
      </c>
      <c r="P86" s="10">
        <f>'ВРП-РЕАЛ'!D86*1000/INDEX(НАСЕЛЕНИЕ!T$2:T$108,MATCH('ВРП-ДУШ'!$C86,НАСЕЛЕНИЕ!$A$2:$A$108,0))</f>
        <v>399735.10215665033</v>
      </c>
      <c r="Q86" s="10">
        <f>'ВРП-РЕАЛ'!E86*1000/INDEX(НАСЕЛЕНИЕ!U$2:U$108,MATCH('ВРП-ДУШ'!$C86,НАСЕЛЕНИЕ!$A$2:$A$108,0))</f>
        <v>412416.38461236563</v>
      </c>
      <c r="R86" s="10">
        <f>'ВРП-РЕАЛ'!F86*1000/INDEX(НАСЕЛЕНИЕ!V$2:V$108,MATCH('ВРП-ДУШ'!$C86,НАСЕЛЕНИЕ!$A$2:$A$108,0))</f>
        <v>423508.18900485797</v>
      </c>
      <c r="S86" s="10">
        <f>'ВРП-РЕАЛ'!G86*1000/INDEX(НАСЕЛЕНИЕ!W$2:W$108,MATCH('ВРП-ДУШ'!$C86,НАСЕЛЕНИЕ!$A$2:$A$108,0))</f>
        <v>417939.37559966213</v>
      </c>
      <c r="T86" s="10">
        <f>'ВРП-РЕАЛ'!H86*1000/INDEX(НАСЕЛЕНИЕ!X$2:X$108,MATCH('ВРП-ДУШ'!$C86,НАСЕЛЕНИЕ!$A$2:$A$108,0))</f>
        <v>452827.55485970684</v>
      </c>
      <c r="U86" s="10">
        <f>'ВРП-РЕАЛ'!I86*1000/INDEX(НАСЕЛЕНИЕ!Y$2:Y$108,MATCH('ВРП-ДУШ'!$C86,НАСЕЛЕНИЕ!$A$2:$A$108,0))</f>
        <v>465568.15570344782</v>
      </c>
      <c r="V86" s="12">
        <f t="shared" si="3"/>
        <v>428665.79365611513</v>
      </c>
    </row>
    <row r="87" spans="1:22" ht="12.75" customHeight="1" x14ac:dyDescent="0.25">
      <c r="A87" s="105" t="s">
        <v>9</v>
      </c>
      <c r="B87" s="1" t="s">
        <v>92</v>
      </c>
      <c r="C87" s="9" t="str">
        <f t="shared" si="2"/>
        <v>Омская область</v>
      </c>
      <c r="D87" s="10">
        <f>E87/INDEX('ВРП-ДУШ ИФО'!B:B,MATCH($B87,'ВРП-ДУШ ИФО'!$A:$A,0))*100</f>
        <v>253131.66991358681</v>
      </c>
      <c r="E87" s="10">
        <f>F87/INDEX('ВРП-ДУШ ИФО'!C:C,MATCH($B87,'ВРП-ДУШ ИФО'!$A:$A,0))*100</f>
        <v>271104.01847745146</v>
      </c>
      <c r="F87" s="10">
        <f>G87/INDEX('ВРП-ДУШ ИФО'!D:D,MATCH($B87,'ВРП-ДУШ ИФО'!$A:$A,0))*100</f>
        <v>274899.4747361358</v>
      </c>
      <c r="G87" s="10">
        <f>H87/INDEX('ВРП-ДУШ ИФО'!E:E,MATCH($B87,'ВРП-ДУШ ИФО'!$A:$A,0))*100</f>
        <v>290843.64427083166</v>
      </c>
      <c r="H87" s="10">
        <f>I87/INDEX('ВРП-ДУШ ИФО'!F:F,MATCH($B87,'ВРП-ДУШ ИФО'!$A:$A,0))*100</f>
        <v>303931.60826301906</v>
      </c>
      <c r="I87" s="10">
        <f>J87/INDEX('ВРП-ДУШ ИФО'!G:G,MATCH($B87,'ВРП-ДУШ ИФО'!$A:$A,0))*100</f>
        <v>294813.66001512849</v>
      </c>
      <c r="J87" s="10">
        <f>K87/INDEX('ВРП-ДУШ ИФО'!H:H,MATCH($B87,'ВРП-ДУШ ИФО'!$A:$A,0))*100</f>
        <v>303658.06981558236</v>
      </c>
      <c r="K87" s="10">
        <f>L87/INDEX('ВРП-ДУШ ИФО'!I:I,MATCH($B87,'ВРП-ДУШ ИФО'!$A:$A,0))*100</f>
        <v>322788.52821396402</v>
      </c>
      <c r="L87" s="10">
        <f>M87/INDEX('ВРП-ДУШ ИФО'!J:J,MATCH($B87,'ВРП-ДУШ ИФО'!$A:$A,0))*100</f>
        <v>328921.51025002939</v>
      </c>
      <c r="M87" s="10">
        <f>N87/INDEX('ВРП-ДУШ ИФО'!K:K,MATCH($B87,'ВРП-ДУШ ИФО'!$A:$A,0))*100</f>
        <v>345696.50727278081</v>
      </c>
      <c r="N87" s="10">
        <f>O87/INDEX('ВРП-ДУШ ИФО'!L:L,MATCH($B87,'ВРП-ДУШ ИФО'!$A:$A,0))*100</f>
        <v>352264.74091096368</v>
      </c>
      <c r="O87" s="10">
        <f>'ВРП-РЕАЛ'!C87*1000/INDEX(НАСЕЛЕНИЕ!S$2:S$108,MATCH('ВРП-ДУШ'!$C87,НАСЕЛЕНИЕ!$A$2:$A$108,0))</f>
        <v>341344.53394272382</v>
      </c>
      <c r="P87" s="10">
        <f>'ВРП-РЕАЛ'!D87*1000/INDEX(НАСЕЛЕНИЕ!T$2:T$108,MATCH('ВРП-ДУШ'!$C87,НАСЕЛЕНИЕ!$A$2:$A$108,0))</f>
        <v>349714.87246116181</v>
      </c>
      <c r="Q87" s="10">
        <f>'ВРП-РЕАЛ'!E87*1000/INDEX(НАСЕЛЕНИЕ!U$2:U$108,MATCH('ВРП-ДУШ'!$C87,НАСЕЛЕНИЕ!$A$2:$A$108,0))</f>
        <v>352905.82414114237</v>
      </c>
      <c r="R87" s="10">
        <f>'ВРП-РЕАЛ'!F87*1000/INDEX(НАСЕЛЕНИЕ!V$2:V$108,MATCH('ВРП-ДУШ'!$C87,НАСЕЛЕНИЕ!$A$2:$A$108,0))</f>
        <v>361629.53991285508</v>
      </c>
      <c r="S87" s="10">
        <f>'ВРП-РЕАЛ'!G87*1000/INDEX(НАСЕЛЕНИЕ!W$2:W$108,MATCH('ВРП-ДУШ'!$C87,НАСЕЛЕНИЕ!$A$2:$A$108,0))</f>
        <v>363338.51206093322</v>
      </c>
      <c r="T87" s="10">
        <f>'ВРП-РЕАЛ'!H87*1000/INDEX(НАСЕЛЕНИЕ!X$2:X$108,MATCH('ВРП-ДУШ'!$C87,НАСЕЛЕНИЕ!$A$2:$A$108,0))</f>
        <v>373211.87169239466</v>
      </c>
      <c r="U87" s="10">
        <f>'ВРП-РЕАЛ'!I87*1000/INDEX(НАСЕЛЕНИЕ!Y$2:Y$108,MATCH('ВРП-ДУШ'!$C87,НАСЕЛЕНИЕ!$A$2:$A$108,0))</f>
        <v>403238.70324611966</v>
      </c>
      <c r="V87" s="12">
        <f t="shared" si="3"/>
        <v>367339.88725243445</v>
      </c>
    </row>
    <row r="88" spans="1:22" ht="12.75" customHeight="1" x14ac:dyDescent="0.25">
      <c r="A88" s="105" t="s">
        <v>9</v>
      </c>
      <c r="B88" s="1" t="s">
        <v>93</v>
      </c>
      <c r="C88" s="9" t="str">
        <f t="shared" si="2"/>
        <v>Томская область</v>
      </c>
      <c r="D88" s="10">
        <f>E88/INDEX('ВРП-ДУШ ИФО'!B:B,MATCH($B88,'ВРП-ДУШ ИФО'!$A:$A,0))*100</f>
        <v>430880.04900915484</v>
      </c>
      <c r="E88" s="10">
        <f>F88/INDEX('ВРП-ДУШ ИФО'!C:C,MATCH($B88,'ВРП-ДУШ ИФО'!$A:$A,0))*100</f>
        <v>417522.76748987107</v>
      </c>
      <c r="F88" s="10">
        <f>G88/INDEX('ВРП-ДУШ ИФО'!D:D,MATCH($B88,'ВРП-ДУШ ИФО'!$A:$A,0))*100</f>
        <v>430048.4505145672</v>
      </c>
      <c r="G88" s="10">
        <f>H88/INDEX('ВРП-ДУШ ИФО'!E:E,MATCH($B88,'ВРП-ДУШ ИФО'!$A:$A,0))*100</f>
        <v>446820.34008463542</v>
      </c>
      <c r="H88" s="10">
        <f>I88/INDEX('ВРП-ДУШ ИФО'!F:F,MATCH($B88,'ВРП-ДУШ ИФО'!$A:$A,0))*100</f>
        <v>455756.7468863281</v>
      </c>
      <c r="I88" s="10">
        <f>J88/INDEX('ВРП-ДУШ ИФО'!G:G,MATCH($B88,'ВРП-ДУШ ИФО'!$A:$A,0))*100</f>
        <v>436614.9635171023</v>
      </c>
      <c r="J88" s="10">
        <f>K88/INDEX('ВРП-ДУШ ИФО'!H:H,MATCH($B88,'ВРП-ДУШ ИФО'!$A:$A,0))*100</f>
        <v>453642.94709426933</v>
      </c>
      <c r="K88" s="10">
        <f>L88/INDEX('ВРП-ДУШ ИФО'!I:I,MATCH($B88,'ВРП-ДУШ ИФО'!$A:$A,0))*100</f>
        <v>466344.94961290882</v>
      </c>
      <c r="L88" s="10">
        <f>M88/INDEX('ВРП-ДУШ ИФО'!J:J,MATCH($B88,'ВРП-ДУШ ИФО'!$A:$A,0))*100</f>
        <v>479868.95315168321</v>
      </c>
      <c r="M88" s="10">
        <f>N88/INDEX('ВРП-ДУШ ИФО'!K:K,MATCH($B88,'ВРП-ДУШ ИФО'!$A:$A,0))*100</f>
        <v>485627.38058950345</v>
      </c>
      <c r="N88" s="10">
        <f>O88/INDEX('ВРП-ДУШ ИФО'!L:L,MATCH($B88,'ВРП-ДУШ ИФО'!$A:$A,0))*100</f>
        <v>484170.49844773498</v>
      </c>
      <c r="O88" s="10">
        <f>'ВРП-РЕАЛ'!C88*1000/INDEX(НАСЕЛЕНИЕ!S$2:S$108,MATCH('ВРП-ДУШ'!$C88,НАСЕЛЕНИЕ!$A$2:$A$108,0))</f>
        <v>484654.6689461827</v>
      </c>
      <c r="P88" s="10">
        <f>'ВРП-РЕАЛ'!D88*1000/INDEX(НАСЕЛЕНИЕ!T$2:T$108,MATCH('ВРП-ДУШ'!$C88,НАСЕЛЕНИЕ!$A$2:$A$108,0))</f>
        <v>480362.50298747444</v>
      </c>
      <c r="Q88" s="10">
        <f>'ВРП-РЕАЛ'!E88*1000/INDEX(НАСЕЛЕНИЕ!U$2:U$108,MATCH('ВРП-ДУШ'!$C88,НАСЕЛЕНИЕ!$A$2:$A$108,0))</f>
        <v>486946.8984182757</v>
      </c>
      <c r="R88" s="10">
        <f>'ВРП-РЕАЛ'!F88*1000/INDEX(НАСЕЛЕНИЕ!V$2:V$108,MATCH('ВРП-ДУШ'!$C88,НАСЕЛЕНИЕ!$A$2:$A$108,0))</f>
        <v>490556.81842727592</v>
      </c>
      <c r="S88" s="10">
        <f>'ВРП-РЕАЛ'!G88*1000/INDEX(НАСЕЛЕНИЕ!W$2:W$108,MATCH('ВРП-ДУШ'!$C88,НАСЕЛЕНИЕ!$A$2:$A$108,0))</f>
        <v>464610.34463744657</v>
      </c>
      <c r="T88" s="10">
        <f>'ВРП-РЕАЛ'!H88*1000/INDEX(НАСЕЛЕНИЕ!X$2:X$108,MATCH('ВРП-ДУШ'!$C88,НАСЕЛЕНИЕ!$A$2:$A$108,0))</f>
        <v>483000.33270707959</v>
      </c>
      <c r="U88" s="10">
        <f>'ВРП-РЕАЛ'!I88*1000/INDEX(НАСЕЛЕНИЕ!Y$2:Y$108,MATCH('ВРП-ДУШ'!$C88,НАСЕЛЕНИЕ!$A$2:$A$108,0))</f>
        <v>489322.24715722102</v>
      </c>
      <c r="V88" s="12">
        <f t="shared" si="3"/>
        <v>482466.52405579551</v>
      </c>
    </row>
    <row r="89" spans="1:22" ht="12.75" customHeight="1" x14ac:dyDescent="0.25">
      <c r="A89" s="105" t="s">
        <v>9</v>
      </c>
      <c r="B89" s="1" t="s">
        <v>94</v>
      </c>
      <c r="C89" s="9" t="str">
        <f t="shared" si="2"/>
        <v>Дальневосточный федеральный округ (с 03.11.2018)</v>
      </c>
      <c r="D89" s="10" t="e">
        <f>E89/INDEX('ВРП-ДУШ ИФО'!B:B,MATCH($B89,'ВРП-ДУШ ИФО'!$A:$A,0))*100</f>
        <v>#N/A</v>
      </c>
      <c r="E89" s="10" t="e">
        <f>F89/INDEX('ВРП-ДУШ ИФО'!C:C,MATCH($B89,'ВРП-ДУШ ИФО'!$A:$A,0))*100</f>
        <v>#N/A</v>
      </c>
      <c r="F89" s="10" t="e">
        <f>G89/INDEX('ВРП-ДУШ ИФО'!D:D,MATCH($B89,'ВРП-ДУШ ИФО'!$A:$A,0))*100</f>
        <v>#N/A</v>
      </c>
      <c r="G89" s="10" t="e">
        <f>H89/INDEX('ВРП-ДУШ ИФО'!E:E,MATCH($B89,'ВРП-ДУШ ИФО'!$A:$A,0))*100</f>
        <v>#N/A</v>
      </c>
      <c r="H89" s="10" t="e">
        <f>I89/INDEX('ВРП-ДУШ ИФО'!F:F,MATCH($B89,'ВРП-ДУШ ИФО'!$A:$A,0))*100</f>
        <v>#N/A</v>
      </c>
      <c r="I89" s="10" t="e">
        <f>J89/INDEX('ВРП-ДУШ ИФО'!G:G,MATCH($B89,'ВРП-ДУШ ИФО'!$A:$A,0))*100</f>
        <v>#N/A</v>
      </c>
      <c r="J89" s="10" t="e">
        <f>K89/INDEX('ВРП-ДУШ ИФО'!H:H,MATCH($B89,'ВРП-ДУШ ИФО'!$A:$A,0))*100</f>
        <v>#N/A</v>
      </c>
      <c r="K89" s="10" t="e">
        <f>L89/INDEX('ВРП-ДУШ ИФО'!I:I,MATCH($B89,'ВРП-ДУШ ИФО'!$A:$A,0))*100</f>
        <v>#N/A</v>
      </c>
      <c r="L89" s="10" t="e">
        <f>M89/INDEX('ВРП-ДУШ ИФО'!J:J,MATCH($B89,'ВРП-ДУШ ИФО'!$A:$A,0))*100</f>
        <v>#N/A</v>
      </c>
      <c r="M89" s="10" t="e">
        <f>N89/INDEX('ВРП-ДУШ ИФО'!K:K,MATCH($B89,'ВРП-ДУШ ИФО'!$A:$A,0))*100</f>
        <v>#N/A</v>
      </c>
      <c r="N89" s="10" t="e">
        <f>O89/INDEX('ВРП-ДУШ ИФО'!L:L,MATCH($B89,'ВРП-ДУШ ИФО'!$A:$A,0))*100</f>
        <v>#N/A</v>
      </c>
      <c r="O89" s="10" t="e">
        <f>'ВРП-РЕАЛ'!C89*1000/INDEX(НАСЕЛЕНИЕ!S$2:S$108,MATCH('ВРП-ДУШ'!$C89,НАСЕЛЕНИЕ!$A$2:$A$108,0))</f>
        <v>#N/A</v>
      </c>
      <c r="P89" s="10" t="e">
        <f>'ВРП-РЕАЛ'!D89*1000/INDEX(НАСЕЛЕНИЕ!T$2:T$108,MATCH('ВРП-ДУШ'!$C89,НАСЕЛЕНИЕ!$A$2:$A$108,0))</f>
        <v>#N/A</v>
      </c>
      <c r="Q89" s="10" t="e">
        <f>'ВРП-РЕАЛ'!E89*1000/INDEX(НАСЕЛЕНИЕ!U$2:U$108,MATCH('ВРП-ДУШ'!$C89,НАСЕЛЕНИЕ!$A$2:$A$108,0))</f>
        <v>#N/A</v>
      </c>
      <c r="R89" s="10" t="e">
        <f>'ВРП-РЕАЛ'!F89*1000/INDEX(НАСЕЛЕНИЕ!V$2:V$108,MATCH('ВРП-ДУШ'!$C89,НАСЕЛЕНИЕ!$A$2:$A$108,0))</f>
        <v>#N/A</v>
      </c>
      <c r="S89" s="10" t="e">
        <f>'ВРП-РЕАЛ'!G89*1000/INDEX(НАСЕЛЕНИЕ!W$2:W$108,MATCH('ВРП-ДУШ'!$C89,НАСЕЛЕНИЕ!$A$2:$A$108,0))</f>
        <v>#N/A</v>
      </c>
      <c r="T89" s="10" t="e">
        <f>'ВРП-РЕАЛ'!H89*1000/INDEX(НАСЕЛЕНИЕ!X$2:X$108,MATCH('ВРП-ДУШ'!$C89,НАСЕЛЕНИЕ!$A$2:$A$108,0))</f>
        <v>#N/A</v>
      </c>
      <c r="U89" s="10" t="e">
        <f>'ВРП-РЕАЛ'!I89*1000/INDEX(НАСЕЛЕНИЕ!Y$2:Y$108,MATCH('ВРП-ДУШ'!$C89,НАСЕЛЕНИЕ!$A$2:$A$108,0))</f>
        <v>#N/A</v>
      </c>
      <c r="V89" s="12" t="e">
        <f t="shared" si="3"/>
        <v>#N/A</v>
      </c>
    </row>
    <row r="90" spans="1:22" ht="12.75" customHeight="1" x14ac:dyDescent="0.25">
      <c r="A90" s="105" t="s">
        <v>9</v>
      </c>
      <c r="B90" s="1" t="s">
        <v>95</v>
      </c>
      <c r="C90" s="9" t="str">
        <f t="shared" si="2"/>
        <v>Республика Бурятия</v>
      </c>
      <c r="D90" s="10">
        <f>E90/INDEX('ВРП-ДУШ ИФО'!B:B,MATCH($B90,'ВРП-ДУШ ИФО'!$A:$A,0))*100</f>
        <v>182591.04631864338</v>
      </c>
      <c r="E90" s="10">
        <f>F90/INDEX('ВРП-ДУШ ИФО'!C:C,MATCH($B90,'ВРП-ДУШ ИФО'!$A:$A,0))*100</f>
        <v>192085.78072721284</v>
      </c>
      <c r="F90" s="10">
        <f>G90/INDEX('ВРП-ДУШ ИФО'!D:D,MATCH($B90,'ВРП-ДУШ ИФО'!$A:$A,0))*100</f>
        <v>203803.01335157282</v>
      </c>
      <c r="G90" s="10">
        <f>H90/INDEX('ВРП-ДУШ ИФО'!E:E,MATCH($B90,'ВРП-ДУШ ИФО'!$A:$A,0))*100</f>
        <v>219699.6483929955</v>
      </c>
      <c r="H90" s="10">
        <f>I90/INDEX('ВРП-ДУШ ИФО'!F:F,MATCH($B90,'ВРП-ДУШ ИФО'!$A:$A,0))*100</f>
        <v>231343.72975782427</v>
      </c>
      <c r="I90" s="10">
        <f>J90/INDEX('ВРП-ДУШ ИФО'!G:G,MATCH($B90,'ВРП-ДУШ ИФО'!$A:$A,0))*100</f>
        <v>213761.60629622964</v>
      </c>
      <c r="J90" s="10">
        <f>K90/INDEX('ВРП-ДУШ ИФО'!H:H,MATCH($B90,'ВРП-ДУШ ИФО'!$A:$A,0))*100</f>
        <v>220601.97769770899</v>
      </c>
      <c r="K90" s="10">
        <f>L90/INDEX('ВРП-ДУШ ИФО'!I:I,MATCH($B90,'ВРП-ДУШ ИФО'!$A:$A,0))*100</f>
        <v>228764.25087252422</v>
      </c>
      <c r="L90" s="10">
        <f>M90/INDEX('ВРП-ДУШ ИФО'!J:J,MATCH($B90,'ВРП-ДУШ ИФО'!$A:$A,0))*100</f>
        <v>229908.07212688684</v>
      </c>
      <c r="M90" s="10">
        <f>N90/INDEX('ВРП-ДУШ ИФО'!K:K,MATCH($B90,'ВРП-ДУШ ИФО'!$A:$A,0))*100</f>
        <v>231517.42863177505</v>
      </c>
      <c r="N90" s="10">
        <f>O90/INDEX('ВРП-ДУШ ИФО'!L:L,MATCH($B90,'ВРП-ДУШ ИФО'!$A:$A,0))*100</f>
        <v>226887.08005913955</v>
      </c>
      <c r="O90" s="10">
        <f>'ВРП-РЕАЛ'!C90*1000/INDEX(НАСЕЛЕНИЕ!S$2:S$108,MATCH('ВРП-ДУШ'!$C90,НАСЕЛЕНИЕ!$A$2:$A$108,0))</f>
        <v>225071.98341866644</v>
      </c>
      <c r="P90" s="10">
        <f>'ВРП-РЕАЛ'!D90*1000/INDEX(НАСЕЛЕНИЕ!T$2:T$108,MATCH('ВРП-ДУШ'!$C90,НАСЕЛЕНИЕ!$A$2:$A$108,0))</f>
        <v>220800.25401787399</v>
      </c>
      <c r="Q90" s="10">
        <f>'ВРП-РЕАЛ'!E90*1000/INDEX(НАСЕЛЕНИЕ!U$2:U$108,MATCH('ВРП-ДУШ'!$C90,НАСЕЛЕНИЕ!$A$2:$A$108,0))</f>
        <v>230280.32521021774</v>
      </c>
      <c r="R90" s="10">
        <f>'ВРП-РЕАЛ'!F90*1000/INDEX(НАСЕЛЕНИЕ!V$2:V$108,MATCH('ВРП-ДУШ'!$C90,НАСЕЛЕНИЕ!$A$2:$A$108,0))</f>
        <v>240322.02314802542</v>
      </c>
      <c r="S90" s="10">
        <f>'ВРП-РЕАЛ'!G90*1000/INDEX(НАСЕЛЕНИЕ!W$2:W$108,MATCH('ВРП-ДУШ'!$C90,НАСЕЛЕНИЕ!$A$2:$A$108,0))</f>
        <v>241568.48560303039</v>
      </c>
      <c r="T90" s="10">
        <f>'ВРП-РЕАЛ'!H90*1000/INDEX(НАСЕЛЕНИЕ!X$2:X$108,MATCH('ВРП-ДУШ'!$C90,НАСЕЛЕНИЕ!$A$2:$A$108,0))</f>
        <v>252518.04988912167</v>
      </c>
      <c r="U90" s="10">
        <f>'ВРП-РЕАЛ'!I90*1000/INDEX(НАСЕЛЕНИЕ!Y$2:Y$108,MATCH('ВРП-ДУШ'!$C90,НАСЕЛЕНИЕ!$A$2:$A$108,0))</f>
        <v>280848.95538103982</v>
      </c>
      <c r="V90" s="12">
        <f t="shared" si="3"/>
        <v>244389.68220821818</v>
      </c>
    </row>
    <row r="91" spans="1:22" ht="12.75" customHeight="1" x14ac:dyDescent="0.25">
      <c r="A91" s="105" t="s">
        <v>9</v>
      </c>
      <c r="B91" s="1" t="s">
        <v>96</v>
      </c>
      <c r="C91" s="9" t="str">
        <f t="shared" si="2"/>
        <v>Забайкальский край</v>
      </c>
      <c r="D91" s="10">
        <f>E91/INDEX('ВРП-ДУШ ИФО'!B:B,MATCH($B91,'ВРП-ДУШ ИФО'!$A:$A,0))*100</f>
        <v>178355.14956525058</v>
      </c>
      <c r="E91" s="10">
        <f>F91/INDEX('ВРП-ДУШ ИФО'!C:C,MATCH($B91,'ВРП-ДУШ ИФО'!$A:$A,0))*100</f>
        <v>186559.48644525209</v>
      </c>
      <c r="F91" s="10">
        <f>G91/INDEX('ВРП-ДУШ ИФО'!D:D,MATCH($B91,'ВРП-ДУШ ИФО'!$A:$A,0))*100</f>
        <v>198872.41255063872</v>
      </c>
      <c r="G91" s="10">
        <f>H91/INDEX('ВРП-ДУШ ИФО'!E:E,MATCH($B91,'ВРП-ДУШ ИФО'!$A:$A,0))*100</f>
        <v>223532.59170691794</v>
      </c>
      <c r="H91" s="10">
        <f>I91/INDEX('ВРП-ДУШ ИФО'!F:F,MATCH($B91,'ВРП-ДУШ ИФО'!$A:$A,0))*100</f>
        <v>244544.65532736827</v>
      </c>
      <c r="I91" s="10">
        <f>J91/INDEX('ВРП-ДУШ ИФО'!G:G,MATCH($B91,'ВРП-ДУШ ИФО'!$A:$A,0))*100</f>
        <v>246501.01256998719</v>
      </c>
      <c r="J91" s="10">
        <f>K91/INDEX('ВРП-ДУШ ИФО'!H:H,MATCH($B91,'ВРП-ДУШ ИФО'!$A:$A,0))*100</f>
        <v>255868.0510476467</v>
      </c>
      <c r="K91" s="10">
        <f>L91/INDEX('ВРП-ДУШ ИФО'!I:I,MATCH($B91,'ВРП-ДУШ ИФО'!$A:$A,0))*100</f>
        <v>276849.23123355373</v>
      </c>
      <c r="L91" s="10">
        <f>M91/INDEX('ВРП-ДУШ ИФО'!J:J,MATCH($B91,'ВРП-ДУШ ИФО'!$A:$A,0))*100</f>
        <v>284324.16047685972</v>
      </c>
      <c r="M91" s="10">
        <f>N91/INDEX('ВРП-ДУШ ИФО'!K:K,MATCH($B91,'ВРП-ДУШ ИФО'!$A:$A,0))*100</f>
        <v>280059.29806970683</v>
      </c>
      <c r="N91" s="10">
        <f>O91/INDEX('ВРП-ДУШ ИФО'!L:L,MATCH($B91,'ВРП-ДУШ ИФО'!$A:$A,0))*100</f>
        <v>264936.09597394266</v>
      </c>
      <c r="O91" s="10">
        <f>'ВРП-РЕАЛ'!C91*1000/INDEX(НАСЕЛЕНИЕ!S$2:S$108,MATCH('ВРП-ДУШ'!$C91,НАСЕЛЕНИЕ!$A$2:$A$108,0))</f>
        <v>263346.47939809901</v>
      </c>
      <c r="P91" s="10">
        <f>'ВРП-РЕАЛ'!D91*1000/INDEX(НАСЕЛЕНИЕ!T$2:T$108,MATCH('ВРП-ДУШ'!$C91,НАСЕЛЕНИЕ!$A$2:$A$108,0))</f>
        <v>276814.84436325234</v>
      </c>
      <c r="Q91" s="10">
        <f>'ВРП-РЕАЛ'!E91*1000/INDEX(НАСЕЛЕНИЕ!U$2:U$108,MATCH('ВРП-ДУШ'!$C91,НАСЕЛЕНИЕ!$A$2:$A$108,0))</f>
        <v>282018.46823470166</v>
      </c>
      <c r="R91" s="10">
        <f>'ВРП-РЕАЛ'!F91*1000/INDEX(НАСЕЛЕНИЕ!V$2:V$108,MATCH('ВРП-ДУШ'!$C91,НАСЕЛЕНИЕ!$A$2:$A$108,0))</f>
        <v>291601.15708336164</v>
      </c>
      <c r="S91" s="10">
        <f>'ВРП-РЕАЛ'!G91*1000/INDEX(НАСЕЛЕНИЕ!W$2:W$108,MATCH('ВРП-ДУШ'!$C91,НАСЕЛЕНИЕ!$A$2:$A$108,0))</f>
        <v>306655.25009167509</v>
      </c>
      <c r="T91" s="10">
        <f>'ВРП-РЕАЛ'!H91*1000/INDEX(НАСЕЛЕНИЕ!X$2:X$108,MATCH('ВРП-ДУШ'!$C91,НАСЕЛЕНИЕ!$A$2:$A$108,0))</f>
        <v>326637.86566364305</v>
      </c>
      <c r="U91" s="10">
        <f>'ВРП-РЕАЛ'!I91*1000/INDEX(НАСЕЛЕНИЕ!Y$2:Y$108,MATCH('ВРП-ДУШ'!$C91,НАСЕЛЕНИЕ!$A$2:$A$108,0))</f>
        <v>321937.48862237111</v>
      </c>
      <c r="V91" s="12">
        <f t="shared" si="3"/>
        <v>300944.17900983413</v>
      </c>
    </row>
    <row r="92" spans="1:22" ht="12.75" customHeight="1" x14ac:dyDescent="0.25">
      <c r="A92" s="105" t="s">
        <v>9</v>
      </c>
      <c r="B92" s="1" t="s">
        <v>97</v>
      </c>
      <c r="C92" s="9" t="str">
        <f t="shared" si="2"/>
        <v>Республика Саха (Якутия)</v>
      </c>
      <c r="D92" s="10">
        <f>E92/INDEX('ВРП-ДУШ ИФО'!B:B,MATCH($B92,'ВРП-ДУШ ИФО'!$A:$A,0))*100</f>
        <v>659039.91367941012</v>
      </c>
      <c r="E92" s="10">
        <f>F92/INDEX('ВРП-ДУШ ИФО'!C:C,MATCH($B92,'ВРП-ДУШ ИФО'!$A:$A,0))*100</f>
        <v>690014.78962234233</v>
      </c>
      <c r="F92" s="10">
        <f>G92/INDEX('ВРП-ДУШ ИФО'!D:D,MATCH($B92,'ВРП-ДУШ ИФО'!$A:$A,0))*100</f>
        <v>712095.26289025729</v>
      </c>
      <c r="G92" s="10">
        <f>H92/INDEX('ВРП-ДУШ ИФО'!E:E,MATCH($B92,'ВРП-ДУШ ИФО'!$A:$A,0))*100</f>
        <v>742715.35919453832</v>
      </c>
      <c r="H92" s="10">
        <f>I92/INDEX('ВРП-ДУШ ИФО'!F:F,MATCH($B92,'ВРП-ДУШ ИФО'!$A:$A,0))*100</f>
        <v>795448.14969735057</v>
      </c>
      <c r="I92" s="10">
        <f>J92/INDEX('ВРП-ДУШ ИФО'!G:G,MATCH($B92,'ВРП-ДУШ ИФО'!$A:$A,0))*100</f>
        <v>776357.39410461416</v>
      </c>
      <c r="J92" s="10">
        <f>K92/INDEX('ВРП-ДУШ ИФО'!H:H,MATCH($B92,'ВРП-ДУШ ИФО'!$A:$A,0))*100</f>
        <v>788779.11241028795</v>
      </c>
      <c r="K92" s="10">
        <f>L92/INDEX('ВРП-ДУШ ИФО'!I:I,MATCH($B92,'ВРП-ДУШ ИФО'!$A:$A,0))*100</f>
        <v>845571.20850382873</v>
      </c>
      <c r="L92" s="10">
        <f>M92/INDEX('ВРП-ДУШ ИФО'!J:J,MATCH($B92,'ВРП-ДУШ ИФО'!$A:$A,0))*100</f>
        <v>873475.05838445504</v>
      </c>
      <c r="M92" s="10">
        <f>N92/INDEX('ВРП-ДУШ ИФО'!K:K,MATCH($B92,'ВРП-ДУШ ИФО'!$A:$A,0))*100</f>
        <v>882209.80896829965</v>
      </c>
      <c r="N92" s="10">
        <f>O92/INDEX('ВРП-ДУШ ИФО'!L:L,MATCH($B92,'ВРП-ДУШ ИФО'!$A:$A,0))*100</f>
        <v>909558.31304631697</v>
      </c>
      <c r="O92" s="10">
        <f>'ВРП-РЕАЛ'!C92*1000/INDEX(НАСЕЛЕНИЕ!S$2:S$108,MATCH('ВРП-ДУШ'!$C92,НАСЕЛЕНИЕ!$A$2:$A$108,0))</f>
        <v>922292.12942896551</v>
      </c>
      <c r="P92" s="10">
        <f>'ВРП-РЕАЛ'!D92*1000/INDEX(НАСЕЛЕНИЕ!T$2:T$108,MATCH('ВРП-ДУШ'!$C92,НАСЕЛЕНИЕ!$A$2:$A$108,0))</f>
        <v>926156.67134359502</v>
      </c>
      <c r="Q92" s="10">
        <f>'ВРП-РЕАЛ'!E92*1000/INDEX(НАСЕЛЕНИЕ!U$2:U$108,MATCH('ВРП-ДУШ'!$C92,НАСЕЛЕНИЕ!$A$2:$A$108,0))</f>
        <v>960534.20350592071</v>
      </c>
      <c r="R92" s="10">
        <f>'ВРП-РЕАЛ'!F92*1000/INDEX(НАСЕЛЕНИЕ!V$2:V$108,MATCH('ВРП-ДУШ'!$C92,НАСЕЛЕНИЕ!$A$2:$A$108,0))</f>
        <v>993472.74051625107</v>
      </c>
      <c r="S92" s="10">
        <f>'ВРП-РЕАЛ'!G92*1000/INDEX(НАСЕЛЕНИЕ!W$2:W$108,MATCH('ВРП-ДУШ'!$C92,НАСЕЛЕНИЕ!$A$2:$A$108,0))</f>
        <v>890067.08547779708</v>
      </c>
      <c r="T92" s="10">
        <f>'ВРП-РЕАЛ'!H92*1000/INDEX(НАСЕЛЕНИЕ!X$2:X$108,MATCH('ВРП-ДУШ'!$C92,НАСЕЛЕНИЕ!$A$2:$A$108,0))</f>
        <v>1022419.7128380591</v>
      </c>
      <c r="U92" s="10">
        <f>'ВРП-РЕАЛ'!I92*1000/INDEX(НАСЕЛЕНИЕ!Y$2:Y$108,MATCH('ВРП-ДУШ'!$C92,НАСЕЛЕНИЕ!$A$2:$A$108,0))</f>
        <v>1068651.3088128872</v>
      </c>
      <c r="V92" s="12">
        <f t="shared" si="3"/>
        <v>976883.62041575182</v>
      </c>
    </row>
    <row r="93" spans="1:22" ht="12.75" customHeight="1" x14ac:dyDescent="0.25">
      <c r="A93" s="105" t="s">
        <v>9</v>
      </c>
      <c r="B93" s="1" t="s">
        <v>98</v>
      </c>
      <c r="C93" s="9" t="str">
        <f t="shared" si="2"/>
        <v>Камчатский край</v>
      </c>
      <c r="D93" s="10">
        <f>E93/INDEX('ВРП-ДУШ ИФО'!B:B,MATCH($B93,'ВРП-ДУШ ИФО'!$A:$A,0))*100</f>
        <v>484927.81855093519</v>
      </c>
      <c r="E93" s="10">
        <f>F93/INDEX('ВРП-ДУШ ИФО'!C:C,MATCH($B93,'ВРП-ДУШ ИФО'!$A:$A,0))*100</f>
        <v>518872.7658495006</v>
      </c>
      <c r="F93" s="10">
        <f>G93/INDEX('ВРП-ДУШ ИФО'!D:D,MATCH($B93,'ВРП-ДУШ ИФО'!$A:$A,0))*100</f>
        <v>558825.96881991217</v>
      </c>
      <c r="G93" s="10">
        <f>H93/INDEX('ВРП-ДУШ ИФО'!E:E,MATCH($B93,'ВРП-ДУШ ИФО'!$A:$A,0))*100</f>
        <v>599061.4385749459</v>
      </c>
      <c r="H93" s="10">
        <f>I93/INDEX('ВРП-ДУШ ИФО'!F:F,MATCH($B93,'ВРП-ДУШ ИФО'!$A:$A,0))*100</f>
        <v>629613.57194226806</v>
      </c>
      <c r="I93" s="10">
        <f>J93/INDEX('ВРП-ДУШ ИФО'!G:G,MATCH($B93,'ВРП-ДУШ ИФО'!$A:$A,0))*100</f>
        <v>666760.77268686192</v>
      </c>
      <c r="J93" s="10">
        <f>K93/INDEX('ВРП-ДУШ ИФО'!H:H,MATCH($B93,'ВРП-ДУШ ИФО'!$A:$A,0))*100</f>
        <v>666760.77268686192</v>
      </c>
      <c r="K93" s="10">
        <f>L93/INDEX('ВРП-ДУШ ИФО'!I:I,MATCH($B93,'ВРП-ДУШ ИФО'!$A:$A,0))*100</f>
        <v>693431.2035943364</v>
      </c>
      <c r="L93" s="10">
        <f>M93/INDEX('ВРП-ДУШ ИФО'!J:J,MATCH($B93,'ВРП-ДУШ ИФО'!$A:$A,0))*100</f>
        <v>710073.55248060054</v>
      </c>
      <c r="M93" s="10">
        <f>N93/INDEX('ВРП-ДУШ ИФО'!K:K,MATCH($B93,'ВРП-ДУШ ИФО'!$A:$A,0))*100</f>
        <v>706523.18471819744</v>
      </c>
      <c r="N93" s="10">
        <f>O93/INDEX('ВРП-ДУШ ИФО'!L:L,MATCH($B93,'ВРП-ДУШ ИФО'!$A:$A,0))*100</f>
        <v>716414.50930425222</v>
      </c>
      <c r="O93" s="10">
        <f>'ВРП-РЕАЛ'!C93*1000/INDEX(НАСЕЛЕНИЕ!S$2:S$108,MATCH('ВРП-ДУШ'!$C93,НАСЕЛЕНИЕ!$A$2:$A$108,0))</f>
        <v>734324.87203685858</v>
      </c>
      <c r="P93" s="10">
        <f>'ВРП-РЕАЛ'!D93*1000/INDEX(НАСЕЛЕНИЕ!T$2:T$108,MATCH('ВРП-ДУШ'!$C93,НАСЕЛЕНИЕ!$A$2:$A$108,0))</f>
        <v>747609.0715893266</v>
      </c>
      <c r="Q93" s="10">
        <f>'ВРП-РЕАЛ'!E93*1000/INDEX(НАСЕЛЕНИЕ!U$2:U$108,MATCH('ВРП-ДУШ'!$C93,НАСЕЛЕНИЕ!$A$2:$A$108,0))</f>
        <v>803249.03489900799</v>
      </c>
      <c r="R93" s="10">
        <f>'ВРП-РЕАЛ'!F93*1000/INDEX(НАСЕЛЕНИЕ!V$2:V$108,MATCH('ВРП-ДУШ'!$C93,НАСЕЛЕНИЕ!$A$2:$A$108,0))</f>
        <v>802353.42096789344</v>
      </c>
      <c r="S93" s="10">
        <f>'ВРП-РЕАЛ'!G93*1000/INDEX(НАСЕЛЕНИЕ!W$2:W$108,MATCH('ВРП-ДУШ'!$C93,НАСЕЛЕНИЕ!$A$2:$A$108,0))</f>
        <v>813096.60662799771</v>
      </c>
      <c r="T93" s="10">
        <f>'ВРП-РЕАЛ'!H93*1000/INDEX(НАСЕЛЕНИЕ!X$2:X$108,MATCH('ВРП-ДУШ'!$C93,НАСЕЛЕНИЕ!$A$2:$A$108,0))</f>
        <v>878853.03588437522</v>
      </c>
      <c r="U93" s="10">
        <f>'ВРП-РЕАЛ'!I93*1000/INDEX(НАСЕЛЕНИЕ!Y$2:Y$108,MATCH('ВРП-ДУШ'!$C93,НАСЕЛЕНИЕ!$A$2:$A$108,0))</f>
        <v>805792.70123721834</v>
      </c>
      <c r="V93" s="12">
        <f t="shared" si="3"/>
        <v>808492.31186763651</v>
      </c>
    </row>
    <row r="94" spans="1:22" ht="12.75" customHeight="1" x14ac:dyDescent="0.25">
      <c r="A94" s="105" t="s">
        <v>9</v>
      </c>
      <c r="B94" s="1" t="s">
        <v>99</v>
      </c>
      <c r="C94" s="9" t="str">
        <f t="shared" si="2"/>
        <v>Приморский край</v>
      </c>
      <c r="D94" s="10">
        <f>E94/INDEX('ВРП-ДУШ ИФО'!B:B,MATCH($B94,'ВРП-ДУШ ИФО'!$A:$A,0))*100</f>
        <v>302464.65371233964</v>
      </c>
      <c r="E94" s="10">
        <f>F94/INDEX('ВРП-ДУШ ИФО'!C:C,MATCH($B94,'ВРП-ДУШ ИФО'!$A:$A,0))*100</f>
        <v>322427.32085735409</v>
      </c>
      <c r="F94" s="10">
        <f>G94/INDEX('ВРП-ДУШ ИФО'!D:D,MATCH($B94,'ВРП-ДУШ ИФО'!$A:$A,0))*100</f>
        <v>339193.54154193646</v>
      </c>
      <c r="G94" s="10">
        <f>H94/INDEX('ВРП-ДУШ ИФО'!E:E,MATCH($B94,'ВРП-ДУШ ИФО'!$A:$A,0))*100</f>
        <v>364293.86361603974</v>
      </c>
      <c r="H94" s="10">
        <f>I94/INDEX('ВРП-ДУШ ИФО'!F:F,MATCH($B94,'ВРП-ДУШ ИФО'!$A:$A,0))*100</f>
        <v>392344.49111447483</v>
      </c>
      <c r="I94" s="10">
        <f>J94/INDEX('ВРП-ДУШ ИФО'!G:G,MATCH($B94,'ВРП-ДУШ ИФО'!$A:$A,0))*100</f>
        <v>402937.79237456567</v>
      </c>
      <c r="J94" s="10">
        <f>K94/INDEX('ВРП-ДУШ ИФО'!H:H,MATCH($B94,'ВРП-ДУШ ИФО'!$A:$A,0))*100</f>
        <v>451693.26525188808</v>
      </c>
      <c r="K94" s="10">
        <f>L94/INDEX('ВРП-ДУШ ИФО'!I:I,MATCH($B94,'ВРП-ДУШ ИФО'!$A:$A,0))*100</f>
        <v>486473.64667628345</v>
      </c>
      <c r="L94" s="10">
        <f>M94/INDEX('ВРП-ДУШ ИФО'!J:J,MATCH($B94,'ВРП-ДУШ ИФО'!$A:$A,0))*100</f>
        <v>453879.91234897246</v>
      </c>
      <c r="M94" s="10">
        <f>N94/INDEX('ВРП-ДУШ ИФО'!K:K,MATCH($B94,'ВРП-ДУШ ИФО'!$A:$A,0))*100</f>
        <v>443440.67436494608</v>
      </c>
      <c r="N94" s="10">
        <f>O94/INDEX('ВРП-ДУШ ИФО'!L:L,MATCH($B94,'ВРП-ДУШ ИФО'!$A:$A,0))*100</f>
        <v>450979.16582915012</v>
      </c>
      <c r="O94" s="10">
        <f>'ВРП-РЕАЛ'!C94*1000/INDEX(НАСЕЛЕНИЕ!S$2:S$108,MATCH('ВРП-ДУШ'!$C94,НАСЕЛЕНИЕ!$A$2:$A$108,0))</f>
        <v>449626.22833166271</v>
      </c>
      <c r="P94" s="10">
        <f>'ВРП-РЕАЛ'!D94*1000/INDEX(НАСЕЛЕНИЕ!T$2:T$108,MATCH('ВРП-ДУШ'!$C94,НАСЕЛЕНИЕ!$A$2:$A$108,0))</f>
        <v>460433.20971052517</v>
      </c>
      <c r="Q94" s="10">
        <f>'ВРП-РЕАЛ'!E94*1000/INDEX(НАСЕЛЕНИЕ!U$2:U$108,MATCH('ВРП-ДУШ'!$C94,НАСЕЛЕНИЕ!$A$2:$A$108,0))</f>
        <v>471980.15097550151</v>
      </c>
      <c r="R94" s="10">
        <f>'ВРП-РЕАЛ'!F94*1000/INDEX(НАСЕЛЕНИЕ!V$2:V$108,MATCH('ВРП-ДУШ'!$C94,НАСЕЛЕНИЕ!$A$2:$A$108,0))</f>
        <v>498378.01859542774</v>
      </c>
      <c r="S94" s="10">
        <f>'ВРП-РЕАЛ'!G94*1000/INDEX(НАСЕЛЕНИЕ!W$2:W$108,MATCH('ВРП-ДУШ'!$C94,НАСЕЛЕНИЕ!$A$2:$A$108,0))</f>
        <v>495297.23357019079</v>
      </c>
      <c r="T94" s="10">
        <f>'ВРП-РЕАЛ'!H94*1000/INDEX(НАСЕЛЕНИЕ!X$2:X$108,MATCH('ВРП-ДУШ'!$C94,НАСЕЛЕНИЕ!$A$2:$A$108,0))</f>
        <v>538326.07999558933</v>
      </c>
      <c r="U94" s="10">
        <f>'ВРП-РЕАЛ'!I94*1000/INDEX(НАСЕЛЕНИЕ!Y$2:Y$108,MATCH('ВРП-ДУШ'!$C94,НАСЕЛЕНИЕ!$A$2:$A$108,0))</f>
        <v>557503.86495381256</v>
      </c>
      <c r="V94" s="12">
        <f t="shared" si="3"/>
        <v>503653.09296684124</v>
      </c>
    </row>
    <row r="95" spans="1:22" ht="12.75" customHeight="1" x14ac:dyDescent="0.25">
      <c r="A95" s="105" t="s">
        <v>9</v>
      </c>
      <c r="B95" s="1" t="s">
        <v>100</v>
      </c>
      <c r="C95" s="9" t="str">
        <f t="shared" si="2"/>
        <v>Хабаровский край</v>
      </c>
      <c r="D95" s="10">
        <f>E95/INDEX('ВРП-ДУШ ИФО'!B:B,MATCH($B95,'ВРП-ДУШ ИФО'!$A:$A,0))*100</f>
        <v>390579.97405979742</v>
      </c>
      <c r="E95" s="10">
        <f>F95/INDEX('ВРП-ДУШ ИФО'!C:C,MATCH($B95,'ВРП-ДУШ ИФО'!$A:$A,0))*100</f>
        <v>412843.03258120589</v>
      </c>
      <c r="F95" s="10">
        <f>G95/INDEX('ВРП-ДУШ ИФО'!D:D,MATCH($B95,'ВРП-ДУШ ИФО'!$A:$A,0))*100</f>
        <v>440503.51576414669</v>
      </c>
      <c r="G95" s="10">
        <f>H95/INDEX('ВРП-ДУШ ИФО'!E:E,MATCH($B95,'ВРП-ДУШ ИФО'!$A:$A,0))*100</f>
        <v>466493.22319423134</v>
      </c>
      <c r="H95" s="10">
        <f>I95/INDEX('ВРП-ДУШ ИФО'!F:F,MATCH($B95,'ВРП-ДУШ ИФО'!$A:$A,0))*100</f>
        <v>480021.52666686405</v>
      </c>
      <c r="I95" s="10">
        <f>J95/INDEX('ВРП-ДУШ ИФО'!G:G,MATCH($B95,'ВРП-ДУШ ИФО'!$A:$A,0))*100</f>
        <v>447380.0628535173</v>
      </c>
      <c r="J95" s="10">
        <f>K95/INDEX('ВРП-ДУШ ИФО'!H:H,MATCH($B95,'ВРП-ДУШ ИФО'!$A:$A,0))*100</f>
        <v>497934.00995596475</v>
      </c>
      <c r="K95" s="10">
        <f>L95/INDEX('ВРП-ДУШ ИФО'!I:I,MATCH($B95,'ВРП-ДУШ ИФО'!$A:$A,0))*100</f>
        <v>511876.16223473172</v>
      </c>
      <c r="L95" s="10">
        <f>M95/INDEX('ВРП-ДУШ ИФО'!J:J,MATCH($B95,'ВРП-ДУШ ИФО'!$A:$A,0))*100</f>
        <v>514435.54304590536</v>
      </c>
      <c r="M95" s="10">
        <f>N95/INDEX('ВРП-ДУШ ИФО'!K:K,MATCH($B95,'ВРП-ДУШ ИФО'!$A:$A,0))*100</f>
        <v>521637.64064854803</v>
      </c>
      <c r="N95" s="10">
        <f>O95/INDEX('ВРП-ДУШ ИФО'!L:L,MATCH($B95,'ВРП-ДУШ ИФО'!$A:$A,0))*100</f>
        <v>527375.65469568199</v>
      </c>
      <c r="O95" s="10">
        <f>'ВРП-РЕАЛ'!C95*1000/INDEX(НАСЕЛЕНИЕ!S$2:S$108,MATCH('ВРП-ДУШ'!$C95,НАСЕЛЕНИЕ!$A$2:$A$108,0))</f>
        <v>505753.25285315904</v>
      </c>
      <c r="P95" s="10">
        <f>'ВРП-РЕАЛ'!D95*1000/INDEX(НАСЕЛЕНИЕ!T$2:T$108,MATCH('ВРП-ДУШ'!$C95,НАСЕЛЕНИЕ!$A$2:$A$108,0))</f>
        <v>514880.16957867704</v>
      </c>
      <c r="Q95" s="10">
        <f>'ВРП-РЕАЛ'!E95*1000/INDEX(НАСЕЛЕНИЕ!U$2:U$108,MATCH('ВРП-ДУШ'!$C95,НАСЕЛЕНИЕ!$A$2:$A$108,0))</f>
        <v>526816.72464049153</v>
      </c>
      <c r="R95" s="10">
        <f>'ВРП-РЕАЛ'!F95*1000/INDEX(НАСЕЛЕНИЕ!V$2:V$108,MATCH('ВРП-ДУШ'!$C95,НАСЕЛЕНИЕ!$A$2:$A$108,0))</f>
        <v>527515.19977892004</v>
      </c>
      <c r="S95" s="10">
        <f>'ВРП-РЕАЛ'!G95*1000/INDEX(НАСЕЛЕНИЕ!W$2:W$108,MATCH('ВРП-ДУШ'!$C95,НАСЕЛЕНИЕ!$A$2:$A$108,0))</f>
        <v>533093.34565065871</v>
      </c>
      <c r="T95" s="10">
        <f>'ВРП-РЕАЛ'!H95*1000/INDEX(НАСЕЛЕНИЕ!X$2:X$108,MATCH('ВРП-ДУШ'!$C95,НАСЕЛЕНИЕ!$A$2:$A$108,0))</f>
        <v>558550.10155093158</v>
      </c>
      <c r="U95" s="10">
        <f>'ВРП-РЕАЛ'!I95*1000/INDEX(НАСЕЛЕНИЕ!Y$2:Y$108,MATCH('ВРП-ДУШ'!$C95,НАСЕЛЕНИЕ!$A$2:$A$108,0))</f>
        <v>544694.90176781453</v>
      </c>
      <c r="V95" s="12">
        <f t="shared" si="3"/>
        <v>534258.40716124896</v>
      </c>
    </row>
    <row r="96" spans="1:22" ht="12.75" customHeight="1" x14ac:dyDescent="0.25">
      <c r="A96" s="105" t="s">
        <v>9</v>
      </c>
      <c r="B96" s="1" t="s">
        <v>101</v>
      </c>
      <c r="C96" s="9" t="str">
        <f t="shared" si="2"/>
        <v>Амурская область</v>
      </c>
      <c r="D96" s="10">
        <f>E96/INDEX('ВРП-ДУШ ИФО'!B:B,MATCH($B96,'ВРП-ДУШ ИФО'!$A:$A,0))*100</f>
        <v>267792.22807910026</v>
      </c>
      <c r="E96" s="10">
        <f>F96/INDEX('ВРП-ДУШ ИФО'!C:C,MATCH($B96,'ВРП-ДУШ ИФО'!$A:$A,0))*100</f>
        <v>280378.46279881796</v>
      </c>
      <c r="F96" s="10">
        <f>G96/INDEX('ВРП-ДУШ ИФО'!D:D,MATCH($B96,'ВРП-ДУШ ИФО'!$A:$A,0))*100</f>
        <v>293556.2505503624</v>
      </c>
      <c r="G96" s="10">
        <f>H96/INDEX('ВРП-ДУШ ИФО'!E:E,MATCH($B96,'ВРП-ДУШ ИФО'!$A:$A,0))*100</f>
        <v>323205.43185594899</v>
      </c>
      <c r="H96" s="10">
        <f>I96/INDEX('ВРП-ДУШ ИФО'!F:F,MATCH($B96,'ВРП-ДУШ ИФО'!$A:$A,0))*100</f>
        <v>341628.14147173805</v>
      </c>
      <c r="I96" s="10">
        <f>J96/INDEX('ВРП-ДУШ ИФО'!G:G,MATCH($B96,'ВРП-ДУШ ИФО'!$A:$A,0))*100</f>
        <v>337870.23191554897</v>
      </c>
      <c r="J96" s="10">
        <f>K96/INDEX('ВРП-ДУШ ИФО'!H:H,MATCH($B96,'ВРП-ДУШ ИФО'!$A:$A,0))*100</f>
        <v>360169.66722197516</v>
      </c>
      <c r="K96" s="10">
        <f>L96/INDEX('ВРП-ДУШ ИФО'!I:I,MATCH($B96,'ВРП-ДУШ ИФО'!$A:$A,0))*100</f>
        <v>392584.93727195292</v>
      </c>
      <c r="L96" s="10">
        <f>M96/INDEX('ВРП-ДУШ ИФО'!J:J,MATCH($B96,'ВРП-ДУШ ИФО'!$A:$A,0))*100</f>
        <v>384733.23852651386</v>
      </c>
      <c r="M96" s="10">
        <f>N96/INDEX('ВРП-ДУШ ИФО'!K:K,MATCH($B96,'ВРП-ДУШ ИФО'!$A:$A,0))*100</f>
        <v>345875.18143533601</v>
      </c>
      <c r="N96" s="10">
        <f>O96/INDEX('ВРП-ДУШ ИФО'!L:L,MATCH($B96,'ВРП-ДУШ ИФО'!$A:$A,0))*100</f>
        <v>357980.81278557272</v>
      </c>
      <c r="O96" s="10">
        <f>'ВРП-РЕАЛ'!C96*1000/INDEX(НАСЕЛЕНИЕ!S$2:S$108,MATCH('ВРП-ДУШ'!$C96,НАСЕЛЕНИЕ!$A$2:$A$108,0))</f>
        <v>372300.04529699561</v>
      </c>
      <c r="P96" s="10">
        <f>'ВРП-РЕАЛ'!D96*1000/INDEX(НАСЕЛЕНИЕ!T$2:T$108,MATCH('ВРП-ДУШ'!$C96,НАСЕЛЕНИЕ!$A$2:$A$108,0))</f>
        <v>364318.49894996709</v>
      </c>
      <c r="Q96" s="10">
        <f>'ВРП-РЕАЛ'!E96*1000/INDEX(НАСЕЛЕНИЕ!U$2:U$108,MATCH('ВРП-ДУШ'!$C96,НАСЕЛЕНИЕ!$A$2:$A$108,0))</f>
        <v>371284.12146033027</v>
      </c>
      <c r="R96" s="10">
        <f>'ВРП-РЕАЛ'!F96*1000/INDEX(НАСЕЛЕНИЕ!V$2:V$108,MATCH('ВРП-ДУШ'!$C96,НАСЕЛЕНИЕ!$A$2:$A$108,0))</f>
        <v>419560.71138638782</v>
      </c>
      <c r="S96" s="10">
        <f>'ВРП-РЕАЛ'!G96*1000/INDEX(НАСЕЛЕНИЕ!W$2:W$108,MATCH('ВРП-ДУШ'!$C96,НАСЕЛЕНИЕ!$A$2:$A$108,0))</f>
        <v>430668.41058300599</v>
      </c>
      <c r="T96" s="10">
        <f>'ВРП-РЕАЛ'!H96*1000/INDEX(НАСЕЛЕНИЕ!X$2:X$108,MATCH('ВРП-ДУШ'!$C96,НАСЕЛЕНИЕ!$A$2:$A$108,0))</f>
        <v>461557.23260866734</v>
      </c>
      <c r="U96" s="10">
        <f>'ВРП-РЕАЛ'!I96*1000/INDEX(НАСЕЛЕНИЕ!Y$2:Y$108,MATCH('ВРП-ДУШ'!$C96,НАСЕЛЕНИЕ!$A$2:$A$108,0))</f>
        <v>473678.91043752787</v>
      </c>
      <c r="V96" s="12">
        <f t="shared" si="3"/>
        <v>420177.98090431443</v>
      </c>
    </row>
    <row r="97" spans="1:22" ht="12.75" customHeight="1" x14ac:dyDescent="0.25">
      <c r="A97" s="105" t="s">
        <v>9</v>
      </c>
      <c r="B97" s="1" t="s">
        <v>102</v>
      </c>
      <c r="C97" s="9" t="str">
        <f t="shared" si="2"/>
        <v>Магаданская область</v>
      </c>
      <c r="D97" s="10">
        <f>E97/INDEX('ВРП-ДУШ ИФО'!B:B,MATCH($B97,'ВРП-ДУШ ИФО'!$A:$A,0))*100</f>
        <v>718693.90966318583</v>
      </c>
      <c r="E97" s="10">
        <f>F97/INDEX('ВРП-ДУШ ИФО'!C:C,MATCH($B97,'ВРП-ДУШ ИФО'!$A:$A,0))*100</f>
        <v>719412.60357284907</v>
      </c>
      <c r="F97" s="10">
        <f>G97/INDEX('ВРП-ДУШ ИФО'!D:D,MATCH($B97,'ВРП-ДУШ ИФО'!$A:$A,0))*100</f>
        <v>736678.50605859747</v>
      </c>
      <c r="G97" s="10">
        <f>H97/INDEX('ВРП-ДУШ ИФО'!E:E,MATCH($B97,'ВРП-ДУШ ИФО'!$A:$A,0))*100</f>
        <v>745518.6481313007</v>
      </c>
      <c r="H97" s="10">
        <f>I97/INDEX('ВРП-ДУШ ИФО'!F:F,MATCH($B97,'ВРП-ДУШ ИФО'!$A:$A,0))*100</f>
        <v>799195.99079675437</v>
      </c>
      <c r="I97" s="10">
        <f>J97/INDEX('ВРП-ДУШ ИФО'!G:G,MATCH($B97,'ВРП-ДУШ ИФО'!$A:$A,0))*100</f>
        <v>805589.5587231284</v>
      </c>
      <c r="J97" s="10">
        <f>K97/INDEX('ВРП-ДУШ ИФО'!H:H,MATCH($B97,'ВРП-ДУШ ИФО'!$A:$A,0))*100</f>
        <v>853119.34268779296</v>
      </c>
      <c r="K97" s="10">
        <f>L97/INDEX('ВРП-ДУШ ИФО'!I:I,MATCH($B97,'ВРП-ДУШ ИФО'!$A:$A,0))*100</f>
        <v>886390.99705261702</v>
      </c>
      <c r="L97" s="10">
        <f>M97/INDEX('ВРП-ДУШ ИФО'!J:J,MATCH($B97,'ВРП-ДУШ ИФО'!$A:$A,0))*100</f>
        <v>930710.54690524796</v>
      </c>
      <c r="M97" s="10">
        <f>N97/INDEX('ВРП-ДУШ ИФО'!K:K,MATCH($B97,'ВРП-ДУШ ИФО'!$A:$A,0))*100</f>
        <v>980968.91643813136</v>
      </c>
      <c r="N97" s="10">
        <f>O97/INDEX('ВРП-ДУШ ИФО'!L:L,MATCH($B97,'ВРП-ДУШ ИФО'!$A:$A,0))*100</f>
        <v>1025112.5176778473</v>
      </c>
      <c r="O97" s="10">
        <f>'ВРП-РЕАЛ'!C97*1000/INDEX(НАСЕЛЕНИЕ!S$2:S$108,MATCH('ВРП-ДУШ'!$C97,НАСЕЛЕНИЕ!$A$2:$A$108,0))</f>
        <v>1060991.4557965719</v>
      </c>
      <c r="P97" s="10">
        <f>'ВРП-РЕАЛ'!D97*1000/INDEX(НАСЕЛЕНИЕ!T$2:T$108,MATCH('ВРП-ДУШ'!$C97,НАСЕЛЕНИЕ!$A$2:$A$108,0))</f>
        <v>1135988.70738834</v>
      </c>
      <c r="Q97" s="10">
        <f>'ВРП-РЕАЛ'!E97*1000/INDEX(НАСЕЛЕНИЕ!U$2:U$108,MATCH('ВРП-ДУШ'!$C97,НАСЕЛЕНИЕ!$A$2:$A$108,0))</f>
        <v>1189463.5185211378</v>
      </c>
      <c r="R97" s="10">
        <f>'ВРП-РЕАЛ'!F97*1000/INDEX(НАСЕЛЕНИЕ!V$2:V$108,MATCH('ВРП-ДУШ'!$C97,НАСЕЛЕНИЕ!$A$2:$A$108,0))</f>
        <v>1277196.2079761033</v>
      </c>
      <c r="S97" s="10">
        <f>'ВРП-РЕАЛ'!G97*1000/INDEX(НАСЕЛЕНИЕ!W$2:W$108,MATCH('ВРП-ДУШ'!$C97,НАСЕЛЕНИЕ!$A$2:$A$108,0))</f>
        <v>1354737.2533389374</v>
      </c>
      <c r="T97" s="10">
        <f>'ВРП-РЕАЛ'!H97*1000/INDEX(НАСЕЛЕНИЕ!X$2:X$108,MATCH('ВРП-ДУШ'!$C97,НАСЕЛЕНИЕ!$A$2:$A$108,0))</f>
        <v>1451073.6845572251</v>
      </c>
      <c r="U97" s="10">
        <f>'ВРП-РЕАЛ'!I97*1000/INDEX(НАСЕЛЕНИЕ!Y$2:Y$108,MATCH('ВРП-ДУШ'!$C97,НАСЕЛЕНИЕ!$A$2:$A$108,0))</f>
        <v>1368781.5433236377</v>
      </c>
      <c r="V97" s="12">
        <f t="shared" si="3"/>
        <v>1296206.8191842304</v>
      </c>
    </row>
    <row r="98" spans="1:22" ht="12.75" customHeight="1" x14ac:dyDescent="0.25">
      <c r="A98" s="105" t="s">
        <v>9</v>
      </c>
      <c r="B98" s="1" t="s">
        <v>103</v>
      </c>
      <c r="C98" s="9" t="str">
        <f t="shared" si="2"/>
        <v>Сахалинская область</v>
      </c>
      <c r="D98" s="10">
        <f>E98/INDEX('ВРП-ДУШ ИФО'!B:B,MATCH($B98,'ВРП-ДУШ ИФО'!$A:$A,0))*100</f>
        <v>773161.50858158013</v>
      </c>
      <c r="E98" s="10">
        <f>F98/INDEX('ВРП-ДУШ ИФО'!C:C,MATCH($B98,'ВРП-ДУШ ИФО'!$A:$A,0))*100</f>
        <v>854343.46698264603</v>
      </c>
      <c r="F98" s="10">
        <f>G98/INDEX('ВРП-ДУШ ИФО'!D:D,MATCH($B98,'ВРП-ДУШ ИФО'!$A:$A,0))*100</f>
        <v>973951.55236021639</v>
      </c>
      <c r="G98" s="10">
        <f>H98/INDEX('ВРП-ДУШ ИФО'!E:E,MATCH($B98,'ВРП-ДУШ ИФО'!$A:$A,0))*100</f>
        <v>1243736.1323639962</v>
      </c>
      <c r="H98" s="10">
        <f>I98/INDEX('ВРП-ДУШ ИФО'!F:F,MATCH($B98,'ВРП-ДУШ ИФО'!$A:$A,0))*100</f>
        <v>1200205.3677312564</v>
      </c>
      <c r="I98" s="10">
        <f>J98/INDEX('ВРП-ДУШ ИФО'!G:G,MATCH($B98,'ВРП-ДУШ ИФО'!$A:$A,0))*100</f>
        <v>1341829.6011235446</v>
      </c>
      <c r="J98" s="10">
        <f>K98/INDEX('ВРП-ДУШ ИФО'!H:H,MATCH($B98,'ВРП-ДУШ ИФО'!$A:$A,0))*100</f>
        <v>1461252.4356235403</v>
      </c>
      <c r="K98" s="10">
        <f>L98/INDEX('ВРП-ДУШ ИФО'!I:I,MATCH($B98,'ВРП-ДУШ ИФО'!$A:$A,0))*100</f>
        <v>1532853.8049690938</v>
      </c>
      <c r="L98" s="10">
        <f>M98/INDEX('ВРП-ДУШ ИФО'!J:J,MATCH($B98,'ВРП-ДУШ ИФО'!$A:$A,0))*100</f>
        <v>1499131.0212597738</v>
      </c>
      <c r="M98" s="10">
        <f>N98/INDEX('ВРП-ДУШ ИФО'!K:K,MATCH($B98,'ВРП-ДУШ ИФО'!$A:$A,0))*100</f>
        <v>1526115.3796424496</v>
      </c>
      <c r="N98" s="10">
        <f>O98/INDEX('ВРП-ДУШ ИФО'!L:L,MATCH($B98,'ВРП-ДУШ ИФО'!$A:$A,0))*100</f>
        <v>1544428.7641981591</v>
      </c>
      <c r="O98" s="10">
        <f>'ВРП-РЕАЛ'!C98*1000/INDEX(НАСЕЛЕНИЕ!S$2:S$108,MATCH('ВРП-ДУШ'!$C98,НАСЕЛЕНИЕ!$A$2:$A$108,0))</f>
        <v>1598483.7709450948</v>
      </c>
      <c r="P98" s="10">
        <f>'ВРП-РЕАЛ'!D98*1000/INDEX(НАСЕЛЕНИЕ!T$2:T$108,MATCH('ВРП-ДУШ'!$C98,НАСЕЛЕНИЕ!$A$2:$A$108,0))</f>
        <v>1506953.9550324115</v>
      </c>
      <c r="Q98" s="10">
        <f>'ВРП-РЕАЛ'!E98*1000/INDEX(НАСЕЛЕНИЕ!U$2:U$108,MATCH('ВРП-ДУШ'!$C98,НАСЕЛЕНИЕ!$A$2:$A$108,0))</f>
        <v>1606387.9703989893</v>
      </c>
      <c r="R98" s="10">
        <f>'ВРП-РЕАЛ'!F98*1000/INDEX(НАСЕЛЕНИЕ!V$2:V$108,MATCH('ВРП-ДУШ'!$C98,НАСЕЛЕНИЕ!$A$2:$A$108,0))</f>
        <v>1622480.7988865869</v>
      </c>
      <c r="S98" s="10">
        <f>'ВРП-РЕАЛ'!G98*1000/INDEX(НАСЕЛЕНИЕ!W$2:W$108,MATCH('ВРП-ДУШ'!$C98,НАСЕЛЕНИЕ!$A$2:$A$108,0))</f>
        <v>1596366.639446317</v>
      </c>
      <c r="T98" s="10">
        <f>'ВРП-РЕАЛ'!H98*1000/INDEX(НАСЕЛЕНИЕ!X$2:X$108,MATCH('ВРП-ДУШ'!$C98,НАСЕЛЕНИЕ!$A$2:$A$108,0))</f>
        <v>1557631.6530486122</v>
      </c>
      <c r="U98" s="10">
        <f>'ВРП-РЕАЛ'!I98*1000/INDEX(НАСЕЛЕНИЕ!Y$2:Y$108,MATCH('ВРП-ДУШ'!$C98,НАСЕЛЕНИЕ!$A$2:$A$108,0))</f>
        <v>1520948.8963287226</v>
      </c>
      <c r="V98" s="12">
        <f t="shared" si="3"/>
        <v>1568461.6521902734</v>
      </c>
    </row>
    <row r="99" spans="1:22" ht="12.75" customHeight="1" x14ac:dyDescent="0.25">
      <c r="A99" s="105" t="s">
        <v>9</v>
      </c>
      <c r="B99" s="1" t="s">
        <v>104</v>
      </c>
      <c r="C99" s="9" t="str">
        <f t="shared" si="2"/>
        <v>Еврейская автономная область</v>
      </c>
      <c r="D99" s="10">
        <f>E99/INDEX('ВРП-ДУШ ИФО'!B:B,MATCH($B99,'ВРП-ДУШ ИФО'!$A:$A,0))*100</f>
        <v>207765.1968553013</v>
      </c>
      <c r="E99" s="10">
        <f>F99/INDEX('ВРП-ДУШ ИФО'!C:C,MATCH($B99,'ВРП-ДУШ ИФО'!$A:$A,0))*100</f>
        <v>220854.40425718526</v>
      </c>
      <c r="F99" s="10">
        <f>G99/INDEX('ВРП-ДУШ ИФО'!D:D,MATCH($B99,'ВРП-ДУШ ИФО'!$A:$A,0))*100</f>
        <v>236535.06695944539</v>
      </c>
      <c r="G99" s="10">
        <f>H99/INDEX('ВРП-ДУШ ИФО'!E:E,MATCH($B99,'ВРП-ДУШ ИФО'!$A:$A,0))*100</f>
        <v>284788.22061917227</v>
      </c>
      <c r="H99" s="10">
        <f>I99/INDEX('ВРП-ДУШ ИФО'!F:F,MATCH($B99,'ВРП-ДУШ ИФО'!$A:$A,0))*100</f>
        <v>288205.67926660232</v>
      </c>
      <c r="I99" s="10">
        <f>J99/INDEX('ВРП-ДУШ ИФО'!G:G,MATCH($B99,'ВРП-ДУШ ИФО'!$A:$A,0))*100</f>
        <v>276101.04073740501</v>
      </c>
      <c r="J99" s="10">
        <f>K99/INDEX('ВРП-ДУШ ИФО'!H:H,MATCH($B99,'ВРП-ДУШ ИФО'!$A:$A,0))*100</f>
        <v>324694.82390718831</v>
      </c>
      <c r="K99" s="10">
        <f>L99/INDEX('ВРП-ДУШ ИФО'!I:I,MATCH($B99,'ВРП-ДУШ ИФО'!$A:$A,0))*100</f>
        <v>343527.12369380525</v>
      </c>
      <c r="L99" s="10">
        <f>M99/INDEX('ВРП-ДУШ ИФО'!J:J,MATCH($B99,'ВРП-ДУШ ИФО'!$A:$A,0))*100</f>
        <v>352115.30178615038</v>
      </c>
      <c r="M99" s="10">
        <f>N99/INDEX('ВРП-ДУШ ИФО'!K:K,MATCH($B99,'ВРП-ДУШ ИФО'!$A:$A,0))*100</f>
        <v>294016.27699143556</v>
      </c>
      <c r="N99" s="10">
        <f>O99/INDEX('ВРП-ДУШ ИФО'!L:L,MATCH($B99,'ВРП-ДУШ ИФО'!$A:$A,0))*100</f>
        <v>299602.58625427284</v>
      </c>
      <c r="O99" s="10">
        <f>'ВРП-РЕАЛ'!C99*1000/INDEX(НАСЕЛЕНИЕ!S$2:S$108,MATCH('ВРП-ДУШ'!$C99,НАСЕЛЕНИЕ!$A$2:$A$108,0))</f>
        <v>298404.17590925569</v>
      </c>
      <c r="P99" s="10">
        <f>'ВРП-РЕАЛ'!D99*1000/INDEX(НАСЕЛЕНИЕ!T$2:T$108,MATCH('ВРП-ДУШ'!$C99,НАСЕЛЕНИЕ!$A$2:$A$108,0))</f>
        <v>328200.79882265639</v>
      </c>
      <c r="Q99" s="10">
        <f>'ВРП-РЕАЛ'!E99*1000/INDEX(НАСЕЛЕНИЕ!U$2:U$108,MATCH('ВРП-ДУШ'!$C99,НАСЕЛЕНИЕ!$A$2:$A$108,0))</f>
        <v>333035.31610050861</v>
      </c>
      <c r="R99" s="10">
        <f>'ВРП-РЕАЛ'!F99*1000/INDEX(НАСЕЛЕНИЕ!V$2:V$108,MATCH('ВРП-ДУШ'!$C99,НАСЕЛЕНИЕ!$A$2:$A$108,0))</f>
        <v>327919.29986832384</v>
      </c>
      <c r="S99" s="10">
        <f>'ВРП-РЕАЛ'!G99*1000/INDEX(НАСЕЛЕНИЕ!W$2:W$108,MATCH('ВРП-ДУШ'!$C99,НАСЕЛЕНИЕ!$A$2:$A$108,0))</f>
        <v>337840.40848471434</v>
      </c>
      <c r="T99" s="10">
        <f>'ВРП-РЕАЛ'!H99*1000/INDEX(НАСЕЛЕНИЕ!X$2:X$108,MATCH('ВРП-ДУШ'!$C99,НАСЕЛЕНИЕ!$A$2:$A$108,0))</f>
        <v>358612.20403381146</v>
      </c>
      <c r="U99" s="10">
        <f>'ВРП-РЕАЛ'!I99*1000/INDEX(НАСЕЛЕНИЕ!Y$2:Y$108,MATCH('ВРП-ДУШ'!$C99,НАСЕЛЕНИЕ!$A$2:$A$108,0))</f>
        <v>371643.07597007789</v>
      </c>
      <c r="V99" s="12">
        <f t="shared" si="3"/>
        <v>342875.18388001545</v>
      </c>
    </row>
    <row r="100" spans="1:22" ht="12.75" customHeight="1" x14ac:dyDescent="0.25">
      <c r="A100" s="105" t="s">
        <v>9</v>
      </c>
      <c r="B100" s="1" t="s">
        <v>105</v>
      </c>
      <c r="C100" s="9" t="str">
        <f t="shared" si="2"/>
        <v>Чукотский автономный округ</v>
      </c>
      <c r="D100" s="10">
        <f>E100/INDEX('ВРП-ДУШ ИФО'!B:B,MATCH($B100,'ВРП-ДУШ ИФО'!$A:$A,0))*100</f>
        <v>1143223.7304379204</v>
      </c>
      <c r="E100" s="10">
        <f>F100/INDEX('ВРП-ДУШ ИФО'!C:C,MATCH($B100,'ВРП-ДУШ ИФО'!$A:$A,0))*100</f>
        <v>975169.84206354606</v>
      </c>
      <c r="F100" s="10">
        <f>G100/INDEX('ВРП-ДУШ ИФО'!D:D,MATCH($B100,'ВРП-ДУШ ИФО'!$A:$A,0))*100</f>
        <v>1018077.3151143423</v>
      </c>
      <c r="G100" s="10">
        <f>H100/INDEX('ВРП-ДУШ ИФО'!E:E,MATCH($B100,'ВРП-ДУШ ИФО'!$A:$A,0))*100</f>
        <v>1151445.443394321</v>
      </c>
      <c r="H100" s="10">
        <f>I100/INDEX('ВРП-ДУШ ИФО'!F:F,MATCH($B100,'ВРП-ДУШ ИФО'!$A:$A,0))*100</f>
        <v>1361008.5140920875</v>
      </c>
      <c r="I100" s="10">
        <f>J100/INDEX('ВРП-ДУШ ИФО'!G:G,MATCH($B100,'ВРП-ДУШ ИФО'!$A:$A,0))*100</f>
        <v>1567881.8082340849</v>
      </c>
      <c r="J100" s="10">
        <f>K100/INDEX('ВРП-ДУШ ИФО'!H:H,MATCH($B100,'ВРП-ДУШ ИФО'!$A:$A,0))*100</f>
        <v>1318588.6007248652</v>
      </c>
      <c r="K100" s="10">
        <f>L100/INDEX('ВРП-ДУШ ИФО'!I:I,MATCH($B100,'ВРП-ДУШ ИФО'!$A:$A,0))*100</f>
        <v>1265845.0566958706</v>
      </c>
      <c r="L100" s="10">
        <f>M100/INDEX('ВРП-ДУШ ИФО'!J:J,MATCH($B100,'ВРП-ДУШ ИФО'!$A:$A,0))*100</f>
        <v>1256984.1412989993</v>
      </c>
      <c r="M100" s="10">
        <f>N100/INDEX('ВРП-ДУШ ИФО'!K:K,MATCH($B100,'ВРП-ДУШ ИФО'!$A:$A,0))*100</f>
        <v>1267040.0144293914</v>
      </c>
      <c r="N100" s="10">
        <f>O100/INDEX('ВРП-ДУШ ИФО'!L:L,MATCH($B100,'ВРП-ДУШ ИФО'!$A:$A,0))*100</f>
        <v>1458363.0566082294</v>
      </c>
      <c r="O100" s="10">
        <f>'ВРП-РЕАЛ'!C100*1000/INDEX(НАСЕЛЕНИЕ!S$2:S$108,MATCH('ВРП-ДУШ'!$C100,НАСЕЛЕНИЕ!$A$2:$A$108,0))</f>
        <v>1475863.4132875283</v>
      </c>
      <c r="P100" s="10">
        <f>'ВРП-РЕАЛ'!D100*1000/INDEX(НАСЕЛЕНИЕ!T$2:T$108,MATCH('ВРП-ДУШ'!$C100,НАСЕЛЕНИЕ!$A$2:$A$108,0))</f>
        <v>1495039.2205157925</v>
      </c>
      <c r="Q100" s="10">
        <f>'ВРП-РЕАЛ'!E100*1000/INDEX(НАСЕЛЕНИЕ!U$2:U$108,MATCH('ВРП-ДУШ'!$C100,НАСЕЛЕНИЕ!$A$2:$A$108,0))</f>
        <v>1562331.0563013842</v>
      </c>
      <c r="R100" s="10">
        <f>'ВРП-РЕАЛ'!F100*1000/INDEX(НАСЕЛЕНИЕ!V$2:V$108,MATCH('ВРП-ДУШ'!$C100,НАСЕЛЕНИЕ!$A$2:$A$108,0))</f>
        <v>1629321.428275805</v>
      </c>
      <c r="S100" s="10">
        <f>'ВРП-РЕАЛ'!G100*1000/INDEX(НАСЕЛЕНИЕ!W$2:W$108,MATCH('ВРП-ДУШ'!$C100,НАСЕЛЕНИЕ!$A$2:$A$108,0))</f>
        <v>1643238.6809528763</v>
      </c>
      <c r="T100" s="10">
        <f>'ВРП-РЕАЛ'!H100*1000/INDEX(НАСЕЛЕНИЕ!X$2:X$108,MATCH('ВРП-ДУШ'!$C100,НАСЕЛЕНИЕ!$A$2:$A$108,0))</f>
        <v>1770158.056340978</v>
      </c>
      <c r="U100" s="10">
        <f>'ВРП-РЕАЛ'!I100*1000/INDEX(НАСЕЛЕНИЕ!Y$2:Y$108,MATCH('ВРП-ДУШ'!$C100,НАСЕЛЕНИЕ!$A$2:$A$108,0))</f>
        <v>1693232.1684456791</v>
      </c>
      <c r="V100" s="12">
        <f t="shared" si="3"/>
        <v>1632220.101805419</v>
      </c>
    </row>
    <row r="101" spans="1:22" ht="12.75" customHeight="1" x14ac:dyDescent="0.25">
      <c r="A101" s="105" t="s">
        <v>9</v>
      </c>
      <c r="B101" s="1" t="s">
        <v>129</v>
      </c>
      <c r="C101" s="9" t="str">
        <f t="shared" si="2"/>
        <v>Сухопутные территории Арктической зоны Российской Федерации</v>
      </c>
      <c r="D101" s="10" t="e">
        <f>E101/INDEX('ВРП-ДУШ ИФО'!B:B,MATCH($B101,'ВРП-ДУШ ИФО'!$A:$A,0))*100</f>
        <v>#N/A</v>
      </c>
      <c r="E101" s="10" t="e">
        <f>F101/INDEX('ВРП-ДУШ ИФО'!C:C,MATCH($B101,'ВРП-ДУШ ИФО'!$A:$A,0))*100</f>
        <v>#N/A</v>
      </c>
      <c r="F101" s="10" t="e">
        <f>G101/INDEX('ВРП-ДУШ ИФО'!D:D,MATCH($B101,'ВРП-ДУШ ИФО'!$A:$A,0))*100</f>
        <v>#N/A</v>
      </c>
      <c r="G101" s="10" t="e">
        <f>H101/INDEX('ВРП-ДУШ ИФО'!E:E,MATCH($B101,'ВРП-ДУШ ИФО'!$A:$A,0))*100</f>
        <v>#N/A</v>
      </c>
      <c r="H101" s="10" t="e">
        <f>I101/INDEX('ВРП-ДУШ ИФО'!F:F,MATCH($B101,'ВРП-ДУШ ИФО'!$A:$A,0))*100</f>
        <v>#N/A</v>
      </c>
      <c r="I101" s="10" t="e">
        <f>J101/INDEX('ВРП-ДУШ ИФО'!G:G,MATCH($B101,'ВРП-ДУШ ИФО'!$A:$A,0))*100</f>
        <v>#N/A</v>
      </c>
      <c r="J101" s="10" t="e">
        <f>K101/INDEX('ВРП-ДУШ ИФО'!H:H,MATCH($B101,'ВРП-ДУШ ИФО'!$A:$A,0))*100</f>
        <v>#N/A</v>
      </c>
      <c r="K101" s="10" t="e">
        <f>L101/INDEX('ВРП-ДУШ ИФО'!I:I,MATCH($B101,'ВРП-ДУШ ИФО'!$A:$A,0))*100</f>
        <v>#N/A</v>
      </c>
      <c r="L101" s="10" t="e">
        <f>M101/INDEX('ВРП-ДУШ ИФО'!J:J,MATCH($B101,'ВРП-ДУШ ИФО'!$A:$A,0))*100</f>
        <v>#N/A</v>
      </c>
      <c r="M101" s="10" t="e">
        <f>N101/INDEX('ВРП-ДУШ ИФО'!K:K,MATCH($B101,'ВРП-ДУШ ИФО'!$A:$A,0))*100</f>
        <v>#N/A</v>
      </c>
      <c r="N101" s="10" t="e">
        <f>O101/INDEX('ВРП-ДУШ ИФО'!L:L,MATCH($B101,'ВРП-ДУШ ИФО'!$A:$A,0))*100</f>
        <v>#N/A</v>
      </c>
      <c r="O101" s="10" t="e">
        <f>'ВРП-РЕАЛ'!C101*1000/INDEX(НАСЕЛЕНИЕ!S$2:S$108,MATCH('ВРП-ДУШ'!$C101,НАСЕЛЕНИЕ!$A$2:$A$108,0))</f>
        <v>#N/A</v>
      </c>
      <c r="P101" s="10" t="e">
        <f>'ВРП-РЕАЛ'!D101*1000/INDEX(НАСЕЛЕНИЕ!T$2:T$108,MATCH('ВРП-ДУШ'!$C101,НАСЕЛЕНИЕ!$A$2:$A$108,0))</f>
        <v>#N/A</v>
      </c>
      <c r="Q101" s="10" t="e">
        <f>'ВРП-РЕАЛ'!E101*1000/INDEX(НАСЕЛЕНИЕ!U$2:U$108,MATCH('ВРП-ДУШ'!$C101,НАСЕЛЕНИЕ!$A$2:$A$108,0))</f>
        <v>#N/A</v>
      </c>
      <c r="R101" s="10" t="e">
        <f>'ВРП-РЕАЛ'!F101*1000/INDEX(НАСЕЛЕНИЕ!V$2:V$108,MATCH('ВРП-ДУШ'!$C101,НАСЕЛЕНИЕ!$A$2:$A$108,0))</f>
        <v>#N/A</v>
      </c>
      <c r="S101" s="10" t="e">
        <f>'ВРП-РЕАЛ'!G101*1000/INDEX(НАСЕЛЕНИЕ!W$2:W$108,MATCH('ВРП-ДУШ'!$C101,НАСЕЛЕНИЕ!$A$2:$A$108,0))</f>
        <v>#VALUE!</v>
      </c>
      <c r="T101" s="10" t="e">
        <f>'ВРП-РЕАЛ'!H101*1000/INDEX(НАСЕЛЕНИЕ!X$2:X$108,MATCH('ВРП-ДУШ'!$C101,НАСЕЛЕНИЕ!$A$2:$A$108,0))</f>
        <v>#VALUE!</v>
      </c>
      <c r="U101" s="10" t="e">
        <f>'ВРП-РЕАЛ'!I101*1000/INDEX(НАСЕЛЕНИЕ!Y$2:Y$108,MATCH('ВРП-ДУШ'!$C101,НАСЕЛЕНИЕ!$A$2:$A$108,0))</f>
        <v>#VALUE!</v>
      </c>
      <c r="V101" s="12" t="e">
        <f t="shared" si="3"/>
        <v>#N/A</v>
      </c>
    </row>
  </sheetData>
  <mergeCells count="3">
    <mergeCell ref="A1:AL1"/>
    <mergeCell ref="A3:B4"/>
    <mergeCell ref="A5:A101"/>
  </mergeCells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46A64-799F-41F4-997D-0E961AE65C79}">
  <dimension ref="A1:Q101"/>
  <sheetViews>
    <sheetView workbookViewId="0">
      <selection activeCell="F7" sqref="F7"/>
    </sheetView>
  </sheetViews>
  <sheetFormatPr defaultRowHeight="12.5" x14ac:dyDescent="0.25"/>
  <cols>
    <col min="1" max="1" width="42.6328125" customWidth="1"/>
  </cols>
  <sheetData>
    <row r="1" spans="1:17" ht="13" x14ac:dyDescent="0.3">
      <c r="A1" s="4" t="s">
        <v>416</v>
      </c>
    </row>
    <row r="2" spans="1:17" x14ac:dyDescent="0.25">
      <c r="A2" t="s">
        <v>0</v>
      </c>
    </row>
    <row r="3" spans="1:17" x14ac:dyDescent="0.25">
      <c r="A3" s="75" t="s">
        <v>0</v>
      </c>
      <c r="B3" s="75" t="s">
        <v>361</v>
      </c>
      <c r="C3" s="75" t="s">
        <v>362</v>
      </c>
      <c r="D3" s="75" t="s">
        <v>363</v>
      </c>
      <c r="E3" s="75" t="s">
        <v>364</v>
      </c>
      <c r="F3" s="75" t="s">
        <v>120</v>
      </c>
      <c r="G3" s="75" t="s">
        <v>119</v>
      </c>
      <c r="H3" s="75" t="s">
        <v>114</v>
      </c>
      <c r="I3" s="75" t="s">
        <v>113</v>
      </c>
      <c r="J3" s="75" t="s">
        <v>118</v>
      </c>
      <c r="K3" s="75" t="s">
        <v>112</v>
      </c>
      <c r="L3" s="75" t="s">
        <v>111</v>
      </c>
      <c r="M3" s="75" t="s">
        <v>1</v>
      </c>
      <c r="N3" s="75" t="s">
        <v>2</v>
      </c>
      <c r="O3" s="75" t="s">
        <v>3</v>
      </c>
      <c r="P3" s="75" t="s">
        <v>4</v>
      </c>
      <c r="Q3" s="75" t="s">
        <v>5</v>
      </c>
    </row>
    <row r="4" spans="1:17" x14ac:dyDescent="0.25">
      <c r="A4" s="75" t="s">
        <v>10</v>
      </c>
      <c r="B4" s="74">
        <v>108</v>
      </c>
      <c r="C4" s="3">
        <v>108.6</v>
      </c>
      <c r="D4" s="3">
        <v>108.5</v>
      </c>
      <c r="E4" s="3">
        <v>105.7</v>
      </c>
      <c r="F4" s="3">
        <v>92.4</v>
      </c>
      <c r="G4" s="3">
        <v>104.6</v>
      </c>
      <c r="H4" s="3">
        <v>105.3</v>
      </c>
      <c r="I4" s="3">
        <v>102.9</v>
      </c>
      <c r="J4" s="3">
        <v>101.6</v>
      </c>
      <c r="K4" s="3">
        <v>99.5</v>
      </c>
      <c r="L4" s="3">
        <v>99.2</v>
      </c>
      <c r="M4" s="3">
        <v>100.6</v>
      </c>
      <c r="N4" s="3">
        <v>101.7</v>
      </c>
      <c r="O4" s="3">
        <v>102.8</v>
      </c>
      <c r="P4" s="3">
        <v>101.6</v>
      </c>
      <c r="Q4" s="74">
        <v>98</v>
      </c>
    </row>
    <row r="5" spans="1:17" x14ac:dyDescent="0.25">
      <c r="A5" s="75" t="s">
        <v>11</v>
      </c>
      <c r="B5" s="3">
        <v>109.6</v>
      </c>
      <c r="C5" s="3">
        <v>109.7</v>
      </c>
      <c r="D5" s="3">
        <v>108.8</v>
      </c>
      <c r="E5" s="3">
        <v>107.4</v>
      </c>
      <c r="F5" s="74">
        <v>89</v>
      </c>
      <c r="G5" s="3">
        <v>102.8</v>
      </c>
      <c r="H5" s="3">
        <v>104.5</v>
      </c>
      <c r="I5" s="3">
        <v>103.4</v>
      </c>
      <c r="J5" s="3">
        <v>101.2</v>
      </c>
      <c r="K5" s="3">
        <v>100.4</v>
      </c>
      <c r="L5" s="3">
        <v>98.9</v>
      </c>
      <c r="M5" s="74">
        <v>101</v>
      </c>
      <c r="N5" s="3">
        <v>101.6</v>
      </c>
      <c r="O5" s="3">
        <v>102.7</v>
      </c>
      <c r="P5" s="3">
        <v>101.6</v>
      </c>
      <c r="Q5" s="3">
        <v>99.4</v>
      </c>
    </row>
    <row r="6" spans="1:17" x14ac:dyDescent="0.25">
      <c r="A6" s="75" t="s">
        <v>12</v>
      </c>
      <c r="B6" s="3">
        <v>107.5</v>
      </c>
      <c r="C6" s="3">
        <v>111.2</v>
      </c>
      <c r="D6" s="3">
        <v>112.9</v>
      </c>
      <c r="E6" s="3">
        <v>111.9</v>
      </c>
      <c r="F6" s="3">
        <v>101.1</v>
      </c>
      <c r="G6" s="3">
        <v>109.6</v>
      </c>
      <c r="H6" s="3">
        <v>110.9</v>
      </c>
      <c r="I6" s="3">
        <v>105.2</v>
      </c>
      <c r="J6" s="3">
        <v>102.7</v>
      </c>
      <c r="K6" s="3">
        <v>102.6</v>
      </c>
      <c r="L6" s="3">
        <v>102.8</v>
      </c>
      <c r="M6" s="3">
        <v>103.2</v>
      </c>
      <c r="N6" s="3">
        <v>103.7</v>
      </c>
      <c r="O6" s="3">
        <v>102.7</v>
      </c>
      <c r="P6" s="74">
        <v>102</v>
      </c>
      <c r="Q6" s="3">
        <v>100.3</v>
      </c>
    </row>
    <row r="7" spans="1:17" x14ac:dyDescent="0.25">
      <c r="A7" s="75" t="s">
        <v>13</v>
      </c>
      <c r="B7" s="3">
        <v>107.2</v>
      </c>
      <c r="C7" s="3">
        <v>108.2</v>
      </c>
      <c r="D7" s="3">
        <v>112.4</v>
      </c>
      <c r="E7" s="3">
        <v>106.9</v>
      </c>
      <c r="F7" s="3">
        <v>91.8</v>
      </c>
      <c r="G7" s="3">
        <v>105.2</v>
      </c>
      <c r="H7" s="3">
        <v>109.2</v>
      </c>
      <c r="I7" s="3">
        <v>109.3</v>
      </c>
      <c r="J7" s="3">
        <v>101.9</v>
      </c>
      <c r="K7" s="3">
        <v>104.3</v>
      </c>
      <c r="L7" s="3">
        <v>102.2</v>
      </c>
      <c r="M7" s="3">
        <v>100.8</v>
      </c>
      <c r="N7" s="3">
        <v>105.3</v>
      </c>
      <c r="O7" s="74">
        <v>104</v>
      </c>
      <c r="P7" s="3">
        <v>103.1</v>
      </c>
      <c r="Q7" s="3">
        <v>100.3</v>
      </c>
    </row>
    <row r="8" spans="1:17" x14ac:dyDescent="0.25">
      <c r="A8" s="75" t="s">
        <v>14</v>
      </c>
      <c r="B8" s="74">
        <v>101</v>
      </c>
      <c r="C8" s="74">
        <v>108</v>
      </c>
      <c r="D8" s="3">
        <v>114.8</v>
      </c>
      <c r="E8" s="3">
        <v>101.8</v>
      </c>
      <c r="F8" s="3">
        <v>95.4</v>
      </c>
      <c r="G8" s="3">
        <v>107.3</v>
      </c>
      <c r="H8" s="3">
        <v>103.5</v>
      </c>
      <c r="I8" s="3">
        <v>102.9</v>
      </c>
      <c r="J8" s="3">
        <v>102.1</v>
      </c>
      <c r="K8" s="3">
        <v>101.4</v>
      </c>
      <c r="L8" s="74">
        <v>99</v>
      </c>
      <c r="M8" s="3">
        <v>101.2</v>
      </c>
      <c r="N8" s="3">
        <v>101.1</v>
      </c>
      <c r="O8" s="3">
        <v>101.5</v>
      </c>
      <c r="P8" s="3">
        <v>107.2</v>
      </c>
      <c r="Q8" s="3">
        <v>100.7</v>
      </c>
    </row>
    <row r="9" spans="1:17" x14ac:dyDescent="0.25">
      <c r="A9" s="75" t="s">
        <v>15</v>
      </c>
      <c r="B9" s="3">
        <v>106.4</v>
      </c>
      <c r="C9" s="3">
        <v>107.8</v>
      </c>
      <c r="D9" s="3">
        <v>113.2</v>
      </c>
      <c r="E9" s="3">
        <v>108.3</v>
      </c>
      <c r="F9" s="3">
        <v>96.5</v>
      </c>
      <c r="G9" s="3">
        <v>101.3</v>
      </c>
      <c r="H9" s="3">
        <v>111.5</v>
      </c>
      <c r="I9" s="3">
        <v>109.4</v>
      </c>
      <c r="J9" s="3">
        <v>102.3</v>
      </c>
      <c r="K9" s="3">
        <v>105.9</v>
      </c>
      <c r="L9" s="3">
        <v>100.4</v>
      </c>
      <c r="M9" s="3">
        <v>101.3</v>
      </c>
      <c r="N9" s="3">
        <v>102.5</v>
      </c>
      <c r="O9" s="3">
        <v>102.9</v>
      </c>
      <c r="P9" s="3">
        <v>101.5</v>
      </c>
      <c r="Q9" s="3">
        <v>97.9</v>
      </c>
    </row>
    <row r="10" spans="1:17" x14ac:dyDescent="0.25">
      <c r="A10" s="75" t="s">
        <v>16</v>
      </c>
      <c r="B10" s="3">
        <v>106.2</v>
      </c>
      <c r="C10" s="3">
        <v>108.3</v>
      </c>
      <c r="D10" s="3">
        <v>113.3</v>
      </c>
      <c r="E10" s="3">
        <v>100.6</v>
      </c>
      <c r="F10" s="3">
        <v>93.8</v>
      </c>
      <c r="G10" s="3">
        <v>102.5</v>
      </c>
      <c r="H10" s="3">
        <v>101.2</v>
      </c>
      <c r="I10" s="3">
        <v>96.9</v>
      </c>
      <c r="J10" s="3">
        <v>105.6</v>
      </c>
      <c r="K10" s="3">
        <v>90.4</v>
      </c>
      <c r="L10" s="3">
        <v>101.9</v>
      </c>
      <c r="M10" s="3">
        <v>97.1</v>
      </c>
      <c r="N10" s="3">
        <v>100.2</v>
      </c>
      <c r="O10" s="3">
        <v>102.2</v>
      </c>
      <c r="P10" s="3">
        <v>103.4</v>
      </c>
      <c r="Q10" s="3">
        <v>102.2</v>
      </c>
    </row>
    <row r="11" spans="1:17" x14ac:dyDescent="0.25">
      <c r="A11" s="75" t="s">
        <v>17</v>
      </c>
      <c r="B11" s="74">
        <v>106</v>
      </c>
      <c r="C11" s="3">
        <v>107.1</v>
      </c>
      <c r="D11" s="3">
        <v>112.9</v>
      </c>
      <c r="E11" s="74">
        <v>116</v>
      </c>
      <c r="F11" s="3">
        <v>93.7</v>
      </c>
      <c r="G11" s="3">
        <v>110.4</v>
      </c>
      <c r="H11" s="3">
        <v>113.2</v>
      </c>
      <c r="I11" s="3">
        <v>109.8</v>
      </c>
      <c r="J11" s="3">
        <v>97.4</v>
      </c>
      <c r="K11" s="3">
        <v>102.9</v>
      </c>
      <c r="L11" s="3">
        <v>94.3</v>
      </c>
      <c r="M11" s="3">
        <v>102.5</v>
      </c>
      <c r="N11" s="3">
        <v>105.5</v>
      </c>
      <c r="O11" s="74">
        <v>103</v>
      </c>
      <c r="P11" s="3">
        <v>102.8</v>
      </c>
      <c r="Q11" s="3">
        <v>99.1</v>
      </c>
    </row>
    <row r="12" spans="1:17" x14ac:dyDescent="0.25">
      <c r="A12" s="75" t="s">
        <v>18</v>
      </c>
      <c r="B12" s="3">
        <v>105.3</v>
      </c>
      <c r="C12" s="3">
        <v>108.1</v>
      </c>
      <c r="D12" s="3">
        <v>107.8</v>
      </c>
      <c r="E12" s="3">
        <v>104.8</v>
      </c>
      <c r="F12" s="3">
        <v>90.9</v>
      </c>
      <c r="G12" s="3">
        <v>107.2</v>
      </c>
      <c r="H12" s="3">
        <v>104.7</v>
      </c>
      <c r="I12" s="3">
        <v>104.7</v>
      </c>
      <c r="J12" s="3">
        <v>102.7</v>
      </c>
      <c r="K12" s="3">
        <v>100.7</v>
      </c>
      <c r="L12" s="74">
        <v>99</v>
      </c>
      <c r="M12" s="3">
        <v>97.3</v>
      </c>
      <c r="N12" s="3">
        <v>102.6</v>
      </c>
      <c r="O12" s="3">
        <v>101.1</v>
      </c>
      <c r="P12" s="3">
        <v>102.3</v>
      </c>
      <c r="Q12" s="74">
        <v>97</v>
      </c>
    </row>
    <row r="13" spans="1:17" x14ac:dyDescent="0.25">
      <c r="A13" s="75" t="s">
        <v>19</v>
      </c>
      <c r="B13" s="3">
        <v>106.1</v>
      </c>
      <c r="C13" s="3">
        <v>106.7</v>
      </c>
      <c r="D13" s="3">
        <v>110.5</v>
      </c>
      <c r="E13" s="3">
        <v>104.9</v>
      </c>
      <c r="F13" s="3">
        <v>96.7</v>
      </c>
      <c r="G13" s="3">
        <v>103.8</v>
      </c>
      <c r="H13" s="3">
        <v>109.1</v>
      </c>
      <c r="I13" s="74">
        <v>105</v>
      </c>
      <c r="J13" s="3">
        <v>104.3</v>
      </c>
      <c r="K13" s="3">
        <v>104.6</v>
      </c>
      <c r="L13" s="3">
        <v>102.9</v>
      </c>
      <c r="M13" s="3">
        <v>103.7</v>
      </c>
      <c r="N13" s="3">
        <v>102.7</v>
      </c>
      <c r="O13" s="3">
        <v>103.3</v>
      </c>
      <c r="P13" s="3">
        <v>103.2</v>
      </c>
      <c r="Q13" s="3">
        <v>102.6</v>
      </c>
    </row>
    <row r="14" spans="1:17" x14ac:dyDescent="0.25">
      <c r="A14" s="75" t="s">
        <v>20</v>
      </c>
      <c r="B14" s="3">
        <v>102.2</v>
      </c>
      <c r="C14" s="3">
        <v>108.5</v>
      </c>
      <c r="D14" s="3">
        <v>108.3</v>
      </c>
      <c r="E14" s="74">
        <v>104</v>
      </c>
      <c r="F14" s="3">
        <v>93.9</v>
      </c>
      <c r="G14" s="3">
        <v>104.4</v>
      </c>
      <c r="H14" s="3">
        <v>105.3</v>
      </c>
      <c r="I14" s="3">
        <v>102.2</v>
      </c>
      <c r="J14" s="3">
        <v>103.7</v>
      </c>
      <c r="K14" s="3">
        <v>105.3</v>
      </c>
      <c r="L14" s="3">
        <v>101.2</v>
      </c>
      <c r="M14" s="3">
        <v>101.7</v>
      </c>
      <c r="N14" s="3">
        <v>101.4</v>
      </c>
      <c r="O14" s="3">
        <v>102.5</v>
      </c>
      <c r="P14" s="3">
        <v>98.7</v>
      </c>
      <c r="Q14" s="3">
        <v>103.5</v>
      </c>
    </row>
    <row r="15" spans="1:17" x14ac:dyDescent="0.25">
      <c r="A15" s="75" t="s">
        <v>21</v>
      </c>
      <c r="B15" s="3">
        <v>106.7</v>
      </c>
      <c r="C15" s="3">
        <v>107.8</v>
      </c>
      <c r="D15" s="3">
        <v>109.6</v>
      </c>
      <c r="E15" s="3">
        <v>107.3</v>
      </c>
      <c r="F15" s="3">
        <v>89.6</v>
      </c>
      <c r="G15" s="3">
        <v>106.5</v>
      </c>
      <c r="H15" s="3">
        <v>106.8</v>
      </c>
      <c r="I15" s="74">
        <v>107</v>
      </c>
      <c r="J15" s="3">
        <v>100.9</v>
      </c>
      <c r="K15" s="3">
        <v>98.8</v>
      </c>
      <c r="L15" s="3">
        <v>101.3</v>
      </c>
      <c r="M15" s="74">
        <v>102</v>
      </c>
      <c r="N15" s="74">
        <v>100</v>
      </c>
      <c r="O15" s="74">
        <v>102</v>
      </c>
      <c r="P15" s="3">
        <v>104.9</v>
      </c>
      <c r="Q15" s="3">
        <v>98.2</v>
      </c>
    </row>
    <row r="16" spans="1:17" x14ac:dyDescent="0.25">
      <c r="A16" s="75" t="s">
        <v>22</v>
      </c>
      <c r="B16" s="3">
        <v>109.5</v>
      </c>
      <c r="C16" s="3">
        <v>105.4</v>
      </c>
      <c r="D16" s="3">
        <v>107.1</v>
      </c>
      <c r="E16" s="3">
        <v>107.2</v>
      </c>
      <c r="F16" s="3">
        <v>86.5</v>
      </c>
      <c r="G16" s="3">
        <v>104.2</v>
      </c>
      <c r="H16" s="3">
        <v>114.2</v>
      </c>
      <c r="I16" s="3">
        <v>104.5</v>
      </c>
      <c r="J16" s="3">
        <v>102.5</v>
      </c>
      <c r="K16" s="3">
        <v>102.1</v>
      </c>
      <c r="L16" s="3">
        <v>103.1</v>
      </c>
      <c r="M16" s="3">
        <v>98.6</v>
      </c>
      <c r="N16" s="3">
        <v>99.6</v>
      </c>
      <c r="O16" s="74">
        <v>102</v>
      </c>
      <c r="P16" s="3">
        <v>103.7</v>
      </c>
      <c r="Q16" s="74">
        <v>101</v>
      </c>
    </row>
    <row r="17" spans="1:17" x14ac:dyDescent="0.25">
      <c r="A17" s="75" t="s">
        <v>23</v>
      </c>
      <c r="B17" s="3">
        <v>106.7</v>
      </c>
      <c r="C17" s="3">
        <v>108.8</v>
      </c>
      <c r="D17" s="74">
        <v>105</v>
      </c>
      <c r="E17" s="3">
        <v>104.4</v>
      </c>
      <c r="F17" s="3">
        <v>94.1</v>
      </c>
      <c r="G17" s="3">
        <v>105.2</v>
      </c>
      <c r="H17" s="3">
        <v>109.3</v>
      </c>
      <c r="I17" s="3">
        <v>105.3</v>
      </c>
      <c r="J17" s="3">
        <v>102.8</v>
      </c>
      <c r="K17" s="3">
        <v>99.4</v>
      </c>
      <c r="L17" s="3">
        <v>98.6</v>
      </c>
      <c r="M17" s="3">
        <v>99.5</v>
      </c>
      <c r="N17" s="74">
        <v>102</v>
      </c>
      <c r="O17" s="3">
        <v>100.7</v>
      </c>
      <c r="P17" s="3">
        <v>101.9</v>
      </c>
      <c r="Q17" s="3">
        <v>101.9</v>
      </c>
    </row>
    <row r="18" spans="1:17" x14ac:dyDescent="0.25">
      <c r="A18" s="75" t="s">
        <v>24</v>
      </c>
      <c r="B18" s="3">
        <v>105.7</v>
      </c>
      <c r="C18" s="3">
        <v>106.9</v>
      </c>
      <c r="D18" s="3">
        <v>109.9</v>
      </c>
      <c r="E18" s="3">
        <v>108.5</v>
      </c>
      <c r="F18" s="3">
        <v>96.2</v>
      </c>
      <c r="G18" s="3">
        <v>108.4</v>
      </c>
      <c r="H18" s="3">
        <v>105.3</v>
      </c>
      <c r="I18" s="3">
        <v>104.6</v>
      </c>
      <c r="J18" s="3">
        <v>105.1</v>
      </c>
      <c r="K18" s="3">
        <v>100.9</v>
      </c>
      <c r="L18" s="3">
        <v>99.6</v>
      </c>
      <c r="M18" s="3">
        <v>98.3</v>
      </c>
      <c r="N18" s="3">
        <v>103.4</v>
      </c>
      <c r="O18" s="3">
        <v>102.7</v>
      </c>
      <c r="P18" s="3">
        <v>100.8</v>
      </c>
      <c r="Q18" s="3">
        <v>100.1</v>
      </c>
    </row>
    <row r="19" spans="1:17" x14ac:dyDescent="0.25">
      <c r="A19" s="75" t="s">
        <v>25</v>
      </c>
      <c r="B19" s="3">
        <v>105.6</v>
      </c>
      <c r="C19" s="3">
        <v>108.3</v>
      </c>
      <c r="D19" s="3">
        <v>111.6</v>
      </c>
      <c r="E19" s="3">
        <v>106.8</v>
      </c>
      <c r="F19" s="3">
        <v>100.4</v>
      </c>
      <c r="G19" s="3">
        <v>97.8</v>
      </c>
      <c r="H19" s="3">
        <v>113.7</v>
      </c>
      <c r="I19" s="3">
        <v>109.6</v>
      </c>
      <c r="J19" s="3">
        <v>109.9</v>
      </c>
      <c r="K19" s="3">
        <v>106.3</v>
      </c>
      <c r="L19" s="3">
        <v>107.9</v>
      </c>
      <c r="M19" s="3">
        <v>96.1</v>
      </c>
      <c r="N19" s="3">
        <v>101.8</v>
      </c>
      <c r="O19" s="3">
        <v>104.6</v>
      </c>
      <c r="P19" s="74">
        <v>99</v>
      </c>
      <c r="Q19" s="3">
        <v>101.4</v>
      </c>
    </row>
    <row r="20" spans="1:17" x14ac:dyDescent="0.25">
      <c r="A20" s="75" t="s">
        <v>26</v>
      </c>
      <c r="B20" s="3">
        <v>103.1</v>
      </c>
      <c r="C20" s="74">
        <v>112</v>
      </c>
      <c r="D20" s="3">
        <v>108.8</v>
      </c>
      <c r="E20" s="3">
        <v>108.3</v>
      </c>
      <c r="F20" s="3">
        <v>92.2</v>
      </c>
      <c r="G20" s="3">
        <v>104.3</v>
      </c>
      <c r="H20" s="3">
        <v>106.7</v>
      </c>
      <c r="I20" s="3">
        <v>100.6</v>
      </c>
      <c r="J20" s="3">
        <v>101.6</v>
      </c>
      <c r="K20" s="3">
        <v>99.6</v>
      </c>
      <c r="L20" s="3">
        <v>100.2</v>
      </c>
      <c r="M20" s="3">
        <v>102.2</v>
      </c>
      <c r="N20" s="3">
        <v>101.9</v>
      </c>
      <c r="O20" s="3">
        <v>104.6</v>
      </c>
      <c r="P20" s="3">
        <v>99.3</v>
      </c>
      <c r="Q20" s="3">
        <v>97.5</v>
      </c>
    </row>
    <row r="21" spans="1:17" x14ac:dyDescent="0.25">
      <c r="A21" s="75" t="s">
        <v>27</v>
      </c>
      <c r="B21" s="3">
        <v>107.6</v>
      </c>
      <c r="C21" s="3">
        <v>110.2</v>
      </c>
      <c r="D21" s="74">
        <v>113</v>
      </c>
      <c r="E21" s="3">
        <v>108.2</v>
      </c>
      <c r="F21" s="3">
        <v>93.8</v>
      </c>
      <c r="G21" s="3">
        <v>104.4</v>
      </c>
      <c r="H21" s="3">
        <v>105.9</v>
      </c>
      <c r="I21" s="3">
        <v>103.1</v>
      </c>
      <c r="J21" s="3">
        <v>105.1</v>
      </c>
      <c r="K21" s="3">
        <v>106.4</v>
      </c>
      <c r="L21" s="3">
        <v>106.1</v>
      </c>
      <c r="M21" s="3">
        <v>104.6</v>
      </c>
      <c r="N21" s="3">
        <v>104.4</v>
      </c>
      <c r="O21" s="74">
        <v>104</v>
      </c>
      <c r="P21" s="74">
        <v>101</v>
      </c>
      <c r="Q21" s="3">
        <v>104.2</v>
      </c>
    </row>
    <row r="22" spans="1:17" x14ac:dyDescent="0.25">
      <c r="A22" s="75" t="s">
        <v>28</v>
      </c>
      <c r="B22" s="3">
        <v>107.3</v>
      </c>
      <c r="C22" s="3">
        <v>111.7</v>
      </c>
      <c r="D22" s="3">
        <v>107.4</v>
      </c>
      <c r="E22" s="3">
        <v>101.6</v>
      </c>
      <c r="F22" s="3">
        <v>92.4</v>
      </c>
      <c r="G22" s="3">
        <v>103.6</v>
      </c>
      <c r="H22" s="3">
        <v>107.4</v>
      </c>
      <c r="I22" s="3">
        <v>104.6</v>
      </c>
      <c r="J22" s="3">
        <v>102.6</v>
      </c>
      <c r="K22" s="3">
        <v>101.9</v>
      </c>
      <c r="L22" s="3">
        <v>100.4</v>
      </c>
      <c r="M22" s="3">
        <v>101.2</v>
      </c>
      <c r="N22" s="3">
        <v>102.5</v>
      </c>
      <c r="O22" s="3">
        <v>103.7</v>
      </c>
      <c r="P22" s="3">
        <v>100.6</v>
      </c>
      <c r="Q22" s="3">
        <v>100.4</v>
      </c>
    </row>
    <row r="23" spans="1:17" x14ac:dyDescent="0.25">
      <c r="A23" s="75" t="s">
        <v>29</v>
      </c>
      <c r="B23" s="3">
        <v>110.5</v>
      </c>
      <c r="C23" s="3">
        <v>108.8</v>
      </c>
      <c r="D23" s="74">
        <v>107</v>
      </c>
      <c r="E23" s="3">
        <v>106.7</v>
      </c>
      <c r="F23" s="3">
        <v>86.4</v>
      </c>
      <c r="G23" s="3">
        <v>100.3</v>
      </c>
      <c r="H23" s="3">
        <v>101.8</v>
      </c>
      <c r="I23" s="3">
        <v>100.1</v>
      </c>
      <c r="J23" s="3">
        <v>99.9</v>
      </c>
      <c r="K23" s="3">
        <v>99.3</v>
      </c>
      <c r="L23" s="74">
        <v>97</v>
      </c>
      <c r="M23" s="3">
        <v>100.3</v>
      </c>
      <c r="N23" s="3">
        <v>101.2</v>
      </c>
      <c r="O23" s="3">
        <v>102.1</v>
      </c>
      <c r="P23" s="3">
        <v>100.4</v>
      </c>
      <c r="Q23" s="3">
        <v>98.9</v>
      </c>
    </row>
    <row r="24" spans="1:17" x14ac:dyDescent="0.25">
      <c r="A24" s="75" t="s">
        <v>30</v>
      </c>
      <c r="B24" s="3">
        <v>107.1</v>
      </c>
      <c r="C24" s="3">
        <v>108.2</v>
      </c>
      <c r="D24" s="3">
        <v>109.3</v>
      </c>
      <c r="E24" s="3">
        <v>104.9</v>
      </c>
      <c r="F24" s="74">
        <v>95</v>
      </c>
      <c r="G24" s="3">
        <v>104.3</v>
      </c>
      <c r="H24" s="3">
        <v>105.9</v>
      </c>
      <c r="I24" s="3">
        <v>103.5</v>
      </c>
      <c r="J24" s="3">
        <v>99.8</v>
      </c>
      <c r="K24" s="3">
        <v>100.4</v>
      </c>
      <c r="L24" s="3">
        <v>101.3</v>
      </c>
      <c r="M24" s="3">
        <v>101.5</v>
      </c>
      <c r="N24" s="3">
        <v>100.1</v>
      </c>
      <c r="O24" s="3">
        <v>101.6</v>
      </c>
      <c r="P24" s="3">
        <v>101.6</v>
      </c>
      <c r="Q24" s="3">
        <v>98.1</v>
      </c>
    </row>
    <row r="25" spans="1:17" x14ac:dyDescent="0.25">
      <c r="A25" s="75" t="s">
        <v>31</v>
      </c>
      <c r="B25" s="74">
        <v>109</v>
      </c>
      <c r="C25" s="74">
        <v>107</v>
      </c>
      <c r="D25" s="3">
        <v>109.8</v>
      </c>
      <c r="E25" s="3">
        <v>96.3</v>
      </c>
      <c r="F25" s="3">
        <v>88.3</v>
      </c>
      <c r="G25" s="3">
        <v>105.3</v>
      </c>
      <c r="H25" s="3">
        <v>102.9</v>
      </c>
      <c r="I25" s="3">
        <v>101.9</v>
      </c>
      <c r="J25" s="3">
        <v>101.1</v>
      </c>
      <c r="K25" s="3">
        <v>100.4</v>
      </c>
      <c r="L25" s="3">
        <v>100.8</v>
      </c>
      <c r="M25" s="3">
        <v>100.5</v>
      </c>
      <c r="N25" s="3">
        <v>101.2</v>
      </c>
      <c r="O25" s="3">
        <v>101.8</v>
      </c>
      <c r="P25" s="74">
        <v>101</v>
      </c>
      <c r="Q25" s="3">
        <v>100.9</v>
      </c>
    </row>
    <row r="26" spans="1:17" x14ac:dyDescent="0.25">
      <c r="A26" s="75" t="s">
        <v>32</v>
      </c>
      <c r="B26" s="74">
        <v>106</v>
      </c>
      <c r="C26" s="3">
        <v>110.8</v>
      </c>
      <c r="D26" s="3">
        <v>101.1</v>
      </c>
      <c r="E26" s="3">
        <v>104.6</v>
      </c>
      <c r="F26" s="3">
        <v>99.7</v>
      </c>
      <c r="G26" s="74">
        <v>104</v>
      </c>
      <c r="H26" s="74">
        <v>107</v>
      </c>
      <c r="I26" s="3">
        <v>102.8</v>
      </c>
      <c r="J26" s="3">
        <v>97.7</v>
      </c>
      <c r="K26" s="3">
        <v>96.6</v>
      </c>
      <c r="L26" s="3">
        <v>99.2</v>
      </c>
      <c r="M26" s="3">
        <v>99.3</v>
      </c>
      <c r="N26" s="3">
        <v>96.9</v>
      </c>
      <c r="O26" s="3">
        <v>99.7</v>
      </c>
      <c r="P26" s="3">
        <v>102.1</v>
      </c>
      <c r="Q26" s="3">
        <v>94.8</v>
      </c>
    </row>
    <row r="27" spans="1:17" x14ac:dyDescent="0.25">
      <c r="A27" s="75" t="s">
        <v>33</v>
      </c>
      <c r="B27" s="3">
        <v>110.4</v>
      </c>
      <c r="C27" s="3">
        <v>108.6</v>
      </c>
      <c r="D27" s="3">
        <v>113.3</v>
      </c>
      <c r="E27" s="3">
        <v>100.8</v>
      </c>
      <c r="F27" s="74">
        <v>103</v>
      </c>
      <c r="G27" s="3">
        <v>101.7</v>
      </c>
      <c r="H27" s="3">
        <v>102.7</v>
      </c>
      <c r="I27" s="3">
        <v>101.5</v>
      </c>
      <c r="J27" s="74">
        <v>102</v>
      </c>
      <c r="K27" s="3">
        <v>102.8</v>
      </c>
      <c r="L27" s="74">
        <v>104</v>
      </c>
      <c r="M27" s="3">
        <v>103.3</v>
      </c>
      <c r="N27" s="3">
        <v>102.6</v>
      </c>
      <c r="O27" s="74">
        <v>100</v>
      </c>
      <c r="P27" s="74">
        <v>101</v>
      </c>
      <c r="Q27" s="3">
        <v>94.2</v>
      </c>
    </row>
    <row r="28" spans="1:17" x14ac:dyDescent="0.25">
      <c r="A28" s="75" t="s">
        <v>34</v>
      </c>
      <c r="B28" s="74">
        <v>0</v>
      </c>
      <c r="C28" s="74">
        <v>0</v>
      </c>
      <c r="D28" s="74">
        <v>0</v>
      </c>
      <c r="E28" s="74">
        <v>0</v>
      </c>
      <c r="F28" s="74">
        <v>0</v>
      </c>
      <c r="G28" s="74">
        <v>0</v>
      </c>
      <c r="H28" s="74">
        <v>0</v>
      </c>
      <c r="I28" s="3">
        <v>94.1</v>
      </c>
      <c r="J28" s="3">
        <v>98.7</v>
      </c>
      <c r="K28" s="3">
        <v>102.9</v>
      </c>
      <c r="L28" s="3">
        <v>108.3</v>
      </c>
      <c r="M28" s="74">
        <v>108</v>
      </c>
      <c r="N28" s="3">
        <v>98.1</v>
      </c>
      <c r="O28" s="3">
        <v>92.3</v>
      </c>
      <c r="P28" s="3">
        <v>99.5</v>
      </c>
      <c r="Q28" s="3">
        <v>85.1</v>
      </c>
    </row>
    <row r="29" spans="1:17" x14ac:dyDescent="0.25">
      <c r="A29" s="75" t="s">
        <v>417</v>
      </c>
      <c r="B29" s="74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</row>
    <row r="30" spans="1:17" x14ac:dyDescent="0.25">
      <c r="A30" s="75" t="s">
        <v>36</v>
      </c>
      <c r="B30" s="3">
        <v>105.3</v>
      </c>
      <c r="C30" s="3">
        <v>105.6</v>
      </c>
      <c r="D30" s="3">
        <v>105.7</v>
      </c>
      <c r="E30" s="3">
        <v>97.2</v>
      </c>
      <c r="F30" s="3">
        <v>87.5</v>
      </c>
      <c r="G30" s="3">
        <v>106.2</v>
      </c>
      <c r="H30" s="3">
        <v>107.3</v>
      </c>
      <c r="I30" s="74">
        <v>105</v>
      </c>
      <c r="J30" s="3">
        <v>95.9</v>
      </c>
      <c r="K30" s="3">
        <v>103.2</v>
      </c>
      <c r="L30" s="3">
        <v>101.5</v>
      </c>
      <c r="M30" s="3">
        <v>100.4</v>
      </c>
      <c r="N30" s="3">
        <v>101.1</v>
      </c>
      <c r="O30" s="3">
        <v>103.1</v>
      </c>
      <c r="P30" s="74">
        <v>100</v>
      </c>
      <c r="Q30" s="3">
        <v>98.8</v>
      </c>
    </row>
    <row r="31" spans="1:17" x14ac:dyDescent="0.25">
      <c r="A31" s="75" t="s">
        <v>37</v>
      </c>
      <c r="B31" s="3">
        <v>104.2</v>
      </c>
      <c r="C31" s="3">
        <v>115.8</v>
      </c>
      <c r="D31" s="74">
        <v>120</v>
      </c>
      <c r="E31" s="3">
        <v>104.6</v>
      </c>
      <c r="F31" s="3">
        <v>91.3</v>
      </c>
      <c r="G31" s="3">
        <v>107.3</v>
      </c>
      <c r="H31" s="3">
        <v>104.2</v>
      </c>
      <c r="I31" s="74">
        <v>104</v>
      </c>
      <c r="J31" s="3">
        <v>100.1</v>
      </c>
      <c r="K31" s="3">
        <v>103.9</v>
      </c>
      <c r="L31" s="3">
        <v>97.8</v>
      </c>
      <c r="M31" s="3">
        <v>101.3</v>
      </c>
      <c r="N31" s="3">
        <v>101.1</v>
      </c>
      <c r="O31" s="3">
        <v>102.5</v>
      </c>
      <c r="P31" s="3">
        <v>100.7</v>
      </c>
      <c r="Q31" s="3">
        <v>99.4</v>
      </c>
    </row>
    <row r="32" spans="1:17" x14ac:dyDescent="0.25">
      <c r="A32" s="75" t="s">
        <v>38</v>
      </c>
      <c r="B32" s="3">
        <v>109.2</v>
      </c>
      <c r="C32" s="3">
        <v>110.9</v>
      </c>
      <c r="D32" s="3">
        <v>106.1</v>
      </c>
      <c r="E32" s="3">
        <v>105.1</v>
      </c>
      <c r="F32" s="3">
        <v>99.2</v>
      </c>
      <c r="G32" s="3">
        <v>104.8</v>
      </c>
      <c r="H32" s="3">
        <v>105.7</v>
      </c>
      <c r="I32" s="3">
        <v>105.3</v>
      </c>
      <c r="J32" s="3">
        <v>97.7</v>
      </c>
      <c r="K32" s="3">
        <v>99.5</v>
      </c>
      <c r="L32" s="3">
        <v>104.2</v>
      </c>
      <c r="M32" s="3">
        <v>101.3</v>
      </c>
      <c r="N32" s="3">
        <v>100.4</v>
      </c>
      <c r="O32" s="3">
        <v>102.6</v>
      </c>
      <c r="P32" s="3">
        <v>101.1</v>
      </c>
      <c r="Q32" s="3">
        <v>98.3</v>
      </c>
    </row>
    <row r="33" spans="1:17" x14ac:dyDescent="0.25">
      <c r="A33" s="75" t="s">
        <v>39</v>
      </c>
      <c r="B33" s="3">
        <v>104.4</v>
      </c>
      <c r="C33" s="3">
        <v>104.7</v>
      </c>
      <c r="D33" s="3">
        <v>103.8</v>
      </c>
      <c r="E33" s="3">
        <v>100.9</v>
      </c>
      <c r="F33" s="74">
        <v>92</v>
      </c>
      <c r="G33" s="3">
        <v>100.1</v>
      </c>
      <c r="H33" s="3">
        <v>100.5</v>
      </c>
      <c r="I33" s="3">
        <v>101.4</v>
      </c>
      <c r="J33" s="3">
        <v>101.9</v>
      </c>
      <c r="K33" s="3">
        <v>102.2</v>
      </c>
      <c r="L33" s="3">
        <v>101.8</v>
      </c>
      <c r="M33" s="3">
        <v>101.2</v>
      </c>
      <c r="N33" s="3">
        <v>102.3</v>
      </c>
      <c r="O33" s="3">
        <v>101.4</v>
      </c>
      <c r="P33" s="3">
        <v>105.9</v>
      </c>
      <c r="Q33" s="3">
        <v>108.3</v>
      </c>
    </row>
    <row r="34" spans="1:17" x14ac:dyDescent="0.25">
      <c r="A34" s="75" t="s">
        <v>40</v>
      </c>
      <c r="B34" s="3">
        <v>105.2</v>
      </c>
      <c r="C34" s="3">
        <v>105.4</v>
      </c>
      <c r="D34" s="3">
        <v>106.6</v>
      </c>
      <c r="E34" s="3">
        <v>109.2</v>
      </c>
      <c r="F34" s="3">
        <v>99.9</v>
      </c>
      <c r="G34" s="3">
        <v>103.3</v>
      </c>
      <c r="H34" s="3">
        <v>104.5</v>
      </c>
      <c r="I34" s="3">
        <v>108.9</v>
      </c>
      <c r="J34" s="3">
        <v>102.5</v>
      </c>
      <c r="K34" s="3">
        <v>105.8</v>
      </c>
      <c r="L34" s="3">
        <v>102.7</v>
      </c>
      <c r="M34" s="3">
        <v>102.1</v>
      </c>
      <c r="N34" s="3">
        <v>102.7</v>
      </c>
      <c r="O34" s="3">
        <v>98.9</v>
      </c>
      <c r="P34" s="74">
        <v>103</v>
      </c>
      <c r="Q34" s="3">
        <v>100.6</v>
      </c>
    </row>
    <row r="35" spans="1:17" x14ac:dyDescent="0.25">
      <c r="A35" s="75" t="s">
        <v>41</v>
      </c>
      <c r="B35" s="3">
        <v>102.1</v>
      </c>
      <c r="C35" s="3">
        <v>106.8</v>
      </c>
      <c r="D35" s="3">
        <v>107.2</v>
      </c>
      <c r="E35" s="3">
        <v>104.5</v>
      </c>
      <c r="F35" s="74">
        <v>95</v>
      </c>
      <c r="G35" s="3">
        <v>107.1</v>
      </c>
      <c r="H35" s="3">
        <v>107.7</v>
      </c>
      <c r="I35" s="3">
        <v>100.8</v>
      </c>
      <c r="J35" s="3">
        <v>101.3</v>
      </c>
      <c r="K35" s="3">
        <v>100.3</v>
      </c>
      <c r="L35" s="3">
        <v>98.8</v>
      </c>
      <c r="M35" s="3">
        <v>101.4</v>
      </c>
      <c r="N35" s="3">
        <v>101.6</v>
      </c>
      <c r="O35" s="3">
        <v>102.7</v>
      </c>
      <c r="P35" s="3">
        <v>103.5</v>
      </c>
      <c r="Q35" s="3">
        <v>98.1</v>
      </c>
    </row>
    <row r="36" spans="1:17" x14ac:dyDescent="0.25">
      <c r="A36" s="75" t="s">
        <v>42</v>
      </c>
      <c r="B36" s="3">
        <v>107.8</v>
      </c>
      <c r="C36" s="3">
        <v>107.7</v>
      </c>
      <c r="D36" s="3">
        <v>112.5</v>
      </c>
      <c r="E36" s="3">
        <v>108.8</v>
      </c>
      <c r="F36" s="3">
        <v>93.6</v>
      </c>
      <c r="G36" s="3">
        <v>104.5</v>
      </c>
      <c r="H36" s="74">
        <v>107</v>
      </c>
      <c r="I36" s="74">
        <v>103</v>
      </c>
      <c r="J36" s="74">
        <v>100</v>
      </c>
      <c r="K36" s="3">
        <v>99.4</v>
      </c>
      <c r="L36" s="3">
        <v>100.5</v>
      </c>
      <c r="M36" s="3">
        <v>101.4</v>
      </c>
      <c r="N36" s="74">
        <v>99</v>
      </c>
      <c r="O36" s="3">
        <v>101.7</v>
      </c>
      <c r="P36" s="3">
        <v>101.4</v>
      </c>
      <c r="Q36" s="3">
        <v>97.5</v>
      </c>
    </row>
    <row r="37" spans="1:17" x14ac:dyDescent="0.25">
      <c r="A37" s="75" t="s">
        <v>418</v>
      </c>
      <c r="B37" s="3">
        <v>106.5</v>
      </c>
      <c r="C37" s="3">
        <v>109.2</v>
      </c>
      <c r="D37" s="3">
        <v>110.3</v>
      </c>
      <c r="E37" s="3">
        <v>108.5</v>
      </c>
      <c r="F37" s="3">
        <v>92.8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</row>
    <row r="38" spans="1:17" x14ac:dyDescent="0.25">
      <c r="A38" s="75" t="s">
        <v>382</v>
      </c>
      <c r="B38" s="3">
        <v>106.3</v>
      </c>
      <c r="C38" s="74">
        <v>109</v>
      </c>
      <c r="D38" s="3">
        <v>110.1</v>
      </c>
      <c r="E38" s="3">
        <v>108.4</v>
      </c>
      <c r="F38" s="3">
        <v>92.7</v>
      </c>
      <c r="G38" s="3">
        <v>105.4</v>
      </c>
      <c r="H38" s="3">
        <v>106.4</v>
      </c>
      <c r="I38" s="3">
        <v>103.5</v>
      </c>
      <c r="J38" s="3">
        <v>103.7</v>
      </c>
      <c r="K38" s="3">
        <v>101.8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</row>
    <row r="39" spans="1:17" x14ac:dyDescent="0.25">
      <c r="A39" s="75" t="s">
        <v>43</v>
      </c>
      <c r="B39" s="3">
        <v>106.3</v>
      </c>
      <c r="C39" s="74">
        <v>109</v>
      </c>
      <c r="D39" s="3">
        <v>110.1</v>
      </c>
      <c r="E39" s="3">
        <v>108.4</v>
      </c>
      <c r="F39" s="3">
        <v>92.7</v>
      </c>
      <c r="G39" s="3">
        <v>105.4</v>
      </c>
      <c r="H39" s="3">
        <v>106.4</v>
      </c>
      <c r="I39" s="3">
        <v>103.5</v>
      </c>
      <c r="J39" s="3">
        <v>103.7</v>
      </c>
      <c r="K39" s="3">
        <v>87.6</v>
      </c>
      <c r="L39" s="74">
        <v>99</v>
      </c>
      <c r="M39" s="3">
        <v>100.9</v>
      </c>
      <c r="N39" s="3">
        <v>102.8</v>
      </c>
      <c r="O39" s="3">
        <v>101.3</v>
      </c>
      <c r="P39" s="3">
        <v>101.1</v>
      </c>
      <c r="Q39" s="3">
        <v>98.4</v>
      </c>
    </row>
    <row r="40" spans="1:17" x14ac:dyDescent="0.25">
      <c r="A40" s="75" t="s">
        <v>44</v>
      </c>
      <c r="B40" s="3">
        <v>108.3</v>
      </c>
      <c r="C40" s="3">
        <v>107.5</v>
      </c>
      <c r="D40" s="3">
        <v>116.5</v>
      </c>
      <c r="E40" s="3">
        <v>113.9</v>
      </c>
      <c r="F40" s="3">
        <v>105.9</v>
      </c>
      <c r="G40" s="3">
        <v>104.3</v>
      </c>
      <c r="H40" s="3">
        <v>105.3</v>
      </c>
      <c r="I40" s="3">
        <v>105.4</v>
      </c>
      <c r="J40" s="3">
        <v>102.3</v>
      </c>
      <c r="K40" s="3">
        <v>103.3</v>
      </c>
      <c r="L40" s="3">
        <v>100.2</v>
      </c>
      <c r="M40" s="3">
        <v>101.4</v>
      </c>
      <c r="N40" s="3">
        <v>102.9</v>
      </c>
      <c r="O40" s="3">
        <v>103.1</v>
      </c>
      <c r="P40" s="3">
        <v>103.3</v>
      </c>
      <c r="Q40" s="3">
        <v>102.7</v>
      </c>
    </row>
    <row r="41" spans="1:17" x14ac:dyDescent="0.25">
      <c r="A41" s="75" t="s">
        <v>45</v>
      </c>
      <c r="B41" s="3">
        <v>106.6</v>
      </c>
      <c r="C41" s="3">
        <v>103.1</v>
      </c>
      <c r="D41" s="3">
        <v>103.7</v>
      </c>
      <c r="E41" s="3">
        <v>102.7</v>
      </c>
      <c r="F41" s="3">
        <v>101.7</v>
      </c>
      <c r="G41" s="3">
        <v>96.6</v>
      </c>
      <c r="H41" s="3">
        <v>102.7</v>
      </c>
      <c r="I41" s="3">
        <v>100.8</v>
      </c>
      <c r="J41" s="3">
        <v>103.4</v>
      </c>
      <c r="K41" s="3">
        <v>105.3</v>
      </c>
      <c r="L41" s="3">
        <v>96.5</v>
      </c>
      <c r="M41" s="3">
        <v>98.6</v>
      </c>
      <c r="N41" s="3">
        <v>102.3</v>
      </c>
      <c r="O41" s="3">
        <v>101.1</v>
      </c>
      <c r="P41" s="3">
        <v>100.4</v>
      </c>
      <c r="Q41" s="3">
        <v>97.6</v>
      </c>
    </row>
    <row r="42" spans="1:17" x14ac:dyDescent="0.25">
      <c r="A42" s="75" t="s">
        <v>46</v>
      </c>
      <c r="B42" s="74">
        <v>0</v>
      </c>
      <c r="C42" s="74">
        <v>0</v>
      </c>
      <c r="D42" s="74">
        <v>0</v>
      </c>
      <c r="E42" s="74">
        <v>0</v>
      </c>
      <c r="F42" s="74">
        <v>0</v>
      </c>
      <c r="G42" s="74">
        <v>0</v>
      </c>
      <c r="H42" s="74">
        <v>0</v>
      </c>
      <c r="I42" s="74">
        <v>0</v>
      </c>
      <c r="J42" s="74">
        <v>0</v>
      </c>
      <c r="K42" s="74">
        <v>0</v>
      </c>
      <c r="L42" s="3">
        <v>107.5</v>
      </c>
      <c r="M42" s="3">
        <v>105.6</v>
      </c>
      <c r="N42" s="3">
        <v>103.8</v>
      </c>
      <c r="O42" s="3">
        <v>105.1</v>
      </c>
      <c r="P42" s="3">
        <v>103.1</v>
      </c>
      <c r="Q42" s="3">
        <v>101.1</v>
      </c>
    </row>
    <row r="43" spans="1:17" x14ac:dyDescent="0.25">
      <c r="A43" s="75" t="s">
        <v>47</v>
      </c>
      <c r="B43" s="74">
        <v>106</v>
      </c>
      <c r="C43" s="3">
        <v>110.5</v>
      </c>
      <c r="D43" s="3">
        <v>109.9</v>
      </c>
      <c r="E43" s="3">
        <v>108.3</v>
      </c>
      <c r="F43" s="3">
        <v>97.8</v>
      </c>
      <c r="G43" s="3">
        <v>105.9</v>
      </c>
      <c r="H43" s="3">
        <v>106.9</v>
      </c>
      <c r="I43" s="3">
        <v>102.7</v>
      </c>
      <c r="J43" s="3">
        <v>102.8</v>
      </c>
      <c r="K43" s="3">
        <v>99.6</v>
      </c>
      <c r="L43" s="3">
        <v>97.4</v>
      </c>
      <c r="M43" s="74">
        <v>99</v>
      </c>
      <c r="N43" s="74">
        <v>102</v>
      </c>
      <c r="O43" s="3">
        <v>99.7</v>
      </c>
      <c r="P43" s="3">
        <v>99.7</v>
      </c>
      <c r="Q43" s="3">
        <v>97.9</v>
      </c>
    </row>
    <row r="44" spans="1:17" x14ac:dyDescent="0.25">
      <c r="A44" s="75" t="s">
        <v>48</v>
      </c>
      <c r="B44" s="3">
        <v>105.6</v>
      </c>
      <c r="C44" s="3">
        <v>108.1</v>
      </c>
      <c r="D44" s="3">
        <v>108.3</v>
      </c>
      <c r="E44" s="3">
        <v>107.6</v>
      </c>
      <c r="F44" s="3">
        <v>89.1</v>
      </c>
      <c r="G44" s="3">
        <v>102.1</v>
      </c>
      <c r="H44" s="3">
        <v>107.6</v>
      </c>
      <c r="I44" s="3">
        <v>111.1</v>
      </c>
      <c r="J44" s="3">
        <v>116.1</v>
      </c>
      <c r="K44" s="3">
        <v>100.1</v>
      </c>
      <c r="L44" s="74">
        <v>99</v>
      </c>
      <c r="M44" s="3">
        <v>102.9</v>
      </c>
      <c r="N44" s="3">
        <v>112.4</v>
      </c>
      <c r="O44" s="3">
        <v>105.1</v>
      </c>
      <c r="P44" s="74">
        <v>103</v>
      </c>
      <c r="Q44" s="3">
        <v>100.7</v>
      </c>
    </row>
    <row r="45" spans="1:17" x14ac:dyDescent="0.25">
      <c r="A45" s="75" t="s">
        <v>49</v>
      </c>
      <c r="B45" s="3">
        <v>105.8</v>
      </c>
      <c r="C45" s="3">
        <v>102.2</v>
      </c>
      <c r="D45" s="3">
        <v>107.3</v>
      </c>
      <c r="E45" s="3">
        <v>105.9</v>
      </c>
      <c r="F45" s="3">
        <v>87.2</v>
      </c>
      <c r="G45" s="3">
        <v>103.9</v>
      </c>
      <c r="H45" s="3">
        <v>103.7</v>
      </c>
      <c r="I45" s="3">
        <v>103.3</v>
      </c>
      <c r="J45" s="3">
        <v>101.9</v>
      </c>
      <c r="K45" s="3">
        <v>105.2</v>
      </c>
      <c r="L45" s="3">
        <v>94.3</v>
      </c>
      <c r="M45" s="74">
        <v>99</v>
      </c>
      <c r="N45" s="3">
        <v>100.4</v>
      </c>
      <c r="O45" s="3">
        <v>99.7</v>
      </c>
      <c r="P45" s="3">
        <v>100.5</v>
      </c>
      <c r="Q45" s="3">
        <v>99.1</v>
      </c>
    </row>
    <row r="46" spans="1:17" x14ac:dyDescent="0.25">
      <c r="A46" s="75" t="s">
        <v>50</v>
      </c>
      <c r="B46" s="3">
        <v>107.4</v>
      </c>
      <c r="C46" s="3">
        <v>112.7</v>
      </c>
      <c r="D46" s="3">
        <v>112.9</v>
      </c>
      <c r="E46" s="3">
        <v>110.5</v>
      </c>
      <c r="F46" s="3">
        <v>89.3</v>
      </c>
      <c r="G46" s="3">
        <v>106.6</v>
      </c>
      <c r="H46" s="3">
        <v>107.1</v>
      </c>
      <c r="I46" s="3">
        <v>102.7</v>
      </c>
      <c r="J46" s="3">
        <v>103.1</v>
      </c>
      <c r="K46" s="3">
        <v>103.3</v>
      </c>
      <c r="L46" s="3">
        <v>104.1</v>
      </c>
      <c r="M46" s="3">
        <v>103.3</v>
      </c>
      <c r="N46" s="3">
        <v>102.6</v>
      </c>
      <c r="O46" s="3">
        <v>102.3</v>
      </c>
      <c r="P46" s="3">
        <v>102.1</v>
      </c>
      <c r="Q46" s="3">
        <v>97.8</v>
      </c>
    </row>
    <row r="47" spans="1:17" x14ac:dyDescent="0.25">
      <c r="A47" s="75" t="s">
        <v>51</v>
      </c>
      <c r="B47" s="74">
        <v>0</v>
      </c>
      <c r="C47" s="74">
        <v>0</v>
      </c>
      <c r="D47" s="74">
        <v>0</v>
      </c>
      <c r="E47" s="74">
        <v>0</v>
      </c>
      <c r="F47" s="74">
        <v>0</v>
      </c>
      <c r="G47" s="74">
        <v>0</v>
      </c>
      <c r="H47" s="74">
        <v>0</v>
      </c>
      <c r="I47" s="74">
        <v>0</v>
      </c>
      <c r="J47" s="74">
        <v>0</v>
      </c>
      <c r="K47" s="74">
        <v>0</v>
      </c>
      <c r="L47" s="3">
        <v>99.1</v>
      </c>
      <c r="M47" s="3">
        <v>103.9</v>
      </c>
      <c r="N47" s="3">
        <v>99.8</v>
      </c>
      <c r="O47" s="3">
        <v>100.3</v>
      </c>
      <c r="P47" s="3">
        <v>104.4</v>
      </c>
      <c r="Q47" s="3">
        <v>90.7</v>
      </c>
    </row>
    <row r="48" spans="1:17" x14ac:dyDescent="0.25">
      <c r="A48" s="75" t="s">
        <v>52</v>
      </c>
      <c r="B48" s="3">
        <v>108.2</v>
      </c>
      <c r="C48" s="3">
        <v>109.8</v>
      </c>
      <c r="D48" s="3">
        <v>109.2</v>
      </c>
      <c r="E48" s="3">
        <v>107.3</v>
      </c>
      <c r="F48" s="3">
        <v>100.3</v>
      </c>
      <c r="G48" s="3">
        <v>102.6</v>
      </c>
      <c r="H48" s="3">
        <v>105.8</v>
      </c>
      <c r="I48" s="3">
        <v>102.9</v>
      </c>
      <c r="J48" s="3">
        <v>103.1</v>
      </c>
      <c r="K48" s="74">
        <v>104</v>
      </c>
      <c r="L48" s="3">
        <v>99.1</v>
      </c>
      <c r="M48" s="3">
        <v>100.3</v>
      </c>
      <c r="N48" s="3">
        <v>100.6</v>
      </c>
      <c r="O48" s="3">
        <v>99.9</v>
      </c>
      <c r="P48" s="3">
        <v>101.2</v>
      </c>
      <c r="Q48" s="3">
        <v>99.3</v>
      </c>
    </row>
    <row r="49" spans="1:17" x14ac:dyDescent="0.25">
      <c r="A49" s="75" t="s">
        <v>53</v>
      </c>
      <c r="B49" s="3">
        <v>107.3</v>
      </c>
      <c r="C49" s="3">
        <v>113.4</v>
      </c>
      <c r="D49" s="3">
        <v>114.9</v>
      </c>
      <c r="E49" s="3">
        <v>110.9</v>
      </c>
      <c r="F49" s="3">
        <v>107.4</v>
      </c>
      <c r="G49" s="3">
        <v>102.1</v>
      </c>
      <c r="H49" s="3">
        <v>106.8</v>
      </c>
      <c r="I49" s="3">
        <v>104.1</v>
      </c>
      <c r="J49" s="3">
        <v>105.7</v>
      </c>
      <c r="K49" s="3">
        <v>105.5</v>
      </c>
      <c r="L49" s="3">
        <v>97.7</v>
      </c>
      <c r="M49" s="3">
        <v>100.5</v>
      </c>
      <c r="N49" s="3">
        <v>102.1</v>
      </c>
      <c r="O49" s="3">
        <v>99.7</v>
      </c>
      <c r="P49" s="3">
        <v>100.1</v>
      </c>
      <c r="Q49" s="3">
        <v>98.5</v>
      </c>
    </row>
    <row r="50" spans="1:17" x14ac:dyDescent="0.25">
      <c r="A50" s="75" t="s">
        <v>54</v>
      </c>
      <c r="B50" s="3">
        <v>106.1</v>
      </c>
      <c r="C50" s="3">
        <v>103.2</v>
      </c>
      <c r="D50" s="74">
        <v>128</v>
      </c>
      <c r="E50" s="3">
        <v>98.1</v>
      </c>
      <c r="F50" s="3">
        <v>87.4</v>
      </c>
      <c r="G50" s="3">
        <v>101.3</v>
      </c>
      <c r="H50" s="3">
        <v>106.9</v>
      </c>
      <c r="I50" s="3">
        <v>111.6</v>
      </c>
      <c r="J50" s="3">
        <v>111.3</v>
      </c>
      <c r="K50" s="74">
        <v>103</v>
      </c>
      <c r="L50" s="3">
        <v>95.5</v>
      </c>
      <c r="M50" s="3">
        <v>95.5</v>
      </c>
      <c r="N50" s="3">
        <v>100.2</v>
      </c>
      <c r="O50" s="3">
        <v>100.1</v>
      </c>
      <c r="P50" s="3">
        <v>99.9</v>
      </c>
      <c r="Q50" s="3">
        <v>92.3</v>
      </c>
    </row>
    <row r="51" spans="1:17" x14ac:dyDescent="0.25">
      <c r="A51" s="75" t="s">
        <v>55</v>
      </c>
      <c r="B51" s="3">
        <v>109.2</v>
      </c>
      <c r="C51" s="74">
        <v>106</v>
      </c>
      <c r="D51" s="3">
        <v>105.3</v>
      </c>
      <c r="E51" s="3">
        <v>107.9</v>
      </c>
      <c r="F51" s="3">
        <v>104.1</v>
      </c>
      <c r="G51" s="3">
        <v>105.4</v>
      </c>
      <c r="H51" s="3">
        <v>104.1</v>
      </c>
      <c r="I51" s="3">
        <v>105.8</v>
      </c>
      <c r="J51" s="3">
        <v>98.8</v>
      </c>
      <c r="K51" s="3">
        <v>101.5</v>
      </c>
      <c r="L51" s="3">
        <v>101.7</v>
      </c>
      <c r="M51" s="3">
        <v>102.3</v>
      </c>
      <c r="N51" s="3">
        <v>99.9</v>
      </c>
      <c r="O51" s="3">
        <v>100.5</v>
      </c>
      <c r="P51" s="3">
        <v>99.5</v>
      </c>
      <c r="Q51" s="3">
        <v>99.9</v>
      </c>
    </row>
    <row r="52" spans="1:17" x14ac:dyDescent="0.25">
      <c r="A52" s="75" t="s">
        <v>56</v>
      </c>
      <c r="B52" s="74">
        <v>106</v>
      </c>
      <c r="C52" s="74">
        <v>112</v>
      </c>
      <c r="D52" s="3">
        <v>102.4</v>
      </c>
      <c r="E52" s="3">
        <v>106.8</v>
      </c>
      <c r="F52" s="3">
        <v>100.2</v>
      </c>
      <c r="G52" s="3">
        <v>101.1</v>
      </c>
      <c r="H52" s="3">
        <v>105.1</v>
      </c>
      <c r="I52" s="3">
        <v>105.3</v>
      </c>
      <c r="J52" s="3">
        <v>99.6</v>
      </c>
      <c r="K52" s="3">
        <v>98.3</v>
      </c>
      <c r="L52" s="3">
        <v>95.3</v>
      </c>
      <c r="M52" s="3">
        <v>104.6</v>
      </c>
      <c r="N52" s="74">
        <v>101</v>
      </c>
      <c r="O52" s="3">
        <v>98.1</v>
      </c>
      <c r="P52" s="3">
        <v>101.3</v>
      </c>
      <c r="Q52" s="3">
        <v>96.3</v>
      </c>
    </row>
    <row r="53" spans="1:17" x14ac:dyDescent="0.25">
      <c r="A53" s="75" t="s">
        <v>57</v>
      </c>
      <c r="B53" s="3">
        <v>105.6</v>
      </c>
      <c r="C53" s="3">
        <v>112.2</v>
      </c>
      <c r="D53" s="3">
        <v>105.8</v>
      </c>
      <c r="E53" s="3">
        <v>100.2</v>
      </c>
      <c r="F53" s="3">
        <v>102.5</v>
      </c>
      <c r="G53" s="3">
        <v>106.1</v>
      </c>
      <c r="H53" s="3">
        <v>103.1</v>
      </c>
      <c r="I53" s="74">
        <v>102</v>
      </c>
      <c r="J53" s="74">
        <v>104</v>
      </c>
      <c r="K53" s="3">
        <v>101.6</v>
      </c>
      <c r="L53" s="3">
        <v>97.4</v>
      </c>
      <c r="M53" s="3">
        <v>95.7</v>
      </c>
      <c r="N53" s="3">
        <v>97.4</v>
      </c>
      <c r="O53" s="3">
        <v>98.3</v>
      </c>
      <c r="P53" s="3">
        <v>99.6</v>
      </c>
      <c r="Q53" s="3">
        <v>102.2</v>
      </c>
    </row>
    <row r="54" spans="1:17" x14ac:dyDescent="0.25">
      <c r="A54" s="75" t="s">
        <v>58</v>
      </c>
      <c r="B54" s="74">
        <v>0</v>
      </c>
      <c r="C54" s="74">
        <v>0</v>
      </c>
      <c r="D54" s="74">
        <v>124</v>
      </c>
      <c r="E54" s="3">
        <v>108.1</v>
      </c>
      <c r="F54" s="3">
        <v>88.4</v>
      </c>
      <c r="G54" s="3">
        <v>94.3</v>
      </c>
      <c r="H54" s="3">
        <v>104.6</v>
      </c>
      <c r="I54" s="3">
        <v>105.1</v>
      </c>
      <c r="J54" s="3">
        <v>98.5</v>
      </c>
      <c r="K54" s="3">
        <v>106.7</v>
      </c>
      <c r="L54" s="3">
        <v>101.1</v>
      </c>
      <c r="M54" s="3">
        <v>102.8</v>
      </c>
      <c r="N54" s="3">
        <v>99.9</v>
      </c>
      <c r="O54" s="3">
        <v>99.8</v>
      </c>
      <c r="P54" s="3">
        <v>103.1</v>
      </c>
      <c r="Q54" s="74">
        <v>100</v>
      </c>
    </row>
    <row r="55" spans="1:17" x14ac:dyDescent="0.25">
      <c r="A55" s="75" t="s">
        <v>59</v>
      </c>
      <c r="B55" s="3">
        <v>108.2</v>
      </c>
      <c r="C55" s="3">
        <v>108.1</v>
      </c>
      <c r="D55" s="3">
        <v>104.5</v>
      </c>
      <c r="E55" s="3">
        <v>107.3</v>
      </c>
      <c r="F55" s="3">
        <v>97.4</v>
      </c>
      <c r="G55" s="3">
        <v>104.2</v>
      </c>
      <c r="H55" s="3">
        <v>106.5</v>
      </c>
      <c r="I55" s="3">
        <v>100.5</v>
      </c>
      <c r="J55" s="3">
        <v>102.7</v>
      </c>
      <c r="K55" s="3">
        <v>104.1</v>
      </c>
      <c r="L55" s="3">
        <v>100.8</v>
      </c>
      <c r="M55" s="3">
        <v>100.3</v>
      </c>
      <c r="N55" s="3">
        <v>100.4</v>
      </c>
      <c r="O55" s="3">
        <v>101.1</v>
      </c>
      <c r="P55" s="3">
        <v>102.4</v>
      </c>
      <c r="Q55" s="74">
        <v>100</v>
      </c>
    </row>
    <row r="56" spans="1:17" x14ac:dyDescent="0.25">
      <c r="A56" s="75" t="s">
        <v>60</v>
      </c>
      <c r="B56" s="3">
        <v>105.2</v>
      </c>
      <c r="C56" s="3">
        <v>108.7</v>
      </c>
      <c r="D56" s="3">
        <v>109.6</v>
      </c>
      <c r="E56" s="3">
        <v>105.5</v>
      </c>
      <c r="F56" s="3">
        <v>92.8</v>
      </c>
      <c r="G56" s="3">
        <v>105.8</v>
      </c>
      <c r="H56" s="3">
        <v>107.1</v>
      </c>
      <c r="I56" s="3">
        <v>104.3</v>
      </c>
      <c r="J56" s="3">
        <v>102.5</v>
      </c>
      <c r="K56" s="3">
        <v>102.1</v>
      </c>
      <c r="L56" s="3">
        <v>98.8</v>
      </c>
      <c r="M56" s="3">
        <v>100.1</v>
      </c>
      <c r="N56" s="3">
        <v>101.6</v>
      </c>
      <c r="O56" s="3">
        <v>102.3</v>
      </c>
      <c r="P56" s="3">
        <v>102.4</v>
      </c>
      <c r="Q56" s="3">
        <v>97.6</v>
      </c>
    </row>
    <row r="57" spans="1:17" x14ac:dyDescent="0.25">
      <c r="A57" s="75" t="s">
        <v>61</v>
      </c>
      <c r="B57" s="3">
        <v>107.2</v>
      </c>
      <c r="C57" s="3">
        <v>108.8</v>
      </c>
      <c r="D57" s="3">
        <v>109.6</v>
      </c>
      <c r="E57" s="3">
        <v>107.6</v>
      </c>
      <c r="F57" s="3">
        <v>98.8</v>
      </c>
      <c r="G57" s="74">
        <v>105</v>
      </c>
      <c r="H57" s="3">
        <v>108.3</v>
      </c>
      <c r="I57" s="3">
        <v>104.5</v>
      </c>
      <c r="J57" s="3">
        <v>102.5</v>
      </c>
      <c r="K57" s="3">
        <v>101.8</v>
      </c>
      <c r="L57" s="3">
        <v>98.3</v>
      </c>
      <c r="M57" s="3">
        <v>100.6</v>
      </c>
      <c r="N57" s="3">
        <v>100.5</v>
      </c>
      <c r="O57" s="3">
        <v>103.2</v>
      </c>
      <c r="P57" s="3">
        <v>102.2</v>
      </c>
      <c r="Q57" s="3">
        <v>94.7</v>
      </c>
    </row>
    <row r="58" spans="1:17" x14ac:dyDescent="0.25">
      <c r="A58" s="75" t="s">
        <v>62</v>
      </c>
      <c r="B58" s="3">
        <v>102.1</v>
      </c>
      <c r="C58" s="3">
        <v>113.1</v>
      </c>
      <c r="D58" s="74">
        <v>108</v>
      </c>
      <c r="E58" s="3">
        <v>105.9</v>
      </c>
      <c r="F58" s="3">
        <v>100.4</v>
      </c>
      <c r="G58" s="74">
        <v>106</v>
      </c>
      <c r="H58" s="3">
        <v>106.5</v>
      </c>
      <c r="I58" s="3">
        <v>110.2</v>
      </c>
      <c r="J58" s="3">
        <v>102.2</v>
      </c>
      <c r="K58" s="3">
        <v>106.2</v>
      </c>
      <c r="L58" s="3">
        <v>103.4</v>
      </c>
      <c r="M58" s="3">
        <v>94.9</v>
      </c>
      <c r="N58" s="3">
        <v>101.9</v>
      </c>
      <c r="O58" s="3">
        <v>102.1</v>
      </c>
      <c r="P58" s="74">
        <v>101</v>
      </c>
      <c r="Q58" s="3">
        <v>97.7</v>
      </c>
    </row>
    <row r="59" spans="1:17" x14ac:dyDescent="0.25">
      <c r="A59" s="75" t="s">
        <v>63</v>
      </c>
      <c r="B59" s="3">
        <v>106.9</v>
      </c>
      <c r="C59" s="3">
        <v>113.1</v>
      </c>
      <c r="D59" s="3">
        <v>111.9</v>
      </c>
      <c r="E59" s="74">
        <v>105</v>
      </c>
      <c r="F59" s="3">
        <v>93.7</v>
      </c>
      <c r="G59" s="3">
        <v>105.5</v>
      </c>
      <c r="H59" s="3">
        <v>110.3</v>
      </c>
      <c r="I59" s="74">
        <v>103</v>
      </c>
      <c r="J59" s="3">
        <v>103.3</v>
      </c>
      <c r="K59" s="3">
        <v>108.8</v>
      </c>
      <c r="L59" s="3">
        <v>101.4</v>
      </c>
      <c r="M59" s="3">
        <v>103.6</v>
      </c>
      <c r="N59" s="3">
        <v>102.8</v>
      </c>
      <c r="O59" s="3">
        <v>101.2</v>
      </c>
      <c r="P59" s="3">
        <v>103.3</v>
      </c>
      <c r="Q59" s="3">
        <v>100.3</v>
      </c>
    </row>
    <row r="60" spans="1:17" x14ac:dyDescent="0.25">
      <c r="A60" s="75" t="s">
        <v>64</v>
      </c>
      <c r="B60" s="3">
        <v>105.7</v>
      </c>
      <c r="C60" s="3">
        <v>108.6</v>
      </c>
      <c r="D60" s="3">
        <v>110.6</v>
      </c>
      <c r="E60" s="3">
        <v>107.6</v>
      </c>
      <c r="F60" s="3">
        <v>96.4</v>
      </c>
      <c r="G60" s="3">
        <v>104.1</v>
      </c>
      <c r="H60" s="3">
        <v>105.5</v>
      </c>
      <c r="I60" s="74">
        <v>105</v>
      </c>
      <c r="J60" s="3">
        <v>101.9</v>
      </c>
      <c r="K60" s="3">
        <v>101.7</v>
      </c>
      <c r="L60" s="3">
        <v>99.6</v>
      </c>
      <c r="M60" s="3">
        <v>100.6</v>
      </c>
      <c r="N60" s="3">
        <v>101.3</v>
      </c>
      <c r="O60" s="3">
        <v>101.9</v>
      </c>
      <c r="P60" s="3">
        <v>102.7</v>
      </c>
      <c r="Q60" s="74">
        <v>97</v>
      </c>
    </row>
    <row r="61" spans="1:17" x14ac:dyDescent="0.25">
      <c r="A61" s="75" t="s">
        <v>65</v>
      </c>
      <c r="B61" s="3">
        <v>104.9</v>
      </c>
      <c r="C61" s="3">
        <v>104.7</v>
      </c>
      <c r="D61" s="3">
        <v>104.4</v>
      </c>
      <c r="E61" s="74">
        <v>103</v>
      </c>
      <c r="F61" s="3">
        <v>94.3</v>
      </c>
      <c r="G61" s="74">
        <v>105</v>
      </c>
      <c r="H61" s="74">
        <v>105</v>
      </c>
      <c r="I61" s="3">
        <v>103.4</v>
      </c>
      <c r="J61" s="3">
        <v>102.7</v>
      </c>
      <c r="K61" s="74">
        <v>101</v>
      </c>
      <c r="L61" s="3">
        <v>99.8</v>
      </c>
      <c r="M61" s="3">
        <v>101.7</v>
      </c>
      <c r="N61" s="3">
        <v>99.5</v>
      </c>
      <c r="O61" s="3">
        <v>102.4</v>
      </c>
      <c r="P61" s="3">
        <v>100.8</v>
      </c>
      <c r="Q61" s="3">
        <v>96.5</v>
      </c>
    </row>
    <row r="62" spans="1:17" x14ac:dyDescent="0.25">
      <c r="A62" s="75" t="s">
        <v>66</v>
      </c>
      <c r="B62" s="3">
        <v>104.4</v>
      </c>
      <c r="C62" s="3">
        <v>111.7</v>
      </c>
      <c r="D62" s="3">
        <v>112.1</v>
      </c>
      <c r="E62" s="3">
        <v>105.2</v>
      </c>
      <c r="F62" s="3">
        <v>82.5</v>
      </c>
      <c r="G62" s="3">
        <v>103.6</v>
      </c>
      <c r="H62" s="3">
        <v>107.1</v>
      </c>
      <c r="I62" s="3">
        <v>106.5</v>
      </c>
      <c r="J62" s="3">
        <v>98.4</v>
      </c>
      <c r="K62" s="3">
        <v>100.4</v>
      </c>
      <c r="L62" s="3">
        <v>97.4</v>
      </c>
      <c r="M62" s="3">
        <v>100.7</v>
      </c>
      <c r="N62" s="3">
        <v>101.2</v>
      </c>
      <c r="O62" s="3">
        <v>102.4</v>
      </c>
      <c r="P62" s="3">
        <v>102.9</v>
      </c>
      <c r="Q62" s="3">
        <v>99.1</v>
      </c>
    </row>
    <row r="63" spans="1:17" x14ac:dyDescent="0.25">
      <c r="A63" s="75" t="s">
        <v>67</v>
      </c>
      <c r="B63" s="3">
        <v>104.8</v>
      </c>
      <c r="C63" s="3">
        <v>110.5</v>
      </c>
      <c r="D63" s="74">
        <v>109</v>
      </c>
      <c r="E63" s="3">
        <v>105.5</v>
      </c>
      <c r="F63" s="3">
        <v>92.1</v>
      </c>
      <c r="G63" s="3">
        <v>107.9</v>
      </c>
      <c r="H63" s="3">
        <v>108.6</v>
      </c>
      <c r="I63" s="3">
        <v>100.6</v>
      </c>
      <c r="J63" s="3">
        <v>100.7</v>
      </c>
      <c r="K63" s="3">
        <v>103.3</v>
      </c>
      <c r="L63" s="3">
        <v>99.6</v>
      </c>
      <c r="M63" s="3">
        <v>96.8</v>
      </c>
      <c r="N63" s="74">
        <v>102</v>
      </c>
      <c r="O63" s="3">
        <v>101.2</v>
      </c>
      <c r="P63" s="3">
        <v>101.1</v>
      </c>
      <c r="Q63" s="3">
        <v>97.9</v>
      </c>
    </row>
    <row r="64" spans="1:17" x14ac:dyDescent="0.25">
      <c r="A64" s="75" t="s">
        <v>68</v>
      </c>
      <c r="B64" s="3">
        <v>102.7</v>
      </c>
      <c r="C64" s="3">
        <v>107.5</v>
      </c>
      <c r="D64" s="3">
        <v>106.3</v>
      </c>
      <c r="E64" s="74">
        <v>105</v>
      </c>
      <c r="F64" s="3">
        <v>91.7</v>
      </c>
      <c r="G64" s="3">
        <v>105.7</v>
      </c>
      <c r="H64" s="3">
        <v>105.8</v>
      </c>
      <c r="I64" s="3">
        <v>102.5</v>
      </c>
      <c r="J64" s="3">
        <v>101.2</v>
      </c>
      <c r="K64" s="3">
        <v>102.8</v>
      </c>
      <c r="L64" s="3">
        <v>99.7</v>
      </c>
      <c r="M64" s="3">
        <v>100.1</v>
      </c>
      <c r="N64" s="3">
        <v>101.4</v>
      </c>
      <c r="O64" s="3">
        <v>102.7</v>
      </c>
      <c r="P64" s="3">
        <v>101.7</v>
      </c>
      <c r="Q64" s="3">
        <v>102.4</v>
      </c>
    </row>
    <row r="65" spans="1:17" x14ac:dyDescent="0.25">
      <c r="A65" s="75" t="s">
        <v>69</v>
      </c>
      <c r="B65" s="3">
        <v>107.1</v>
      </c>
      <c r="C65" s="3">
        <v>109.1</v>
      </c>
      <c r="D65" s="3">
        <v>109.9</v>
      </c>
      <c r="E65" s="3">
        <v>102.8</v>
      </c>
      <c r="F65" s="3">
        <v>88.6</v>
      </c>
      <c r="G65" s="74">
        <v>108</v>
      </c>
      <c r="H65" s="3">
        <v>107.4</v>
      </c>
      <c r="I65" s="3">
        <v>104.1</v>
      </c>
      <c r="J65" s="3">
        <v>102.2</v>
      </c>
      <c r="K65" s="3">
        <v>103.2</v>
      </c>
      <c r="L65" s="3">
        <v>96.8</v>
      </c>
      <c r="M65" s="3">
        <v>103.3</v>
      </c>
      <c r="N65" s="3">
        <v>102.4</v>
      </c>
      <c r="O65" s="3">
        <v>102.8</v>
      </c>
      <c r="P65" s="3">
        <v>104.1</v>
      </c>
      <c r="Q65" s="3">
        <v>96.5</v>
      </c>
    </row>
    <row r="66" spans="1:17" x14ac:dyDescent="0.25">
      <c r="A66" s="75" t="s">
        <v>70</v>
      </c>
      <c r="B66" s="3">
        <v>106.6</v>
      </c>
      <c r="C66" s="3">
        <v>109.1</v>
      </c>
      <c r="D66" s="3">
        <v>110.7</v>
      </c>
      <c r="E66" s="3">
        <v>103.2</v>
      </c>
      <c r="F66" s="3">
        <v>96.2</v>
      </c>
      <c r="G66" s="3">
        <v>104.8</v>
      </c>
      <c r="H66" s="3">
        <v>105.6</v>
      </c>
      <c r="I66" s="3">
        <v>102.9</v>
      </c>
      <c r="J66" s="3">
        <v>102.6</v>
      </c>
      <c r="K66" s="3">
        <v>99.7</v>
      </c>
      <c r="L66" s="3">
        <v>96.4</v>
      </c>
      <c r="M66" s="3">
        <v>99.4</v>
      </c>
      <c r="N66" s="3">
        <v>102.5</v>
      </c>
      <c r="O66" s="3">
        <v>103.6</v>
      </c>
      <c r="P66" s="3">
        <v>102.7</v>
      </c>
      <c r="Q66" s="3">
        <v>99.5</v>
      </c>
    </row>
    <row r="67" spans="1:17" x14ac:dyDescent="0.25">
      <c r="A67" s="75" t="s">
        <v>71</v>
      </c>
      <c r="B67" s="3">
        <v>101.4</v>
      </c>
      <c r="C67" s="3">
        <v>108.8</v>
      </c>
      <c r="D67" s="3">
        <v>116.8</v>
      </c>
      <c r="E67" s="3">
        <v>108.2</v>
      </c>
      <c r="F67" s="3">
        <v>95.8</v>
      </c>
      <c r="G67" s="3">
        <v>102.3</v>
      </c>
      <c r="H67" s="3">
        <v>108.6</v>
      </c>
      <c r="I67" s="3">
        <v>107.3</v>
      </c>
      <c r="J67" s="3">
        <v>105.2</v>
      </c>
      <c r="K67" s="74">
        <v>104</v>
      </c>
      <c r="L67" s="3">
        <v>104.3</v>
      </c>
      <c r="M67" s="3">
        <v>97.5</v>
      </c>
      <c r="N67" s="3">
        <v>102.5</v>
      </c>
      <c r="O67" s="3">
        <v>104.1</v>
      </c>
      <c r="P67" s="3">
        <v>104.1</v>
      </c>
      <c r="Q67" s="3">
        <v>104.2</v>
      </c>
    </row>
    <row r="68" spans="1:17" x14ac:dyDescent="0.25">
      <c r="A68" s="75" t="s">
        <v>72</v>
      </c>
      <c r="B68" s="3">
        <v>101.8</v>
      </c>
      <c r="C68" s="3">
        <v>106.4</v>
      </c>
      <c r="D68" s="3">
        <v>108.2</v>
      </c>
      <c r="E68" s="3">
        <v>103.8</v>
      </c>
      <c r="F68" s="3">
        <v>80.400000000000006</v>
      </c>
      <c r="G68" s="3">
        <v>108.6</v>
      </c>
      <c r="H68" s="74">
        <v>106</v>
      </c>
      <c r="I68" s="74">
        <v>105</v>
      </c>
      <c r="J68" s="3">
        <v>104.2</v>
      </c>
      <c r="K68" s="3">
        <v>101.9</v>
      </c>
      <c r="L68" s="3">
        <v>97.1</v>
      </c>
      <c r="M68" s="3">
        <v>97.9</v>
      </c>
      <c r="N68" s="74">
        <v>101</v>
      </c>
      <c r="O68" s="3">
        <v>100.8</v>
      </c>
      <c r="P68" s="3">
        <v>101.6</v>
      </c>
      <c r="Q68" s="3">
        <v>94.5</v>
      </c>
    </row>
    <row r="69" spans="1:17" x14ac:dyDescent="0.25">
      <c r="A69" s="75" t="s">
        <v>73</v>
      </c>
      <c r="B69" s="3">
        <v>106.6</v>
      </c>
      <c r="C69" s="3">
        <v>106.5</v>
      </c>
      <c r="D69" s="3">
        <v>108.9</v>
      </c>
      <c r="E69" s="3">
        <v>108.9</v>
      </c>
      <c r="F69" s="3">
        <v>98.2</v>
      </c>
      <c r="G69" s="3">
        <v>102.6</v>
      </c>
      <c r="H69" s="3">
        <v>108.5</v>
      </c>
      <c r="I69" s="3">
        <v>106.2</v>
      </c>
      <c r="J69" s="3">
        <v>104.5</v>
      </c>
      <c r="K69" s="3">
        <v>100.5</v>
      </c>
      <c r="L69" s="3">
        <v>99.2</v>
      </c>
      <c r="M69" s="3">
        <v>101.2</v>
      </c>
      <c r="N69" s="3">
        <v>102.6</v>
      </c>
      <c r="O69" s="3">
        <v>102.4</v>
      </c>
      <c r="P69" s="3">
        <v>102.6</v>
      </c>
      <c r="Q69" s="74">
        <v>102</v>
      </c>
    </row>
    <row r="70" spans="1:17" x14ac:dyDescent="0.25">
      <c r="A70" s="75" t="s">
        <v>74</v>
      </c>
      <c r="B70" s="3">
        <v>105.6</v>
      </c>
      <c r="C70" s="3">
        <v>110.5</v>
      </c>
      <c r="D70" s="74">
        <v>111</v>
      </c>
      <c r="E70" s="3">
        <v>102.3</v>
      </c>
      <c r="F70" s="3">
        <v>93.2</v>
      </c>
      <c r="G70" s="3">
        <v>105.8</v>
      </c>
      <c r="H70" s="3">
        <v>108.8</v>
      </c>
      <c r="I70" s="3">
        <v>103.1</v>
      </c>
      <c r="J70" s="3">
        <v>102.6</v>
      </c>
      <c r="K70" s="74">
        <v>101</v>
      </c>
      <c r="L70" s="3">
        <v>98.5</v>
      </c>
      <c r="M70" s="3">
        <v>102.2</v>
      </c>
      <c r="N70" s="3">
        <v>101.9</v>
      </c>
      <c r="O70" s="3">
        <v>100.8</v>
      </c>
      <c r="P70" s="3">
        <v>102.9</v>
      </c>
      <c r="Q70" s="3">
        <v>99.8</v>
      </c>
    </row>
    <row r="71" spans="1:17" x14ac:dyDescent="0.25">
      <c r="A71" s="75" t="s">
        <v>75</v>
      </c>
      <c r="B71" s="3">
        <v>110.9</v>
      </c>
      <c r="C71" s="74">
        <v>108</v>
      </c>
      <c r="D71" s="3">
        <v>105.7</v>
      </c>
      <c r="E71" s="3">
        <v>103.4</v>
      </c>
      <c r="F71" s="3">
        <v>91.9</v>
      </c>
      <c r="G71" s="3">
        <v>106.8</v>
      </c>
      <c r="H71" s="3">
        <v>104.4</v>
      </c>
      <c r="I71" s="74">
        <v>101</v>
      </c>
      <c r="J71" s="3">
        <v>101.8</v>
      </c>
      <c r="K71" s="3">
        <v>98.7</v>
      </c>
      <c r="L71" s="3">
        <v>98.5</v>
      </c>
      <c r="M71" s="74">
        <v>100</v>
      </c>
      <c r="N71" s="3">
        <v>102.8</v>
      </c>
      <c r="O71" s="3">
        <v>105.3</v>
      </c>
      <c r="P71" s="3">
        <v>100.7</v>
      </c>
      <c r="Q71" s="3">
        <v>95.3</v>
      </c>
    </row>
    <row r="72" spans="1:17" x14ac:dyDescent="0.25">
      <c r="A72" s="75" t="s">
        <v>76</v>
      </c>
      <c r="B72" s="3">
        <v>109.6</v>
      </c>
      <c r="C72" s="3">
        <v>113.8</v>
      </c>
      <c r="D72" s="3">
        <v>105.9</v>
      </c>
      <c r="E72" s="3">
        <v>110.5</v>
      </c>
      <c r="F72" s="3">
        <v>93.7</v>
      </c>
      <c r="G72" s="3">
        <v>98.4</v>
      </c>
      <c r="H72" s="3">
        <v>108.1</v>
      </c>
      <c r="I72" s="3">
        <v>97.3</v>
      </c>
      <c r="J72" s="3">
        <v>103.9</v>
      </c>
      <c r="K72" s="74">
        <v>98</v>
      </c>
      <c r="L72" s="3">
        <v>98.3</v>
      </c>
      <c r="M72" s="3">
        <v>102.7</v>
      </c>
      <c r="N72" s="3">
        <v>102.4</v>
      </c>
      <c r="O72" s="3">
        <v>102.4</v>
      </c>
      <c r="P72" s="3">
        <v>102.8</v>
      </c>
      <c r="Q72" s="3">
        <v>98.4</v>
      </c>
    </row>
    <row r="73" spans="1:17" x14ac:dyDescent="0.25">
      <c r="A73" s="75" t="s">
        <v>77</v>
      </c>
      <c r="B73" s="3">
        <v>110.5</v>
      </c>
      <c r="C73" s="3">
        <v>112.3</v>
      </c>
      <c r="D73" s="3">
        <v>109.8</v>
      </c>
      <c r="E73" s="3">
        <v>102.7</v>
      </c>
      <c r="F73" s="3">
        <v>88.5</v>
      </c>
      <c r="G73" s="3">
        <v>111.6</v>
      </c>
      <c r="H73" s="3">
        <v>108.9</v>
      </c>
      <c r="I73" s="3">
        <v>106.9</v>
      </c>
      <c r="J73" s="3">
        <v>101.8</v>
      </c>
      <c r="K73" s="74">
        <v>100</v>
      </c>
      <c r="L73" s="3">
        <v>97.2</v>
      </c>
      <c r="M73" s="3">
        <v>101.9</v>
      </c>
      <c r="N73" s="3">
        <v>102.1</v>
      </c>
      <c r="O73" s="3">
        <v>102.5</v>
      </c>
      <c r="P73" s="3">
        <v>100.5</v>
      </c>
      <c r="Q73" s="3">
        <v>97.4</v>
      </c>
    </row>
    <row r="74" spans="1:17" x14ac:dyDescent="0.25">
      <c r="A74" s="75" t="s">
        <v>78</v>
      </c>
      <c r="B74" s="3">
        <v>110.6</v>
      </c>
      <c r="C74" s="3">
        <v>105.7</v>
      </c>
      <c r="D74" s="3">
        <v>102.5</v>
      </c>
      <c r="E74" s="3">
        <v>103.1</v>
      </c>
      <c r="F74" s="3">
        <v>93.6</v>
      </c>
      <c r="G74" s="3">
        <v>105.2</v>
      </c>
      <c r="H74" s="3">
        <v>101.9</v>
      </c>
      <c r="I74" s="3">
        <v>98.3</v>
      </c>
      <c r="J74" s="3">
        <v>101.2</v>
      </c>
      <c r="K74" s="3">
        <v>97.1</v>
      </c>
      <c r="L74" s="3">
        <v>98.2</v>
      </c>
      <c r="M74" s="3">
        <v>99.4</v>
      </c>
      <c r="N74" s="3">
        <v>102.4</v>
      </c>
      <c r="O74" s="74">
        <v>106</v>
      </c>
      <c r="P74" s="3">
        <v>100.1</v>
      </c>
      <c r="Q74" s="3">
        <v>92.9</v>
      </c>
    </row>
    <row r="75" spans="1:17" x14ac:dyDescent="0.25">
      <c r="A75" s="75" t="s">
        <v>79</v>
      </c>
      <c r="B75" s="74">
        <v>0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3">
        <v>96.7</v>
      </c>
      <c r="J75" s="3">
        <v>98.9</v>
      </c>
      <c r="K75" s="3">
        <v>97.8</v>
      </c>
      <c r="L75" s="3">
        <v>97.3</v>
      </c>
      <c r="M75" s="3">
        <v>96.6</v>
      </c>
      <c r="N75" s="3">
        <v>99.2</v>
      </c>
      <c r="O75" s="3">
        <v>100.6</v>
      </c>
      <c r="P75" s="3">
        <v>98.1</v>
      </c>
      <c r="Q75" s="3">
        <v>91.3</v>
      </c>
    </row>
    <row r="76" spans="1:17" x14ac:dyDescent="0.25">
      <c r="A76" s="75" t="s">
        <v>80</v>
      </c>
      <c r="B76" s="74">
        <v>0</v>
      </c>
      <c r="C76" s="74">
        <v>0</v>
      </c>
      <c r="D76" s="74">
        <v>0</v>
      </c>
      <c r="E76" s="74">
        <v>0</v>
      </c>
      <c r="F76" s="74">
        <v>0</v>
      </c>
      <c r="G76" s="74">
        <v>0</v>
      </c>
      <c r="H76" s="74">
        <v>0</v>
      </c>
      <c r="I76" s="3">
        <v>100.6</v>
      </c>
      <c r="J76" s="3">
        <v>103.6</v>
      </c>
      <c r="K76" s="3">
        <v>105.9</v>
      </c>
      <c r="L76" s="3">
        <v>98.6</v>
      </c>
      <c r="M76" s="74">
        <v>106</v>
      </c>
      <c r="N76" s="3">
        <v>107.4</v>
      </c>
      <c r="O76" s="3">
        <v>114.2</v>
      </c>
      <c r="P76" s="3">
        <v>105.4</v>
      </c>
      <c r="Q76" s="3">
        <v>95.3</v>
      </c>
    </row>
    <row r="77" spans="1:17" x14ac:dyDescent="0.25">
      <c r="A77" s="75" t="s">
        <v>419</v>
      </c>
      <c r="B77" s="74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</row>
    <row r="78" spans="1:17" x14ac:dyDescent="0.25">
      <c r="A78" s="75" t="s">
        <v>82</v>
      </c>
      <c r="B78" s="3">
        <v>109.1</v>
      </c>
      <c r="C78" s="3">
        <v>111.3</v>
      </c>
      <c r="D78" s="3">
        <v>113.9</v>
      </c>
      <c r="E78" s="3">
        <v>101.7</v>
      </c>
      <c r="F78" s="74">
        <v>86</v>
      </c>
      <c r="G78" s="3">
        <v>106.1</v>
      </c>
      <c r="H78" s="3">
        <v>105.3</v>
      </c>
      <c r="I78" s="3">
        <v>102.3</v>
      </c>
      <c r="J78" s="3">
        <v>101.4</v>
      </c>
      <c r="K78" s="3">
        <v>102.6</v>
      </c>
      <c r="L78" s="3">
        <v>99.3</v>
      </c>
      <c r="M78" s="3">
        <v>96.8</v>
      </c>
      <c r="N78" s="3">
        <v>102.2</v>
      </c>
      <c r="O78" s="3">
        <v>102.1</v>
      </c>
      <c r="P78" s="3">
        <v>99.7</v>
      </c>
      <c r="Q78" s="3">
        <v>101.5</v>
      </c>
    </row>
    <row r="79" spans="1:17" x14ac:dyDescent="0.25">
      <c r="A79" s="75" t="s">
        <v>117</v>
      </c>
      <c r="B79" s="3">
        <v>105.8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</row>
    <row r="80" spans="1:17" x14ac:dyDescent="0.25">
      <c r="A80" s="75" t="s">
        <v>84</v>
      </c>
      <c r="B80" s="3">
        <v>101.7</v>
      </c>
      <c r="C80" s="3">
        <v>104.1</v>
      </c>
      <c r="D80" s="3">
        <v>107.1</v>
      </c>
      <c r="E80" s="3">
        <v>106.3</v>
      </c>
      <c r="F80" s="3">
        <v>95.6</v>
      </c>
      <c r="G80" s="3">
        <v>100.4</v>
      </c>
      <c r="H80" s="74">
        <v>102</v>
      </c>
      <c r="I80" s="3">
        <v>97.9</v>
      </c>
      <c r="J80" s="3">
        <v>99.5</v>
      </c>
      <c r="K80" s="3">
        <v>107.5</v>
      </c>
      <c r="L80" s="3">
        <v>99.4</v>
      </c>
      <c r="M80" s="3">
        <v>102.3</v>
      </c>
      <c r="N80" s="3">
        <v>97.3</v>
      </c>
      <c r="O80" s="3">
        <v>103.9</v>
      </c>
      <c r="P80" s="3">
        <v>104.4</v>
      </c>
      <c r="Q80" s="3">
        <v>101.2</v>
      </c>
    </row>
    <row r="81" spans="1:17" x14ac:dyDescent="0.25">
      <c r="A81" s="75" t="s">
        <v>85</v>
      </c>
      <c r="B81" s="3">
        <v>100.2</v>
      </c>
      <c r="C81" s="3">
        <v>104.2</v>
      </c>
      <c r="D81" s="3">
        <v>106.1</v>
      </c>
      <c r="E81" s="3">
        <v>99.6</v>
      </c>
      <c r="F81" s="3">
        <v>99.1</v>
      </c>
      <c r="G81" s="3">
        <v>103.7</v>
      </c>
      <c r="H81" s="3">
        <v>100.6</v>
      </c>
      <c r="I81" s="3">
        <v>101.7</v>
      </c>
      <c r="J81" s="3">
        <v>100.6</v>
      </c>
      <c r="K81" s="3">
        <v>104.1</v>
      </c>
      <c r="L81" s="74">
        <v>98</v>
      </c>
      <c r="M81" s="3">
        <v>100.3</v>
      </c>
      <c r="N81" s="3">
        <v>100.3</v>
      </c>
      <c r="O81" s="74">
        <v>101</v>
      </c>
      <c r="P81" s="3">
        <v>100.9</v>
      </c>
      <c r="Q81" s="3">
        <v>94.5</v>
      </c>
    </row>
    <row r="82" spans="1:17" x14ac:dyDescent="0.25">
      <c r="A82" s="75" t="s">
        <v>86</v>
      </c>
      <c r="B82" s="3">
        <v>103.8</v>
      </c>
      <c r="C82" s="3">
        <v>103.3</v>
      </c>
      <c r="D82" s="3">
        <v>103.8</v>
      </c>
      <c r="E82" s="3">
        <v>102.7</v>
      </c>
      <c r="F82" s="3">
        <v>99.4</v>
      </c>
      <c r="G82" s="3">
        <v>102.2</v>
      </c>
      <c r="H82" s="3">
        <v>105.2</v>
      </c>
      <c r="I82" s="3">
        <v>105.3</v>
      </c>
      <c r="J82" s="3">
        <v>103.8</v>
      </c>
      <c r="K82" s="3">
        <v>101.6</v>
      </c>
      <c r="L82" s="3">
        <v>98.2</v>
      </c>
      <c r="M82" s="3">
        <v>101.3</v>
      </c>
      <c r="N82" s="3">
        <v>100.5</v>
      </c>
      <c r="O82" s="3">
        <v>103.3</v>
      </c>
      <c r="P82" s="3">
        <v>101.9</v>
      </c>
      <c r="Q82" s="3">
        <v>101.1</v>
      </c>
    </row>
    <row r="83" spans="1:17" x14ac:dyDescent="0.25">
      <c r="A83" s="75" t="s">
        <v>87</v>
      </c>
      <c r="B83" s="3">
        <v>102.9</v>
      </c>
      <c r="C83" s="3">
        <v>111.7</v>
      </c>
      <c r="D83" s="3">
        <v>110.6</v>
      </c>
      <c r="E83" s="74">
        <v>104</v>
      </c>
      <c r="F83" s="3">
        <v>95.2</v>
      </c>
      <c r="G83" s="3">
        <v>103.6</v>
      </c>
      <c r="H83" s="3">
        <v>104.4</v>
      </c>
      <c r="I83" s="74">
        <v>102</v>
      </c>
      <c r="J83" s="3">
        <v>105.2</v>
      </c>
      <c r="K83" s="3">
        <v>100.7</v>
      </c>
      <c r="L83" s="3">
        <v>100.8</v>
      </c>
      <c r="M83" s="3">
        <v>99.4</v>
      </c>
      <c r="N83" s="3">
        <v>101.1</v>
      </c>
      <c r="O83" s="3">
        <v>102.9</v>
      </c>
      <c r="P83" s="74">
        <v>103</v>
      </c>
      <c r="Q83" s="3">
        <v>99.9</v>
      </c>
    </row>
    <row r="84" spans="1:17" x14ac:dyDescent="0.25">
      <c r="A84" s="75" t="s">
        <v>88</v>
      </c>
      <c r="B84" s="3">
        <v>104.4</v>
      </c>
      <c r="C84" s="3">
        <v>105.5</v>
      </c>
      <c r="D84" s="3">
        <v>106.6</v>
      </c>
      <c r="E84" s="3">
        <v>104.8</v>
      </c>
      <c r="F84" s="3">
        <v>98.6</v>
      </c>
      <c r="G84" s="3">
        <v>105.9</v>
      </c>
      <c r="H84" s="3">
        <v>105.6</v>
      </c>
      <c r="I84" s="3">
        <v>105.5</v>
      </c>
      <c r="J84" s="3">
        <v>102.6</v>
      </c>
      <c r="K84" s="3">
        <v>100.8</v>
      </c>
      <c r="L84" s="3">
        <v>97.6</v>
      </c>
      <c r="M84" s="3">
        <v>101.2</v>
      </c>
      <c r="N84" s="3">
        <v>103.1</v>
      </c>
      <c r="O84" s="3">
        <v>103.3</v>
      </c>
      <c r="P84" s="3">
        <v>100.5</v>
      </c>
      <c r="Q84" s="3">
        <v>94.2</v>
      </c>
    </row>
    <row r="85" spans="1:17" x14ac:dyDescent="0.25">
      <c r="A85" s="75" t="s">
        <v>89</v>
      </c>
      <c r="B85" s="3">
        <v>109.6</v>
      </c>
      <c r="C85" s="3">
        <v>113.2</v>
      </c>
      <c r="D85" s="3">
        <v>109.9</v>
      </c>
      <c r="E85" s="3">
        <v>104.1</v>
      </c>
      <c r="F85" s="3">
        <v>100.4</v>
      </c>
      <c r="G85" s="3">
        <v>107.2</v>
      </c>
      <c r="H85" s="3">
        <v>104.8</v>
      </c>
      <c r="I85" s="3">
        <v>109.5</v>
      </c>
      <c r="J85" s="3">
        <v>102.1</v>
      </c>
      <c r="K85" s="3">
        <v>104.9</v>
      </c>
      <c r="L85" s="3">
        <v>100.5</v>
      </c>
      <c r="M85" s="3">
        <v>102.9</v>
      </c>
      <c r="N85" s="3">
        <v>103.1</v>
      </c>
      <c r="O85" s="3">
        <v>102.7</v>
      </c>
      <c r="P85" s="3">
        <v>102.2</v>
      </c>
      <c r="Q85" s="3">
        <v>98.4</v>
      </c>
    </row>
    <row r="86" spans="1:17" x14ac:dyDescent="0.25">
      <c r="A86" s="75" t="s">
        <v>90</v>
      </c>
      <c r="B86" s="3">
        <v>107.9</v>
      </c>
      <c r="C86" s="3">
        <v>108.1</v>
      </c>
      <c r="D86" s="3">
        <v>107.3</v>
      </c>
      <c r="E86" s="3">
        <v>102.3</v>
      </c>
      <c r="F86" s="74">
        <v>93</v>
      </c>
      <c r="G86" s="74">
        <v>103</v>
      </c>
      <c r="H86" s="3">
        <v>102.7</v>
      </c>
      <c r="I86" s="3">
        <v>96.1</v>
      </c>
      <c r="J86" s="3">
        <v>96.3</v>
      </c>
      <c r="K86" s="3">
        <v>102.4</v>
      </c>
      <c r="L86" s="3">
        <v>99.3</v>
      </c>
      <c r="M86" s="3">
        <v>97.3</v>
      </c>
      <c r="N86" s="3">
        <v>102.5</v>
      </c>
      <c r="O86" s="3">
        <v>102.5</v>
      </c>
      <c r="P86" s="3">
        <v>100.8</v>
      </c>
      <c r="Q86" s="74">
        <v>97</v>
      </c>
    </row>
    <row r="87" spans="1:17" x14ac:dyDescent="0.25">
      <c r="A87" s="75" t="s">
        <v>91</v>
      </c>
      <c r="B87" s="3">
        <v>109.3</v>
      </c>
      <c r="C87" s="3">
        <v>108.9</v>
      </c>
      <c r="D87" s="3">
        <v>111.9</v>
      </c>
      <c r="E87" s="3">
        <v>105.7</v>
      </c>
      <c r="F87" s="74">
        <v>89</v>
      </c>
      <c r="G87" s="3">
        <v>104.3</v>
      </c>
      <c r="H87" s="3">
        <v>107.9</v>
      </c>
      <c r="I87" s="3">
        <v>100.7</v>
      </c>
      <c r="J87" s="3">
        <v>104.2</v>
      </c>
      <c r="K87" s="3">
        <v>101.8</v>
      </c>
      <c r="L87" s="3">
        <v>97.4</v>
      </c>
      <c r="M87" s="3">
        <v>100.5</v>
      </c>
      <c r="N87" s="3">
        <v>103.3</v>
      </c>
      <c r="O87" s="3">
        <v>103.2</v>
      </c>
      <c r="P87" s="3">
        <v>102.5</v>
      </c>
      <c r="Q87" s="3">
        <v>98.7</v>
      </c>
    </row>
    <row r="88" spans="1:17" x14ac:dyDescent="0.25">
      <c r="A88" s="75" t="s">
        <v>92</v>
      </c>
      <c r="B88" s="3">
        <v>107.1</v>
      </c>
      <c r="C88" s="3">
        <v>101.4</v>
      </c>
      <c r="D88" s="3">
        <v>105.8</v>
      </c>
      <c r="E88" s="3">
        <v>104.5</v>
      </c>
      <c r="F88" s="74">
        <v>97</v>
      </c>
      <c r="G88" s="74">
        <v>103</v>
      </c>
      <c r="H88" s="3">
        <v>106.3</v>
      </c>
      <c r="I88" s="3">
        <v>101.9</v>
      </c>
      <c r="J88" s="3">
        <v>105.1</v>
      </c>
      <c r="K88" s="3">
        <v>101.9</v>
      </c>
      <c r="L88" s="3">
        <v>96.9</v>
      </c>
      <c r="M88" s="3">
        <v>98.6</v>
      </c>
      <c r="N88" s="3">
        <v>102.4</v>
      </c>
      <c r="O88" s="3">
        <v>100.6</v>
      </c>
      <c r="P88" s="3">
        <v>102.4</v>
      </c>
      <c r="Q88" s="3">
        <v>100.3</v>
      </c>
    </row>
    <row r="89" spans="1:17" x14ac:dyDescent="0.25">
      <c r="A89" s="75" t="s">
        <v>93</v>
      </c>
      <c r="B89" s="3">
        <v>96.9</v>
      </c>
      <c r="C89" s="74">
        <v>103</v>
      </c>
      <c r="D89" s="3">
        <v>103.9</v>
      </c>
      <c r="E89" s="74">
        <v>102</v>
      </c>
      <c r="F89" s="3">
        <v>95.8</v>
      </c>
      <c r="G89" s="3">
        <v>103.9</v>
      </c>
      <c r="H89" s="3">
        <v>102.8</v>
      </c>
      <c r="I89" s="3">
        <v>102.9</v>
      </c>
      <c r="J89" s="3">
        <v>101.2</v>
      </c>
      <c r="K89" s="3">
        <v>99.7</v>
      </c>
      <c r="L89" s="3">
        <v>100.1</v>
      </c>
      <c r="M89" s="3">
        <v>100.7</v>
      </c>
      <c r="N89" s="3">
        <v>98.9</v>
      </c>
      <c r="O89" s="3">
        <v>100.8</v>
      </c>
      <c r="P89" s="3">
        <v>100.1</v>
      </c>
      <c r="Q89" s="3">
        <v>93.3</v>
      </c>
    </row>
    <row r="90" spans="1:17" x14ac:dyDescent="0.25">
      <c r="A90" s="75" t="s">
        <v>116</v>
      </c>
      <c r="B90" s="3">
        <v>105.8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</row>
    <row r="91" spans="1:17" x14ac:dyDescent="0.25">
      <c r="A91" s="75" t="s">
        <v>95</v>
      </c>
      <c r="B91" s="3">
        <v>105.2</v>
      </c>
      <c r="C91" s="3">
        <v>106.1</v>
      </c>
      <c r="D91" s="3">
        <v>107.8</v>
      </c>
      <c r="E91" s="3">
        <v>105.3</v>
      </c>
      <c r="F91" s="3">
        <v>92.4</v>
      </c>
      <c r="G91" s="3">
        <v>103.2</v>
      </c>
      <c r="H91" s="3">
        <v>103.7</v>
      </c>
      <c r="I91" s="3">
        <v>100.5</v>
      </c>
      <c r="J91" s="3">
        <v>100.7</v>
      </c>
      <c r="K91" s="74">
        <v>98</v>
      </c>
      <c r="L91" s="3">
        <v>99.2</v>
      </c>
      <c r="M91" s="3">
        <v>93.2</v>
      </c>
      <c r="N91" s="3">
        <v>97.9</v>
      </c>
      <c r="O91" s="3">
        <v>104.7</v>
      </c>
      <c r="P91" s="74">
        <v>104</v>
      </c>
      <c r="Q91" s="74">
        <v>100</v>
      </c>
    </row>
    <row r="92" spans="1:17" x14ac:dyDescent="0.25">
      <c r="A92" s="75" t="s">
        <v>96</v>
      </c>
      <c r="B92" s="3">
        <v>104.6</v>
      </c>
      <c r="C92" s="3">
        <v>106.6</v>
      </c>
      <c r="D92" s="3">
        <v>112.4</v>
      </c>
      <c r="E92" s="3">
        <v>109.4</v>
      </c>
      <c r="F92" s="3">
        <v>100.8</v>
      </c>
      <c r="G92" s="3">
        <v>103.8</v>
      </c>
      <c r="H92" s="3">
        <v>108.2</v>
      </c>
      <c r="I92" s="3">
        <v>102.7</v>
      </c>
      <c r="J92" s="3">
        <v>98.5</v>
      </c>
      <c r="K92" s="3">
        <v>94.6</v>
      </c>
      <c r="L92" s="3">
        <v>99.4</v>
      </c>
      <c r="M92" s="3">
        <v>100.5</v>
      </c>
      <c r="N92" s="3">
        <v>104.4</v>
      </c>
      <c r="O92" s="3">
        <v>101.5</v>
      </c>
      <c r="P92" s="74">
        <v>103</v>
      </c>
      <c r="Q92" s="3">
        <v>105.1</v>
      </c>
    </row>
    <row r="93" spans="1:17" x14ac:dyDescent="0.25">
      <c r="A93" s="75" t="s">
        <v>97</v>
      </c>
      <c r="B93" s="3">
        <v>104.7</v>
      </c>
      <c r="C93" s="3">
        <v>103.2</v>
      </c>
      <c r="D93" s="3">
        <v>104.3</v>
      </c>
      <c r="E93" s="3">
        <v>107.1</v>
      </c>
      <c r="F93" s="3">
        <v>97.6</v>
      </c>
      <c r="G93" s="3">
        <v>101.6</v>
      </c>
      <c r="H93" s="3">
        <v>107.2</v>
      </c>
      <c r="I93" s="3">
        <v>103.3</v>
      </c>
      <c r="J93" s="74">
        <v>101</v>
      </c>
      <c r="K93" s="3">
        <v>103.1</v>
      </c>
      <c r="L93" s="3">
        <v>101.4</v>
      </c>
      <c r="M93" s="3">
        <v>103.7</v>
      </c>
      <c r="N93" s="3">
        <v>100.5</v>
      </c>
      <c r="O93" s="3">
        <v>103.7</v>
      </c>
      <c r="P93" s="3">
        <v>103.6</v>
      </c>
      <c r="Q93" s="74">
        <v>90</v>
      </c>
    </row>
    <row r="94" spans="1:17" x14ac:dyDescent="0.25">
      <c r="A94" s="75" t="s">
        <v>98</v>
      </c>
      <c r="B94" s="74">
        <v>107</v>
      </c>
      <c r="C94" s="3">
        <v>107.7</v>
      </c>
      <c r="D94" s="3">
        <v>107.2</v>
      </c>
      <c r="E94" s="3">
        <v>105.1</v>
      </c>
      <c r="F94" s="3">
        <v>105.9</v>
      </c>
      <c r="G94" s="74">
        <v>100</v>
      </c>
      <c r="H94" s="74">
        <v>104</v>
      </c>
      <c r="I94" s="3">
        <v>102.4</v>
      </c>
      <c r="J94" s="3">
        <v>99.5</v>
      </c>
      <c r="K94" s="3">
        <v>101.4</v>
      </c>
      <c r="L94" s="3">
        <v>102.5</v>
      </c>
      <c r="M94" s="3">
        <v>103.6</v>
      </c>
      <c r="N94" s="3">
        <v>101.4</v>
      </c>
      <c r="O94" s="3">
        <v>107.1</v>
      </c>
      <c r="P94" s="3">
        <v>100.3</v>
      </c>
      <c r="Q94" s="3">
        <v>100.3</v>
      </c>
    </row>
    <row r="95" spans="1:17" x14ac:dyDescent="0.25">
      <c r="A95" s="75" t="s">
        <v>99</v>
      </c>
      <c r="B95" s="3">
        <v>106.6</v>
      </c>
      <c r="C95" s="3">
        <v>105.2</v>
      </c>
      <c r="D95" s="3">
        <v>107.4</v>
      </c>
      <c r="E95" s="3">
        <v>107.7</v>
      </c>
      <c r="F95" s="3">
        <v>102.7</v>
      </c>
      <c r="G95" s="3">
        <v>112.1</v>
      </c>
      <c r="H95" s="3">
        <v>107.7</v>
      </c>
      <c r="I95" s="3">
        <v>93.3</v>
      </c>
      <c r="J95" s="3">
        <v>97.7</v>
      </c>
      <c r="K95" s="3">
        <v>101.7</v>
      </c>
      <c r="L95" s="3">
        <v>99.7</v>
      </c>
      <c r="M95" s="74">
        <v>98</v>
      </c>
      <c r="N95" s="3">
        <v>102.5</v>
      </c>
      <c r="O95" s="3">
        <v>102.4</v>
      </c>
      <c r="P95" s="3">
        <v>105.4</v>
      </c>
      <c r="Q95" s="3">
        <v>99.2</v>
      </c>
    </row>
    <row r="96" spans="1:17" x14ac:dyDescent="0.25">
      <c r="A96" s="75" t="s">
        <v>100</v>
      </c>
      <c r="B96" s="3">
        <v>105.7</v>
      </c>
      <c r="C96" s="3">
        <v>106.7</v>
      </c>
      <c r="D96" s="3">
        <v>105.9</v>
      </c>
      <c r="E96" s="3">
        <v>102.9</v>
      </c>
      <c r="F96" s="3">
        <v>93.2</v>
      </c>
      <c r="G96" s="3">
        <v>111.3</v>
      </c>
      <c r="H96" s="3">
        <v>102.8</v>
      </c>
      <c r="I96" s="3">
        <v>100.5</v>
      </c>
      <c r="J96" s="3">
        <v>101.4</v>
      </c>
      <c r="K96" s="3">
        <v>101.1</v>
      </c>
      <c r="L96" s="3">
        <v>95.9</v>
      </c>
      <c r="M96" s="3">
        <v>100.3</v>
      </c>
      <c r="N96" s="3">
        <v>101.3</v>
      </c>
      <c r="O96" s="3">
        <v>102.3</v>
      </c>
      <c r="P96" s="3">
        <v>100.1</v>
      </c>
      <c r="Q96" s="3">
        <v>101.2</v>
      </c>
    </row>
    <row r="97" spans="1:17" x14ac:dyDescent="0.25">
      <c r="A97" s="75" t="s">
        <v>101</v>
      </c>
      <c r="B97" s="3">
        <v>104.7</v>
      </c>
      <c r="C97" s="3">
        <v>104.7</v>
      </c>
      <c r="D97" s="3">
        <v>110.1</v>
      </c>
      <c r="E97" s="3">
        <v>105.7</v>
      </c>
      <c r="F97" s="3">
        <v>98.9</v>
      </c>
      <c r="G97" s="3">
        <v>106.6</v>
      </c>
      <c r="H97" s="74">
        <v>109</v>
      </c>
      <c r="I97" s="74">
        <v>98</v>
      </c>
      <c r="J97" s="3">
        <v>89.9</v>
      </c>
      <c r="K97" s="3">
        <v>103.5</v>
      </c>
      <c r="L97" s="74">
        <v>104</v>
      </c>
      <c r="M97" s="3">
        <v>99.1</v>
      </c>
      <c r="N97" s="3">
        <v>97.5</v>
      </c>
      <c r="O97" s="74">
        <v>102</v>
      </c>
      <c r="P97" s="3">
        <v>114.6</v>
      </c>
      <c r="Q97" s="3">
        <v>102.2</v>
      </c>
    </row>
    <row r="98" spans="1:17" x14ac:dyDescent="0.25">
      <c r="A98" s="75" t="s">
        <v>102</v>
      </c>
      <c r="B98" s="3">
        <v>100.1</v>
      </c>
      <c r="C98" s="3">
        <v>102.4</v>
      </c>
      <c r="D98" s="3">
        <v>101.2</v>
      </c>
      <c r="E98" s="3">
        <v>107.2</v>
      </c>
      <c r="F98" s="3">
        <v>100.8</v>
      </c>
      <c r="G98" s="3">
        <v>105.9</v>
      </c>
      <c r="H98" s="3">
        <v>103.9</v>
      </c>
      <c r="I98" s="74">
        <v>105</v>
      </c>
      <c r="J98" s="3">
        <v>105.4</v>
      </c>
      <c r="K98" s="3">
        <v>104.5</v>
      </c>
      <c r="L98" s="3">
        <v>103.5</v>
      </c>
      <c r="M98" s="3">
        <v>99.4</v>
      </c>
      <c r="N98" s="3">
        <v>107.3</v>
      </c>
      <c r="O98" s="3">
        <v>104.5</v>
      </c>
      <c r="P98" s="3">
        <v>106.7</v>
      </c>
      <c r="Q98" s="3">
        <v>105.8</v>
      </c>
    </row>
    <row r="99" spans="1:17" x14ac:dyDescent="0.25">
      <c r="A99" s="75" t="s">
        <v>103</v>
      </c>
      <c r="B99" s="3">
        <v>110.5</v>
      </c>
      <c r="C99" s="74">
        <v>114</v>
      </c>
      <c r="D99" s="3">
        <v>127.7</v>
      </c>
      <c r="E99" s="3">
        <v>96.5</v>
      </c>
      <c r="F99" s="3">
        <v>111.8</v>
      </c>
      <c r="G99" s="3">
        <v>108.9</v>
      </c>
      <c r="H99" s="3">
        <v>104.9</v>
      </c>
      <c r="I99" s="3">
        <v>97.8</v>
      </c>
      <c r="J99" s="3">
        <v>101.8</v>
      </c>
      <c r="K99" s="3">
        <v>101.2</v>
      </c>
      <c r="L99" s="3">
        <v>103.5</v>
      </c>
      <c r="M99" s="3">
        <v>100.1</v>
      </c>
      <c r="N99" s="3">
        <v>93.9</v>
      </c>
      <c r="O99" s="3">
        <v>106.7</v>
      </c>
      <c r="P99" s="3">
        <v>100.5</v>
      </c>
      <c r="Q99" s="3">
        <v>98.5</v>
      </c>
    </row>
    <row r="100" spans="1:17" x14ac:dyDescent="0.25">
      <c r="A100" s="75" t="s">
        <v>104</v>
      </c>
      <c r="B100" s="3">
        <v>106.3</v>
      </c>
      <c r="C100" s="3">
        <v>107.1</v>
      </c>
      <c r="D100" s="3">
        <v>120.4</v>
      </c>
      <c r="E100" s="3">
        <v>101.2</v>
      </c>
      <c r="F100" s="3">
        <v>95.8</v>
      </c>
      <c r="G100" s="3">
        <v>117.6</v>
      </c>
      <c r="H100" s="3">
        <v>105.8</v>
      </c>
      <c r="I100" s="3">
        <v>102.5</v>
      </c>
      <c r="J100" s="3">
        <v>83.5</v>
      </c>
      <c r="K100" s="3">
        <v>101.9</v>
      </c>
      <c r="L100" s="3">
        <v>99.6</v>
      </c>
      <c r="M100" s="3">
        <v>99.5</v>
      </c>
      <c r="N100" s="3">
        <v>109.9</v>
      </c>
      <c r="O100" s="3">
        <v>101.7</v>
      </c>
      <c r="P100" s="3">
        <v>98.6</v>
      </c>
      <c r="Q100" s="3">
        <v>102.6</v>
      </c>
    </row>
    <row r="101" spans="1:17" x14ac:dyDescent="0.25">
      <c r="A101" s="75" t="s">
        <v>105</v>
      </c>
      <c r="B101" s="3">
        <v>85.3</v>
      </c>
      <c r="C101" s="3">
        <v>104.4</v>
      </c>
      <c r="D101" s="3">
        <v>113.1</v>
      </c>
      <c r="E101" s="3">
        <v>118.2</v>
      </c>
      <c r="F101" s="3">
        <v>115.2</v>
      </c>
      <c r="G101" s="3">
        <v>84.1</v>
      </c>
      <c r="H101" s="74">
        <v>96</v>
      </c>
      <c r="I101" s="3">
        <v>99.3</v>
      </c>
      <c r="J101" s="3">
        <v>100.8</v>
      </c>
      <c r="K101" s="3">
        <v>115.1</v>
      </c>
      <c r="L101" s="3">
        <v>101.2</v>
      </c>
      <c r="M101" s="3">
        <v>96.5</v>
      </c>
      <c r="N101" s="3">
        <v>100.8</v>
      </c>
      <c r="O101" s="3">
        <v>103.7</v>
      </c>
      <c r="P101" s="3">
        <v>103.6</v>
      </c>
      <c r="Q101" s="74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C689-9FB8-4293-9D23-98B60B75B068}">
  <sheetPr codeName="Лист2">
    <pageSetUpPr fitToPage="1"/>
  </sheetPr>
  <dimension ref="A1:Y101"/>
  <sheetViews>
    <sheetView topLeftCell="H1" zoomScale="77" workbookViewId="0">
      <selection sqref="A1:Z1"/>
    </sheetView>
  </sheetViews>
  <sheetFormatPr defaultRowHeight="12.5" x14ac:dyDescent="0.25"/>
  <cols>
    <col min="1" max="1" width="35.6328125" customWidth="1"/>
    <col min="2" max="256" width="10.7265625" customWidth="1"/>
  </cols>
  <sheetData>
    <row r="1" spans="1:25" ht="12.75" customHeight="1" x14ac:dyDescent="0.3">
      <c r="A1" s="4" t="s">
        <v>109</v>
      </c>
    </row>
    <row r="2" spans="1:25" ht="12.75" customHeight="1" x14ac:dyDescent="0.25">
      <c r="A2" t="s">
        <v>0</v>
      </c>
    </row>
    <row r="3" spans="1:25" ht="12.75" customHeight="1" x14ac:dyDescent="0.25">
      <c r="A3" s="105" t="s">
        <v>0</v>
      </c>
      <c r="B3" s="105" t="s">
        <v>1</v>
      </c>
      <c r="C3" s="105" t="s">
        <v>0</v>
      </c>
      <c r="D3" s="105" t="s">
        <v>0</v>
      </c>
      <c r="E3" s="105" t="s">
        <v>2</v>
      </c>
      <c r="F3" s="105" t="s">
        <v>0</v>
      </c>
      <c r="G3" s="105" t="s">
        <v>0</v>
      </c>
      <c r="H3" s="105" t="s">
        <v>3</v>
      </c>
      <c r="I3" s="105" t="s">
        <v>0</v>
      </c>
      <c r="J3" s="105" t="s">
        <v>0</v>
      </c>
      <c r="K3" s="105" t="s">
        <v>4</v>
      </c>
      <c r="L3" s="105" t="s">
        <v>0</v>
      </c>
      <c r="M3" s="105" t="s">
        <v>0</v>
      </c>
      <c r="N3" s="105" t="s">
        <v>5</v>
      </c>
      <c r="O3" s="105" t="s">
        <v>0</v>
      </c>
      <c r="P3" s="105" t="s">
        <v>0</v>
      </c>
      <c r="Q3" s="105" t="s">
        <v>6</v>
      </c>
      <c r="R3" s="105" t="s">
        <v>0</v>
      </c>
      <c r="S3" s="105" t="s">
        <v>0</v>
      </c>
      <c r="T3" s="105" t="s">
        <v>7</v>
      </c>
      <c r="U3" s="105" t="s">
        <v>0</v>
      </c>
      <c r="V3" s="105" t="s">
        <v>0</v>
      </c>
      <c r="W3" t="s">
        <v>343</v>
      </c>
    </row>
    <row r="4" spans="1:25" ht="12.75" customHeight="1" x14ac:dyDescent="0.25">
      <c r="A4" s="105" t="s">
        <v>0</v>
      </c>
      <c r="B4" s="105" t="s">
        <v>8</v>
      </c>
      <c r="C4" s="105" t="s">
        <v>0</v>
      </c>
      <c r="D4" s="105" t="s">
        <v>0</v>
      </c>
      <c r="E4" s="105" t="s">
        <v>8</v>
      </c>
      <c r="F4" s="105" t="s">
        <v>0</v>
      </c>
      <c r="G4" s="105" t="s">
        <v>0</v>
      </c>
      <c r="H4" s="105" t="s">
        <v>8</v>
      </c>
      <c r="I4" s="105" t="s">
        <v>0</v>
      </c>
      <c r="J4" s="105" t="s">
        <v>0</v>
      </c>
      <c r="K4" s="105" t="s">
        <v>8</v>
      </c>
      <c r="L4" s="105" t="s">
        <v>0</v>
      </c>
      <c r="M4" s="105" t="s">
        <v>0</v>
      </c>
      <c r="N4" s="105" t="s">
        <v>8</v>
      </c>
      <c r="O4" s="105" t="s">
        <v>0</v>
      </c>
      <c r="P4" s="105" t="s">
        <v>0</v>
      </c>
      <c r="Q4" s="105" t="s">
        <v>8</v>
      </c>
      <c r="R4" s="105" t="s">
        <v>0</v>
      </c>
      <c r="S4" s="105" t="s">
        <v>0</v>
      </c>
      <c r="T4" s="105" t="s">
        <v>8</v>
      </c>
      <c r="U4" s="105" t="s">
        <v>0</v>
      </c>
      <c r="V4" s="105" t="s">
        <v>0</v>
      </c>
    </row>
    <row r="5" spans="1:25" ht="12.75" customHeight="1" x14ac:dyDescent="0.25">
      <c r="A5" s="105" t="s">
        <v>0</v>
      </c>
      <c r="B5" s="1" t="s">
        <v>108</v>
      </c>
      <c r="C5" s="1" t="s">
        <v>107</v>
      </c>
      <c r="D5" s="1" t="s">
        <v>106</v>
      </c>
      <c r="E5" s="1" t="s">
        <v>108</v>
      </c>
      <c r="F5" s="1" t="s">
        <v>107</v>
      </c>
      <c r="G5" s="1" t="s">
        <v>106</v>
      </c>
      <c r="H5" s="1" t="s">
        <v>108</v>
      </c>
      <c r="I5" s="1" t="s">
        <v>107</v>
      </c>
      <c r="J5" s="1" t="s">
        <v>106</v>
      </c>
      <c r="K5" s="1" t="s">
        <v>108</v>
      </c>
      <c r="L5" s="1" t="s">
        <v>107</v>
      </c>
      <c r="M5" s="1" t="s">
        <v>106</v>
      </c>
      <c r="N5" s="1" t="s">
        <v>108</v>
      </c>
      <c r="O5" s="1" t="s">
        <v>107</v>
      </c>
      <c r="P5" s="1" t="s">
        <v>106</v>
      </c>
      <c r="Q5" s="1" t="s">
        <v>108</v>
      </c>
      <c r="R5" s="1" t="s">
        <v>107</v>
      </c>
      <c r="S5" s="1" t="s">
        <v>106</v>
      </c>
      <c r="T5" s="1" t="s">
        <v>108</v>
      </c>
      <c r="U5" s="1" t="s">
        <v>107</v>
      </c>
      <c r="V5" s="1" t="s">
        <v>106</v>
      </c>
      <c r="W5" s="1" t="s">
        <v>108</v>
      </c>
      <c r="X5" s="1" t="s">
        <v>107</v>
      </c>
      <c r="Y5" s="1" t="s">
        <v>106</v>
      </c>
    </row>
    <row r="6" spans="1:25" ht="12.75" customHeight="1" x14ac:dyDescent="0.25">
      <c r="A6" s="1" t="s">
        <v>10</v>
      </c>
      <c r="B6" s="3">
        <v>10.199999999999999</v>
      </c>
      <c r="C6" s="3">
        <v>15.9</v>
      </c>
      <c r="D6" s="3">
        <v>6.2</v>
      </c>
      <c r="E6" s="3">
        <v>11.3</v>
      </c>
      <c r="F6" s="3">
        <v>16.2</v>
      </c>
      <c r="G6" s="3">
        <v>5.8</v>
      </c>
      <c r="H6" s="3">
        <v>13.9</v>
      </c>
      <c r="I6" s="3">
        <v>17.3</v>
      </c>
      <c r="J6" s="3">
        <v>5.2</v>
      </c>
      <c r="K6" s="3">
        <v>13.5</v>
      </c>
      <c r="L6" s="3">
        <v>16.7</v>
      </c>
      <c r="M6" s="3">
        <v>5.5</v>
      </c>
      <c r="N6" s="3">
        <v>10.4</v>
      </c>
      <c r="O6" s="3">
        <v>17.100000000000001</v>
      </c>
      <c r="P6" s="3">
        <v>5.7</v>
      </c>
      <c r="Q6" s="3">
        <v>14.3</v>
      </c>
      <c r="R6" s="3">
        <v>17.100000000000001</v>
      </c>
      <c r="S6" s="3">
        <v>5.0999999999999996</v>
      </c>
      <c r="T6" s="3">
        <v>14.5</v>
      </c>
      <c r="U6" s="3">
        <v>16.3</v>
      </c>
      <c r="V6" s="3">
        <v>5.5</v>
      </c>
      <c r="W6">
        <f>AVERAGEIFS(E6:V6,$E$5:$V$5,W$5)</f>
        <v>12.983333333333334</v>
      </c>
      <c r="X6">
        <f t="shared" ref="X6:Y6" si="0">AVERAGEIFS(F6:W6,$E$5:$V$5,X$5)</f>
        <v>5.4666666666666659</v>
      </c>
      <c r="Y6">
        <f t="shared" si="0"/>
        <v>14.994444444444445</v>
      </c>
    </row>
    <row r="7" spans="1:25" ht="12.75" customHeight="1" x14ac:dyDescent="0.25">
      <c r="A7" s="1" t="s">
        <v>11</v>
      </c>
      <c r="B7" s="3">
        <v>0.5</v>
      </c>
      <c r="C7" s="2">
        <v>15</v>
      </c>
      <c r="D7" s="3">
        <v>5.2</v>
      </c>
      <c r="E7" s="3">
        <v>0.6</v>
      </c>
      <c r="F7" s="3">
        <v>16.3</v>
      </c>
      <c r="G7" s="3">
        <v>4.4000000000000004</v>
      </c>
      <c r="H7" s="3">
        <v>0.8</v>
      </c>
      <c r="I7" s="3">
        <v>18.399999999999999</v>
      </c>
      <c r="J7" s="3">
        <v>4.0999999999999996</v>
      </c>
      <c r="K7" s="3">
        <v>0.8</v>
      </c>
      <c r="L7" s="2">
        <v>18</v>
      </c>
      <c r="M7" s="3">
        <v>4.7</v>
      </c>
      <c r="N7" s="3">
        <v>0.9</v>
      </c>
      <c r="O7" s="2">
        <v>17</v>
      </c>
      <c r="P7" s="2">
        <v>5</v>
      </c>
      <c r="Q7" s="3">
        <v>1.4</v>
      </c>
      <c r="R7" s="3">
        <v>18.899999999999999</v>
      </c>
      <c r="S7" s="2">
        <v>5</v>
      </c>
      <c r="T7" s="3">
        <v>0.8</v>
      </c>
      <c r="U7" s="3">
        <v>18.600000000000001</v>
      </c>
      <c r="V7" s="3">
        <v>5.4</v>
      </c>
      <c r="W7">
        <f t="shared" ref="W7:W70" si="1">AVERAGEIFS(E7:V7,$E$5:$V$5,W$5)</f>
        <v>0.8833333333333333</v>
      </c>
      <c r="X7">
        <f t="shared" ref="X7:X70" si="2">AVERAGEIFS(F7:W7,$E$5:$V$5,X$5)</f>
        <v>4.7666666666666666</v>
      </c>
      <c r="Y7">
        <f t="shared" ref="Y7:Y70" si="3">AVERAGEIFS(G7:X7,$E$5:$V$5,Y$5)</f>
        <v>15.944444444444445</v>
      </c>
    </row>
    <row r="8" spans="1:25" ht="12.75" customHeight="1" x14ac:dyDescent="0.25">
      <c r="A8" s="1" t="s">
        <v>12</v>
      </c>
      <c r="B8" s="3">
        <v>10.3</v>
      </c>
      <c r="C8" s="3">
        <v>19.399999999999999</v>
      </c>
      <c r="D8" s="3">
        <v>6.5</v>
      </c>
      <c r="E8" s="3">
        <v>13.9</v>
      </c>
      <c r="F8" s="3">
        <v>18.5</v>
      </c>
      <c r="G8" s="2">
        <v>6</v>
      </c>
      <c r="H8" s="3">
        <v>18.399999999999999</v>
      </c>
      <c r="I8" s="3">
        <v>17.5</v>
      </c>
      <c r="J8" s="3">
        <v>4.8</v>
      </c>
      <c r="K8" s="3">
        <v>19.2</v>
      </c>
      <c r="L8" s="3">
        <v>15.2</v>
      </c>
      <c r="M8" s="3">
        <v>5.2</v>
      </c>
      <c r="N8" s="3">
        <v>20.3</v>
      </c>
      <c r="O8" s="3">
        <v>14.9</v>
      </c>
      <c r="P8" s="3">
        <v>5.0999999999999996</v>
      </c>
      <c r="Q8" s="3">
        <v>31.5</v>
      </c>
      <c r="R8" s="3">
        <v>14.1</v>
      </c>
      <c r="S8" s="3">
        <v>3.8</v>
      </c>
      <c r="T8" s="3">
        <v>21.5</v>
      </c>
      <c r="U8" s="3">
        <v>16.899999999999999</v>
      </c>
      <c r="V8" s="3">
        <v>4.0999999999999996</v>
      </c>
      <c r="W8">
        <f t="shared" si="1"/>
        <v>20.8</v>
      </c>
      <c r="X8">
        <f t="shared" si="2"/>
        <v>4.833333333333333</v>
      </c>
      <c r="Y8">
        <f t="shared" si="3"/>
        <v>13.905555555555553</v>
      </c>
    </row>
    <row r="9" spans="1:25" ht="12.75" customHeight="1" x14ac:dyDescent="0.25">
      <c r="A9" s="1" t="s">
        <v>13</v>
      </c>
      <c r="B9" s="3">
        <v>0.1</v>
      </c>
      <c r="C9" s="3">
        <v>14.8</v>
      </c>
      <c r="D9" s="3">
        <v>4.4000000000000004</v>
      </c>
      <c r="E9" s="2">
        <v>0</v>
      </c>
      <c r="F9" s="3">
        <v>15.6</v>
      </c>
      <c r="G9" s="3">
        <v>3.7</v>
      </c>
      <c r="H9" s="2">
        <v>0</v>
      </c>
      <c r="I9" s="2">
        <v>16</v>
      </c>
      <c r="J9" s="3">
        <v>3.8</v>
      </c>
      <c r="K9" s="2">
        <v>0</v>
      </c>
      <c r="L9" s="3">
        <v>15.4</v>
      </c>
      <c r="M9" s="3">
        <v>3.7</v>
      </c>
      <c r="N9" s="2">
        <v>0</v>
      </c>
      <c r="O9" s="3">
        <v>15.6</v>
      </c>
      <c r="P9" s="3">
        <v>4.7</v>
      </c>
      <c r="Q9" s="2">
        <v>0</v>
      </c>
      <c r="R9" s="3">
        <v>16.100000000000001</v>
      </c>
      <c r="S9" s="3">
        <v>3.4</v>
      </c>
      <c r="T9" s="2">
        <v>0</v>
      </c>
      <c r="U9" s="3">
        <v>18.5</v>
      </c>
      <c r="V9" s="2">
        <v>3</v>
      </c>
      <c r="W9">
        <f t="shared" si="1"/>
        <v>0</v>
      </c>
      <c r="X9">
        <f t="shared" si="2"/>
        <v>3.7166666666666663</v>
      </c>
      <c r="Y9">
        <f t="shared" si="3"/>
        <v>14.219444444444443</v>
      </c>
    </row>
    <row r="10" spans="1:25" ht="12.75" customHeight="1" x14ac:dyDescent="0.25">
      <c r="A10" s="1" t="s">
        <v>14</v>
      </c>
      <c r="B10" s="3">
        <v>0.3</v>
      </c>
      <c r="C10" s="2">
        <v>33</v>
      </c>
      <c r="D10" s="3">
        <v>4.5</v>
      </c>
      <c r="E10" s="3">
        <v>0.4</v>
      </c>
      <c r="F10" s="3">
        <v>30.1</v>
      </c>
      <c r="G10" s="2">
        <v>5</v>
      </c>
      <c r="H10" s="3">
        <v>0.4</v>
      </c>
      <c r="I10" s="3">
        <v>31.2</v>
      </c>
      <c r="J10" s="3">
        <v>4.2</v>
      </c>
      <c r="K10" s="3">
        <v>0.4</v>
      </c>
      <c r="L10" s="3">
        <v>32.299999999999997</v>
      </c>
      <c r="M10" s="3">
        <v>4.4000000000000004</v>
      </c>
      <c r="N10" s="3">
        <v>0.4</v>
      </c>
      <c r="O10" s="3">
        <v>35.4</v>
      </c>
      <c r="P10" s="3">
        <v>4.4000000000000004</v>
      </c>
      <c r="Q10" s="3">
        <v>0.5</v>
      </c>
      <c r="R10" s="3">
        <v>43.7</v>
      </c>
      <c r="S10" s="3">
        <v>3.7</v>
      </c>
      <c r="T10" s="3">
        <v>0.7</v>
      </c>
      <c r="U10" s="3">
        <v>34.5</v>
      </c>
      <c r="V10" s="3">
        <v>7.2</v>
      </c>
      <c r="W10">
        <f t="shared" si="1"/>
        <v>0.46666666666666662</v>
      </c>
      <c r="X10">
        <f t="shared" si="2"/>
        <v>4.8166666666666664</v>
      </c>
      <c r="Y10">
        <f t="shared" si="3"/>
        <v>30.319444444444446</v>
      </c>
    </row>
    <row r="11" spans="1:25" ht="12.75" customHeight="1" x14ac:dyDescent="0.25">
      <c r="A11" s="1" t="s">
        <v>15</v>
      </c>
      <c r="B11" s="3">
        <v>0.4</v>
      </c>
      <c r="C11" s="3">
        <v>14.9</v>
      </c>
      <c r="D11" s="3">
        <v>8.1</v>
      </c>
      <c r="E11" s="3">
        <v>0.5</v>
      </c>
      <c r="F11" s="3">
        <v>13.8</v>
      </c>
      <c r="G11" s="3">
        <v>9.1</v>
      </c>
      <c r="H11" s="3">
        <v>0.5</v>
      </c>
      <c r="I11" s="3">
        <v>14.6</v>
      </c>
      <c r="J11" s="3">
        <v>8.1999999999999993</v>
      </c>
      <c r="K11" s="3">
        <v>0.6</v>
      </c>
      <c r="L11" s="3">
        <v>14.4</v>
      </c>
      <c r="M11" s="3">
        <v>8.6</v>
      </c>
      <c r="N11" s="3">
        <v>0.5</v>
      </c>
      <c r="O11" s="3">
        <v>15.9</v>
      </c>
      <c r="P11" s="3">
        <v>6.6</v>
      </c>
      <c r="Q11" s="3">
        <v>0.4</v>
      </c>
      <c r="R11" s="3">
        <v>17.399999999999999</v>
      </c>
      <c r="S11" s="3">
        <v>5.7</v>
      </c>
      <c r="T11" s="3">
        <v>0.4</v>
      </c>
      <c r="U11" s="3">
        <v>15.6</v>
      </c>
      <c r="V11" s="2">
        <v>6</v>
      </c>
      <c r="W11">
        <f t="shared" si="1"/>
        <v>0.48333333333333334</v>
      </c>
      <c r="X11">
        <f t="shared" si="2"/>
        <v>7.3666666666666671</v>
      </c>
      <c r="Y11">
        <f t="shared" si="3"/>
        <v>14.211111111111109</v>
      </c>
    </row>
    <row r="12" spans="1:25" ht="12.75" customHeight="1" x14ac:dyDescent="0.25">
      <c r="A12" s="1" t="s">
        <v>16</v>
      </c>
      <c r="B12" s="3">
        <v>0.2</v>
      </c>
      <c r="C12" s="3">
        <v>14.5</v>
      </c>
      <c r="D12" s="3">
        <v>1.6</v>
      </c>
      <c r="E12" s="3">
        <v>0.1</v>
      </c>
      <c r="F12" s="3">
        <v>16.600000000000001</v>
      </c>
      <c r="G12" s="3">
        <v>1.8</v>
      </c>
      <c r="H12" s="3">
        <v>0.2</v>
      </c>
      <c r="I12" s="3">
        <v>16.8</v>
      </c>
      <c r="J12" s="3">
        <v>5.0999999999999996</v>
      </c>
      <c r="K12" s="3">
        <v>0.2</v>
      </c>
      <c r="L12" s="3">
        <v>18.5</v>
      </c>
      <c r="M12" s="2">
        <v>5</v>
      </c>
      <c r="N12" s="3">
        <v>0.2</v>
      </c>
      <c r="O12" s="3">
        <v>21.9</v>
      </c>
      <c r="P12" s="3">
        <v>4.5999999999999996</v>
      </c>
      <c r="Q12" s="3">
        <v>0.2</v>
      </c>
      <c r="R12" s="3">
        <v>22.1</v>
      </c>
      <c r="S12" s="3">
        <v>4.3</v>
      </c>
      <c r="T12" s="3">
        <v>0.2</v>
      </c>
      <c r="U12" s="3">
        <v>25.3</v>
      </c>
      <c r="V12" s="3">
        <v>3.2</v>
      </c>
      <c r="W12">
        <f t="shared" si="1"/>
        <v>0.18333333333333332</v>
      </c>
      <c r="X12">
        <f t="shared" si="2"/>
        <v>4</v>
      </c>
      <c r="Y12">
        <f t="shared" si="3"/>
        <v>18.099999999999998</v>
      </c>
    </row>
    <row r="13" spans="1:25" ht="12.75" customHeight="1" x14ac:dyDescent="0.25">
      <c r="A13" s="1" t="s">
        <v>17</v>
      </c>
      <c r="B13" s="3">
        <v>0.4</v>
      </c>
      <c r="C13" s="3">
        <v>33.200000000000003</v>
      </c>
      <c r="D13" s="3">
        <v>7.6</v>
      </c>
      <c r="E13" s="3">
        <v>0.3</v>
      </c>
      <c r="F13" s="3">
        <v>36.200000000000003</v>
      </c>
      <c r="G13" s="3">
        <v>5.5</v>
      </c>
      <c r="H13" s="3">
        <v>0.3</v>
      </c>
      <c r="I13" s="3">
        <v>38.799999999999997</v>
      </c>
      <c r="J13" s="3">
        <v>4.8</v>
      </c>
      <c r="K13" s="3">
        <v>0.4</v>
      </c>
      <c r="L13" s="3">
        <v>38.200000000000003</v>
      </c>
      <c r="M13" s="3">
        <v>5.4</v>
      </c>
      <c r="N13" s="3">
        <v>0.4</v>
      </c>
      <c r="O13" s="3">
        <v>39.299999999999997</v>
      </c>
      <c r="P13" s="3">
        <v>4.7</v>
      </c>
      <c r="Q13" s="3">
        <v>0.3</v>
      </c>
      <c r="R13" s="3">
        <v>42.4</v>
      </c>
      <c r="S13" s="2">
        <v>5</v>
      </c>
      <c r="T13" s="3">
        <v>0.3</v>
      </c>
      <c r="U13" s="3">
        <v>36.5</v>
      </c>
      <c r="V13" s="3">
        <v>4.4000000000000004</v>
      </c>
      <c r="W13">
        <f t="shared" si="1"/>
        <v>0.33333333333333331</v>
      </c>
      <c r="X13">
        <f t="shared" si="2"/>
        <v>4.9666666666666677</v>
      </c>
      <c r="Y13">
        <f t="shared" si="3"/>
        <v>33.361111111111107</v>
      </c>
    </row>
    <row r="14" spans="1:25" ht="12.75" customHeight="1" x14ac:dyDescent="0.25">
      <c r="A14" s="1" t="s">
        <v>18</v>
      </c>
      <c r="B14" s="3">
        <v>0.1</v>
      </c>
      <c r="C14" s="3">
        <v>20.8</v>
      </c>
      <c r="D14" s="3">
        <v>5.5</v>
      </c>
      <c r="E14" s="3">
        <v>0.1</v>
      </c>
      <c r="F14" s="3">
        <v>21.8</v>
      </c>
      <c r="G14" s="3">
        <v>4.7</v>
      </c>
      <c r="H14" s="3">
        <v>0.1</v>
      </c>
      <c r="I14" s="3">
        <v>22.5</v>
      </c>
      <c r="J14" s="3">
        <v>4.4000000000000004</v>
      </c>
      <c r="K14" s="3">
        <v>0.2</v>
      </c>
      <c r="L14" s="3">
        <v>22.9</v>
      </c>
      <c r="M14" s="3">
        <v>4.4000000000000004</v>
      </c>
      <c r="N14" s="3">
        <v>0.2</v>
      </c>
      <c r="O14" s="3">
        <v>23.1</v>
      </c>
      <c r="P14" s="3">
        <v>4.3</v>
      </c>
      <c r="Q14" s="3">
        <v>0.2</v>
      </c>
      <c r="R14" s="3">
        <v>25.3</v>
      </c>
      <c r="S14" s="3">
        <v>4.7</v>
      </c>
      <c r="T14" s="3">
        <v>0.2</v>
      </c>
      <c r="U14" s="2">
        <v>26</v>
      </c>
      <c r="V14" s="3">
        <v>3.3</v>
      </c>
      <c r="W14">
        <f t="shared" si="1"/>
        <v>0.16666666666666666</v>
      </c>
      <c r="X14">
        <f t="shared" si="2"/>
        <v>4.3</v>
      </c>
      <c r="Y14">
        <f t="shared" si="3"/>
        <v>20.683333333333334</v>
      </c>
    </row>
    <row r="15" spans="1:25" ht="12.75" customHeight="1" x14ac:dyDescent="0.25">
      <c r="A15" s="1" t="s">
        <v>19</v>
      </c>
      <c r="B15" s="3">
        <v>8.3000000000000007</v>
      </c>
      <c r="C15" s="3">
        <v>17.600000000000001</v>
      </c>
      <c r="D15" s="3">
        <v>6.6</v>
      </c>
      <c r="E15" s="3">
        <v>9.1</v>
      </c>
      <c r="F15" s="2">
        <v>17</v>
      </c>
      <c r="G15" s="3">
        <v>5.3</v>
      </c>
      <c r="H15" s="2">
        <v>11</v>
      </c>
      <c r="I15" s="3">
        <v>15.9</v>
      </c>
      <c r="J15" s="3">
        <v>6.2</v>
      </c>
      <c r="K15" s="2">
        <v>13</v>
      </c>
      <c r="L15" s="3">
        <v>15.9</v>
      </c>
      <c r="M15" s="3">
        <v>7.3</v>
      </c>
      <c r="N15" s="3">
        <v>12.4</v>
      </c>
      <c r="O15" s="3">
        <v>14.2</v>
      </c>
      <c r="P15" s="3">
        <v>5.2</v>
      </c>
      <c r="Q15" s="3">
        <v>19.7</v>
      </c>
      <c r="R15" s="3">
        <v>11.6</v>
      </c>
      <c r="S15" s="3">
        <v>6.8</v>
      </c>
      <c r="T15" s="3">
        <v>10.1</v>
      </c>
      <c r="U15" s="2">
        <v>15</v>
      </c>
      <c r="V15" s="3">
        <v>7.5</v>
      </c>
      <c r="W15">
        <f t="shared" si="1"/>
        <v>12.549999999999999</v>
      </c>
      <c r="X15">
        <f t="shared" si="2"/>
        <v>6.3833333333333329</v>
      </c>
      <c r="Y15">
        <f t="shared" si="3"/>
        <v>13.163888888888886</v>
      </c>
    </row>
    <row r="16" spans="1:25" ht="12.75" customHeight="1" x14ac:dyDescent="0.25">
      <c r="A16" s="1" t="s">
        <v>20</v>
      </c>
      <c r="B16" s="3">
        <v>0.5</v>
      </c>
      <c r="C16" s="3">
        <v>38.799999999999997</v>
      </c>
      <c r="D16" s="3">
        <v>7.7</v>
      </c>
      <c r="E16" s="3">
        <v>0.5</v>
      </c>
      <c r="F16" s="3">
        <v>38.799999999999997</v>
      </c>
      <c r="G16" s="3">
        <v>6.8</v>
      </c>
      <c r="H16" s="3">
        <v>0.4</v>
      </c>
      <c r="I16" s="3">
        <v>42.9</v>
      </c>
      <c r="J16" s="3">
        <v>5.6</v>
      </c>
      <c r="K16" s="3">
        <v>0.5</v>
      </c>
      <c r="L16" s="2">
        <v>36</v>
      </c>
      <c r="M16" s="3">
        <v>7.3</v>
      </c>
      <c r="N16" s="3">
        <v>0.6</v>
      </c>
      <c r="O16" s="3">
        <v>36.5</v>
      </c>
      <c r="P16" s="2">
        <v>7</v>
      </c>
      <c r="Q16" s="3">
        <v>0.4</v>
      </c>
      <c r="R16" s="3">
        <v>48.3</v>
      </c>
      <c r="S16" s="3">
        <v>5.9</v>
      </c>
      <c r="T16" s="3">
        <v>0.6</v>
      </c>
      <c r="U16" s="3">
        <v>37.200000000000003</v>
      </c>
      <c r="V16" s="3">
        <v>5.5</v>
      </c>
      <c r="W16">
        <f t="shared" si="1"/>
        <v>0.5</v>
      </c>
      <c r="X16">
        <f t="shared" si="2"/>
        <v>6.3500000000000005</v>
      </c>
      <c r="Y16">
        <f t="shared" si="3"/>
        <v>34.541666666666664</v>
      </c>
    </row>
    <row r="17" spans="1:25" ht="12.75" customHeight="1" x14ac:dyDescent="0.25">
      <c r="A17" s="1" t="s">
        <v>21</v>
      </c>
      <c r="B17" s="3">
        <v>0.2</v>
      </c>
      <c r="C17" s="3">
        <v>17.5</v>
      </c>
      <c r="D17" s="3">
        <v>5.0999999999999996</v>
      </c>
      <c r="E17" s="3">
        <v>0.2</v>
      </c>
      <c r="F17" s="3">
        <v>20.100000000000001</v>
      </c>
      <c r="G17" s="3">
        <v>3.8</v>
      </c>
      <c r="H17" s="3">
        <v>0.1</v>
      </c>
      <c r="I17" s="3">
        <v>18.600000000000001</v>
      </c>
      <c r="J17" s="3">
        <v>4.7</v>
      </c>
      <c r="K17" s="3">
        <v>0.2</v>
      </c>
      <c r="L17" s="3">
        <v>18.600000000000001</v>
      </c>
      <c r="M17" s="3">
        <v>5.3</v>
      </c>
      <c r="N17" s="3">
        <v>0.2</v>
      </c>
      <c r="O17" s="3">
        <v>19.899999999999999</v>
      </c>
      <c r="P17" s="3">
        <v>6.1</v>
      </c>
      <c r="Q17" s="3">
        <v>0.2</v>
      </c>
      <c r="R17" s="3">
        <v>19.7</v>
      </c>
      <c r="S17" s="3">
        <v>5.3</v>
      </c>
      <c r="T17" s="3">
        <v>0.1</v>
      </c>
      <c r="U17" s="2">
        <v>19</v>
      </c>
      <c r="V17" s="3">
        <v>5.4</v>
      </c>
      <c r="W17">
        <f t="shared" si="1"/>
        <v>0.16666666666666666</v>
      </c>
      <c r="X17">
        <f t="shared" si="2"/>
        <v>5.1000000000000005</v>
      </c>
      <c r="Y17">
        <f t="shared" si="3"/>
        <v>16.816666666666666</v>
      </c>
    </row>
    <row r="18" spans="1:25" ht="12.75" customHeight="1" x14ac:dyDescent="0.25">
      <c r="A18" s="1" t="s">
        <v>22</v>
      </c>
      <c r="B18" s="3">
        <v>0.1</v>
      </c>
      <c r="C18" s="3">
        <v>16.7</v>
      </c>
      <c r="D18" s="3">
        <v>7.8</v>
      </c>
      <c r="E18" s="3">
        <v>0.1</v>
      </c>
      <c r="F18" s="3">
        <v>16.600000000000001</v>
      </c>
      <c r="G18" s="3">
        <v>6.9</v>
      </c>
      <c r="H18" s="3">
        <v>0.1</v>
      </c>
      <c r="I18" s="3">
        <v>14.2</v>
      </c>
      <c r="J18" s="3">
        <v>6.7</v>
      </c>
      <c r="K18" s="3">
        <v>0.2</v>
      </c>
      <c r="L18" s="3">
        <v>14.6</v>
      </c>
      <c r="M18" s="3">
        <v>6.8</v>
      </c>
      <c r="N18" s="3">
        <v>0.2</v>
      </c>
      <c r="O18" s="2">
        <v>15</v>
      </c>
      <c r="P18" s="3">
        <v>4.3</v>
      </c>
      <c r="Q18" s="3">
        <v>0.1</v>
      </c>
      <c r="R18" s="2">
        <v>15</v>
      </c>
      <c r="S18" s="3">
        <v>3.9</v>
      </c>
      <c r="T18" s="3">
        <v>0.1</v>
      </c>
      <c r="U18" s="2">
        <v>16</v>
      </c>
      <c r="V18" s="3">
        <v>3.7</v>
      </c>
      <c r="W18">
        <f t="shared" si="1"/>
        <v>0.13333333333333333</v>
      </c>
      <c r="X18">
        <f t="shared" si="2"/>
        <v>5.3833333333333337</v>
      </c>
      <c r="Y18">
        <f t="shared" si="3"/>
        <v>13.363888888888889</v>
      </c>
    </row>
    <row r="19" spans="1:25" ht="12.75" customHeight="1" x14ac:dyDescent="0.25">
      <c r="A19" s="1" t="s">
        <v>23</v>
      </c>
      <c r="B19" s="3">
        <v>0.2</v>
      </c>
      <c r="C19" s="3">
        <v>26.8</v>
      </c>
      <c r="D19" s="3">
        <v>4.2</v>
      </c>
      <c r="E19" s="3">
        <v>0.2</v>
      </c>
      <c r="F19" s="3">
        <v>27.5</v>
      </c>
      <c r="G19" s="3">
        <v>4.4000000000000004</v>
      </c>
      <c r="H19" s="3">
        <v>0.2</v>
      </c>
      <c r="I19" s="3">
        <v>26.8</v>
      </c>
      <c r="J19" s="3">
        <v>4.5</v>
      </c>
      <c r="K19" s="3">
        <v>0.1</v>
      </c>
      <c r="L19" s="3">
        <v>26.7</v>
      </c>
      <c r="M19" s="3">
        <v>4.5999999999999996</v>
      </c>
      <c r="N19" s="3">
        <v>0.1</v>
      </c>
      <c r="O19" s="3">
        <v>23.8</v>
      </c>
      <c r="P19" s="3">
        <v>3.7</v>
      </c>
      <c r="Q19" s="3">
        <v>0.1</v>
      </c>
      <c r="R19" s="3">
        <v>24.3</v>
      </c>
      <c r="S19" s="3">
        <v>4.0999999999999996</v>
      </c>
      <c r="T19" s="3">
        <v>0.2</v>
      </c>
      <c r="U19" s="2">
        <v>24</v>
      </c>
      <c r="V19" s="3">
        <v>4.0999999999999996</v>
      </c>
      <c r="W19">
        <f t="shared" si="1"/>
        <v>0.15</v>
      </c>
      <c r="X19">
        <f t="shared" si="2"/>
        <v>4.2333333333333334</v>
      </c>
      <c r="Y19">
        <f t="shared" si="3"/>
        <v>21.638888888888886</v>
      </c>
    </row>
    <row r="20" spans="1:25" ht="12.75" customHeight="1" x14ac:dyDescent="0.25">
      <c r="A20" s="1" t="s">
        <v>24</v>
      </c>
      <c r="B20" s="3">
        <v>0.3</v>
      </c>
      <c r="C20" s="3">
        <v>21.7</v>
      </c>
      <c r="D20" s="3">
        <v>5.7</v>
      </c>
      <c r="E20" s="3">
        <v>0.2</v>
      </c>
      <c r="F20" s="3">
        <v>20.6</v>
      </c>
      <c r="G20" s="3">
        <v>4.9000000000000004</v>
      </c>
      <c r="H20" s="3">
        <v>0.3</v>
      </c>
      <c r="I20" s="3">
        <v>19.899999999999999</v>
      </c>
      <c r="J20" s="3">
        <v>4.2</v>
      </c>
      <c r="K20" s="3">
        <v>0.3</v>
      </c>
      <c r="L20" s="2">
        <v>19</v>
      </c>
      <c r="M20" s="3">
        <v>4.8</v>
      </c>
      <c r="N20" s="3">
        <v>0.3</v>
      </c>
      <c r="O20" s="3">
        <v>19.399999999999999</v>
      </c>
      <c r="P20" s="3">
        <v>2.8</v>
      </c>
      <c r="Q20" s="3">
        <v>0.3</v>
      </c>
      <c r="R20" s="3">
        <v>21.9</v>
      </c>
      <c r="S20" s="3">
        <v>2.8</v>
      </c>
      <c r="T20" s="3">
        <v>0.2</v>
      </c>
      <c r="U20" s="3">
        <v>22.4</v>
      </c>
      <c r="V20" s="3">
        <v>2.6</v>
      </c>
      <c r="W20">
        <f t="shared" si="1"/>
        <v>0.26666666666666666</v>
      </c>
      <c r="X20">
        <f t="shared" si="2"/>
        <v>3.683333333333334</v>
      </c>
      <c r="Y20">
        <f t="shared" si="3"/>
        <v>17.713888888888889</v>
      </c>
    </row>
    <row r="21" spans="1:25" ht="12.75" customHeight="1" x14ac:dyDescent="0.25">
      <c r="A21" s="1" t="s">
        <v>25</v>
      </c>
      <c r="B21" s="2">
        <v>0</v>
      </c>
      <c r="C21" s="3">
        <v>12.1</v>
      </c>
      <c r="D21" s="3">
        <v>12.9</v>
      </c>
      <c r="E21" s="2">
        <v>0</v>
      </c>
      <c r="F21" s="3">
        <v>11.6</v>
      </c>
      <c r="G21" s="2">
        <v>13</v>
      </c>
      <c r="H21" s="2">
        <v>0</v>
      </c>
      <c r="I21" s="2">
        <v>12</v>
      </c>
      <c r="J21" s="3">
        <v>11.6</v>
      </c>
      <c r="K21" s="2">
        <v>0</v>
      </c>
      <c r="L21" s="3">
        <v>11.8</v>
      </c>
      <c r="M21" s="3">
        <v>8.4</v>
      </c>
      <c r="N21" s="3">
        <v>0.1</v>
      </c>
      <c r="O21" s="3">
        <v>12.8</v>
      </c>
      <c r="P21" s="3">
        <v>3.9</v>
      </c>
      <c r="Q21" s="2">
        <v>0</v>
      </c>
      <c r="R21" s="3">
        <v>12.5</v>
      </c>
      <c r="S21" s="2">
        <v>4</v>
      </c>
      <c r="T21" s="2">
        <v>0</v>
      </c>
      <c r="U21" s="3">
        <v>13.1</v>
      </c>
      <c r="V21" s="3">
        <v>3.8</v>
      </c>
      <c r="W21">
        <f t="shared" si="1"/>
        <v>1.6666666666666666E-2</v>
      </c>
      <c r="X21">
        <f t="shared" si="2"/>
        <v>7.4499999999999993</v>
      </c>
      <c r="Y21">
        <f t="shared" si="3"/>
        <v>11.608333333333334</v>
      </c>
    </row>
    <row r="22" spans="1:25" ht="12.75" customHeight="1" x14ac:dyDescent="0.25">
      <c r="A22" s="1" t="s">
        <v>26</v>
      </c>
      <c r="B22" s="3">
        <v>0.1</v>
      </c>
      <c r="C22" s="2">
        <v>16</v>
      </c>
      <c r="D22" s="3">
        <v>7.7</v>
      </c>
      <c r="E22" s="3">
        <v>0.1</v>
      </c>
      <c r="F22" s="3">
        <v>16.8</v>
      </c>
      <c r="G22" s="3">
        <v>6.7</v>
      </c>
      <c r="H22" s="3">
        <v>0.1</v>
      </c>
      <c r="I22" s="3">
        <v>20.5</v>
      </c>
      <c r="J22" s="3">
        <v>5.9</v>
      </c>
      <c r="K22" s="3">
        <v>0.1</v>
      </c>
      <c r="L22" s="3">
        <v>18.399999999999999</v>
      </c>
      <c r="M22" s="3">
        <v>4.7</v>
      </c>
      <c r="N22" s="3">
        <v>0.1</v>
      </c>
      <c r="O22" s="3">
        <v>20.5</v>
      </c>
      <c r="P22" s="3">
        <v>3.9</v>
      </c>
      <c r="Q22" s="3">
        <v>0.1</v>
      </c>
      <c r="R22" s="3">
        <v>20.2</v>
      </c>
      <c r="S22" s="3">
        <v>3.4</v>
      </c>
      <c r="T22" s="3">
        <v>0.2</v>
      </c>
      <c r="U22" s="3">
        <v>19.399999999999999</v>
      </c>
      <c r="V22" s="3">
        <v>3.1</v>
      </c>
      <c r="W22">
        <f t="shared" si="1"/>
        <v>0.11666666666666665</v>
      </c>
      <c r="X22">
        <f t="shared" si="2"/>
        <v>4.6166666666666663</v>
      </c>
      <c r="Y22">
        <f t="shared" si="3"/>
        <v>17.269444444444442</v>
      </c>
    </row>
    <row r="23" spans="1:25" ht="12.75" customHeight="1" x14ac:dyDescent="0.25">
      <c r="A23" s="1" t="s">
        <v>27</v>
      </c>
      <c r="B23" s="3">
        <v>0.3</v>
      </c>
      <c r="C23" s="3">
        <v>38.200000000000003</v>
      </c>
      <c r="D23" s="3">
        <v>4.8</v>
      </c>
      <c r="E23" s="3">
        <v>0.5</v>
      </c>
      <c r="F23" s="3">
        <v>38.9</v>
      </c>
      <c r="G23" s="3">
        <v>4.4000000000000004</v>
      </c>
      <c r="H23" s="3">
        <v>0.4</v>
      </c>
      <c r="I23" s="3">
        <v>42.3</v>
      </c>
      <c r="J23" s="3">
        <v>4.8</v>
      </c>
      <c r="K23" s="3">
        <v>0.5</v>
      </c>
      <c r="L23" s="3">
        <v>38.1</v>
      </c>
      <c r="M23" s="3">
        <v>6.3</v>
      </c>
      <c r="N23" s="3">
        <v>0.5</v>
      </c>
      <c r="O23" s="3">
        <v>39.9</v>
      </c>
      <c r="P23" s="3">
        <v>4.0999999999999996</v>
      </c>
      <c r="Q23" s="3">
        <v>0.5</v>
      </c>
      <c r="R23" s="3">
        <v>41.9</v>
      </c>
      <c r="S23" s="3">
        <v>5.6</v>
      </c>
      <c r="T23" s="3">
        <v>0.6</v>
      </c>
      <c r="U23" s="3">
        <v>43.8</v>
      </c>
      <c r="V23" s="3">
        <v>4.8</v>
      </c>
      <c r="W23">
        <f t="shared" si="1"/>
        <v>0.5</v>
      </c>
      <c r="X23">
        <f t="shared" si="2"/>
        <v>5.0000000000000009</v>
      </c>
      <c r="Y23">
        <f t="shared" si="3"/>
        <v>35.166666666666664</v>
      </c>
    </row>
    <row r="24" spans="1:25" ht="12.75" customHeight="1" x14ac:dyDescent="0.25">
      <c r="A24" s="1" t="s">
        <v>28</v>
      </c>
      <c r="B24" s="3">
        <v>0.1</v>
      </c>
      <c r="C24" s="3">
        <v>25.5</v>
      </c>
      <c r="D24" s="2">
        <v>6</v>
      </c>
      <c r="E24" s="3">
        <v>0.1</v>
      </c>
      <c r="F24" s="3">
        <v>26.3</v>
      </c>
      <c r="G24" s="3">
        <v>5.9</v>
      </c>
      <c r="H24" s="3">
        <v>0.1</v>
      </c>
      <c r="I24" s="3">
        <v>27.5</v>
      </c>
      <c r="J24" s="2">
        <v>5</v>
      </c>
      <c r="K24" s="3">
        <v>0.1</v>
      </c>
      <c r="L24" s="3">
        <v>27.4</v>
      </c>
      <c r="M24" s="2">
        <v>5</v>
      </c>
      <c r="N24" s="3">
        <v>0.1</v>
      </c>
      <c r="O24" s="3">
        <v>28.4</v>
      </c>
      <c r="P24" s="3">
        <v>4.3</v>
      </c>
      <c r="Q24" s="3">
        <v>0.2</v>
      </c>
      <c r="R24" s="3">
        <v>27.4</v>
      </c>
      <c r="S24" s="3">
        <v>4.8</v>
      </c>
      <c r="T24" s="3">
        <v>0.2</v>
      </c>
      <c r="U24" s="3">
        <v>26.5</v>
      </c>
      <c r="V24" s="3">
        <v>4.2</v>
      </c>
      <c r="W24">
        <f t="shared" si="1"/>
        <v>0.13333333333333333</v>
      </c>
      <c r="X24">
        <f t="shared" si="2"/>
        <v>4.8666666666666663</v>
      </c>
      <c r="Y24">
        <f t="shared" si="3"/>
        <v>23.677777777777777</v>
      </c>
    </row>
    <row r="25" spans="1:25" ht="12.75" customHeight="1" x14ac:dyDescent="0.25">
      <c r="A25" s="1" t="s">
        <v>29</v>
      </c>
      <c r="B25" s="2">
        <v>0</v>
      </c>
      <c r="C25" s="3">
        <v>10.5</v>
      </c>
      <c r="D25" s="3">
        <v>4.5999999999999996</v>
      </c>
      <c r="E25" s="2">
        <v>0</v>
      </c>
      <c r="F25" s="3">
        <v>12.3</v>
      </c>
      <c r="G25" s="3">
        <v>3.7</v>
      </c>
      <c r="H25" s="2">
        <v>0</v>
      </c>
      <c r="I25" s="3">
        <v>15.8</v>
      </c>
      <c r="J25" s="3">
        <v>3.2</v>
      </c>
      <c r="K25" s="2">
        <v>0</v>
      </c>
      <c r="L25" s="3">
        <v>15.7</v>
      </c>
      <c r="M25" s="2">
        <v>4</v>
      </c>
      <c r="N25" s="2">
        <v>0</v>
      </c>
      <c r="O25" s="3">
        <v>13.4</v>
      </c>
      <c r="P25" s="3">
        <v>4.8</v>
      </c>
      <c r="Q25" s="2">
        <v>0</v>
      </c>
      <c r="R25" s="3">
        <v>15.6</v>
      </c>
      <c r="S25" s="2">
        <v>5</v>
      </c>
      <c r="T25" s="2">
        <v>0</v>
      </c>
      <c r="U25" s="2">
        <v>16</v>
      </c>
      <c r="V25" s="3">
        <v>5.8</v>
      </c>
      <c r="W25">
        <f t="shared" si="1"/>
        <v>0</v>
      </c>
      <c r="X25">
        <f t="shared" si="2"/>
        <v>4.416666666666667</v>
      </c>
      <c r="Y25">
        <f t="shared" si="3"/>
        <v>13.486111111111112</v>
      </c>
    </row>
    <row r="26" spans="1:25" ht="12.75" customHeight="1" x14ac:dyDescent="0.25">
      <c r="A26" s="1" t="s">
        <v>30</v>
      </c>
      <c r="B26" s="3">
        <v>6.3</v>
      </c>
      <c r="C26" s="3">
        <v>17.899999999999999</v>
      </c>
      <c r="D26" s="3">
        <v>6.1</v>
      </c>
      <c r="E26" s="3">
        <v>6.4</v>
      </c>
      <c r="F26" s="3">
        <v>18.3</v>
      </c>
      <c r="G26" s="3">
        <v>5.7</v>
      </c>
      <c r="H26" s="3">
        <v>7.3</v>
      </c>
      <c r="I26" s="3">
        <v>18.8</v>
      </c>
      <c r="J26" s="3">
        <v>5.5</v>
      </c>
      <c r="K26" s="3">
        <v>7.2</v>
      </c>
      <c r="L26" s="3">
        <v>18.100000000000001</v>
      </c>
      <c r="M26" s="3">
        <v>4.7</v>
      </c>
      <c r="N26" s="3">
        <v>5.2</v>
      </c>
      <c r="O26" s="2">
        <v>19</v>
      </c>
      <c r="P26" s="3">
        <v>4.9000000000000004</v>
      </c>
      <c r="Q26" s="3">
        <v>6.6</v>
      </c>
      <c r="R26" s="3">
        <v>17.899999999999999</v>
      </c>
      <c r="S26" s="3">
        <v>3.6</v>
      </c>
      <c r="T26" s="2">
        <v>6</v>
      </c>
      <c r="U26" s="2">
        <v>17</v>
      </c>
      <c r="V26" s="3">
        <v>3.4</v>
      </c>
      <c r="W26">
        <f t="shared" si="1"/>
        <v>6.4499999999999993</v>
      </c>
      <c r="X26">
        <f t="shared" si="2"/>
        <v>4.6333333333333329</v>
      </c>
      <c r="Y26">
        <f t="shared" si="3"/>
        <v>15.905555555555557</v>
      </c>
    </row>
    <row r="27" spans="1:25" ht="12.75" customHeight="1" x14ac:dyDescent="0.25">
      <c r="A27" s="1" t="s">
        <v>31</v>
      </c>
      <c r="B27" s="3">
        <v>12.3</v>
      </c>
      <c r="C27" s="3">
        <v>16.5</v>
      </c>
      <c r="D27" s="3">
        <v>3.3</v>
      </c>
      <c r="E27" s="3">
        <v>16.2</v>
      </c>
      <c r="F27" s="3">
        <v>15.9</v>
      </c>
      <c r="G27" s="3">
        <v>2.4</v>
      </c>
      <c r="H27" s="3">
        <v>15.9</v>
      </c>
      <c r="I27" s="3">
        <v>19.2</v>
      </c>
      <c r="J27" s="3">
        <v>3.6</v>
      </c>
      <c r="K27" s="2">
        <v>19</v>
      </c>
      <c r="L27" s="3">
        <v>18.7</v>
      </c>
      <c r="M27" s="3">
        <v>3.5</v>
      </c>
      <c r="N27" s="3">
        <v>16.7</v>
      </c>
      <c r="O27" s="3">
        <v>15.9</v>
      </c>
      <c r="P27" s="3">
        <v>4.2</v>
      </c>
      <c r="Q27" s="3">
        <v>30.8</v>
      </c>
      <c r="R27" s="3">
        <v>15.2</v>
      </c>
      <c r="S27" s="3">
        <v>3.8</v>
      </c>
      <c r="T27" s="3">
        <v>16.399999999999999</v>
      </c>
      <c r="U27" s="3">
        <v>13.3</v>
      </c>
      <c r="V27" s="3">
        <v>5.0999999999999996</v>
      </c>
      <c r="W27">
        <f t="shared" si="1"/>
        <v>19.166666666666668</v>
      </c>
      <c r="X27">
        <f t="shared" si="2"/>
        <v>3.7666666666666671</v>
      </c>
      <c r="Y27">
        <f t="shared" si="3"/>
        <v>14.344444444444443</v>
      </c>
    </row>
    <row r="28" spans="1:25" ht="12.75" customHeight="1" x14ac:dyDescent="0.25">
      <c r="A28" s="1" t="s">
        <v>32</v>
      </c>
      <c r="B28" s="2">
        <v>33</v>
      </c>
      <c r="C28" s="3">
        <v>11.1</v>
      </c>
      <c r="D28" s="3">
        <v>9.5</v>
      </c>
      <c r="E28" s="2">
        <v>35</v>
      </c>
      <c r="F28" s="3">
        <v>11.1</v>
      </c>
      <c r="G28" s="3">
        <v>6.8</v>
      </c>
      <c r="H28" s="3">
        <v>42.3</v>
      </c>
      <c r="I28" s="2">
        <v>11</v>
      </c>
      <c r="J28" s="3">
        <v>5.6</v>
      </c>
      <c r="K28" s="3">
        <v>43.8</v>
      </c>
      <c r="L28" s="3">
        <v>9.3000000000000007</v>
      </c>
      <c r="M28" s="3">
        <v>4.0999999999999996</v>
      </c>
      <c r="N28" s="3">
        <v>32.799999999999997</v>
      </c>
      <c r="O28" s="3">
        <v>11.2</v>
      </c>
      <c r="P28" s="3">
        <v>6.4</v>
      </c>
      <c r="Q28" s="3">
        <v>47.2</v>
      </c>
      <c r="R28" s="3">
        <v>9.6</v>
      </c>
      <c r="S28" s="3">
        <v>4.5</v>
      </c>
      <c r="T28" s="3">
        <v>47.7</v>
      </c>
      <c r="U28" s="3">
        <v>9.5</v>
      </c>
      <c r="V28" s="3">
        <v>3.7</v>
      </c>
      <c r="W28">
        <f t="shared" si="1"/>
        <v>41.466666666666661</v>
      </c>
      <c r="X28">
        <f t="shared" si="2"/>
        <v>5.1833333333333327</v>
      </c>
      <c r="Y28">
        <f t="shared" si="3"/>
        <v>9.2972222222222225</v>
      </c>
    </row>
    <row r="29" spans="1:25" ht="12.75" customHeight="1" x14ac:dyDescent="0.25">
      <c r="A29" s="1" t="s">
        <v>33</v>
      </c>
      <c r="B29" s="3">
        <v>28.7</v>
      </c>
      <c r="C29" s="3">
        <v>13.6</v>
      </c>
      <c r="D29" s="3">
        <v>5.6</v>
      </c>
      <c r="E29" s="3">
        <v>27.9</v>
      </c>
      <c r="F29" s="3">
        <v>16.399999999999999</v>
      </c>
      <c r="G29" s="3">
        <v>6.3</v>
      </c>
      <c r="H29" s="3">
        <v>32.200000000000003</v>
      </c>
      <c r="I29" s="3">
        <v>16.3</v>
      </c>
      <c r="J29" s="3">
        <v>5.3</v>
      </c>
      <c r="K29" s="3">
        <v>32.299999999999997</v>
      </c>
      <c r="L29" s="3">
        <v>15.5</v>
      </c>
      <c r="M29" s="3">
        <v>4.9000000000000004</v>
      </c>
      <c r="N29" s="3">
        <v>25.2</v>
      </c>
      <c r="O29" s="3">
        <v>18.100000000000001</v>
      </c>
      <c r="P29" s="3">
        <v>4.5</v>
      </c>
      <c r="Q29" s="3">
        <v>35.299999999999997</v>
      </c>
      <c r="R29" s="3">
        <v>16.399999999999999</v>
      </c>
      <c r="S29" s="3">
        <v>3.7</v>
      </c>
      <c r="T29" s="3">
        <v>37.200000000000003</v>
      </c>
      <c r="U29" s="3">
        <v>13.8</v>
      </c>
      <c r="V29" s="3">
        <v>3.8</v>
      </c>
      <c r="W29">
        <f t="shared" si="1"/>
        <v>31.683333333333337</v>
      </c>
      <c r="X29">
        <f t="shared" si="2"/>
        <v>4.75</v>
      </c>
      <c r="Y29">
        <f t="shared" si="3"/>
        <v>14.141666666666667</v>
      </c>
    </row>
    <row r="30" spans="1:25" ht="12.75" customHeight="1" x14ac:dyDescent="0.25">
      <c r="A30" s="1" t="s">
        <v>34</v>
      </c>
      <c r="B30" s="3">
        <v>72.8</v>
      </c>
      <c r="C30" s="3">
        <v>0.2</v>
      </c>
      <c r="D30" s="3">
        <v>7.8</v>
      </c>
      <c r="E30" s="3">
        <v>72.599999999999994</v>
      </c>
      <c r="F30" s="3">
        <v>0.2</v>
      </c>
      <c r="G30" s="3">
        <v>9.3000000000000007</v>
      </c>
      <c r="H30" s="3">
        <v>79.2</v>
      </c>
      <c r="I30" s="3">
        <v>0.2</v>
      </c>
      <c r="J30" s="3">
        <v>5.9</v>
      </c>
      <c r="K30" s="3">
        <v>79.2</v>
      </c>
      <c r="L30" s="3">
        <v>0.2</v>
      </c>
      <c r="M30" s="3">
        <v>5.8</v>
      </c>
      <c r="N30" s="3">
        <v>77.2</v>
      </c>
      <c r="O30" s="3">
        <v>0.2</v>
      </c>
      <c r="P30" s="3">
        <v>5.6</v>
      </c>
      <c r="Q30" s="3">
        <v>85.5</v>
      </c>
      <c r="R30" s="3">
        <v>0.1</v>
      </c>
      <c r="S30" s="3">
        <v>3.6</v>
      </c>
      <c r="T30" s="3">
        <v>84.7</v>
      </c>
      <c r="U30" s="3">
        <v>0.1</v>
      </c>
      <c r="V30" s="3">
        <v>4.4000000000000004</v>
      </c>
      <c r="W30">
        <f t="shared" si="1"/>
        <v>79.733333333333334</v>
      </c>
      <c r="X30">
        <f t="shared" si="2"/>
        <v>5.7666666666666666</v>
      </c>
      <c r="Y30">
        <f t="shared" si="3"/>
        <v>1.0944444444444443</v>
      </c>
    </row>
    <row r="31" spans="1:25" ht="12.75" customHeight="1" x14ac:dyDescent="0.25">
      <c r="A31" s="1" t="s">
        <v>35</v>
      </c>
      <c r="B31" s="3">
        <v>3.1</v>
      </c>
      <c r="C31" s="3">
        <v>21.4</v>
      </c>
      <c r="D31" s="3">
        <v>4.3</v>
      </c>
      <c r="E31" s="3">
        <v>3.9</v>
      </c>
      <c r="F31" s="3">
        <v>25.2</v>
      </c>
      <c r="G31" s="3">
        <v>4.7</v>
      </c>
      <c r="H31" s="3">
        <v>4.8</v>
      </c>
      <c r="I31" s="2">
        <v>26</v>
      </c>
      <c r="J31" s="3">
        <v>4.9000000000000004</v>
      </c>
      <c r="K31" s="3">
        <v>4.4000000000000004</v>
      </c>
      <c r="L31" s="3">
        <v>24.5</v>
      </c>
      <c r="M31" s="3">
        <v>4.4000000000000004</v>
      </c>
      <c r="N31" s="3">
        <v>3.6</v>
      </c>
      <c r="O31" s="3">
        <v>25.5</v>
      </c>
      <c r="P31" s="2">
        <v>4</v>
      </c>
      <c r="Q31" s="3">
        <v>4.5999999999999996</v>
      </c>
      <c r="R31" s="3">
        <v>26.4</v>
      </c>
      <c r="S31" s="3">
        <v>3.7</v>
      </c>
      <c r="T31" s="3">
        <v>4.0999999999999996</v>
      </c>
      <c r="U31" s="3">
        <v>23.3</v>
      </c>
      <c r="V31" s="3">
        <v>3.4</v>
      </c>
      <c r="W31">
        <f t="shared" si="1"/>
        <v>4.2333333333333334</v>
      </c>
      <c r="X31">
        <f t="shared" si="2"/>
        <v>4.1833333333333327</v>
      </c>
      <c r="Y31">
        <f t="shared" si="3"/>
        <v>21.647222222222222</v>
      </c>
    </row>
    <row r="32" spans="1:25" ht="12.75" customHeight="1" x14ac:dyDescent="0.25">
      <c r="A32" s="1" t="s">
        <v>36</v>
      </c>
      <c r="B32" s="2">
        <v>0</v>
      </c>
      <c r="C32" s="3">
        <v>34.299999999999997</v>
      </c>
      <c r="D32" s="3">
        <v>6.2</v>
      </c>
      <c r="E32" s="2">
        <v>0</v>
      </c>
      <c r="F32" s="3">
        <v>35.700000000000003</v>
      </c>
      <c r="G32" s="3">
        <v>6.7</v>
      </c>
      <c r="H32" s="2">
        <v>0</v>
      </c>
      <c r="I32" s="2">
        <v>40</v>
      </c>
      <c r="J32" s="3">
        <v>6.3</v>
      </c>
      <c r="K32" s="2">
        <v>0</v>
      </c>
      <c r="L32" s="3">
        <v>38.299999999999997</v>
      </c>
      <c r="M32" s="3">
        <v>6.3</v>
      </c>
      <c r="N32" s="2">
        <v>0</v>
      </c>
      <c r="O32" s="3">
        <v>34.200000000000003</v>
      </c>
      <c r="P32" s="3">
        <v>8.1</v>
      </c>
      <c r="Q32" s="2">
        <v>0</v>
      </c>
      <c r="R32" s="3">
        <v>53.8</v>
      </c>
      <c r="S32" s="3">
        <v>5.2</v>
      </c>
      <c r="T32" s="2">
        <v>0</v>
      </c>
      <c r="U32" s="3">
        <v>51.6</v>
      </c>
      <c r="V32" s="3">
        <v>3.9</v>
      </c>
      <c r="W32">
        <f t="shared" si="1"/>
        <v>0</v>
      </c>
      <c r="X32">
        <f t="shared" si="2"/>
        <v>6.083333333333333</v>
      </c>
      <c r="Y32">
        <f t="shared" si="3"/>
        <v>37.330555555555556</v>
      </c>
    </row>
    <row r="33" spans="1:25" ht="12.75" customHeight="1" x14ac:dyDescent="0.25">
      <c r="A33" s="1" t="s">
        <v>37</v>
      </c>
      <c r="B33" s="3">
        <v>2.9</v>
      </c>
      <c r="C33" s="3">
        <v>21.1</v>
      </c>
      <c r="D33" s="3">
        <v>6.5</v>
      </c>
      <c r="E33" s="3">
        <v>3.1</v>
      </c>
      <c r="F33" s="3">
        <v>20.9</v>
      </c>
      <c r="G33" s="3">
        <v>6.8</v>
      </c>
      <c r="H33" s="3">
        <v>3.1</v>
      </c>
      <c r="I33" s="3">
        <v>21.2</v>
      </c>
      <c r="J33" s="3">
        <v>7.7</v>
      </c>
      <c r="K33" s="3">
        <v>2.8</v>
      </c>
      <c r="L33" s="3">
        <v>20.5</v>
      </c>
      <c r="M33" s="3">
        <v>5.6</v>
      </c>
      <c r="N33" s="2">
        <v>2</v>
      </c>
      <c r="O33" s="3">
        <v>18.600000000000001</v>
      </c>
      <c r="P33" s="3">
        <v>5.8</v>
      </c>
      <c r="Q33" s="3">
        <v>2.6</v>
      </c>
      <c r="R33" s="3">
        <v>16.399999999999999</v>
      </c>
      <c r="S33" s="3">
        <v>5.2</v>
      </c>
      <c r="T33" s="3">
        <v>2.2000000000000002</v>
      </c>
      <c r="U33" s="2">
        <v>14</v>
      </c>
      <c r="V33" s="2">
        <v>6</v>
      </c>
      <c r="W33">
        <f t="shared" si="1"/>
        <v>2.6333333333333333</v>
      </c>
      <c r="X33">
        <f t="shared" si="2"/>
        <v>6.1833333333333336</v>
      </c>
      <c r="Y33">
        <f t="shared" si="3"/>
        <v>16.147222222222222</v>
      </c>
    </row>
    <row r="34" spans="1:25" ht="12.75" customHeight="1" x14ac:dyDescent="0.25">
      <c r="A34" s="1" t="s">
        <v>38</v>
      </c>
      <c r="B34" s="3">
        <v>0.6</v>
      </c>
      <c r="C34" s="3">
        <v>29.4</v>
      </c>
      <c r="D34" s="2">
        <v>10</v>
      </c>
      <c r="E34" s="3">
        <v>0.6</v>
      </c>
      <c r="F34" s="3">
        <v>28.5</v>
      </c>
      <c r="G34" s="2">
        <v>10</v>
      </c>
      <c r="H34" s="3">
        <v>0.7</v>
      </c>
      <c r="I34" s="3">
        <v>30.1</v>
      </c>
      <c r="J34" s="3">
        <v>10.3</v>
      </c>
      <c r="K34" s="3">
        <v>0.6</v>
      </c>
      <c r="L34" s="3">
        <v>28.9</v>
      </c>
      <c r="M34" s="3">
        <v>9.1</v>
      </c>
      <c r="N34" s="3">
        <v>0.7</v>
      </c>
      <c r="O34" s="3">
        <v>27.2</v>
      </c>
      <c r="P34" s="3">
        <v>8.1</v>
      </c>
      <c r="Q34" s="3">
        <v>0.6</v>
      </c>
      <c r="R34" s="3">
        <v>31.1</v>
      </c>
      <c r="S34" s="3">
        <v>7.2</v>
      </c>
      <c r="T34" s="2">
        <v>1</v>
      </c>
      <c r="U34" s="2">
        <v>30</v>
      </c>
      <c r="V34" s="3">
        <v>8.8000000000000007</v>
      </c>
      <c r="W34">
        <f t="shared" si="1"/>
        <v>0.69999999999999984</v>
      </c>
      <c r="X34">
        <f t="shared" si="2"/>
        <v>8.9166666666666661</v>
      </c>
      <c r="Y34">
        <f t="shared" si="3"/>
        <v>26.036111111111111</v>
      </c>
    </row>
    <row r="35" spans="1:25" ht="12.75" customHeight="1" x14ac:dyDescent="0.25">
      <c r="A35" s="1" t="s">
        <v>39</v>
      </c>
      <c r="B35" s="3">
        <v>14.5</v>
      </c>
      <c r="C35" s="3">
        <v>8.5</v>
      </c>
      <c r="D35" s="3">
        <v>6.2</v>
      </c>
      <c r="E35" s="3">
        <v>12.6</v>
      </c>
      <c r="F35" s="2">
        <v>9</v>
      </c>
      <c r="G35" s="3">
        <v>6.1</v>
      </c>
      <c r="H35" s="3">
        <v>11.2</v>
      </c>
      <c r="I35" s="3">
        <v>10.6</v>
      </c>
      <c r="J35" s="3">
        <v>6.4</v>
      </c>
      <c r="K35" s="3">
        <v>10.3</v>
      </c>
      <c r="L35" s="2">
        <v>18</v>
      </c>
      <c r="M35" s="3">
        <v>7.2</v>
      </c>
      <c r="N35" s="3">
        <v>8.6</v>
      </c>
      <c r="O35" s="3">
        <v>32.6</v>
      </c>
      <c r="P35" s="3">
        <v>6.5</v>
      </c>
      <c r="Q35" s="3">
        <v>11.7</v>
      </c>
      <c r="R35" s="3">
        <v>32.9</v>
      </c>
      <c r="S35" s="3">
        <v>6.7</v>
      </c>
      <c r="T35" s="3">
        <v>9.4</v>
      </c>
      <c r="U35" s="3">
        <v>33.1</v>
      </c>
      <c r="V35" s="3">
        <v>6.9</v>
      </c>
      <c r="W35">
        <f t="shared" si="1"/>
        <v>10.633333333333331</v>
      </c>
      <c r="X35">
        <f t="shared" si="2"/>
        <v>6.6333333333333329</v>
      </c>
      <c r="Y35">
        <f t="shared" si="3"/>
        <v>22.305555555555554</v>
      </c>
    </row>
    <row r="36" spans="1:25" ht="12.75" customHeight="1" x14ac:dyDescent="0.25">
      <c r="A36" s="1" t="s">
        <v>40</v>
      </c>
      <c r="B36" s="2">
        <v>1</v>
      </c>
      <c r="C36" s="3">
        <v>34.5</v>
      </c>
      <c r="D36" s="3">
        <v>12.7</v>
      </c>
      <c r="E36" s="3">
        <v>0.8</v>
      </c>
      <c r="F36" s="2">
        <v>32</v>
      </c>
      <c r="G36" s="3">
        <v>10.1</v>
      </c>
      <c r="H36" s="3">
        <v>0.4</v>
      </c>
      <c r="I36" s="3">
        <v>33.4</v>
      </c>
      <c r="J36" s="3">
        <v>7.2</v>
      </c>
      <c r="K36" s="3">
        <v>0.2</v>
      </c>
      <c r="L36" s="3">
        <v>35.5</v>
      </c>
      <c r="M36" s="3">
        <v>5.7</v>
      </c>
      <c r="N36" s="3">
        <v>0.2</v>
      </c>
      <c r="O36" s="3">
        <v>36.9</v>
      </c>
      <c r="P36" s="2">
        <v>5</v>
      </c>
      <c r="Q36" s="3">
        <v>0.3</v>
      </c>
      <c r="R36" s="3">
        <v>40.9</v>
      </c>
      <c r="S36" s="3">
        <v>4.4000000000000004</v>
      </c>
      <c r="T36" s="3">
        <v>0.3</v>
      </c>
      <c r="U36" s="3">
        <v>40.299999999999997</v>
      </c>
      <c r="V36" s="3">
        <v>4.5</v>
      </c>
      <c r="W36">
        <f t="shared" si="1"/>
        <v>0.3666666666666667</v>
      </c>
      <c r="X36">
        <f t="shared" si="2"/>
        <v>6.1499999999999995</v>
      </c>
      <c r="Y36">
        <f t="shared" si="3"/>
        <v>32.19166666666667</v>
      </c>
    </row>
    <row r="37" spans="1:25" ht="12.75" customHeight="1" x14ac:dyDescent="0.25">
      <c r="A37" s="1" t="s">
        <v>41</v>
      </c>
      <c r="B37" s="3">
        <v>0.4</v>
      </c>
      <c r="C37" s="3">
        <v>15.4</v>
      </c>
      <c r="D37" s="3">
        <v>6.4</v>
      </c>
      <c r="E37" s="3">
        <v>0.3</v>
      </c>
      <c r="F37" s="3">
        <v>15.9</v>
      </c>
      <c r="G37" s="2">
        <v>6</v>
      </c>
      <c r="H37" s="3">
        <v>0.4</v>
      </c>
      <c r="I37" s="3">
        <v>15.5</v>
      </c>
      <c r="J37" s="3">
        <v>6.3</v>
      </c>
      <c r="K37" s="3">
        <v>0.5</v>
      </c>
      <c r="L37" s="3">
        <v>15.8</v>
      </c>
      <c r="M37" s="3">
        <v>5.4</v>
      </c>
      <c r="N37" s="3">
        <v>0.5</v>
      </c>
      <c r="O37" s="3">
        <v>15.5</v>
      </c>
      <c r="P37" s="3">
        <v>4.4000000000000004</v>
      </c>
      <c r="Q37" s="3">
        <v>0.5</v>
      </c>
      <c r="R37" s="3">
        <v>15.9</v>
      </c>
      <c r="S37" s="3">
        <v>4.7</v>
      </c>
      <c r="T37" s="3">
        <v>0.5</v>
      </c>
      <c r="U37" s="3">
        <v>16.7</v>
      </c>
      <c r="V37" s="3">
        <v>4.3</v>
      </c>
      <c r="W37">
        <f t="shared" si="1"/>
        <v>0.45</v>
      </c>
      <c r="X37">
        <f t="shared" si="2"/>
        <v>5.1833333333333336</v>
      </c>
      <c r="Y37">
        <f t="shared" si="3"/>
        <v>14.097222222222221</v>
      </c>
    </row>
    <row r="38" spans="1:25" ht="12.75" customHeight="1" x14ac:dyDescent="0.25">
      <c r="A38" s="1" t="s">
        <v>42</v>
      </c>
      <c r="B38" s="3">
        <v>0.3</v>
      </c>
      <c r="C38" s="2">
        <v>15</v>
      </c>
      <c r="D38" s="3">
        <v>4.5999999999999996</v>
      </c>
      <c r="E38" s="3">
        <v>0.2</v>
      </c>
      <c r="F38" s="3">
        <v>15.1</v>
      </c>
      <c r="G38" s="2">
        <v>4</v>
      </c>
      <c r="H38" s="3">
        <v>0.3</v>
      </c>
      <c r="I38" s="3">
        <v>14.9</v>
      </c>
      <c r="J38" s="3">
        <v>3.9</v>
      </c>
      <c r="K38" s="3">
        <v>0.3</v>
      </c>
      <c r="L38" s="3">
        <v>13.8</v>
      </c>
      <c r="M38" s="2">
        <v>3</v>
      </c>
      <c r="N38" s="3">
        <v>0.3</v>
      </c>
      <c r="O38" s="3">
        <v>13.6</v>
      </c>
      <c r="P38" s="3">
        <v>3.4</v>
      </c>
      <c r="Q38" s="3">
        <v>0.2</v>
      </c>
      <c r="R38" s="3">
        <v>10.6</v>
      </c>
      <c r="S38" s="3">
        <v>2.1</v>
      </c>
      <c r="T38" s="3">
        <v>0.2</v>
      </c>
      <c r="U38" s="3">
        <v>10.8</v>
      </c>
      <c r="V38" s="3">
        <v>1.9</v>
      </c>
      <c r="W38">
        <f t="shared" si="1"/>
        <v>0.25</v>
      </c>
      <c r="X38">
        <f t="shared" si="2"/>
        <v>3.0500000000000003</v>
      </c>
      <c r="Y38">
        <f t="shared" si="3"/>
        <v>11.125</v>
      </c>
    </row>
    <row r="39" spans="1:25" ht="12.75" customHeight="1" x14ac:dyDescent="0.25">
      <c r="A39" s="1" t="s">
        <v>43</v>
      </c>
      <c r="B39" s="3">
        <v>3.1</v>
      </c>
      <c r="C39" s="3">
        <v>13.6</v>
      </c>
      <c r="D39" s="3">
        <v>6.9</v>
      </c>
      <c r="E39" s="3">
        <v>4.2</v>
      </c>
      <c r="F39" s="3">
        <v>13.9</v>
      </c>
      <c r="G39" s="3">
        <v>7.5</v>
      </c>
      <c r="H39" s="3">
        <v>6.2</v>
      </c>
      <c r="I39" s="3">
        <v>14.3</v>
      </c>
      <c r="J39" s="3">
        <v>6.3</v>
      </c>
      <c r="K39" s="3">
        <v>5.9</v>
      </c>
      <c r="L39" s="3">
        <v>13.4</v>
      </c>
      <c r="M39" s="3">
        <v>6.4</v>
      </c>
      <c r="N39" s="3">
        <v>3.9</v>
      </c>
      <c r="O39" s="3">
        <v>13.1</v>
      </c>
      <c r="P39" s="3">
        <v>6.3</v>
      </c>
      <c r="Q39" s="3">
        <v>5.2</v>
      </c>
      <c r="R39" s="3">
        <v>11.7</v>
      </c>
      <c r="S39" s="3">
        <v>5.5</v>
      </c>
      <c r="T39" s="2">
        <v>5</v>
      </c>
      <c r="U39" s="3">
        <v>11.9</v>
      </c>
      <c r="V39" s="3">
        <v>5.7</v>
      </c>
      <c r="W39">
        <f t="shared" si="1"/>
        <v>5.0666666666666664</v>
      </c>
      <c r="X39">
        <f t="shared" si="2"/>
        <v>6.2833333333333341</v>
      </c>
      <c r="Y39">
        <f t="shared" si="3"/>
        <v>11.780555555555557</v>
      </c>
    </row>
    <row r="40" spans="1:25" ht="12.75" customHeight="1" x14ac:dyDescent="0.25">
      <c r="A40" s="1" t="s">
        <v>44</v>
      </c>
      <c r="B40" s="3">
        <v>1.1000000000000001</v>
      </c>
      <c r="C40" s="3">
        <v>15.8</v>
      </c>
      <c r="D40" s="3">
        <v>6.5</v>
      </c>
      <c r="E40" s="3">
        <v>1.2</v>
      </c>
      <c r="F40" s="2">
        <v>15</v>
      </c>
      <c r="G40" s="3">
        <v>5.5</v>
      </c>
      <c r="H40" s="3">
        <v>1.5</v>
      </c>
      <c r="I40" s="3">
        <v>14.2</v>
      </c>
      <c r="J40" s="3">
        <v>6.4</v>
      </c>
      <c r="K40" s="3">
        <v>1.1000000000000001</v>
      </c>
      <c r="L40" s="3">
        <v>13.2</v>
      </c>
      <c r="M40" s="2">
        <v>7</v>
      </c>
      <c r="N40" s="2">
        <v>1</v>
      </c>
      <c r="O40" s="2">
        <v>13</v>
      </c>
      <c r="P40" s="3">
        <v>6.5</v>
      </c>
      <c r="Q40" s="3">
        <v>1.2</v>
      </c>
      <c r="R40" s="3">
        <v>12.1</v>
      </c>
      <c r="S40" s="3">
        <v>5.2</v>
      </c>
      <c r="T40" s="3">
        <v>0.9</v>
      </c>
      <c r="U40" s="3">
        <v>11.8</v>
      </c>
      <c r="V40" s="3">
        <v>6.2</v>
      </c>
      <c r="W40">
        <f t="shared" si="1"/>
        <v>1.1500000000000001</v>
      </c>
      <c r="X40">
        <f t="shared" si="2"/>
        <v>6.1333333333333329</v>
      </c>
      <c r="Y40">
        <f t="shared" si="3"/>
        <v>11.738888888888889</v>
      </c>
    </row>
    <row r="41" spans="1:25" ht="12.75" customHeight="1" x14ac:dyDescent="0.25">
      <c r="A41" s="1" t="s">
        <v>45</v>
      </c>
      <c r="B41" s="3">
        <v>0.9</v>
      </c>
      <c r="C41" s="3">
        <v>0.9</v>
      </c>
      <c r="D41" s="3">
        <v>3.9</v>
      </c>
      <c r="E41" s="2">
        <v>1</v>
      </c>
      <c r="F41" s="3">
        <v>0.7</v>
      </c>
      <c r="G41" s="2">
        <v>6</v>
      </c>
      <c r="H41" s="3">
        <v>1.1000000000000001</v>
      </c>
      <c r="I41" s="3">
        <v>0.6</v>
      </c>
      <c r="J41" s="3">
        <v>7.3</v>
      </c>
      <c r="K41" s="3">
        <v>1.3</v>
      </c>
      <c r="L41" s="3">
        <v>0.8</v>
      </c>
      <c r="M41" s="3">
        <v>6.9</v>
      </c>
      <c r="N41" s="3">
        <v>0.8</v>
      </c>
      <c r="O41" s="3">
        <v>0.8</v>
      </c>
      <c r="P41" s="2">
        <v>6</v>
      </c>
      <c r="Q41" s="3">
        <v>0.4</v>
      </c>
      <c r="R41" s="3">
        <v>1.1000000000000001</v>
      </c>
      <c r="S41" s="3">
        <v>2.7</v>
      </c>
      <c r="T41" s="3">
        <v>0.7</v>
      </c>
      <c r="U41" s="3">
        <v>1.3</v>
      </c>
      <c r="V41" s="3">
        <v>3.7</v>
      </c>
      <c r="W41">
        <f t="shared" si="1"/>
        <v>0.88333333333333341</v>
      </c>
      <c r="X41">
        <f t="shared" si="2"/>
        <v>5.4333333333333336</v>
      </c>
      <c r="Y41">
        <f t="shared" si="3"/>
        <v>1.6722222222222225</v>
      </c>
    </row>
    <row r="42" spans="1:25" ht="12.75" customHeight="1" x14ac:dyDescent="0.25">
      <c r="A42" s="1" t="s">
        <v>46</v>
      </c>
      <c r="B42" s="3">
        <v>2.4</v>
      </c>
      <c r="C42" s="3">
        <v>9.1</v>
      </c>
      <c r="D42" s="3">
        <v>3.1</v>
      </c>
      <c r="E42" s="3">
        <v>2.2999999999999998</v>
      </c>
      <c r="F42" s="3">
        <v>7.1</v>
      </c>
      <c r="G42" s="3">
        <v>7.9</v>
      </c>
      <c r="H42" s="3">
        <v>2.6</v>
      </c>
      <c r="I42" s="3">
        <v>8.1999999999999993</v>
      </c>
      <c r="J42" s="3">
        <v>11.5</v>
      </c>
      <c r="K42" s="3">
        <v>3.1</v>
      </c>
      <c r="L42" s="3">
        <v>8.3000000000000007</v>
      </c>
      <c r="M42" s="3">
        <v>11.7</v>
      </c>
      <c r="N42" s="3">
        <v>0.9</v>
      </c>
      <c r="O42" s="3">
        <v>8.9</v>
      </c>
      <c r="P42" s="3">
        <v>14.6</v>
      </c>
      <c r="Q42" s="3">
        <v>2.2999999999999998</v>
      </c>
      <c r="R42" s="3">
        <v>8.3000000000000007</v>
      </c>
      <c r="S42" s="3">
        <v>8.8000000000000007</v>
      </c>
      <c r="T42" s="3">
        <v>1.2</v>
      </c>
      <c r="U42" s="2">
        <v>9</v>
      </c>
      <c r="V42" s="3">
        <v>9.5</v>
      </c>
      <c r="W42">
        <f t="shared" si="1"/>
        <v>2.0666666666666664</v>
      </c>
      <c r="X42">
        <f t="shared" si="2"/>
        <v>10.666666666666666</v>
      </c>
      <c r="Y42">
        <f t="shared" si="3"/>
        <v>8.8944444444444439</v>
      </c>
    </row>
    <row r="43" spans="1:25" ht="12.75" customHeight="1" x14ac:dyDescent="0.25">
      <c r="A43" s="1" t="s">
        <v>47</v>
      </c>
      <c r="B43" s="3">
        <v>0.6</v>
      </c>
      <c r="C43" s="3">
        <v>10.199999999999999</v>
      </c>
      <c r="D43" s="3">
        <v>6.5</v>
      </c>
      <c r="E43" s="3">
        <v>0.9</v>
      </c>
      <c r="F43" s="3">
        <v>11.3</v>
      </c>
      <c r="G43" s="3">
        <v>7.2</v>
      </c>
      <c r="H43" s="3">
        <v>0.5</v>
      </c>
      <c r="I43" s="3">
        <v>11.8</v>
      </c>
      <c r="J43" s="3">
        <v>6.6</v>
      </c>
      <c r="K43" s="3">
        <v>0.5</v>
      </c>
      <c r="L43" s="3">
        <v>10.4</v>
      </c>
      <c r="M43" s="3">
        <v>6.3</v>
      </c>
      <c r="N43" s="3">
        <v>0.4</v>
      </c>
      <c r="O43" s="3">
        <v>9.6999999999999993</v>
      </c>
      <c r="P43" s="3">
        <v>5.6</v>
      </c>
      <c r="Q43" s="3">
        <v>0.4</v>
      </c>
      <c r="R43" s="3">
        <v>9.6999999999999993</v>
      </c>
      <c r="S43" s="3">
        <v>5.3</v>
      </c>
      <c r="T43" s="3">
        <v>0.4</v>
      </c>
      <c r="U43" s="3">
        <v>8.9</v>
      </c>
      <c r="V43" s="2">
        <v>5</v>
      </c>
      <c r="W43">
        <f t="shared" si="1"/>
        <v>0.51666666666666661</v>
      </c>
      <c r="X43">
        <f t="shared" si="2"/>
        <v>6</v>
      </c>
      <c r="Y43">
        <f t="shared" si="3"/>
        <v>9.4166666666666661</v>
      </c>
    </row>
    <row r="44" spans="1:25" ht="12.75" customHeight="1" x14ac:dyDescent="0.25">
      <c r="A44" s="1" t="s">
        <v>48</v>
      </c>
      <c r="B44" s="3">
        <v>26.4</v>
      </c>
      <c r="C44" s="3">
        <v>3.9</v>
      </c>
      <c r="D44" s="3">
        <v>10.199999999999999</v>
      </c>
      <c r="E44" s="3">
        <v>35.700000000000003</v>
      </c>
      <c r="F44" s="3">
        <v>3.3</v>
      </c>
      <c r="G44" s="3">
        <v>9.3000000000000007</v>
      </c>
      <c r="H44" s="3">
        <v>50.5</v>
      </c>
      <c r="I44" s="3">
        <v>2.6</v>
      </c>
      <c r="J44" s="2">
        <v>5</v>
      </c>
      <c r="K44" s="2">
        <v>48</v>
      </c>
      <c r="L44" s="3">
        <v>4.3</v>
      </c>
      <c r="M44" s="3">
        <v>4.2</v>
      </c>
      <c r="N44" s="3">
        <v>37.799999999999997</v>
      </c>
      <c r="O44" s="3">
        <v>4.9000000000000004</v>
      </c>
      <c r="P44" s="2">
        <v>6</v>
      </c>
      <c r="Q44" s="3">
        <v>48.7</v>
      </c>
      <c r="R44" s="3">
        <v>3.5</v>
      </c>
      <c r="S44" s="3">
        <v>3.5</v>
      </c>
      <c r="T44" s="3">
        <v>52.1</v>
      </c>
      <c r="U44" s="3">
        <v>3.7</v>
      </c>
      <c r="V44" s="3">
        <v>3.3</v>
      </c>
      <c r="W44">
        <f t="shared" si="1"/>
        <v>45.466666666666669</v>
      </c>
      <c r="X44">
        <f t="shared" si="2"/>
        <v>5.2166666666666668</v>
      </c>
      <c r="Y44">
        <f t="shared" si="3"/>
        <v>4.0361111111111114</v>
      </c>
    </row>
    <row r="45" spans="1:25" ht="12.75" customHeight="1" x14ac:dyDescent="0.25">
      <c r="A45" s="1" t="s">
        <v>49</v>
      </c>
      <c r="B45" s="3">
        <v>4.3</v>
      </c>
      <c r="C45" s="3">
        <v>21.4</v>
      </c>
      <c r="D45" s="3">
        <v>8.4</v>
      </c>
      <c r="E45" s="3">
        <v>4.4000000000000004</v>
      </c>
      <c r="F45" s="3">
        <v>22.3</v>
      </c>
      <c r="G45" s="3">
        <v>8.6</v>
      </c>
      <c r="H45" s="3">
        <v>5.9</v>
      </c>
      <c r="I45" s="3">
        <v>25.2</v>
      </c>
      <c r="J45" s="3">
        <v>5.6</v>
      </c>
      <c r="K45" s="3">
        <v>5.2</v>
      </c>
      <c r="L45" s="3">
        <v>24.4</v>
      </c>
      <c r="M45" s="3">
        <v>5.0999999999999996</v>
      </c>
      <c r="N45" s="3">
        <v>2.6</v>
      </c>
      <c r="O45" s="3">
        <v>24.6</v>
      </c>
      <c r="P45" s="3">
        <v>4.9000000000000004</v>
      </c>
      <c r="Q45" s="3">
        <v>3.9</v>
      </c>
      <c r="R45" s="3">
        <v>18.2</v>
      </c>
      <c r="S45" s="3">
        <v>4.5999999999999996</v>
      </c>
      <c r="T45" s="3">
        <v>3.1</v>
      </c>
      <c r="U45" s="2">
        <v>22</v>
      </c>
      <c r="V45" s="3">
        <v>5.2</v>
      </c>
      <c r="W45">
        <f t="shared" si="1"/>
        <v>4.1833333333333336</v>
      </c>
      <c r="X45">
        <f t="shared" si="2"/>
        <v>5.666666666666667</v>
      </c>
      <c r="Y45">
        <f t="shared" si="3"/>
        <v>20.011111111111109</v>
      </c>
    </row>
    <row r="46" spans="1:25" ht="12.75" customHeight="1" x14ac:dyDescent="0.25">
      <c r="A46" s="1" t="s">
        <v>50</v>
      </c>
      <c r="B46" s="3">
        <v>0.8</v>
      </c>
      <c r="C46" s="3">
        <v>18.5</v>
      </c>
      <c r="D46" s="3">
        <v>7.1</v>
      </c>
      <c r="E46" s="3">
        <v>1.1000000000000001</v>
      </c>
      <c r="F46" s="3">
        <v>19.2</v>
      </c>
      <c r="G46" s="3">
        <v>7.3</v>
      </c>
      <c r="H46" s="3">
        <v>1.1000000000000001</v>
      </c>
      <c r="I46" s="3">
        <v>19.399999999999999</v>
      </c>
      <c r="J46" s="3">
        <v>5.4</v>
      </c>
      <c r="K46" s="3">
        <v>1.2</v>
      </c>
      <c r="L46" s="3">
        <v>17.7</v>
      </c>
      <c r="M46" s="3">
        <v>6.4</v>
      </c>
      <c r="N46" s="3">
        <v>1.1000000000000001</v>
      </c>
      <c r="O46" s="3">
        <v>17.100000000000001</v>
      </c>
      <c r="P46" s="3">
        <v>5.8</v>
      </c>
      <c r="Q46" s="3">
        <v>1.3</v>
      </c>
      <c r="R46" s="3">
        <v>16.600000000000001</v>
      </c>
      <c r="S46" s="2">
        <v>6</v>
      </c>
      <c r="T46" s="3">
        <v>1.3</v>
      </c>
      <c r="U46" s="3">
        <v>16.5</v>
      </c>
      <c r="V46" s="3">
        <v>6.8</v>
      </c>
      <c r="W46">
        <f t="shared" si="1"/>
        <v>1.1833333333333333</v>
      </c>
      <c r="X46">
        <f t="shared" si="2"/>
        <v>6.2833333333333341</v>
      </c>
      <c r="Y46">
        <f t="shared" si="3"/>
        <v>15.597222222222221</v>
      </c>
    </row>
    <row r="47" spans="1:25" ht="12.75" customHeight="1" x14ac:dyDescent="0.25">
      <c r="A47" s="1" t="s">
        <v>51</v>
      </c>
      <c r="B47" s="3">
        <v>0.9</v>
      </c>
      <c r="C47" s="2">
        <v>7</v>
      </c>
      <c r="D47" s="3">
        <v>4.0999999999999996</v>
      </c>
      <c r="E47" s="2">
        <v>1</v>
      </c>
      <c r="F47" s="3">
        <v>6.7</v>
      </c>
      <c r="G47" s="3">
        <v>5.6</v>
      </c>
      <c r="H47" s="3">
        <v>1.2</v>
      </c>
      <c r="I47" s="3">
        <v>5.5</v>
      </c>
      <c r="J47" s="3">
        <v>4.8</v>
      </c>
      <c r="K47" s="3">
        <v>0.7</v>
      </c>
      <c r="L47" s="3">
        <v>5.4</v>
      </c>
      <c r="M47" s="3">
        <v>6.2</v>
      </c>
      <c r="N47" s="3">
        <v>0.3</v>
      </c>
      <c r="O47" s="3">
        <v>5.5</v>
      </c>
      <c r="P47" s="2">
        <v>5</v>
      </c>
      <c r="Q47" s="3">
        <v>0.5</v>
      </c>
      <c r="R47" s="3">
        <v>4.7</v>
      </c>
      <c r="S47" s="3">
        <v>5.4</v>
      </c>
      <c r="T47" s="3">
        <v>0.5</v>
      </c>
      <c r="U47" s="3">
        <v>5.4</v>
      </c>
      <c r="V47" s="3">
        <v>8.6</v>
      </c>
      <c r="W47">
        <f t="shared" si="1"/>
        <v>0.70000000000000007</v>
      </c>
      <c r="X47">
        <f t="shared" si="2"/>
        <v>5.9333333333333336</v>
      </c>
      <c r="Y47">
        <f t="shared" si="3"/>
        <v>5.4055555555555559</v>
      </c>
    </row>
    <row r="48" spans="1:25" ht="12.75" customHeight="1" x14ac:dyDescent="0.25">
      <c r="A48" s="1" t="s">
        <v>52</v>
      </c>
      <c r="B48" s="3">
        <v>0.6</v>
      </c>
      <c r="C48" s="3">
        <v>8.4</v>
      </c>
      <c r="D48" s="3">
        <v>10.6</v>
      </c>
      <c r="E48" s="3">
        <v>0.6</v>
      </c>
      <c r="F48" s="3">
        <v>8.4</v>
      </c>
      <c r="G48" s="3">
        <v>10.199999999999999</v>
      </c>
      <c r="H48" s="3">
        <v>0.6</v>
      </c>
      <c r="I48" s="3">
        <v>7.9</v>
      </c>
      <c r="J48" s="3">
        <v>9.9</v>
      </c>
      <c r="K48" s="3">
        <v>0.6</v>
      </c>
      <c r="L48" s="3">
        <v>7.1</v>
      </c>
      <c r="M48" s="3">
        <v>10.7</v>
      </c>
      <c r="N48" s="3">
        <v>0.5</v>
      </c>
      <c r="O48" s="3">
        <v>7.4</v>
      </c>
      <c r="P48" s="3">
        <v>11.6</v>
      </c>
      <c r="Q48" s="3">
        <v>1.2</v>
      </c>
      <c r="R48" s="3">
        <v>7.7</v>
      </c>
      <c r="S48" s="3">
        <v>10.9</v>
      </c>
      <c r="T48" s="3">
        <v>1.1000000000000001</v>
      </c>
      <c r="U48" s="3">
        <v>8.1</v>
      </c>
      <c r="V48" s="3">
        <v>10.7</v>
      </c>
      <c r="W48">
        <f t="shared" si="1"/>
        <v>0.76666666666666661</v>
      </c>
      <c r="X48">
        <f t="shared" si="2"/>
        <v>10.666666666666666</v>
      </c>
      <c r="Y48">
        <f t="shared" si="3"/>
        <v>8.1444444444444439</v>
      </c>
    </row>
    <row r="49" spans="1:25" ht="12.75" customHeight="1" x14ac:dyDescent="0.25">
      <c r="A49" s="1" t="s">
        <v>53</v>
      </c>
      <c r="B49" s="3">
        <v>0.4</v>
      </c>
      <c r="C49" s="3">
        <v>4.5</v>
      </c>
      <c r="D49" s="3">
        <v>15.9</v>
      </c>
      <c r="E49" s="3">
        <v>0.4</v>
      </c>
      <c r="F49" s="3">
        <v>4.7</v>
      </c>
      <c r="G49" s="3">
        <v>14.8</v>
      </c>
      <c r="H49" s="3">
        <v>0.5</v>
      </c>
      <c r="I49" s="3">
        <v>4.5</v>
      </c>
      <c r="J49" s="3">
        <v>15.1</v>
      </c>
      <c r="K49" s="3">
        <v>0.5</v>
      </c>
      <c r="L49" s="3">
        <v>4.4000000000000004</v>
      </c>
      <c r="M49" s="3">
        <v>15.6</v>
      </c>
      <c r="N49" s="3">
        <v>0.3</v>
      </c>
      <c r="O49" s="3">
        <v>3.4</v>
      </c>
      <c r="P49" s="3">
        <v>17.5</v>
      </c>
      <c r="Q49" s="3">
        <v>0.5</v>
      </c>
      <c r="R49" s="3">
        <v>3.1</v>
      </c>
      <c r="S49" s="2">
        <v>17</v>
      </c>
      <c r="T49" s="3">
        <v>0.3</v>
      </c>
      <c r="U49" s="3">
        <v>3.2</v>
      </c>
      <c r="V49" s="3">
        <v>17.5</v>
      </c>
      <c r="W49">
        <f t="shared" si="1"/>
        <v>0.41666666666666669</v>
      </c>
      <c r="X49">
        <f t="shared" si="2"/>
        <v>16.25</v>
      </c>
      <c r="Y49">
        <f t="shared" si="3"/>
        <v>5.8083333333333336</v>
      </c>
    </row>
    <row r="50" spans="1:25" ht="12.75" customHeight="1" x14ac:dyDescent="0.25">
      <c r="A50" s="1" t="s">
        <v>54</v>
      </c>
      <c r="B50" s="3">
        <v>1.4</v>
      </c>
      <c r="C50" s="2">
        <v>8</v>
      </c>
      <c r="D50" s="3">
        <v>12.6</v>
      </c>
      <c r="E50" s="3">
        <v>1.5</v>
      </c>
      <c r="F50" s="3">
        <v>7.5</v>
      </c>
      <c r="G50" s="3">
        <v>9.6</v>
      </c>
      <c r="H50" s="3">
        <v>1.5</v>
      </c>
      <c r="I50" s="3">
        <v>4.9000000000000004</v>
      </c>
      <c r="J50" s="3">
        <v>10.5</v>
      </c>
      <c r="K50" s="3">
        <v>1.3</v>
      </c>
      <c r="L50" s="3">
        <v>1.9</v>
      </c>
      <c r="M50" s="3">
        <v>11.9</v>
      </c>
      <c r="N50" s="2">
        <v>1</v>
      </c>
      <c r="O50" s="3">
        <v>2.1</v>
      </c>
      <c r="P50" s="3">
        <v>8.1999999999999993</v>
      </c>
      <c r="Q50" s="3">
        <v>1.6</v>
      </c>
      <c r="R50" s="3">
        <v>2.2999999999999998</v>
      </c>
      <c r="S50" s="3">
        <v>10.7</v>
      </c>
      <c r="T50" s="3">
        <v>3.2</v>
      </c>
      <c r="U50" s="3">
        <v>3.8</v>
      </c>
      <c r="V50" s="3">
        <v>9.6</v>
      </c>
      <c r="W50">
        <f t="shared" si="1"/>
        <v>1.6833333333333336</v>
      </c>
      <c r="X50">
        <f t="shared" si="2"/>
        <v>10.083333333333334</v>
      </c>
      <c r="Y50">
        <f t="shared" si="3"/>
        <v>4.1805555555555562</v>
      </c>
    </row>
    <row r="51" spans="1:25" ht="12.75" customHeight="1" x14ac:dyDescent="0.25">
      <c r="A51" s="1" t="s">
        <v>55</v>
      </c>
      <c r="B51" s="3">
        <v>0.2</v>
      </c>
      <c r="C51" s="3">
        <v>11.1</v>
      </c>
      <c r="D51" s="3">
        <v>10.9</v>
      </c>
      <c r="E51" s="3">
        <v>0.2</v>
      </c>
      <c r="F51" s="3">
        <v>10.1</v>
      </c>
      <c r="G51" s="3">
        <v>10.5</v>
      </c>
      <c r="H51" s="3">
        <v>0.1</v>
      </c>
      <c r="I51" s="3">
        <v>8.8000000000000007</v>
      </c>
      <c r="J51" s="3">
        <v>10.199999999999999</v>
      </c>
      <c r="K51" s="3">
        <v>0.1</v>
      </c>
      <c r="L51" s="3">
        <v>7.6</v>
      </c>
      <c r="M51" s="3">
        <v>10.8</v>
      </c>
      <c r="N51" s="3">
        <v>0.1</v>
      </c>
      <c r="O51" s="3">
        <v>8.9</v>
      </c>
      <c r="P51" s="3">
        <v>11.7</v>
      </c>
      <c r="Q51" s="3">
        <v>0.1</v>
      </c>
      <c r="R51" s="3">
        <v>7.8</v>
      </c>
      <c r="S51" s="3">
        <v>10.7</v>
      </c>
      <c r="T51" s="3">
        <v>0.1</v>
      </c>
      <c r="U51" s="3">
        <v>6.6</v>
      </c>
      <c r="V51" s="2">
        <v>9</v>
      </c>
      <c r="W51">
        <f t="shared" si="1"/>
        <v>0.11666666666666665</v>
      </c>
      <c r="X51">
        <f t="shared" si="2"/>
        <v>10.483333333333334</v>
      </c>
      <c r="Y51">
        <f t="shared" si="3"/>
        <v>8.3638888888888889</v>
      </c>
    </row>
    <row r="52" spans="1:25" ht="12.75" customHeight="1" x14ac:dyDescent="0.25">
      <c r="A52" s="1" t="s">
        <v>56</v>
      </c>
      <c r="B52" s="3">
        <v>2.1</v>
      </c>
      <c r="C52" s="3">
        <v>12.3</v>
      </c>
      <c r="D52" s="3">
        <v>9.3000000000000007</v>
      </c>
      <c r="E52" s="3">
        <v>1.9</v>
      </c>
      <c r="F52" s="3">
        <v>13.1</v>
      </c>
      <c r="G52" s="3">
        <v>8.6</v>
      </c>
      <c r="H52" s="2">
        <v>2</v>
      </c>
      <c r="I52" s="3">
        <v>10.1</v>
      </c>
      <c r="J52" s="3">
        <v>6.3</v>
      </c>
      <c r="K52" s="3">
        <v>1.5</v>
      </c>
      <c r="L52" s="3">
        <v>9.5</v>
      </c>
      <c r="M52" s="2">
        <v>7</v>
      </c>
      <c r="N52" s="3">
        <v>1.5</v>
      </c>
      <c r="O52" s="3">
        <v>9.6999999999999993</v>
      </c>
      <c r="P52" s="2">
        <v>7</v>
      </c>
      <c r="Q52" s="3">
        <v>1.9</v>
      </c>
      <c r="R52" s="3">
        <v>9.5</v>
      </c>
      <c r="S52" s="3">
        <v>8.1</v>
      </c>
      <c r="T52" s="3">
        <v>1.8</v>
      </c>
      <c r="U52" s="2">
        <v>10</v>
      </c>
      <c r="V52" s="3">
        <v>8.5</v>
      </c>
      <c r="W52">
        <f t="shared" si="1"/>
        <v>1.7666666666666668</v>
      </c>
      <c r="X52">
        <f t="shared" si="2"/>
        <v>7.583333333333333</v>
      </c>
      <c r="Y52">
        <f t="shared" si="3"/>
        <v>9.3972222222222221</v>
      </c>
    </row>
    <row r="53" spans="1:25" ht="12.75" customHeight="1" x14ac:dyDescent="0.25">
      <c r="A53" s="1" t="s">
        <v>57</v>
      </c>
      <c r="B53" s="3">
        <v>0.3</v>
      </c>
      <c r="C53" s="3">
        <v>6.7</v>
      </c>
      <c r="D53" s="2">
        <v>7</v>
      </c>
      <c r="E53" s="3">
        <v>0.3</v>
      </c>
      <c r="F53" s="3">
        <v>9.9</v>
      </c>
      <c r="G53" s="3">
        <v>6.8</v>
      </c>
      <c r="H53" s="3">
        <v>0.3</v>
      </c>
      <c r="I53" s="3">
        <v>5.6</v>
      </c>
      <c r="J53" s="2">
        <v>7</v>
      </c>
      <c r="K53" s="3">
        <v>0.3</v>
      </c>
      <c r="L53" s="3">
        <v>4.8</v>
      </c>
      <c r="M53" s="3">
        <v>6.9</v>
      </c>
      <c r="N53" s="3">
        <v>0.3</v>
      </c>
      <c r="O53" s="3">
        <v>5.5</v>
      </c>
      <c r="P53" s="3">
        <v>5.4</v>
      </c>
      <c r="Q53" s="3">
        <v>0.2</v>
      </c>
      <c r="R53" s="2">
        <v>5</v>
      </c>
      <c r="S53" s="3">
        <v>5.4</v>
      </c>
      <c r="T53" s="3">
        <v>0.4</v>
      </c>
      <c r="U53" s="3">
        <v>6.3</v>
      </c>
      <c r="V53" s="3">
        <v>6.1</v>
      </c>
      <c r="W53">
        <f t="shared" si="1"/>
        <v>0.3</v>
      </c>
      <c r="X53">
        <f t="shared" si="2"/>
        <v>6.2666666666666666</v>
      </c>
      <c r="Y53">
        <f t="shared" si="3"/>
        <v>5.5777777777777784</v>
      </c>
    </row>
    <row r="54" spans="1:25" ht="12.75" customHeight="1" x14ac:dyDescent="0.25">
      <c r="A54" s="1" t="s">
        <v>58</v>
      </c>
      <c r="B54" s="3">
        <v>1.4</v>
      </c>
      <c r="C54" s="2">
        <v>2</v>
      </c>
      <c r="D54" s="2">
        <v>15</v>
      </c>
      <c r="E54" s="3">
        <v>1.2</v>
      </c>
      <c r="F54" s="3">
        <v>2.2999999999999998</v>
      </c>
      <c r="G54" s="3">
        <v>13.2</v>
      </c>
      <c r="H54" s="3">
        <v>1.1000000000000001</v>
      </c>
      <c r="I54" s="2">
        <v>2</v>
      </c>
      <c r="J54" s="3">
        <v>10.3</v>
      </c>
      <c r="K54" s="2">
        <v>1</v>
      </c>
      <c r="L54" s="3">
        <v>2.1</v>
      </c>
      <c r="M54" s="3">
        <v>11.5</v>
      </c>
      <c r="N54" s="3">
        <v>0.9</v>
      </c>
      <c r="O54" s="3">
        <v>2.8</v>
      </c>
      <c r="P54" s="3">
        <v>8.6999999999999993</v>
      </c>
      <c r="Q54" s="3">
        <v>0.9</v>
      </c>
      <c r="R54" s="3">
        <v>2.5</v>
      </c>
      <c r="S54" s="3">
        <v>8.9</v>
      </c>
      <c r="T54" s="2">
        <v>1</v>
      </c>
      <c r="U54" s="3">
        <v>2.5</v>
      </c>
      <c r="V54" s="3">
        <v>10.8</v>
      </c>
      <c r="W54">
        <f t="shared" si="1"/>
        <v>1.0166666666666668</v>
      </c>
      <c r="X54">
        <f t="shared" si="2"/>
        <v>10.566666666666668</v>
      </c>
      <c r="Y54">
        <f t="shared" si="3"/>
        <v>3.7444444444444449</v>
      </c>
    </row>
    <row r="55" spans="1:25" ht="12.75" customHeight="1" x14ac:dyDescent="0.25">
      <c r="A55" s="1" t="s">
        <v>59</v>
      </c>
      <c r="B55" s="3">
        <v>0.5</v>
      </c>
      <c r="C55" s="2">
        <v>13</v>
      </c>
      <c r="D55" s="3">
        <v>5.3</v>
      </c>
      <c r="E55" s="3">
        <v>0.5</v>
      </c>
      <c r="F55" s="3">
        <v>12.3</v>
      </c>
      <c r="G55" s="3">
        <v>6.2</v>
      </c>
      <c r="H55" s="3">
        <v>0.5</v>
      </c>
      <c r="I55" s="3">
        <v>12.7</v>
      </c>
      <c r="J55" s="3">
        <v>6.3</v>
      </c>
      <c r="K55" s="3">
        <v>0.5</v>
      </c>
      <c r="L55" s="3">
        <v>11.5</v>
      </c>
      <c r="M55" s="3">
        <v>7.3</v>
      </c>
      <c r="N55" s="3">
        <v>0.6</v>
      </c>
      <c r="O55" s="3">
        <v>12.3</v>
      </c>
      <c r="P55" s="3">
        <v>9.3000000000000007</v>
      </c>
      <c r="Q55" s="2">
        <v>2</v>
      </c>
      <c r="R55" s="3">
        <v>13.3</v>
      </c>
      <c r="S55" s="2">
        <v>8</v>
      </c>
      <c r="T55" s="3">
        <v>1.8</v>
      </c>
      <c r="U55" s="2">
        <v>14</v>
      </c>
      <c r="V55" s="2">
        <v>7</v>
      </c>
      <c r="W55">
        <f t="shared" si="1"/>
        <v>0.98333333333333328</v>
      </c>
      <c r="X55">
        <f t="shared" si="2"/>
        <v>7.3500000000000005</v>
      </c>
      <c r="Y55">
        <f t="shared" si="3"/>
        <v>11.858333333333333</v>
      </c>
    </row>
    <row r="56" spans="1:25" ht="12.75" customHeight="1" x14ac:dyDescent="0.25">
      <c r="A56" s="1" t="s">
        <v>60</v>
      </c>
      <c r="B56" s="3">
        <v>11.3</v>
      </c>
      <c r="C56" s="2">
        <v>22</v>
      </c>
      <c r="D56" s="3">
        <v>6.6</v>
      </c>
      <c r="E56" s="3">
        <v>12.6</v>
      </c>
      <c r="F56" s="3">
        <v>22.5</v>
      </c>
      <c r="G56" s="3">
        <v>6.2</v>
      </c>
      <c r="H56" s="3">
        <v>15.6</v>
      </c>
      <c r="I56" s="3">
        <v>22.5</v>
      </c>
      <c r="J56" s="3">
        <v>5.6</v>
      </c>
      <c r="K56" s="3">
        <v>15.6</v>
      </c>
      <c r="L56" s="3">
        <v>22.1</v>
      </c>
      <c r="M56" s="3">
        <v>5.7</v>
      </c>
      <c r="N56" s="2">
        <v>12</v>
      </c>
      <c r="O56" s="3">
        <v>21.9</v>
      </c>
      <c r="P56" s="3">
        <v>5.5</v>
      </c>
      <c r="Q56" s="3">
        <v>17.100000000000001</v>
      </c>
      <c r="R56" s="2">
        <v>22</v>
      </c>
      <c r="S56" s="3">
        <v>5.0999999999999996</v>
      </c>
      <c r="T56" s="3">
        <v>16.2</v>
      </c>
      <c r="U56" s="3">
        <v>21.5</v>
      </c>
      <c r="V56" s="3">
        <v>5.3</v>
      </c>
      <c r="W56">
        <f t="shared" si="1"/>
        <v>14.850000000000001</v>
      </c>
      <c r="X56">
        <f t="shared" si="2"/>
        <v>5.5666666666666664</v>
      </c>
      <c r="Y56">
        <f t="shared" si="3"/>
        <v>19.261111111111109</v>
      </c>
    </row>
    <row r="57" spans="1:25" ht="12.75" customHeight="1" x14ac:dyDescent="0.25">
      <c r="A57" s="1" t="s">
        <v>61</v>
      </c>
      <c r="B57" s="3">
        <v>3.5</v>
      </c>
      <c r="C57" s="3">
        <v>25.6</v>
      </c>
      <c r="D57" s="3">
        <v>8.6</v>
      </c>
      <c r="E57" s="3">
        <v>3.3</v>
      </c>
      <c r="F57" s="3">
        <v>28.3</v>
      </c>
      <c r="G57" s="3">
        <v>6.8</v>
      </c>
      <c r="H57" s="3">
        <v>3.2</v>
      </c>
      <c r="I57" s="3">
        <v>33.6</v>
      </c>
      <c r="J57" s="3">
        <v>5.6</v>
      </c>
      <c r="K57" s="3">
        <v>3.5</v>
      </c>
      <c r="L57" s="3">
        <v>31.1</v>
      </c>
      <c r="M57" s="3">
        <v>6.5</v>
      </c>
      <c r="N57" s="3">
        <v>3.8</v>
      </c>
      <c r="O57" s="3">
        <v>24.9</v>
      </c>
      <c r="P57" s="3">
        <v>7.7</v>
      </c>
      <c r="Q57" s="3">
        <v>4.2</v>
      </c>
      <c r="R57" s="2">
        <v>30</v>
      </c>
      <c r="S57" s="3">
        <v>6.6</v>
      </c>
      <c r="T57" s="2">
        <v>4</v>
      </c>
      <c r="U57" s="2">
        <v>26</v>
      </c>
      <c r="V57" s="2">
        <v>7</v>
      </c>
      <c r="W57">
        <f t="shared" si="1"/>
        <v>3.6666666666666665</v>
      </c>
      <c r="X57">
        <f t="shared" si="2"/>
        <v>6.6999999999999993</v>
      </c>
      <c r="Y57">
        <f t="shared" si="3"/>
        <v>25.383333333333329</v>
      </c>
    </row>
    <row r="58" spans="1:25" ht="12.75" customHeight="1" x14ac:dyDescent="0.25">
      <c r="A58" s="1" t="s">
        <v>62</v>
      </c>
      <c r="B58" s="3">
        <v>0.1</v>
      </c>
      <c r="C58" s="3">
        <v>27.5</v>
      </c>
      <c r="D58" s="3">
        <v>5.5</v>
      </c>
      <c r="E58" s="3">
        <v>0.1</v>
      </c>
      <c r="F58" s="3">
        <v>31.3</v>
      </c>
      <c r="G58" s="3">
        <v>3.5</v>
      </c>
      <c r="H58" s="3">
        <v>0.1</v>
      </c>
      <c r="I58" s="3">
        <v>27.8</v>
      </c>
      <c r="J58" s="3">
        <v>3.6</v>
      </c>
      <c r="K58" s="3">
        <v>0.1</v>
      </c>
      <c r="L58" s="3">
        <v>26.1</v>
      </c>
      <c r="M58" s="3">
        <v>3.5</v>
      </c>
      <c r="N58" s="3">
        <v>0.2</v>
      </c>
      <c r="O58" s="3">
        <v>25.5</v>
      </c>
      <c r="P58" s="3">
        <v>4.5</v>
      </c>
      <c r="Q58" s="3">
        <v>0.2</v>
      </c>
      <c r="R58" s="3">
        <v>24.2</v>
      </c>
      <c r="S58" s="3">
        <v>5.2</v>
      </c>
      <c r="T58" s="3">
        <v>0.1</v>
      </c>
      <c r="U58" s="2">
        <v>24</v>
      </c>
      <c r="V58" s="3">
        <v>4.2</v>
      </c>
      <c r="W58">
        <f t="shared" si="1"/>
        <v>0.13333333333333333</v>
      </c>
      <c r="X58">
        <f t="shared" si="2"/>
        <v>4.083333333333333</v>
      </c>
      <c r="Y58">
        <f t="shared" si="3"/>
        <v>21.947222222222223</v>
      </c>
    </row>
    <row r="59" spans="1:25" ht="12.75" customHeight="1" x14ac:dyDescent="0.25">
      <c r="A59" s="1" t="s">
        <v>63</v>
      </c>
      <c r="B59" s="2">
        <v>0</v>
      </c>
      <c r="C59" s="2">
        <v>23</v>
      </c>
      <c r="D59" s="3">
        <v>9.9</v>
      </c>
      <c r="E59" s="2">
        <v>0</v>
      </c>
      <c r="F59" s="3">
        <v>23.1</v>
      </c>
      <c r="G59" s="3">
        <v>10.5</v>
      </c>
      <c r="H59" s="2">
        <v>0</v>
      </c>
      <c r="I59" s="2">
        <v>24</v>
      </c>
      <c r="J59" s="3">
        <v>6.7</v>
      </c>
      <c r="K59" s="2">
        <v>0</v>
      </c>
      <c r="L59" s="3">
        <v>24.4</v>
      </c>
      <c r="M59" s="3">
        <v>6.8</v>
      </c>
      <c r="N59" s="2">
        <v>0</v>
      </c>
      <c r="O59" s="3">
        <v>26.9</v>
      </c>
      <c r="P59" s="3">
        <v>5.0999999999999996</v>
      </c>
      <c r="Q59" s="2">
        <v>0</v>
      </c>
      <c r="R59" s="3">
        <v>27.9</v>
      </c>
      <c r="S59" s="3">
        <v>4.5999999999999996</v>
      </c>
      <c r="T59" s="2">
        <v>0</v>
      </c>
      <c r="U59" s="3">
        <v>26.1</v>
      </c>
      <c r="V59" s="3">
        <v>4.4000000000000004</v>
      </c>
      <c r="W59">
        <f t="shared" si="1"/>
        <v>0</v>
      </c>
      <c r="X59">
        <f t="shared" si="2"/>
        <v>6.3500000000000005</v>
      </c>
      <c r="Y59">
        <f t="shared" si="3"/>
        <v>22.608333333333331</v>
      </c>
    </row>
    <row r="60" spans="1:25" ht="12.75" customHeight="1" x14ac:dyDescent="0.25">
      <c r="A60" s="1" t="s">
        <v>64</v>
      </c>
      <c r="B60" s="2">
        <v>20</v>
      </c>
      <c r="C60" s="3">
        <v>17.3</v>
      </c>
      <c r="D60" s="3">
        <v>9.3000000000000007</v>
      </c>
      <c r="E60" s="3">
        <v>23.7</v>
      </c>
      <c r="F60" s="3">
        <v>16.100000000000001</v>
      </c>
      <c r="G60" s="3">
        <v>8.6999999999999993</v>
      </c>
      <c r="H60" s="3">
        <v>28.7</v>
      </c>
      <c r="I60" s="3">
        <v>14.9</v>
      </c>
      <c r="J60" s="3">
        <v>7.8</v>
      </c>
      <c r="K60" s="3">
        <v>28.6</v>
      </c>
      <c r="L60" s="3">
        <v>14.7</v>
      </c>
      <c r="M60" s="3">
        <v>7.3</v>
      </c>
      <c r="N60" s="3">
        <v>21.1</v>
      </c>
      <c r="O60" s="3">
        <v>17.100000000000001</v>
      </c>
      <c r="P60" s="3">
        <v>6.6</v>
      </c>
      <c r="Q60" s="3">
        <v>28.9</v>
      </c>
      <c r="R60" s="3">
        <v>18.399999999999999</v>
      </c>
      <c r="S60" s="3">
        <v>6.1</v>
      </c>
      <c r="T60" s="2">
        <v>27</v>
      </c>
      <c r="U60" s="3">
        <v>18.7</v>
      </c>
      <c r="V60" s="3">
        <v>6.1</v>
      </c>
      <c r="W60">
        <f t="shared" si="1"/>
        <v>26.333333333333332</v>
      </c>
      <c r="X60">
        <f t="shared" si="2"/>
        <v>7.1000000000000005</v>
      </c>
      <c r="Y60">
        <f t="shared" si="3"/>
        <v>15.149999999999999</v>
      </c>
    </row>
    <row r="61" spans="1:25" ht="12.75" customHeight="1" x14ac:dyDescent="0.25">
      <c r="A61" s="1" t="s">
        <v>65</v>
      </c>
      <c r="B61" s="3">
        <v>21.6</v>
      </c>
      <c r="C61" s="3">
        <v>19.8</v>
      </c>
      <c r="D61" s="3">
        <v>5.0999999999999996</v>
      </c>
      <c r="E61" s="3">
        <v>22.8</v>
      </c>
      <c r="F61" s="3">
        <v>18.899999999999999</v>
      </c>
      <c r="G61" s="3">
        <v>4.0999999999999996</v>
      </c>
      <c r="H61" s="3">
        <v>26.2</v>
      </c>
      <c r="I61" s="3">
        <v>17.899999999999999</v>
      </c>
      <c r="J61" s="3">
        <v>4.4000000000000004</v>
      </c>
      <c r="K61" s="3">
        <v>26.8</v>
      </c>
      <c r="L61" s="3">
        <v>19.100000000000001</v>
      </c>
      <c r="M61" s="3">
        <v>4.5999999999999996</v>
      </c>
      <c r="N61" s="3">
        <v>20.6</v>
      </c>
      <c r="O61" s="2">
        <v>19</v>
      </c>
      <c r="P61" s="3">
        <v>4.7</v>
      </c>
      <c r="Q61" s="3">
        <v>30.3</v>
      </c>
      <c r="R61" s="3">
        <v>16.5</v>
      </c>
      <c r="S61" s="3">
        <v>3.8</v>
      </c>
      <c r="T61" s="3">
        <v>28.6</v>
      </c>
      <c r="U61" s="3">
        <v>18.3</v>
      </c>
      <c r="V61" s="3">
        <v>3.3</v>
      </c>
      <c r="W61">
        <f t="shared" si="1"/>
        <v>25.883333333333336</v>
      </c>
      <c r="X61">
        <f t="shared" si="2"/>
        <v>4.1500000000000004</v>
      </c>
      <c r="Y61">
        <f t="shared" si="3"/>
        <v>15.825000000000001</v>
      </c>
    </row>
    <row r="62" spans="1:25" ht="12.75" customHeight="1" x14ac:dyDescent="0.25">
      <c r="A62" s="1" t="s">
        <v>66</v>
      </c>
      <c r="B62" s="3">
        <v>0.1</v>
      </c>
      <c r="C62" s="3">
        <v>23.8</v>
      </c>
      <c r="D62" s="3">
        <v>6.3</v>
      </c>
      <c r="E62" s="3">
        <v>0.1</v>
      </c>
      <c r="F62" s="3">
        <v>25.3</v>
      </c>
      <c r="G62" s="3">
        <v>5.4</v>
      </c>
      <c r="H62" s="3">
        <v>0.1</v>
      </c>
      <c r="I62" s="3">
        <v>25.9</v>
      </c>
      <c r="J62" s="3">
        <v>5.9</v>
      </c>
      <c r="K62" s="3">
        <v>0.1</v>
      </c>
      <c r="L62" s="3">
        <v>25.8</v>
      </c>
      <c r="M62" s="3">
        <v>5.8</v>
      </c>
      <c r="N62" s="3">
        <v>0.1</v>
      </c>
      <c r="O62" s="3">
        <v>25.9</v>
      </c>
      <c r="P62" s="3">
        <v>5.0999999999999996</v>
      </c>
      <c r="Q62" s="2">
        <v>0</v>
      </c>
      <c r="R62" s="3">
        <v>23.8</v>
      </c>
      <c r="S62" s="3">
        <v>5.5</v>
      </c>
      <c r="T62" s="3">
        <v>0.1</v>
      </c>
      <c r="U62" s="3">
        <v>23.1</v>
      </c>
      <c r="V62" s="3">
        <v>7.1</v>
      </c>
      <c r="W62">
        <f t="shared" si="1"/>
        <v>8.3333333333333329E-2</v>
      </c>
      <c r="X62">
        <f t="shared" si="2"/>
        <v>5.8000000000000007</v>
      </c>
      <c r="Y62">
        <f t="shared" si="3"/>
        <v>21.716666666666669</v>
      </c>
    </row>
    <row r="63" spans="1:25" ht="12.75" customHeight="1" x14ac:dyDescent="0.25">
      <c r="A63" s="1" t="s">
        <v>67</v>
      </c>
      <c r="B63" s="2">
        <v>16</v>
      </c>
      <c r="C63" s="2">
        <v>30</v>
      </c>
      <c r="D63" s="3">
        <v>4.5</v>
      </c>
      <c r="E63" s="3">
        <v>17.899999999999999</v>
      </c>
      <c r="F63" s="3">
        <v>29.8</v>
      </c>
      <c r="G63" s="3">
        <v>4.4000000000000004</v>
      </c>
      <c r="H63" s="3">
        <v>22.9</v>
      </c>
      <c r="I63" s="3">
        <v>28.3</v>
      </c>
      <c r="J63" s="3">
        <v>4.2</v>
      </c>
      <c r="K63" s="3">
        <v>22.7</v>
      </c>
      <c r="L63" s="3">
        <v>28.8</v>
      </c>
      <c r="M63" s="3">
        <v>4.2</v>
      </c>
      <c r="N63" s="3">
        <v>17.399999999999999</v>
      </c>
      <c r="O63" s="3">
        <v>30.3</v>
      </c>
      <c r="P63" s="3">
        <v>4.5</v>
      </c>
      <c r="Q63" s="2">
        <v>26</v>
      </c>
      <c r="R63" s="3">
        <v>26.6</v>
      </c>
      <c r="S63" s="2">
        <v>4</v>
      </c>
      <c r="T63" s="3">
        <v>25.4</v>
      </c>
      <c r="U63" s="3">
        <v>27.2</v>
      </c>
      <c r="V63" s="3">
        <v>4.0999999999999996</v>
      </c>
      <c r="W63">
        <f t="shared" si="1"/>
        <v>22.05</v>
      </c>
      <c r="X63">
        <f t="shared" si="2"/>
        <v>4.2333333333333334</v>
      </c>
      <c r="Y63">
        <f t="shared" si="3"/>
        <v>24.238888888888884</v>
      </c>
    </row>
    <row r="64" spans="1:25" ht="12.75" customHeight="1" x14ac:dyDescent="0.25">
      <c r="A64" s="1" t="s">
        <v>68</v>
      </c>
      <c r="B64" s="3">
        <v>0.3</v>
      </c>
      <c r="C64" s="3">
        <v>27.1</v>
      </c>
      <c r="D64" s="3">
        <v>4.4000000000000004</v>
      </c>
      <c r="E64" s="3">
        <v>0.2</v>
      </c>
      <c r="F64" s="3">
        <v>26.8</v>
      </c>
      <c r="G64" s="3">
        <v>3.8</v>
      </c>
      <c r="H64" s="3">
        <v>0.4</v>
      </c>
      <c r="I64" s="3">
        <v>26.8</v>
      </c>
      <c r="J64" s="2">
        <v>4</v>
      </c>
      <c r="K64" s="3">
        <v>0.3</v>
      </c>
      <c r="L64" s="3">
        <v>26.6</v>
      </c>
      <c r="M64" s="2">
        <v>4</v>
      </c>
      <c r="N64" s="3">
        <v>0.2</v>
      </c>
      <c r="O64" s="3">
        <v>28.2</v>
      </c>
      <c r="P64" s="3">
        <v>3.5</v>
      </c>
      <c r="Q64" s="3">
        <v>0.2</v>
      </c>
      <c r="R64" s="3">
        <v>32.700000000000003</v>
      </c>
      <c r="S64" s="3">
        <v>3.3</v>
      </c>
      <c r="T64" s="3">
        <v>0.2</v>
      </c>
      <c r="U64" s="3">
        <v>30.5</v>
      </c>
      <c r="V64" s="3">
        <v>3.3</v>
      </c>
      <c r="W64">
        <f t="shared" si="1"/>
        <v>0.25</v>
      </c>
      <c r="X64">
        <f t="shared" si="2"/>
        <v>3.6500000000000004</v>
      </c>
      <c r="Y64">
        <f t="shared" si="3"/>
        <v>24.741666666666671</v>
      </c>
    </row>
    <row r="65" spans="1:25" ht="12.75" customHeight="1" x14ac:dyDescent="0.25">
      <c r="A65" s="1" t="s">
        <v>69</v>
      </c>
      <c r="B65" s="3">
        <v>0.1</v>
      </c>
      <c r="C65" s="3">
        <v>28.1</v>
      </c>
      <c r="D65" s="3">
        <v>5.3</v>
      </c>
      <c r="E65" s="3">
        <v>0.1</v>
      </c>
      <c r="F65" s="3">
        <v>28.1</v>
      </c>
      <c r="G65" s="3">
        <v>5.0999999999999996</v>
      </c>
      <c r="H65" s="3">
        <v>0.1</v>
      </c>
      <c r="I65" s="3">
        <v>28.9</v>
      </c>
      <c r="J65" s="3">
        <v>4.5</v>
      </c>
      <c r="K65" s="2">
        <v>0</v>
      </c>
      <c r="L65" s="3">
        <v>28.7</v>
      </c>
      <c r="M65" s="3">
        <v>4.4000000000000004</v>
      </c>
      <c r="N65" s="2">
        <v>0</v>
      </c>
      <c r="O65" s="3">
        <v>27.9</v>
      </c>
      <c r="P65" s="3">
        <v>4.4000000000000004</v>
      </c>
      <c r="Q65" s="3">
        <v>0.1</v>
      </c>
      <c r="R65" s="2">
        <v>26</v>
      </c>
      <c r="S65" s="3">
        <v>4.5</v>
      </c>
      <c r="T65" s="3">
        <v>0.1</v>
      </c>
      <c r="U65" s="3">
        <v>25.7</v>
      </c>
      <c r="V65" s="3">
        <v>6.4</v>
      </c>
      <c r="W65">
        <f t="shared" si="1"/>
        <v>6.6666666666666666E-2</v>
      </c>
      <c r="X65">
        <f t="shared" si="2"/>
        <v>4.8833333333333329</v>
      </c>
      <c r="Y65">
        <f t="shared" si="3"/>
        <v>23.680555555555554</v>
      </c>
    </row>
    <row r="66" spans="1:25" ht="12.75" customHeight="1" x14ac:dyDescent="0.25">
      <c r="A66" s="1" t="s">
        <v>70</v>
      </c>
      <c r="B66" s="3">
        <v>32.6</v>
      </c>
      <c r="C66" s="3">
        <v>12.4</v>
      </c>
      <c r="D66" s="3">
        <v>6.9</v>
      </c>
      <c r="E66" s="3">
        <v>33.9</v>
      </c>
      <c r="F66" s="3">
        <v>12.7</v>
      </c>
      <c r="G66" s="3">
        <v>6.7</v>
      </c>
      <c r="H66" s="3">
        <v>38.799999999999997</v>
      </c>
      <c r="I66" s="3">
        <v>13.1</v>
      </c>
      <c r="J66" s="3">
        <v>6.4</v>
      </c>
      <c r="K66" s="3">
        <v>40.799999999999997</v>
      </c>
      <c r="L66" s="3">
        <v>11.4</v>
      </c>
      <c r="M66" s="3">
        <v>5.9</v>
      </c>
      <c r="N66" s="3">
        <v>35.700000000000003</v>
      </c>
      <c r="O66" s="3">
        <v>12.1</v>
      </c>
      <c r="P66" s="3">
        <v>5.3</v>
      </c>
      <c r="Q66" s="2">
        <v>44</v>
      </c>
      <c r="R66" s="3">
        <v>11.2</v>
      </c>
      <c r="S66" s="3">
        <v>4.4000000000000004</v>
      </c>
      <c r="T66" s="3">
        <v>42.9</v>
      </c>
      <c r="U66" s="3">
        <v>11.7</v>
      </c>
      <c r="V66" s="3">
        <v>3.9</v>
      </c>
      <c r="W66">
        <f t="shared" si="1"/>
        <v>39.35</v>
      </c>
      <c r="X66">
        <f t="shared" si="2"/>
        <v>5.4333333333333336</v>
      </c>
      <c r="Y66">
        <f t="shared" si="3"/>
        <v>10.822222222222223</v>
      </c>
    </row>
    <row r="67" spans="1:25" ht="12.75" customHeight="1" x14ac:dyDescent="0.25">
      <c r="A67" s="1" t="s">
        <v>71</v>
      </c>
      <c r="B67" s="3">
        <v>0.2</v>
      </c>
      <c r="C67" s="3">
        <v>19.5</v>
      </c>
      <c r="D67" s="3">
        <v>6.6</v>
      </c>
      <c r="E67" s="3">
        <v>0.1</v>
      </c>
      <c r="F67" s="3">
        <v>19.899999999999999</v>
      </c>
      <c r="G67" s="3">
        <v>6.6</v>
      </c>
      <c r="H67" s="3">
        <v>0.1</v>
      </c>
      <c r="I67" s="2">
        <v>19</v>
      </c>
      <c r="J67" s="3">
        <v>6.9</v>
      </c>
      <c r="K67" s="3">
        <v>0.2</v>
      </c>
      <c r="L67" s="3">
        <v>17.100000000000001</v>
      </c>
      <c r="M67" s="3">
        <v>6.6</v>
      </c>
      <c r="N67" s="3">
        <v>0.3</v>
      </c>
      <c r="O67" s="3">
        <v>18.5</v>
      </c>
      <c r="P67" s="3">
        <v>5.9</v>
      </c>
      <c r="Q67" s="3">
        <v>0.4</v>
      </c>
      <c r="R67" s="3">
        <v>18.600000000000001</v>
      </c>
      <c r="S67" s="3">
        <v>5.4</v>
      </c>
      <c r="T67" s="3">
        <v>0.4</v>
      </c>
      <c r="U67" s="3">
        <v>18.600000000000001</v>
      </c>
      <c r="V67" s="3">
        <v>5.2</v>
      </c>
      <c r="W67">
        <f t="shared" si="1"/>
        <v>0.25</v>
      </c>
      <c r="X67">
        <f t="shared" si="2"/>
        <v>6.1000000000000005</v>
      </c>
      <c r="Y67">
        <f t="shared" si="3"/>
        <v>16.316666666666666</v>
      </c>
    </row>
    <row r="68" spans="1:25" ht="12.75" customHeight="1" x14ac:dyDescent="0.25">
      <c r="A68" s="1" t="s">
        <v>72</v>
      </c>
      <c r="B68" s="3">
        <v>14.2</v>
      </c>
      <c r="C68" s="3">
        <v>19.899999999999999</v>
      </c>
      <c r="D68" s="3">
        <v>5.0999999999999996</v>
      </c>
      <c r="E68" s="3">
        <v>15.3</v>
      </c>
      <c r="F68" s="3">
        <v>20.8</v>
      </c>
      <c r="G68" s="3">
        <v>5.2</v>
      </c>
      <c r="H68" s="3">
        <v>19.3</v>
      </c>
      <c r="I68" s="3">
        <v>20.5</v>
      </c>
      <c r="J68" s="3">
        <v>3.9</v>
      </c>
      <c r="K68" s="3">
        <v>18.8</v>
      </c>
      <c r="L68" s="2">
        <v>20</v>
      </c>
      <c r="M68" s="3">
        <v>4.5</v>
      </c>
      <c r="N68" s="3">
        <v>13.2</v>
      </c>
      <c r="O68" s="3">
        <v>20.7</v>
      </c>
      <c r="P68" s="3">
        <v>4.9000000000000004</v>
      </c>
      <c r="Q68" s="3">
        <v>20.3</v>
      </c>
      <c r="R68" s="3">
        <v>21.1</v>
      </c>
      <c r="S68" s="3">
        <v>5.0999999999999996</v>
      </c>
      <c r="T68" s="3">
        <v>18.899999999999999</v>
      </c>
      <c r="U68" s="3">
        <v>19.3</v>
      </c>
      <c r="V68" s="3">
        <v>5.5</v>
      </c>
      <c r="W68">
        <f t="shared" si="1"/>
        <v>17.633333333333336</v>
      </c>
      <c r="X68">
        <f t="shared" si="2"/>
        <v>4.8500000000000005</v>
      </c>
      <c r="Y68">
        <f t="shared" si="3"/>
        <v>17.741666666666667</v>
      </c>
    </row>
    <row r="69" spans="1:25" ht="12.75" customHeight="1" x14ac:dyDescent="0.25">
      <c r="A69" s="1" t="s">
        <v>73</v>
      </c>
      <c r="B69" s="3">
        <v>1.8</v>
      </c>
      <c r="C69" s="3">
        <v>18.8</v>
      </c>
      <c r="D69" s="3">
        <v>5.9</v>
      </c>
      <c r="E69" s="3">
        <v>2.5</v>
      </c>
      <c r="F69" s="3">
        <v>18.899999999999999</v>
      </c>
      <c r="G69" s="3">
        <v>5.4</v>
      </c>
      <c r="H69" s="3">
        <v>3.5</v>
      </c>
      <c r="I69" s="3">
        <v>19.2</v>
      </c>
      <c r="J69" s="3">
        <v>5.5</v>
      </c>
      <c r="K69" s="3">
        <v>3.2</v>
      </c>
      <c r="L69" s="3">
        <v>18.600000000000001</v>
      </c>
      <c r="M69" s="3">
        <v>6.6</v>
      </c>
      <c r="N69" s="3">
        <v>3.1</v>
      </c>
      <c r="O69" s="3">
        <v>17.8</v>
      </c>
      <c r="P69" s="3">
        <v>5.2</v>
      </c>
      <c r="Q69" s="3">
        <v>4.4000000000000004</v>
      </c>
      <c r="R69" s="3">
        <v>19.5</v>
      </c>
      <c r="S69" s="3">
        <v>4.4000000000000004</v>
      </c>
      <c r="T69" s="3">
        <v>3.9</v>
      </c>
      <c r="U69" s="3">
        <v>18.5</v>
      </c>
      <c r="V69" s="3">
        <v>4.3</v>
      </c>
      <c r="W69">
        <f t="shared" si="1"/>
        <v>3.4333333333333331</v>
      </c>
      <c r="X69">
        <f t="shared" si="2"/>
        <v>5.2333333333333334</v>
      </c>
      <c r="Y69">
        <f t="shared" si="3"/>
        <v>16.472222222222221</v>
      </c>
    </row>
    <row r="70" spans="1:25" ht="12.75" customHeight="1" x14ac:dyDescent="0.25">
      <c r="A70" s="1" t="s">
        <v>74</v>
      </c>
      <c r="B70" s="3">
        <v>1.9</v>
      </c>
      <c r="C70" s="3">
        <v>23.3</v>
      </c>
      <c r="D70" s="3">
        <v>5.6</v>
      </c>
      <c r="E70" s="2">
        <v>1</v>
      </c>
      <c r="F70" s="2">
        <v>25</v>
      </c>
      <c r="G70" s="3">
        <v>6.4</v>
      </c>
      <c r="H70" s="3">
        <v>1.2</v>
      </c>
      <c r="I70" s="3">
        <v>23.8</v>
      </c>
      <c r="J70" s="3">
        <v>6.9</v>
      </c>
      <c r="K70" s="3">
        <v>2.1</v>
      </c>
      <c r="L70" s="3">
        <v>25.1</v>
      </c>
      <c r="M70" s="3">
        <v>5.5</v>
      </c>
      <c r="N70" s="3">
        <v>2.4</v>
      </c>
      <c r="O70" s="3">
        <v>23.9</v>
      </c>
      <c r="P70" s="3">
        <v>4.4000000000000004</v>
      </c>
      <c r="Q70" s="3">
        <v>3.1</v>
      </c>
      <c r="R70" s="3">
        <v>23.1</v>
      </c>
      <c r="S70" s="3">
        <v>4.8</v>
      </c>
      <c r="T70" s="3">
        <v>2.7</v>
      </c>
      <c r="U70" s="3">
        <v>20.9</v>
      </c>
      <c r="V70" s="3">
        <v>4.4000000000000004</v>
      </c>
      <c r="W70">
        <f t="shared" si="1"/>
        <v>2.0833333333333335</v>
      </c>
      <c r="X70">
        <f t="shared" si="2"/>
        <v>5.4000000000000012</v>
      </c>
      <c r="Y70">
        <f t="shared" si="3"/>
        <v>20.366666666666671</v>
      </c>
    </row>
    <row r="71" spans="1:25" ht="12.75" customHeight="1" x14ac:dyDescent="0.25">
      <c r="A71" s="1" t="s">
        <v>75</v>
      </c>
      <c r="B71" s="3">
        <v>33.9</v>
      </c>
      <c r="C71" s="3">
        <v>13.6</v>
      </c>
      <c r="D71" s="2">
        <v>8</v>
      </c>
      <c r="E71" s="3">
        <v>37.1</v>
      </c>
      <c r="F71" s="3">
        <v>13.6</v>
      </c>
      <c r="G71" s="3">
        <v>7.7</v>
      </c>
      <c r="H71" s="3">
        <v>43.5</v>
      </c>
      <c r="I71" s="2">
        <v>14</v>
      </c>
      <c r="J71" s="3">
        <v>6.3</v>
      </c>
      <c r="K71" s="2">
        <v>44</v>
      </c>
      <c r="L71" s="3">
        <v>13.2</v>
      </c>
      <c r="M71" s="3">
        <v>6.3</v>
      </c>
      <c r="N71" s="2">
        <v>36</v>
      </c>
      <c r="O71" s="3">
        <v>14.8</v>
      </c>
      <c r="P71" s="3">
        <v>7.7</v>
      </c>
      <c r="Q71" s="3">
        <v>45.7</v>
      </c>
      <c r="R71" s="3">
        <v>15.2</v>
      </c>
      <c r="S71" s="3">
        <v>5.6</v>
      </c>
      <c r="T71" s="3">
        <v>47.7</v>
      </c>
      <c r="U71" s="3">
        <v>14.2</v>
      </c>
      <c r="V71" s="3">
        <v>5.6</v>
      </c>
      <c r="W71">
        <f t="shared" ref="W71:W101" si="4">AVERAGEIFS(E71:V71,$E$5:$V$5,W$5)</f>
        <v>42.333333333333336</v>
      </c>
      <c r="X71">
        <f t="shared" ref="X71:X101" si="5">AVERAGEIFS(F71:W71,$E$5:$V$5,X$5)</f>
        <v>6.5333333333333341</v>
      </c>
      <c r="Y71">
        <f t="shared" ref="Y71:Y101" si="6">AVERAGEIFS(G71:X71,$E$5:$V$5,Y$5)</f>
        <v>12.988888888888889</v>
      </c>
    </row>
    <row r="72" spans="1:25" ht="12.75" customHeight="1" x14ac:dyDescent="0.25">
      <c r="A72" s="1" t="s">
        <v>76</v>
      </c>
      <c r="B72" s="2">
        <v>1</v>
      </c>
      <c r="C72" s="3">
        <v>20.8</v>
      </c>
      <c r="D72" s="3">
        <v>4.5</v>
      </c>
      <c r="E72" s="3">
        <v>0.8</v>
      </c>
      <c r="F72" s="3">
        <v>20.8</v>
      </c>
      <c r="G72" s="3">
        <v>3.7</v>
      </c>
      <c r="H72" s="3">
        <v>0.9</v>
      </c>
      <c r="I72" s="3">
        <v>20.8</v>
      </c>
      <c r="J72" s="3">
        <v>3.6</v>
      </c>
      <c r="K72" s="2">
        <v>1</v>
      </c>
      <c r="L72" s="3">
        <v>20.8</v>
      </c>
      <c r="M72" s="2">
        <v>5</v>
      </c>
      <c r="N72" s="3">
        <v>0.9</v>
      </c>
      <c r="O72" s="3">
        <v>21.5</v>
      </c>
      <c r="P72" s="3">
        <v>4.3</v>
      </c>
      <c r="Q72" s="3">
        <v>0.8</v>
      </c>
      <c r="R72" s="3">
        <v>21.1</v>
      </c>
      <c r="S72" s="3">
        <v>3.6</v>
      </c>
      <c r="T72" s="3">
        <v>0.7</v>
      </c>
      <c r="U72" s="3">
        <v>21.5</v>
      </c>
      <c r="V72" s="3">
        <v>3.6</v>
      </c>
      <c r="W72">
        <f t="shared" si="4"/>
        <v>0.85000000000000009</v>
      </c>
      <c r="X72">
        <f t="shared" si="5"/>
        <v>3.9666666666666672</v>
      </c>
      <c r="Y72">
        <f t="shared" si="6"/>
        <v>18.277777777777779</v>
      </c>
    </row>
    <row r="73" spans="1:25" ht="12.75" customHeight="1" x14ac:dyDescent="0.25">
      <c r="A73" s="1" t="s">
        <v>77</v>
      </c>
      <c r="B73" s="3">
        <v>1.3</v>
      </c>
      <c r="C73" s="3">
        <v>28.9</v>
      </c>
      <c r="D73" s="3">
        <v>4.5999999999999996</v>
      </c>
      <c r="E73" s="3">
        <v>1.5</v>
      </c>
      <c r="F73" s="3">
        <v>29.2</v>
      </c>
      <c r="G73" s="2">
        <v>4</v>
      </c>
      <c r="H73" s="3">
        <v>1.8</v>
      </c>
      <c r="I73" s="3">
        <v>32.1</v>
      </c>
      <c r="J73" s="2">
        <v>4</v>
      </c>
      <c r="K73" s="2">
        <v>2</v>
      </c>
      <c r="L73" s="3">
        <v>31.8</v>
      </c>
      <c r="M73" s="2">
        <v>4</v>
      </c>
      <c r="N73" s="3">
        <v>2.2999999999999998</v>
      </c>
      <c r="O73" s="3">
        <v>31.8</v>
      </c>
      <c r="P73" s="3">
        <v>4.5999999999999996</v>
      </c>
      <c r="Q73" s="2">
        <v>3</v>
      </c>
      <c r="R73" s="3">
        <v>31.4</v>
      </c>
      <c r="S73" s="3">
        <v>3.7</v>
      </c>
      <c r="T73" s="3">
        <v>2.2000000000000002</v>
      </c>
      <c r="U73" s="3">
        <v>29.9</v>
      </c>
      <c r="V73" s="3">
        <v>4.3</v>
      </c>
      <c r="W73">
        <f t="shared" si="4"/>
        <v>2.1333333333333333</v>
      </c>
      <c r="X73">
        <f t="shared" si="5"/>
        <v>4.1000000000000005</v>
      </c>
      <c r="Y73">
        <f t="shared" si="6"/>
        <v>26.849999999999998</v>
      </c>
    </row>
    <row r="74" spans="1:25" ht="12.75" customHeight="1" x14ac:dyDescent="0.25">
      <c r="A74" s="1" t="s">
        <v>78</v>
      </c>
      <c r="B74" s="3">
        <v>53.2</v>
      </c>
      <c r="C74" s="3">
        <v>3.9</v>
      </c>
      <c r="D74" s="3">
        <v>9.9</v>
      </c>
      <c r="E74" s="3">
        <v>56.7</v>
      </c>
      <c r="F74" s="3">
        <v>4.3</v>
      </c>
      <c r="G74" s="3">
        <v>9.6999999999999993</v>
      </c>
      <c r="H74" s="2">
        <v>63</v>
      </c>
      <c r="I74" s="3">
        <v>5.4</v>
      </c>
      <c r="J74" s="3">
        <v>7.1</v>
      </c>
      <c r="K74" s="3">
        <v>64.2</v>
      </c>
      <c r="L74" s="3">
        <v>4.4000000000000004</v>
      </c>
      <c r="M74" s="3">
        <v>7.1</v>
      </c>
      <c r="N74" s="3">
        <v>55.9</v>
      </c>
      <c r="O74" s="3">
        <v>5.3</v>
      </c>
      <c r="P74" s="3">
        <v>9.1999999999999993</v>
      </c>
      <c r="Q74" s="3">
        <v>65.3</v>
      </c>
      <c r="R74" s="3">
        <v>6.8</v>
      </c>
      <c r="S74" s="3">
        <v>6.3</v>
      </c>
      <c r="T74" s="3">
        <v>67.099999999999994</v>
      </c>
      <c r="U74" s="3">
        <v>6.8</v>
      </c>
      <c r="V74" s="3">
        <v>6.1</v>
      </c>
      <c r="W74">
        <f t="shared" si="4"/>
        <v>62.033333333333339</v>
      </c>
      <c r="X74">
        <f t="shared" si="5"/>
        <v>7.5833333333333321</v>
      </c>
      <c r="Y74">
        <f t="shared" si="6"/>
        <v>6.0472222222222216</v>
      </c>
    </row>
    <row r="75" spans="1:25" ht="12.75" customHeight="1" x14ac:dyDescent="0.25">
      <c r="A75" s="1" t="s">
        <v>79</v>
      </c>
      <c r="B75" s="3">
        <v>63.7</v>
      </c>
      <c r="C75" s="3">
        <v>2.2999999999999998</v>
      </c>
      <c r="D75" s="3">
        <v>6.4</v>
      </c>
      <c r="E75" s="3">
        <v>66.3</v>
      </c>
      <c r="F75" s="3">
        <v>2.6</v>
      </c>
      <c r="G75" s="3">
        <v>6.2</v>
      </c>
      <c r="H75" s="3">
        <v>72.3</v>
      </c>
      <c r="I75" s="3">
        <v>1.9</v>
      </c>
      <c r="J75" s="3">
        <v>5.2</v>
      </c>
      <c r="K75" s="3">
        <v>72.5</v>
      </c>
      <c r="L75" s="3">
        <v>1.7</v>
      </c>
      <c r="M75" s="2">
        <v>5</v>
      </c>
      <c r="N75" s="3">
        <v>61.6</v>
      </c>
      <c r="O75" s="3">
        <v>2.2999999999999998</v>
      </c>
      <c r="P75" s="3">
        <v>7.4</v>
      </c>
      <c r="Q75" s="3">
        <v>74.400000000000006</v>
      </c>
      <c r="R75" s="3">
        <v>1.5</v>
      </c>
      <c r="S75" s="2">
        <v>5</v>
      </c>
      <c r="T75" s="3">
        <v>76.8</v>
      </c>
      <c r="U75" s="3">
        <v>1.4</v>
      </c>
      <c r="V75" s="3">
        <v>4.7</v>
      </c>
      <c r="W75">
        <f t="shared" si="4"/>
        <v>70.650000000000006</v>
      </c>
      <c r="X75">
        <f t="shared" si="5"/>
        <v>5.583333333333333</v>
      </c>
      <c r="Y75">
        <f t="shared" si="6"/>
        <v>2.3972222222222221</v>
      </c>
    </row>
    <row r="76" spans="1:25" ht="12.75" customHeight="1" x14ac:dyDescent="0.25">
      <c r="A76" s="1" t="s">
        <v>80</v>
      </c>
      <c r="B76" s="3">
        <v>55.8</v>
      </c>
      <c r="C76" s="3">
        <v>1.8</v>
      </c>
      <c r="D76" s="3">
        <v>16.8</v>
      </c>
      <c r="E76" s="3">
        <v>61.1</v>
      </c>
      <c r="F76" s="3">
        <v>1.7</v>
      </c>
      <c r="G76" s="3">
        <v>15.5</v>
      </c>
      <c r="H76" s="3">
        <v>68.099999999999994</v>
      </c>
      <c r="I76" s="3">
        <v>5.6</v>
      </c>
      <c r="J76" s="3">
        <v>9.8000000000000007</v>
      </c>
      <c r="K76" s="3">
        <v>70.099999999999994</v>
      </c>
      <c r="L76" s="3">
        <v>4.7</v>
      </c>
      <c r="M76" s="3">
        <v>10.1</v>
      </c>
      <c r="N76" s="3">
        <v>66.400000000000006</v>
      </c>
      <c r="O76" s="3">
        <v>4.5</v>
      </c>
      <c r="P76" s="2">
        <v>12</v>
      </c>
      <c r="Q76" s="3">
        <v>70.8</v>
      </c>
      <c r="R76" s="3">
        <v>7.5</v>
      </c>
      <c r="S76" s="3">
        <v>8.5</v>
      </c>
      <c r="T76" s="3">
        <v>71.900000000000006</v>
      </c>
      <c r="U76" s="3">
        <v>8.1999999999999993</v>
      </c>
      <c r="V76" s="2">
        <v>8</v>
      </c>
      <c r="W76">
        <f t="shared" si="4"/>
        <v>68.066666666666663</v>
      </c>
      <c r="X76">
        <f t="shared" si="5"/>
        <v>10.65</v>
      </c>
      <c r="Y76">
        <f t="shared" si="6"/>
        <v>6.8583333333333334</v>
      </c>
    </row>
    <row r="77" spans="1:25" ht="12.75" customHeight="1" x14ac:dyDescent="0.25">
      <c r="A77" s="1" t="s">
        <v>81</v>
      </c>
      <c r="B77" s="3">
        <v>13.9</v>
      </c>
      <c r="C77" s="3">
        <v>13.2</v>
      </c>
      <c r="D77" s="3">
        <v>6.9</v>
      </c>
      <c r="E77" s="3">
        <v>14.4</v>
      </c>
      <c r="F77" s="2">
        <v>16</v>
      </c>
      <c r="G77" s="3">
        <v>7.6</v>
      </c>
      <c r="H77" s="3">
        <v>19.399999999999999</v>
      </c>
      <c r="I77" s="3">
        <v>17.100000000000001</v>
      </c>
      <c r="J77" s="3">
        <v>7.3</v>
      </c>
      <c r="K77" s="3">
        <v>18.399999999999999</v>
      </c>
      <c r="L77" s="3">
        <v>13.5</v>
      </c>
      <c r="M77" s="2">
        <v>7</v>
      </c>
      <c r="N77" s="3">
        <v>13.8</v>
      </c>
      <c r="O77" s="3">
        <v>15.8</v>
      </c>
      <c r="P77" s="3">
        <v>7.7</v>
      </c>
      <c r="Q77" s="3">
        <v>16.7</v>
      </c>
      <c r="R77" s="3">
        <v>24.2</v>
      </c>
      <c r="S77" s="3">
        <v>5.0999999999999996</v>
      </c>
      <c r="T77" s="3">
        <v>13.9</v>
      </c>
      <c r="U77" s="3">
        <v>24.1</v>
      </c>
      <c r="V77" s="3">
        <v>5.7</v>
      </c>
      <c r="W77">
        <f t="shared" si="4"/>
        <v>16.100000000000001</v>
      </c>
      <c r="X77">
        <f t="shared" si="5"/>
        <v>6.7333333333333334</v>
      </c>
      <c r="Y77">
        <f t="shared" si="6"/>
        <v>16.905555555555559</v>
      </c>
    </row>
    <row r="78" spans="1:25" ht="12.75" customHeight="1" x14ac:dyDescent="0.25">
      <c r="A78" s="1" t="s">
        <v>82</v>
      </c>
      <c r="B78" s="3">
        <v>2.2000000000000002</v>
      </c>
      <c r="C78" s="3">
        <v>33.299999999999997</v>
      </c>
      <c r="D78" s="3">
        <v>5.4</v>
      </c>
      <c r="E78" s="3">
        <v>2.1</v>
      </c>
      <c r="F78" s="3">
        <v>33.9</v>
      </c>
      <c r="G78" s="2">
        <v>5</v>
      </c>
      <c r="H78" s="3">
        <v>2.4</v>
      </c>
      <c r="I78" s="3">
        <v>34.200000000000003</v>
      </c>
      <c r="J78" s="3">
        <v>5.6</v>
      </c>
      <c r="K78" s="3">
        <v>2.5</v>
      </c>
      <c r="L78" s="3">
        <v>32.200000000000003</v>
      </c>
      <c r="M78" s="3">
        <v>5.7</v>
      </c>
      <c r="N78" s="2">
        <v>5</v>
      </c>
      <c r="O78" s="3">
        <v>30.7</v>
      </c>
      <c r="P78" s="2">
        <v>6</v>
      </c>
      <c r="Q78" s="3">
        <v>6.4</v>
      </c>
      <c r="R78" s="3">
        <v>36.799999999999997</v>
      </c>
      <c r="S78" s="3">
        <v>4.7</v>
      </c>
      <c r="T78" s="3">
        <v>5.4</v>
      </c>
      <c r="U78" s="2">
        <v>34</v>
      </c>
      <c r="V78" s="3">
        <v>4.5999999999999996</v>
      </c>
      <c r="W78">
        <f t="shared" si="4"/>
        <v>3.9666666666666663</v>
      </c>
      <c r="X78">
        <f t="shared" si="5"/>
        <v>5.2666666666666666</v>
      </c>
      <c r="Y78">
        <f t="shared" si="6"/>
        <v>28.861111111111114</v>
      </c>
    </row>
    <row r="79" spans="1:25" ht="12.75" customHeight="1" x14ac:dyDescent="0.25">
      <c r="A79" s="1" t="s">
        <v>83</v>
      </c>
      <c r="B79" s="3">
        <v>15.3</v>
      </c>
      <c r="C79" s="2">
        <v>20</v>
      </c>
      <c r="D79" s="3">
        <v>5.3</v>
      </c>
      <c r="E79" s="3">
        <v>17.5</v>
      </c>
      <c r="F79" s="3">
        <v>19.3</v>
      </c>
      <c r="G79" s="2">
        <v>5</v>
      </c>
      <c r="H79" s="3">
        <v>20.399999999999999</v>
      </c>
      <c r="I79" s="3">
        <v>19.399999999999999</v>
      </c>
      <c r="J79" s="3">
        <v>4.4000000000000004</v>
      </c>
      <c r="K79" s="3">
        <v>17.899999999999999</v>
      </c>
      <c r="L79" s="3">
        <v>21.3</v>
      </c>
      <c r="M79" s="3">
        <v>4.7</v>
      </c>
      <c r="N79" s="3">
        <v>13.4</v>
      </c>
      <c r="O79" s="3">
        <v>23.3</v>
      </c>
      <c r="P79" s="3">
        <v>4.9000000000000004</v>
      </c>
      <c r="Q79" s="3">
        <v>20.7</v>
      </c>
      <c r="R79" s="3">
        <v>19.3</v>
      </c>
      <c r="S79" s="3">
        <v>4.5999999999999996</v>
      </c>
      <c r="T79" s="3">
        <v>21.4</v>
      </c>
      <c r="U79" s="3">
        <v>16.5</v>
      </c>
      <c r="V79" s="3">
        <v>5.8</v>
      </c>
      <c r="W79">
        <f t="shared" si="4"/>
        <v>18.55</v>
      </c>
      <c r="X79">
        <f t="shared" si="5"/>
        <v>4.9000000000000004</v>
      </c>
      <c r="Y79">
        <f t="shared" si="6"/>
        <v>17.45</v>
      </c>
    </row>
    <row r="80" spans="1:25" ht="12.75" customHeight="1" x14ac:dyDescent="0.25">
      <c r="A80" s="1" t="s">
        <v>84</v>
      </c>
      <c r="B80" s="3">
        <v>1.1000000000000001</v>
      </c>
      <c r="C80" s="3">
        <v>5.3</v>
      </c>
      <c r="D80" s="3">
        <v>10.6</v>
      </c>
      <c r="E80" s="3">
        <v>1.1000000000000001</v>
      </c>
      <c r="F80" s="3">
        <v>4.5</v>
      </c>
      <c r="G80" s="3">
        <v>6.9</v>
      </c>
      <c r="H80" s="3">
        <v>0.9</v>
      </c>
      <c r="I80" s="3">
        <v>4.2</v>
      </c>
      <c r="J80" s="3">
        <v>8.9</v>
      </c>
      <c r="K80" s="3">
        <v>0.9</v>
      </c>
      <c r="L80" s="3">
        <v>2.5</v>
      </c>
      <c r="M80" s="3">
        <v>9.3000000000000007</v>
      </c>
      <c r="N80" s="3">
        <v>0.8</v>
      </c>
      <c r="O80" s="3">
        <v>2.1</v>
      </c>
      <c r="P80" s="2">
        <v>8</v>
      </c>
      <c r="Q80" s="3">
        <v>0.9</v>
      </c>
      <c r="R80" s="3">
        <v>2.4</v>
      </c>
      <c r="S80" s="3">
        <v>6.7</v>
      </c>
      <c r="T80" s="3">
        <v>1.1000000000000001</v>
      </c>
      <c r="U80" s="3">
        <v>4.5</v>
      </c>
      <c r="V80" s="3">
        <v>10.6</v>
      </c>
      <c r="W80">
        <f t="shared" si="4"/>
        <v>0.95000000000000018</v>
      </c>
      <c r="X80">
        <f t="shared" si="5"/>
        <v>8.4</v>
      </c>
      <c r="Y80">
        <f t="shared" si="6"/>
        <v>4.0166666666666666</v>
      </c>
    </row>
    <row r="81" spans="1:25" ht="12.75" customHeight="1" x14ac:dyDescent="0.25">
      <c r="A81" s="1" t="s">
        <v>85</v>
      </c>
      <c r="B81" s="3">
        <v>17.100000000000001</v>
      </c>
      <c r="C81" s="2">
        <v>1</v>
      </c>
      <c r="D81" s="3">
        <v>6.5</v>
      </c>
      <c r="E81" s="2">
        <v>22</v>
      </c>
      <c r="F81" s="3">
        <v>0.8</v>
      </c>
      <c r="G81" s="3">
        <v>5.5</v>
      </c>
      <c r="H81" s="3">
        <v>23.3</v>
      </c>
      <c r="I81" s="3">
        <v>0.6</v>
      </c>
      <c r="J81" s="3">
        <v>5.4</v>
      </c>
      <c r="K81" s="3">
        <v>19.899999999999999</v>
      </c>
      <c r="L81" s="3">
        <v>0.7</v>
      </c>
      <c r="M81" s="2">
        <v>6</v>
      </c>
      <c r="N81" s="3">
        <v>11.8</v>
      </c>
      <c r="O81" s="3">
        <v>0.7</v>
      </c>
      <c r="P81" s="3">
        <v>8.6999999999999993</v>
      </c>
      <c r="Q81" s="3">
        <v>13.9</v>
      </c>
      <c r="R81" s="3">
        <v>0.6</v>
      </c>
      <c r="S81" s="3">
        <v>5.2</v>
      </c>
      <c r="T81" s="3">
        <v>17.8</v>
      </c>
      <c r="U81" s="3">
        <v>0.7</v>
      </c>
      <c r="V81" s="3">
        <v>5.7</v>
      </c>
      <c r="W81">
        <f t="shared" si="4"/>
        <v>18.116666666666664</v>
      </c>
      <c r="X81">
        <f t="shared" si="5"/>
        <v>6.083333333333333</v>
      </c>
      <c r="Y81">
        <f t="shared" si="6"/>
        <v>1.5638888888888889</v>
      </c>
    </row>
    <row r="82" spans="1:25" ht="12.75" customHeight="1" x14ac:dyDescent="0.25">
      <c r="A82" s="1" t="s">
        <v>86</v>
      </c>
      <c r="B82" s="3">
        <v>11.6</v>
      </c>
      <c r="C82" s="3">
        <v>18.899999999999999</v>
      </c>
      <c r="D82" s="3">
        <v>3.9</v>
      </c>
      <c r="E82" s="3">
        <v>11.9</v>
      </c>
      <c r="F82" s="3">
        <v>19.2</v>
      </c>
      <c r="G82" s="3">
        <v>3.3</v>
      </c>
      <c r="H82" s="3">
        <v>16.399999999999999</v>
      </c>
      <c r="I82" s="3">
        <v>18.7</v>
      </c>
      <c r="J82" s="3">
        <v>3.2</v>
      </c>
      <c r="K82" s="3">
        <v>14.6</v>
      </c>
      <c r="L82" s="3">
        <v>18.8</v>
      </c>
      <c r="M82" s="3">
        <v>4.3</v>
      </c>
      <c r="N82" s="3">
        <v>14.6</v>
      </c>
      <c r="O82" s="3">
        <v>19.899999999999999</v>
      </c>
      <c r="P82" s="3">
        <v>4.2</v>
      </c>
      <c r="Q82" s="3">
        <v>16.7</v>
      </c>
      <c r="R82" s="3">
        <v>19.899999999999999</v>
      </c>
      <c r="S82" s="3">
        <v>4.4000000000000004</v>
      </c>
      <c r="T82" s="2">
        <v>20</v>
      </c>
      <c r="U82" s="2">
        <v>19</v>
      </c>
      <c r="V82" s="3">
        <v>4.3</v>
      </c>
      <c r="W82">
        <f t="shared" si="4"/>
        <v>15.700000000000001</v>
      </c>
      <c r="X82">
        <f t="shared" si="5"/>
        <v>3.9499999999999997</v>
      </c>
      <c r="Y82">
        <f t="shared" si="6"/>
        <v>16.708333333333332</v>
      </c>
    </row>
    <row r="83" spans="1:25" ht="12.75" customHeight="1" x14ac:dyDescent="0.25">
      <c r="A83" s="1" t="s">
        <v>87</v>
      </c>
      <c r="B83" s="3">
        <v>0.8</v>
      </c>
      <c r="C83" s="3">
        <v>17.100000000000001</v>
      </c>
      <c r="D83" s="3">
        <v>4.4000000000000004</v>
      </c>
      <c r="E83" s="3">
        <v>0.9</v>
      </c>
      <c r="F83" s="3">
        <v>18.3</v>
      </c>
      <c r="G83" s="3">
        <v>5.6</v>
      </c>
      <c r="H83" s="3">
        <v>0.6</v>
      </c>
      <c r="I83" s="3">
        <v>17.7</v>
      </c>
      <c r="J83" s="3">
        <v>5.6</v>
      </c>
      <c r="K83" s="3">
        <v>0.5</v>
      </c>
      <c r="L83" s="3">
        <v>17.5</v>
      </c>
      <c r="M83" s="3">
        <v>5.3</v>
      </c>
      <c r="N83" s="3">
        <v>0.7</v>
      </c>
      <c r="O83" s="3">
        <v>19.3</v>
      </c>
      <c r="P83" s="3">
        <v>4.4000000000000004</v>
      </c>
      <c r="Q83" s="3">
        <v>0.8</v>
      </c>
      <c r="R83" s="3">
        <v>22.3</v>
      </c>
      <c r="S83" s="3">
        <v>3.6</v>
      </c>
      <c r="T83" s="3">
        <v>0.7</v>
      </c>
      <c r="U83" s="3">
        <v>18.899999999999999</v>
      </c>
      <c r="V83" s="3">
        <v>3.8</v>
      </c>
      <c r="W83">
        <f t="shared" si="4"/>
        <v>0.70000000000000007</v>
      </c>
      <c r="X83">
        <f t="shared" si="5"/>
        <v>4.7166666666666668</v>
      </c>
      <c r="Y83">
        <f t="shared" si="6"/>
        <v>16.736111111111111</v>
      </c>
    </row>
    <row r="84" spans="1:25" ht="12.75" customHeight="1" x14ac:dyDescent="0.25">
      <c r="A84" s="1" t="s">
        <v>88</v>
      </c>
      <c r="B84" s="3">
        <v>18.5</v>
      </c>
      <c r="C84" s="3">
        <v>30.7</v>
      </c>
      <c r="D84" s="3">
        <v>6.9</v>
      </c>
      <c r="E84" s="3">
        <v>20.3</v>
      </c>
      <c r="F84" s="3">
        <v>29.6</v>
      </c>
      <c r="G84" s="3">
        <v>6.1</v>
      </c>
      <c r="H84" s="3">
        <v>24.6</v>
      </c>
      <c r="I84" s="3">
        <v>30.6</v>
      </c>
      <c r="J84" s="3">
        <v>4.4000000000000004</v>
      </c>
      <c r="K84" s="3">
        <v>22.4</v>
      </c>
      <c r="L84" s="3">
        <v>36.299999999999997</v>
      </c>
      <c r="M84" s="3">
        <v>3.3</v>
      </c>
      <c r="N84" s="3">
        <v>16.100000000000001</v>
      </c>
      <c r="O84" s="3">
        <v>40.799999999999997</v>
      </c>
      <c r="P84" s="3">
        <v>3.5</v>
      </c>
      <c r="Q84" s="3">
        <v>22.4</v>
      </c>
      <c r="R84" s="3">
        <v>32.799999999999997</v>
      </c>
      <c r="S84" s="3">
        <v>4.3</v>
      </c>
      <c r="T84" s="3">
        <v>22.9</v>
      </c>
      <c r="U84" s="3">
        <v>26.9</v>
      </c>
      <c r="V84" s="3">
        <v>6.2</v>
      </c>
      <c r="W84">
        <f t="shared" si="4"/>
        <v>21.450000000000003</v>
      </c>
      <c r="X84">
        <f t="shared" si="5"/>
        <v>4.6333333333333337</v>
      </c>
      <c r="Y84">
        <f t="shared" si="6"/>
        <v>28.672222222222221</v>
      </c>
    </row>
    <row r="85" spans="1:25" ht="12.75" customHeight="1" x14ac:dyDescent="0.25">
      <c r="A85" s="1" t="s">
        <v>89</v>
      </c>
      <c r="B85" s="3">
        <v>24.5</v>
      </c>
      <c r="C85" s="3">
        <v>11.9</v>
      </c>
      <c r="D85" s="3">
        <v>6.2</v>
      </c>
      <c r="E85" s="3">
        <v>25.7</v>
      </c>
      <c r="F85" s="3">
        <v>11.5</v>
      </c>
      <c r="G85" s="3">
        <v>6.1</v>
      </c>
      <c r="H85" s="3">
        <v>30.2</v>
      </c>
      <c r="I85" s="3">
        <v>10.4</v>
      </c>
      <c r="J85" s="3">
        <v>5.6</v>
      </c>
      <c r="K85" s="3">
        <v>29.2</v>
      </c>
      <c r="L85" s="3">
        <v>9.8000000000000007</v>
      </c>
      <c r="M85" s="3">
        <v>6.6</v>
      </c>
      <c r="N85" s="3">
        <v>25.5</v>
      </c>
      <c r="O85" s="3">
        <v>10.9</v>
      </c>
      <c r="P85" s="3">
        <v>6.8</v>
      </c>
      <c r="Q85" s="3">
        <v>30.4</v>
      </c>
      <c r="R85" s="3">
        <v>10.7</v>
      </c>
      <c r="S85" s="3">
        <v>6.8</v>
      </c>
      <c r="T85" s="3">
        <v>30.6</v>
      </c>
      <c r="U85" s="3">
        <v>9.8000000000000007</v>
      </c>
      <c r="V85" s="3">
        <v>10.1</v>
      </c>
      <c r="W85">
        <f t="shared" si="4"/>
        <v>28.599999999999998</v>
      </c>
      <c r="X85">
        <f t="shared" si="5"/>
        <v>7</v>
      </c>
      <c r="Y85">
        <f t="shared" si="6"/>
        <v>9.7666666666666657</v>
      </c>
    </row>
    <row r="86" spans="1:25" ht="12.75" customHeight="1" x14ac:dyDescent="0.25">
      <c r="A86" s="1" t="s">
        <v>90</v>
      </c>
      <c r="B86" s="3">
        <v>28.4</v>
      </c>
      <c r="C86" s="3">
        <v>15.4</v>
      </c>
      <c r="D86" s="3">
        <v>3.8</v>
      </c>
      <c r="E86" s="3">
        <v>35.200000000000003</v>
      </c>
      <c r="F86" s="3">
        <v>13.9</v>
      </c>
      <c r="G86" s="3">
        <v>3.3</v>
      </c>
      <c r="H86" s="3">
        <v>35.9</v>
      </c>
      <c r="I86" s="3">
        <v>14.6</v>
      </c>
      <c r="J86" s="3">
        <v>3.6</v>
      </c>
      <c r="K86" s="3">
        <v>26.3</v>
      </c>
      <c r="L86" s="3">
        <v>13.9</v>
      </c>
      <c r="M86" s="3">
        <v>5.5</v>
      </c>
      <c r="N86" s="3">
        <v>18.8</v>
      </c>
      <c r="O86" s="3">
        <v>14.9</v>
      </c>
      <c r="P86" s="3">
        <v>5.9</v>
      </c>
      <c r="Q86" s="3">
        <v>39.4</v>
      </c>
      <c r="R86" s="3">
        <v>13.6</v>
      </c>
      <c r="S86" s="3">
        <v>3.3</v>
      </c>
      <c r="T86" s="3">
        <v>41.8</v>
      </c>
      <c r="U86" s="3">
        <v>10.9</v>
      </c>
      <c r="V86" s="2">
        <v>3</v>
      </c>
      <c r="W86">
        <f t="shared" si="4"/>
        <v>32.9</v>
      </c>
      <c r="X86">
        <f t="shared" si="5"/>
        <v>4.1000000000000005</v>
      </c>
      <c r="Y86">
        <f t="shared" si="6"/>
        <v>12</v>
      </c>
    </row>
    <row r="87" spans="1:25" ht="12.75" customHeight="1" x14ac:dyDescent="0.25">
      <c r="A87" s="1" t="s">
        <v>91</v>
      </c>
      <c r="B87" s="3">
        <v>1.6</v>
      </c>
      <c r="C87" s="3">
        <v>13.4</v>
      </c>
      <c r="D87" s="2">
        <v>4</v>
      </c>
      <c r="E87" s="3">
        <v>2.5</v>
      </c>
      <c r="F87" s="2">
        <v>13</v>
      </c>
      <c r="G87" s="3">
        <v>3.7</v>
      </c>
      <c r="H87" s="3">
        <v>3.9</v>
      </c>
      <c r="I87" s="2">
        <v>13</v>
      </c>
      <c r="J87" s="3">
        <v>3.9</v>
      </c>
      <c r="K87" s="3">
        <v>3.3</v>
      </c>
      <c r="L87" s="3">
        <v>13.5</v>
      </c>
      <c r="M87" s="3">
        <v>4.5999999999999996</v>
      </c>
      <c r="N87" s="3">
        <v>2.4</v>
      </c>
      <c r="O87" s="2">
        <v>14</v>
      </c>
      <c r="P87" s="3">
        <v>4.5999999999999996</v>
      </c>
      <c r="Q87" s="3">
        <v>4.4000000000000004</v>
      </c>
      <c r="R87" s="3">
        <v>13.6</v>
      </c>
      <c r="S87" s="3">
        <v>4.5</v>
      </c>
      <c r="T87" s="3">
        <v>4.5999999999999996</v>
      </c>
      <c r="U87" s="3">
        <v>13.8</v>
      </c>
      <c r="V87" s="3">
        <v>4.3</v>
      </c>
      <c r="W87">
        <f t="shared" si="4"/>
        <v>3.5166666666666671</v>
      </c>
      <c r="X87">
        <f t="shared" si="5"/>
        <v>4.2666666666666666</v>
      </c>
      <c r="Y87">
        <f t="shared" si="6"/>
        <v>12.027777777777779</v>
      </c>
    </row>
    <row r="88" spans="1:25" ht="12.75" customHeight="1" x14ac:dyDescent="0.25">
      <c r="A88" s="1" t="s">
        <v>92</v>
      </c>
      <c r="B88" s="3">
        <v>0.4</v>
      </c>
      <c r="C88" s="3">
        <v>34.6</v>
      </c>
      <c r="D88" s="3">
        <v>4.2</v>
      </c>
      <c r="E88" s="3">
        <v>0.3</v>
      </c>
      <c r="F88" s="3">
        <v>34.1</v>
      </c>
      <c r="G88" s="3">
        <v>3.8</v>
      </c>
      <c r="H88" s="3">
        <v>0.4</v>
      </c>
      <c r="I88" s="3">
        <v>33.299999999999997</v>
      </c>
      <c r="J88" s="3">
        <v>3.8</v>
      </c>
      <c r="K88" s="3">
        <v>0.3</v>
      </c>
      <c r="L88" s="3">
        <v>33.1</v>
      </c>
      <c r="M88" s="3">
        <v>4.5999999999999996</v>
      </c>
      <c r="N88" s="3">
        <v>0.2</v>
      </c>
      <c r="O88" s="3">
        <v>30.7</v>
      </c>
      <c r="P88" s="3">
        <v>4.8</v>
      </c>
      <c r="Q88" s="3">
        <v>0.3</v>
      </c>
      <c r="R88" s="3">
        <v>20.5</v>
      </c>
      <c r="S88" s="3">
        <v>5.4</v>
      </c>
      <c r="T88" s="3">
        <v>0.3</v>
      </c>
      <c r="U88" s="3">
        <v>20.6</v>
      </c>
      <c r="V88" s="3">
        <v>6.4</v>
      </c>
      <c r="W88">
        <f t="shared" si="4"/>
        <v>0.3</v>
      </c>
      <c r="X88">
        <f t="shared" si="5"/>
        <v>4.8</v>
      </c>
      <c r="Y88">
        <f t="shared" si="6"/>
        <v>23.833333333333339</v>
      </c>
    </row>
    <row r="89" spans="1:25" ht="12.75" customHeight="1" x14ac:dyDescent="0.25">
      <c r="A89" s="1" t="s">
        <v>93</v>
      </c>
      <c r="B89" s="3">
        <v>25.2</v>
      </c>
      <c r="C89" s="3">
        <v>8.5</v>
      </c>
      <c r="D89" s="3">
        <v>5.9</v>
      </c>
      <c r="E89" s="3">
        <v>26.2</v>
      </c>
      <c r="F89" s="3">
        <v>9.5</v>
      </c>
      <c r="G89" s="3">
        <v>5.9</v>
      </c>
      <c r="H89" s="3">
        <v>30.3</v>
      </c>
      <c r="I89" s="3">
        <v>10.4</v>
      </c>
      <c r="J89" s="3">
        <v>4.2</v>
      </c>
      <c r="K89" s="3">
        <v>27.6</v>
      </c>
      <c r="L89" s="2">
        <v>10</v>
      </c>
      <c r="M89" s="3">
        <v>4.8</v>
      </c>
      <c r="N89" s="3">
        <v>17.899999999999999</v>
      </c>
      <c r="O89" s="3">
        <v>11.2</v>
      </c>
      <c r="P89" s="2">
        <v>5</v>
      </c>
      <c r="Q89" s="3">
        <v>26.2</v>
      </c>
      <c r="R89" s="3">
        <v>10.6</v>
      </c>
      <c r="S89" s="3">
        <v>4.0999999999999996</v>
      </c>
      <c r="T89" s="3">
        <v>24.9</v>
      </c>
      <c r="U89" s="2">
        <v>10</v>
      </c>
      <c r="V89" s="3">
        <v>4.2</v>
      </c>
      <c r="W89">
        <f t="shared" si="4"/>
        <v>25.516666666666666</v>
      </c>
      <c r="X89">
        <f t="shared" si="5"/>
        <v>4.7</v>
      </c>
      <c r="Y89">
        <f t="shared" si="6"/>
        <v>9.4833333333333325</v>
      </c>
    </row>
    <row r="90" spans="1:25" ht="12.75" customHeight="1" x14ac:dyDescent="0.25">
      <c r="A90" s="1" t="s">
        <v>94</v>
      </c>
      <c r="B90" s="2">
        <v>24</v>
      </c>
      <c r="C90" s="3">
        <v>5.3</v>
      </c>
      <c r="D90" s="3">
        <v>6.5</v>
      </c>
      <c r="E90" s="3">
        <v>24.4</v>
      </c>
      <c r="F90" s="3">
        <v>5.3</v>
      </c>
      <c r="G90" s="3">
        <v>6.5</v>
      </c>
      <c r="H90" s="3">
        <v>30.1</v>
      </c>
      <c r="I90" s="3">
        <v>4.7</v>
      </c>
      <c r="J90" s="3">
        <v>6.3</v>
      </c>
      <c r="K90" s="3">
        <v>28.7</v>
      </c>
      <c r="L90" s="3">
        <v>4.8</v>
      </c>
      <c r="M90" s="3">
        <v>6.8</v>
      </c>
      <c r="N90" s="3">
        <v>27.1</v>
      </c>
      <c r="O90" s="3">
        <v>5.2</v>
      </c>
      <c r="P90" s="3">
        <v>6.5</v>
      </c>
      <c r="Q90" s="3">
        <v>30.7</v>
      </c>
      <c r="R90" s="3">
        <v>4.8</v>
      </c>
      <c r="S90" s="3">
        <v>7.1</v>
      </c>
      <c r="T90" s="3">
        <v>31.9</v>
      </c>
      <c r="U90" s="3">
        <v>4.2</v>
      </c>
      <c r="V90" s="3">
        <v>7.9</v>
      </c>
      <c r="W90">
        <f t="shared" si="4"/>
        <v>28.816666666666666</v>
      </c>
      <c r="X90">
        <f t="shared" si="5"/>
        <v>6.8500000000000005</v>
      </c>
      <c r="Y90">
        <f t="shared" si="6"/>
        <v>5.0916666666666668</v>
      </c>
    </row>
    <row r="91" spans="1:25" ht="12.75" customHeight="1" x14ac:dyDescent="0.25">
      <c r="A91" s="1" t="s">
        <v>95</v>
      </c>
      <c r="B91" s="3">
        <v>5.0999999999999996</v>
      </c>
      <c r="C91" s="3">
        <v>10.8</v>
      </c>
      <c r="D91" s="3">
        <v>5.4</v>
      </c>
      <c r="E91" s="3">
        <v>4.5999999999999996</v>
      </c>
      <c r="F91" s="3">
        <v>9.8000000000000007</v>
      </c>
      <c r="G91" s="3">
        <v>6.7</v>
      </c>
      <c r="H91" s="3">
        <v>5.6</v>
      </c>
      <c r="I91" s="3">
        <v>8.1</v>
      </c>
      <c r="J91" s="3">
        <v>5.7</v>
      </c>
      <c r="K91" s="3">
        <v>5.0999999999999996</v>
      </c>
      <c r="L91" s="3">
        <v>9.4</v>
      </c>
      <c r="M91" s="3">
        <v>7.2</v>
      </c>
      <c r="N91" s="3">
        <v>6.3</v>
      </c>
      <c r="O91" s="3">
        <v>12.3</v>
      </c>
      <c r="P91" s="3">
        <v>6.4</v>
      </c>
      <c r="Q91" s="3">
        <v>7.6</v>
      </c>
      <c r="R91" s="3">
        <v>11.5</v>
      </c>
      <c r="S91" s="3">
        <v>5.6</v>
      </c>
      <c r="T91" s="3">
        <v>9.9</v>
      </c>
      <c r="U91" s="3">
        <v>12.2</v>
      </c>
      <c r="V91" s="3">
        <v>8.1999999999999993</v>
      </c>
      <c r="W91">
        <f t="shared" si="4"/>
        <v>6.5166666666666657</v>
      </c>
      <c r="X91">
        <f t="shared" si="5"/>
        <v>6.6333333333333329</v>
      </c>
      <c r="Y91">
        <f t="shared" si="6"/>
        <v>10.022222222222222</v>
      </c>
    </row>
    <row r="92" spans="1:25" ht="12.75" customHeight="1" x14ac:dyDescent="0.25">
      <c r="A92" s="1" t="s">
        <v>96</v>
      </c>
      <c r="B92" s="3">
        <v>13.4</v>
      </c>
      <c r="C92" s="3">
        <v>3.4</v>
      </c>
      <c r="D92" s="3">
        <v>6.9</v>
      </c>
      <c r="E92" s="2">
        <v>14</v>
      </c>
      <c r="F92" s="3">
        <v>3.2</v>
      </c>
      <c r="G92" s="3">
        <v>8.4</v>
      </c>
      <c r="H92" s="3">
        <v>14.4</v>
      </c>
      <c r="I92" s="3">
        <v>2.6</v>
      </c>
      <c r="J92" s="3">
        <v>4.7</v>
      </c>
      <c r="K92" s="3">
        <v>17.7</v>
      </c>
      <c r="L92" s="3">
        <v>2.9</v>
      </c>
      <c r="M92" s="3">
        <v>4.5999999999999996</v>
      </c>
      <c r="N92" s="2">
        <v>26</v>
      </c>
      <c r="O92" s="3">
        <v>2.2999999999999998</v>
      </c>
      <c r="P92" s="3">
        <v>6.1</v>
      </c>
      <c r="Q92" s="3">
        <v>28.2</v>
      </c>
      <c r="R92" s="3">
        <v>2.1</v>
      </c>
      <c r="S92" s="2">
        <v>8</v>
      </c>
      <c r="T92" s="3">
        <v>24.3</v>
      </c>
      <c r="U92" s="3">
        <v>2.4</v>
      </c>
      <c r="V92" s="3">
        <v>7.3</v>
      </c>
      <c r="W92">
        <f t="shared" si="4"/>
        <v>20.766666666666666</v>
      </c>
      <c r="X92">
        <f t="shared" si="5"/>
        <v>6.5166666666666666</v>
      </c>
      <c r="Y92">
        <f t="shared" si="6"/>
        <v>3.1361111111111111</v>
      </c>
    </row>
    <row r="93" spans="1:25" ht="12.75" customHeight="1" x14ac:dyDescent="0.25">
      <c r="A93" s="1" t="s">
        <v>97</v>
      </c>
      <c r="B93" s="3">
        <v>49.6</v>
      </c>
      <c r="C93" s="2">
        <v>1</v>
      </c>
      <c r="D93" s="2">
        <v>8</v>
      </c>
      <c r="E93" s="2">
        <v>47</v>
      </c>
      <c r="F93" s="3">
        <v>1.1000000000000001</v>
      </c>
      <c r="G93" s="3">
        <v>10.4</v>
      </c>
      <c r="H93" s="3">
        <v>50.7</v>
      </c>
      <c r="I93" s="2">
        <v>1</v>
      </c>
      <c r="J93" s="2">
        <v>9</v>
      </c>
      <c r="K93" s="3">
        <v>50.5</v>
      </c>
      <c r="L93" s="3">
        <v>1.1000000000000001</v>
      </c>
      <c r="M93" s="3">
        <v>9.5</v>
      </c>
      <c r="N93" s="3">
        <v>49.8</v>
      </c>
      <c r="O93" s="3">
        <v>1.2</v>
      </c>
      <c r="P93" s="3">
        <v>6.1</v>
      </c>
      <c r="Q93" s="3">
        <v>59.2</v>
      </c>
      <c r="R93" s="3">
        <v>0.8</v>
      </c>
      <c r="S93" s="3">
        <v>6.8</v>
      </c>
      <c r="T93" s="3">
        <v>59.7</v>
      </c>
      <c r="U93" s="3">
        <v>0.7</v>
      </c>
      <c r="V93" s="3">
        <v>8.9</v>
      </c>
      <c r="W93">
        <f t="shared" si="4"/>
        <v>52.816666666666663</v>
      </c>
      <c r="X93">
        <f t="shared" si="5"/>
        <v>8.4499999999999993</v>
      </c>
      <c r="Y93">
        <f t="shared" si="6"/>
        <v>2.2083333333333335</v>
      </c>
    </row>
    <row r="94" spans="1:25" ht="12.75" customHeight="1" x14ac:dyDescent="0.25">
      <c r="A94" s="1" t="s">
        <v>98</v>
      </c>
      <c r="B94" s="3">
        <v>6.8</v>
      </c>
      <c r="C94" s="3">
        <v>8.9</v>
      </c>
      <c r="D94" s="3">
        <v>3.8</v>
      </c>
      <c r="E94" s="3">
        <v>5.5</v>
      </c>
      <c r="F94" s="3">
        <v>9.4</v>
      </c>
      <c r="G94" s="3">
        <v>4.3</v>
      </c>
      <c r="H94" s="3">
        <v>5.0999999999999996</v>
      </c>
      <c r="I94" s="3">
        <v>11.8</v>
      </c>
      <c r="J94" s="3">
        <v>3.7</v>
      </c>
      <c r="K94" s="3">
        <v>4.8</v>
      </c>
      <c r="L94" s="3">
        <v>6.2</v>
      </c>
      <c r="M94" s="3">
        <v>3.6</v>
      </c>
      <c r="N94" s="3">
        <v>7.5</v>
      </c>
      <c r="O94" s="3">
        <v>7.3</v>
      </c>
      <c r="P94" s="3">
        <v>4.0999999999999996</v>
      </c>
      <c r="Q94" s="2">
        <v>5</v>
      </c>
      <c r="R94" s="3">
        <v>4.7</v>
      </c>
      <c r="S94" s="3">
        <v>4.5999999999999996</v>
      </c>
      <c r="T94" s="3">
        <v>4.3</v>
      </c>
      <c r="U94" s="3">
        <v>4.2</v>
      </c>
      <c r="V94" s="3">
        <v>6.1</v>
      </c>
      <c r="W94">
        <f t="shared" si="4"/>
        <v>5.3666666666666663</v>
      </c>
      <c r="X94">
        <f t="shared" si="5"/>
        <v>4.3999999999999995</v>
      </c>
      <c r="Y94">
        <f t="shared" si="6"/>
        <v>6.4333333333333336</v>
      </c>
    </row>
    <row r="95" spans="1:25" ht="12.75" customHeight="1" x14ac:dyDescent="0.25">
      <c r="A95" s="1" t="s">
        <v>99</v>
      </c>
      <c r="B95" s="3">
        <v>1.1000000000000001</v>
      </c>
      <c r="C95" s="3">
        <v>7.9</v>
      </c>
      <c r="D95" s="3">
        <v>4.5999999999999996</v>
      </c>
      <c r="E95" s="3">
        <v>0.9</v>
      </c>
      <c r="F95" s="3">
        <v>8.6999999999999993</v>
      </c>
      <c r="G95" s="3">
        <v>4.4000000000000004</v>
      </c>
      <c r="H95" s="3">
        <v>1.1000000000000001</v>
      </c>
      <c r="I95" s="2">
        <v>8</v>
      </c>
      <c r="J95" s="3">
        <v>4.3</v>
      </c>
      <c r="K95" s="2">
        <v>1</v>
      </c>
      <c r="L95" s="3">
        <v>9.3000000000000007</v>
      </c>
      <c r="M95" s="3">
        <v>4.4000000000000004</v>
      </c>
      <c r="N95" s="2">
        <v>1</v>
      </c>
      <c r="O95" s="3">
        <v>7.4</v>
      </c>
      <c r="P95" s="3">
        <v>4.0999999999999996</v>
      </c>
      <c r="Q95" s="2">
        <v>1</v>
      </c>
      <c r="R95" s="3">
        <v>7.3</v>
      </c>
      <c r="S95" s="2">
        <v>4</v>
      </c>
      <c r="T95" s="3">
        <v>0.9</v>
      </c>
      <c r="U95" s="3">
        <v>6.2</v>
      </c>
      <c r="V95" s="3">
        <v>5.2</v>
      </c>
      <c r="W95">
        <f t="shared" si="4"/>
        <v>0.98333333333333339</v>
      </c>
      <c r="X95">
        <f t="shared" si="5"/>
        <v>4.3999999999999995</v>
      </c>
      <c r="Y95">
        <f t="shared" si="6"/>
        <v>7.1000000000000005</v>
      </c>
    </row>
    <row r="96" spans="1:25" ht="12.75" customHeight="1" x14ac:dyDescent="0.25">
      <c r="A96" s="1" t="s">
        <v>100</v>
      </c>
      <c r="B96" s="3">
        <v>5.4</v>
      </c>
      <c r="C96" s="3">
        <v>10.6</v>
      </c>
      <c r="D96" s="3">
        <v>5.0999999999999996</v>
      </c>
      <c r="E96" s="3">
        <v>5.7</v>
      </c>
      <c r="F96" s="3">
        <v>8.8000000000000007</v>
      </c>
      <c r="G96" s="3">
        <v>5.0999999999999996</v>
      </c>
      <c r="H96" s="3">
        <v>6.5</v>
      </c>
      <c r="I96" s="3">
        <v>9.1</v>
      </c>
      <c r="J96" s="3">
        <v>5.3</v>
      </c>
      <c r="K96" s="2">
        <v>6</v>
      </c>
      <c r="L96" s="3">
        <v>9.4</v>
      </c>
      <c r="M96" s="3">
        <v>5.6</v>
      </c>
      <c r="N96" s="3">
        <v>7.7</v>
      </c>
      <c r="O96" s="3">
        <v>10.1</v>
      </c>
      <c r="P96" s="3">
        <v>6.4</v>
      </c>
      <c r="Q96" s="3">
        <v>8.1999999999999993</v>
      </c>
      <c r="R96" s="3">
        <v>10.8</v>
      </c>
      <c r="S96" s="3">
        <v>5.7</v>
      </c>
      <c r="T96" s="3">
        <v>8.1</v>
      </c>
      <c r="U96" s="3">
        <v>8.9</v>
      </c>
      <c r="V96" s="3">
        <v>5.9</v>
      </c>
      <c r="W96">
        <f t="shared" si="4"/>
        <v>7.0333333333333323</v>
      </c>
      <c r="X96">
        <f t="shared" si="5"/>
        <v>5.666666666666667</v>
      </c>
      <c r="Y96">
        <f t="shared" si="6"/>
        <v>8.9944444444444454</v>
      </c>
    </row>
    <row r="97" spans="1:25" ht="12.75" customHeight="1" x14ac:dyDescent="0.25">
      <c r="A97" s="1" t="s">
        <v>101</v>
      </c>
      <c r="B97" s="3">
        <v>13.3</v>
      </c>
      <c r="C97" s="3">
        <v>3.1</v>
      </c>
      <c r="D97" s="3">
        <v>12.6</v>
      </c>
      <c r="E97" s="3">
        <v>10.6</v>
      </c>
      <c r="F97" s="3">
        <v>4.3</v>
      </c>
      <c r="G97" s="2">
        <v>11</v>
      </c>
      <c r="H97" s="3">
        <v>9.3000000000000007</v>
      </c>
      <c r="I97" s="3">
        <v>4.2</v>
      </c>
      <c r="J97" s="3">
        <v>13.5</v>
      </c>
      <c r="K97" s="3">
        <v>11.7</v>
      </c>
      <c r="L97" s="3">
        <v>3.4</v>
      </c>
      <c r="M97" s="3">
        <v>16.3</v>
      </c>
      <c r="N97" s="3">
        <v>15.3</v>
      </c>
      <c r="O97" s="3">
        <v>3.2</v>
      </c>
      <c r="P97" s="3">
        <v>15.8</v>
      </c>
      <c r="Q97" s="2">
        <v>14</v>
      </c>
      <c r="R97" s="3">
        <v>3.3</v>
      </c>
      <c r="S97" s="3">
        <v>18.600000000000001</v>
      </c>
      <c r="T97" s="3">
        <v>11.1</v>
      </c>
      <c r="U97" s="3">
        <v>3.2</v>
      </c>
      <c r="V97" s="3">
        <v>20.6</v>
      </c>
      <c r="W97">
        <f t="shared" si="4"/>
        <v>12</v>
      </c>
      <c r="X97">
        <f t="shared" si="5"/>
        <v>15.966666666666663</v>
      </c>
      <c r="Y97">
        <f t="shared" si="6"/>
        <v>5.5444444444444443</v>
      </c>
    </row>
    <row r="98" spans="1:25" ht="12.75" customHeight="1" x14ac:dyDescent="0.25">
      <c r="A98" s="1" t="s">
        <v>102</v>
      </c>
      <c r="B98" s="3">
        <v>38.799999999999997</v>
      </c>
      <c r="C98" s="3">
        <v>1.7</v>
      </c>
      <c r="D98" s="2">
        <v>6</v>
      </c>
      <c r="E98" s="3">
        <v>37.1</v>
      </c>
      <c r="F98" s="3">
        <v>1.6</v>
      </c>
      <c r="G98" s="3">
        <v>5.5</v>
      </c>
      <c r="H98" s="3">
        <v>36.700000000000003</v>
      </c>
      <c r="I98" s="2">
        <v>1</v>
      </c>
      <c r="J98" s="3">
        <v>5.5</v>
      </c>
      <c r="K98" s="2">
        <v>45</v>
      </c>
      <c r="L98" s="2">
        <v>1</v>
      </c>
      <c r="M98" s="3">
        <v>3.6</v>
      </c>
      <c r="N98" s="3">
        <v>56.1</v>
      </c>
      <c r="O98" s="3">
        <v>0.9</v>
      </c>
      <c r="P98" s="3">
        <v>2.6</v>
      </c>
      <c r="Q98" s="3">
        <v>54.1</v>
      </c>
      <c r="R98" s="2">
        <v>1</v>
      </c>
      <c r="S98" s="3">
        <v>2.6</v>
      </c>
      <c r="T98" s="3">
        <v>49.5</v>
      </c>
      <c r="U98" s="3">
        <v>1.5</v>
      </c>
      <c r="V98" s="3">
        <v>3.5</v>
      </c>
      <c r="W98">
        <f t="shared" si="4"/>
        <v>46.416666666666664</v>
      </c>
      <c r="X98">
        <f t="shared" si="5"/>
        <v>3.8833333333333333</v>
      </c>
      <c r="Y98">
        <f t="shared" si="6"/>
        <v>1.5472222222222223</v>
      </c>
    </row>
    <row r="99" spans="1:25" ht="12.75" customHeight="1" x14ac:dyDescent="0.25">
      <c r="A99" s="1" t="s">
        <v>103</v>
      </c>
      <c r="B99" s="3">
        <v>52.1</v>
      </c>
      <c r="C99" s="3">
        <v>2.7</v>
      </c>
      <c r="D99" s="3">
        <v>6.5</v>
      </c>
      <c r="E99" s="3">
        <v>58.9</v>
      </c>
      <c r="F99" s="2">
        <v>3</v>
      </c>
      <c r="G99" s="3">
        <v>3.6</v>
      </c>
      <c r="H99" s="3">
        <v>67.900000000000006</v>
      </c>
      <c r="I99" s="3">
        <v>2.2999999999999998</v>
      </c>
      <c r="J99" s="3">
        <v>5.3</v>
      </c>
      <c r="K99" s="3">
        <v>64.3</v>
      </c>
      <c r="L99" s="3">
        <v>2.4</v>
      </c>
      <c r="M99" s="3">
        <v>5.5</v>
      </c>
      <c r="N99" s="3">
        <v>55.5</v>
      </c>
      <c r="O99" s="3">
        <v>4.0999999999999996</v>
      </c>
      <c r="P99" s="3">
        <v>7.4</v>
      </c>
      <c r="Q99" s="3">
        <v>59.7</v>
      </c>
      <c r="R99" s="3">
        <v>3.9</v>
      </c>
      <c r="S99" s="3">
        <v>8.1999999999999993</v>
      </c>
      <c r="T99" s="3">
        <v>64.5</v>
      </c>
      <c r="U99" s="3">
        <v>3.2</v>
      </c>
      <c r="V99" s="3">
        <v>6.3</v>
      </c>
      <c r="W99">
        <f t="shared" si="4"/>
        <v>61.800000000000004</v>
      </c>
      <c r="X99">
        <f t="shared" si="5"/>
        <v>6.05</v>
      </c>
      <c r="Y99">
        <f t="shared" si="6"/>
        <v>3.6583333333333332</v>
      </c>
    </row>
    <row r="100" spans="1:25" ht="12.75" customHeight="1" x14ac:dyDescent="0.25">
      <c r="A100" s="1" t="s">
        <v>104</v>
      </c>
      <c r="B100" s="3">
        <v>2.2000000000000002</v>
      </c>
      <c r="C100" s="3">
        <v>5.0999999999999996</v>
      </c>
      <c r="D100" s="3">
        <v>10.5</v>
      </c>
      <c r="E100" s="3">
        <v>8.4</v>
      </c>
      <c r="F100" s="3">
        <v>7.7</v>
      </c>
      <c r="G100" s="3">
        <v>8.4</v>
      </c>
      <c r="H100" s="3">
        <v>6.1</v>
      </c>
      <c r="I100" s="2">
        <v>5</v>
      </c>
      <c r="J100" s="3">
        <v>9.6999999999999993</v>
      </c>
      <c r="K100" s="3">
        <v>11.4</v>
      </c>
      <c r="L100" s="3">
        <v>3.4</v>
      </c>
      <c r="M100" s="3">
        <v>8.9</v>
      </c>
      <c r="N100" s="3">
        <v>13.8</v>
      </c>
      <c r="O100" s="3">
        <v>3.9</v>
      </c>
      <c r="P100" s="3">
        <v>8.5</v>
      </c>
      <c r="Q100" s="3">
        <v>23.4</v>
      </c>
      <c r="R100" s="3">
        <v>4.0999999999999996</v>
      </c>
      <c r="S100" s="3">
        <v>6.9</v>
      </c>
      <c r="T100" s="3">
        <v>8.9</v>
      </c>
      <c r="U100" s="3">
        <v>5.4</v>
      </c>
      <c r="V100" s="3">
        <v>9.6999999999999993</v>
      </c>
      <c r="W100">
        <f t="shared" si="4"/>
        <v>12</v>
      </c>
      <c r="X100">
        <f t="shared" si="5"/>
        <v>8.6833333333333318</v>
      </c>
      <c r="Y100">
        <f t="shared" si="6"/>
        <v>5.0805555555555548</v>
      </c>
    </row>
    <row r="101" spans="1:25" ht="12.75" customHeight="1" x14ac:dyDescent="0.25">
      <c r="A101" s="1" t="s">
        <v>105</v>
      </c>
      <c r="B101" s="3">
        <v>46.3</v>
      </c>
      <c r="C101" s="3">
        <v>0.4</v>
      </c>
      <c r="D101" s="3">
        <v>5.7</v>
      </c>
      <c r="E101" s="3">
        <v>40.799999999999997</v>
      </c>
      <c r="F101" s="3">
        <v>0.4</v>
      </c>
      <c r="G101" s="2">
        <v>5</v>
      </c>
      <c r="H101" s="3">
        <v>37.6</v>
      </c>
      <c r="I101" s="3">
        <v>0.3</v>
      </c>
      <c r="J101" s="3">
        <v>7.1</v>
      </c>
      <c r="K101" s="3">
        <v>39.4</v>
      </c>
      <c r="L101" s="3">
        <v>0.3</v>
      </c>
      <c r="M101" s="3">
        <v>7.9</v>
      </c>
      <c r="N101" s="3">
        <v>45.6</v>
      </c>
      <c r="O101" s="3">
        <v>0.2</v>
      </c>
      <c r="P101" s="3">
        <v>7.5</v>
      </c>
      <c r="Q101" s="3">
        <v>40.299999999999997</v>
      </c>
      <c r="R101" s="3">
        <v>0.2</v>
      </c>
      <c r="S101" s="3">
        <v>10.8</v>
      </c>
      <c r="T101" s="3">
        <v>29.7</v>
      </c>
      <c r="U101" s="3">
        <v>0.3</v>
      </c>
      <c r="V101" s="3">
        <v>18.899999999999999</v>
      </c>
      <c r="W101">
        <f t="shared" si="4"/>
        <v>38.9</v>
      </c>
      <c r="X101">
        <f t="shared" si="5"/>
        <v>9.5333333333333332</v>
      </c>
      <c r="Y101">
        <f t="shared" si="6"/>
        <v>1.8055555555555556</v>
      </c>
    </row>
  </sheetData>
  <mergeCells count="15">
    <mergeCell ref="Q3:S3"/>
    <mergeCell ref="T3:V3"/>
    <mergeCell ref="T4:V4"/>
    <mergeCell ref="A3:A5"/>
    <mergeCell ref="B4:D4"/>
    <mergeCell ref="E4:G4"/>
    <mergeCell ref="H4:J4"/>
    <mergeCell ref="K4:M4"/>
    <mergeCell ref="N4:P4"/>
    <mergeCell ref="Q4:S4"/>
    <mergeCell ref="B3:D3"/>
    <mergeCell ref="E3:G3"/>
    <mergeCell ref="H3:J3"/>
    <mergeCell ref="K3:M3"/>
    <mergeCell ref="N3:P3"/>
  </mergeCells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347D-8FC4-4178-830F-F495B802ABE7}">
  <sheetPr codeName="Лист3">
    <pageSetUpPr fitToPage="1"/>
  </sheetPr>
  <dimension ref="A1:N100"/>
  <sheetViews>
    <sheetView workbookViewId="0">
      <selection activeCell="A5" sqref="A5"/>
    </sheetView>
  </sheetViews>
  <sheetFormatPr defaultRowHeight="12.5" x14ac:dyDescent="0.25"/>
  <cols>
    <col min="1" max="1" width="108.54296875" customWidth="1"/>
    <col min="2" max="13" width="26.81640625" customWidth="1"/>
  </cols>
  <sheetData>
    <row r="1" spans="1:14" ht="12.75" customHeight="1" x14ac:dyDescent="0.3">
      <c r="A1" s="4" t="s">
        <v>115</v>
      </c>
    </row>
    <row r="2" spans="1:14" ht="12.75" customHeight="1" x14ac:dyDescent="0.25">
      <c r="A2" t="s">
        <v>0</v>
      </c>
    </row>
    <row r="3" spans="1:14" ht="12.75" customHeight="1" x14ac:dyDescent="0.25">
      <c r="A3" s="105" t="s">
        <v>0</v>
      </c>
      <c r="B3" s="1" t="s">
        <v>114</v>
      </c>
      <c r="C3" s="1" t="s">
        <v>113</v>
      </c>
      <c r="D3" s="1" t="s">
        <v>112</v>
      </c>
      <c r="E3" s="1" t="s">
        <v>111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110</v>
      </c>
      <c r="N3" s="13" t="s">
        <v>348</v>
      </c>
    </row>
    <row r="4" spans="1:14" ht="12.75" customHeight="1" x14ac:dyDescent="0.25">
      <c r="A4" s="105" t="s">
        <v>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</row>
    <row r="5" spans="1:14" ht="12.75" customHeight="1" x14ac:dyDescent="0.25">
      <c r="A5" s="5" t="s">
        <v>10</v>
      </c>
      <c r="B5" s="3">
        <v>7.3</v>
      </c>
      <c r="C5" s="3">
        <v>7.4</v>
      </c>
      <c r="D5" s="3">
        <v>7.2</v>
      </c>
      <c r="E5" s="3">
        <v>7.1</v>
      </c>
      <c r="F5" s="3">
        <v>7.1</v>
      </c>
      <c r="G5" s="2">
        <v>7</v>
      </c>
      <c r="H5" s="3">
        <v>7.2</v>
      </c>
      <c r="I5" s="3">
        <v>7.1</v>
      </c>
      <c r="J5" s="3">
        <v>6.9</v>
      </c>
      <c r="K5" s="2">
        <v>7</v>
      </c>
      <c r="L5" s="3">
        <v>6.6</v>
      </c>
      <c r="M5" s="3">
        <v>6.8</v>
      </c>
      <c r="N5" s="14">
        <f>AVERAGE(G5:M5)</f>
        <v>6.9428571428571422</v>
      </c>
    </row>
    <row r="6" spans="1:14" ht="12.75" customHeight="1" x14ac:dyDescent="0.25">
      <c r="A6" s="1" t="s">
        <v>11</v>
      </c>
      <c r="B6" s="2">
        <v>0</v>
      </c>
      <c r="C6" s="2">
        <v>0</v>
      </c>
      <c r="D6" t="s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14">
        <f t="shared" ref="N6:N69" si="0">AVERAGE(G6:M6)</f>
        <v>0</v>
      </c>
    </row>
    <row r="7" spans="1:14" ht="12.75" customHeight="1" x14ac:dyDescent="0.25">
      <c r="A7" s="1" t="s">
        <v>12</v>
      </c>
      <c r="B7" s="3">
        <v>6.7</v>
      </c>
      <c r="C7" s="2">
        <v>7</v>
      </c>
      <c r="D7" s="3">
        <v>6.5</v>
      </c>
      <c r="E7" s="3">
        <v>6.2</v>
      </c>
      <c r="F7" s="3">
        <v>6.6</v>
      </c>
      <c r="G7" s="3">
        <v>6.4</v>
      </c>
      <c r="H7" s="3">
        <v>6.4</v>
      </c>
      <c r="I7" s="3">
        <v>6.2</v>
      </c>
      <c r="J7" s="3">
        <v>5.9</v>
      </c>
      <c r="K7" s="3">
        <v>5.9</v>
      </c>
      <c r="L7" s="3">
        <v>5.7</v>
      </c>
      <c r="M7" s="2">
        <v>6</v>
      </c>
      <c r="N7" s="14">
        <f t="shared" si="0"/>
        <v>6.0714285714285712</v>
      </c>
    </row>
    <row r="8" spans="1:14" ht="12.75" customHeight="1" x14ac:dyDescent="0.25">
      <c r="A8" s="1" t="s">
        <v>13</v>
      </c>
      <c r="B8" s="3">
        <v>6.1</v>
      </c>
      <c r="C8" s="3">
        <v>6.6</v>
      </c>
      <c r="D8" s="3">
        <v>6.1</v>
      </c>
      <c r="E8" s="3">
        <v>5.8</v>
      </c>
      <c r="F8" s="3">
        <v>5.9</v>
      </c>
      <c r="G8" s="3">
        <v>5.8</v>
      </c>
      <c r="H8" s="3">
        <v>5.9</v>
      </c>
      <c r="I8" s="3">
        <v>5.9</v>
      </c>
      <c r="J8" s="3">
        <v>5.5</v>
      </c>
      <c r="K8" s="3">
        <v>5.8</v>
      </c>
      <c r="L8" s="3">
        <v>5.6</v>
      </c>
      <c r="M8" s="3">
        <v>5.7</v>
      </c>
      <c r="N8" s="14">
        <f t="shared" si="0"/>
        <v>5.7428571428571429</v>
      </c>
    </row>
    <row r="9" spans="1:14" ht="12.75" customHeight="1" x14ac:dyDescent="0.25">
      <c r="A9" s="1" t="s">
        <v>14</v>
      </c>
      <c r="B9" s="3">
        <v>5.5</v>
      </c>
      <c r="C9" s="3">
        <v>5.8</v>
      </c>
      <c r="D9" s="3">
        <v>5.4</v>
      </c>
      <c r="E9" s="3">
        <v>5.2</v>
      </c>
      <c r="F9" s="3">
        <v>5.0999999999999996</v>
      </c>
      <c r="G9" s="2">
        <v>5</v>
      </c>
      <c r="H9" s="3">
        <v>4.9000000000000004</v>
      </c>
      <c r="I9" s="3">
        <v>4.8</v>
      </c>
      <c r="J9" s="3">
        <v>4.5999999999999996</v>
      </c>
      <c r="K9" s="3">
        <v>4.8</v>
      </c>
      <c r="L9" s="3">
        <v>4.7</v>
      </c>
      <c r="M9" s="3">
        <v>4.9000000000000004</v>
      </c>
      <c r="N9" s="14">
        <f t="shared" si="0"/>
        <v>4.8142857142857141</v>
      </c>
    </row>
    <row r="10" spans="1:14" ht="12.75" customHeight="1" x14ac:dyDescent="0.25">
      <c r="A10" s="1" t="s">
        <v>15</v>
      </c>
      <c r="B10" s="3">
        <v>6.8</v>
      </c>
      <c r="C10" s="3">
        <v>6.8</v>
      </c>
      <c r="D10" s="2">
        <v>7</v>
      </c>
      <c r="E10" s="3">
        <v>6.9</v>
      </c>
      <c r="F10" s="3">
        <v>6.8</v>
      </c>
      <c r="G10" s="3">
        <v>6.6</v>
      </c>
      <c r="H10" s="3">
        <v>6.6</v>
      </c>
      <c r="I10" s="3">
        <v>6.4</v>
      </c>
      <c r="J10" s="3">
        <v>6.4</v>
      </c>
      <c r="K10" s="3">
        <v>6.5</v>
      </c>
      <c r="L10" s="3">
        <v>6.3</v>
      </c>
      <c r="M10" s="3">
        <v>6.5</v>
      </c>
      <c r="N10" s="14">
        <f t="shared" si="0"/>
        <v>6.4714285714285706</v>
      </c>
    </row>
    <row r="11" spans="1:14" ht="12.75" customHeight="1" x14ac:dyDescent="0.25">
      <c r="A11" s="1" t="s">
        <v>16</v>
      </c>
      <c r="B11" s="3">
        <v>5.4</v>
      </c>
      <c r="C11" s="3">
        <v>5.8</v>
      </c>
      <c r="D11" s="3">
        <v>5.6</v>
      </c>
      <c r="E11" s="3">
        <v>5.4</v>
      </c>
      <c r="F11" s="3">
        <v>5.6</v>
      </c>
      <c r="G11" s="3">
        <v>5.6</v>
      </c>
      <c r="H11" s="3">
        <v>5.5</v>
      </c>
      <c r="I11" s="3">
        <v>5.6</v>
      </c>
      <c r="J11" s="3">
        <v>5.4</v>
      </c>
      <c r="K11" s="3">
        <v>5.5</v>
      </c>
      <c r="L11" s="3">
        <v>5.3</v>
      </c>
      <c r="M11" s="3">
        <v>5.5</v>
      </c>
      <c r="N11" s="14">
        <f t="shared" si="0"/>
        <v>5.4857142857142858</v>
      </c>
    </row>
    <row r="12" spans="1:14" ht="12.75" customHeight="1" x14ac:dyDescent="0.25">
      <c r="A12" s="1" t="s">
        <v>17</v>
      </c>
      <c r="B12" s="3">
        <v>6.3</v>
      </c>
      <c r="C12" s="3">
        <v>6.6</v>
      </c>
      <c r="D12" s="3">
        <v>6.1</v>
      </c>
      <c r="E12" s="3">
        <v>5.7</v>
      </c>
      <c r="F12" s="3">
        <v>5.8</v>
      </c>
      <c r="G12" s="3">
        <v>5.4</v>
      </c>
      <c r="H12" s="3">
        <v>5.2</v>
      </c>
      <c r="I12" s="3">
        <v>5.3</v>
      </c>
      <c r="J12" s="3">
        <v>5.0999999999999996</v>
      </c>
      <c r="K12" s="3">
        <v>5.2</v>
      </c>
      <c r="L12" s="3">
        <v>4.8</v>
      </c>
      <c r="M12" s="2">
        <v>5</v>
      </c>
      <c r="N12" s="14">
        <f t="shared" si="0"/>
        <v>5.1428571428571432</v>
      </c>
    </row>
    <row r="13" spans="1:14" ht="12.75" customHeight="1" x14ac:dyDescent="0.25">
      <c r="A13" s="1" t="s">
        <v>18</v>
      </c>
      <c r="B13" s="3">
        <v>5.4</v>
      </c>
      <c r="C13" s="3">
        <v>5.7</v>
      </c>
      <c r="D13" s="3">
        <v>5.4</v>
      </c>
      <c r="E13" s="3">
        <v>5.2</v>
      </c>
      <c r="F13" s="3">
        <v>5.4</v>
      </c>
      <c r="G13" s="3">
        <v>5.4</v>
      </c>
      <c r="H13" s="2">
        <v>5</v>
      </c>
      <c r="I13" s="3">
        <v>5.0999999999999996</v>
      </c>
      <c r="J13" s="3">
        <v>4.9000000000000004</v>
      </c>
      <c r="K13" s="2">
        <v>5</v>
      </c>
      <c r="L13" s="2">
        <v>5</v>
      </c>
      <c r="M13" s="3">
        <v>5.4</v>
      </c>
      <c r="N13" s="14">
        <f t="shared" si="0"/>
        <v>5.1142857142857139</v>
      </c>
    </row>
    <row r="14" spans="1:14" ht="12.75" customHeight="1" x14ac:dyDescent="0.25">
      <c r="A14" s="1" t="s">
        <v>19</v>
      </c>
      <c r="B14" s="3">
        <v>6.1</v>
      </c>
      <c r="C14" s="3">
        <v>6.5</v>
      </c>
      <c r="D14" s="3">
        <v>6.2</v>
      </c>
      <c r="E14" s="3">
        <v>5.9</v>
      </c>
      <c r="F14" s="3">
        <v>5.9</v>
      </c>
      <c r="G14" s="3">
        <v>5.8</v>
      </c>
      <c r="H14" s="3">
        <v>5.7</v>
      </c>
      <c r="I14" s="3">
        <v>5.6</v>
      </c>
      <c r="J14" s="3">
        <v>5.5</v>
      </c>
      <c r="K14" s="3">
        <v>5.7</v>
      </c>
      <c r="L14" s="3">
        <v>5.5</v>
      </c>
      <c r="M14" s="3">
        <v>5.7</v>
      </c>
      <c r="N14" s="14">
        <f t="shared" si="0"/>
        <v>5.6428571428571432</v>
      </c>
    </row>
    <row r="15" spans="1:14" ht="12.75" customHeight="1" x14ac:dyDescent="0.25">
      <c r="A15" s="1" t="s">
        <v>20</v>
      </c>
      <c r="B15" s="2">
        <v>6</v>
      </c>
      <c r="C15" s="3">
        <v>6.5</v>
      </c>
      <c r="D15" s="3">
        <v>6.4</v>
      </c>
      <c r="E15" s="3">
        <v>6.1</v>
      </c>
      <c r="F15" s="3">
        <v>6.2</v>
      </c>
      <c r="G15" s="3">
        <v>6.1</v>
      </c>
      <c r="H15" s="3">
        <v>6.3</v>
      </c>
      <c r="I15" s="3">
        <v>6.2</v>
      </c>
      <c r="J15" s="3">
        <v>5.9</v>
      </c>
      <c r="K15" s="3">
        <v>5.9</v>
      </c>
      <c r="L15" s="3">
        <v>5.7</v>
      </c>
      <c r="M15" s="3">
        <v>5.9</v>
      </c>
      <c r="N15" s="14">
        <f t="shared" si="0"/>
        <v>6</v>
      </c>
    </row>
    <row r="16" spans="1:14" ht="12.75" customHeight="1" x14ac:dyDescent="0.25">
      <c r="A16" s="1" t="s">
        <v>21</v>
      </c>
      <c r="B16" s="3">
        <v>7.1</v>
      </c>
      <c r="C16" s="3">
        <v>7.2</v>
      </c>
      <c r="D16" s="3">
        <v>6.5</v>
      </c>
      <c r="E16" s="3">
        <v>6.2</v>
      </c>
      <c r="F16" s="3">
        <v>6.2</v>
      </c>
      <c r="G16" s="3">
        <v>6.1</v>
      </c>
      <c r="H16" s="3">
        <v>6.1</v>
      </c>
      <c r="I16" s="3">
        <v>6.1</v>
      </c>
      <c r="J16" s="3">
        <v>5.5</v>
      </c>
      <c r="K16" s="3">
        <v>5.7</v>
      </c>
      <c r="L16" s="3">
        <v>5.4</v>
      </c>
      <c r="M16" s="3">
        <v>5.7</v>
      </c>
      <c r="N16" s="14">
        <f t="shared" si="0"/>
        <v>5.8</v>
      </c>
    </row>
    <row r="17" spans="1:14" ht="12.75" customHeight="1" x14ac:dyDescent="0.25">
      <c r="A17" s="1" t="s">
        <v>22</v>
      </c>
      <c r="B17" s="3">
        <v>6.6</v>
      </c>
      <c r="C17" s="3">
        <v>6.8</v>
      </c>
      <c r="D17" s="3">
        <v>5.6</v>
      </c>
      <c r="E17" s="3">
        <v>5.5</v>
      </c>
      <c r="F17" s="3">
        <v>5.7</v>
      </c>
      <c r="G17" s="3">
        <v>5.6</v>
      </c>
      <c r="H17" s="3">
        <v>5.6</v>
      </c>
      <c r="I17" s="3">
        <v>5.5</v>
      </c>
      <c r="J17" s="3">
        <v>5.3</v>
      </c>
      <c r="K17" s="3">
        <v>5.6</v>
      </c>
      <c r="L17" s="3">
        <v>5.6</v>
      </c>
      <c r="M17" s="3">
        <v>6.2</v>
      </c>
      <c r="N17" s="14">
        <f t="shared" si="0"/>
        <v>5.628571428571429</v>
      </c>
    </row>
    <row r="18" spans="1:14" ht="12.75" customHeight="1" x14ac:dyDescent="0.25">
      <c r="A18" s="1" t="s">
        <v>23</v>
      </c>
      <c r="B18" s="3">
        <v>5.5</v>
      </c>
      <c r="C18" s="2">
        <v>6</v>
      </c>
      <c r="D18" s="2">
        <v>6</v>
      </c>
      <c r="E18" s="3">
        <v>5.7</v>
      </c>
      <c r="F18" s="3">
        <v>5.6</v>
      </c>
      <c r="G18" s="3">
        <v>5.5</v>
      </c>
      <c r="H18" s="3">
        <v>5.5</v>
      </c>
      <c r="I18" s="3">
        <v>5.5</v>
      </c>
      <c r="J18" s="3">
        <v>5.3</v>
      </c>
      <c r="K18" s="3">
        <v>5.4</v>
      </c>
      <c r="L18" s="3">
        <v>5.4</v>
      </c>
      <c r="M18" s="3">
        <v>5.6</v>
      </c>
      <c r="N18" s="14">
        <f t="shared" si="0"/>
        <v>5.4571428571428573</v>
      </c>
    </row>
    <row r="19" spans="1:14" ht="12.75" customHeight="1" x14ac:dyDescent="0.25">
      <c r="A19" s="1" t="s">
        <v>24</v>
      </c>
      <c r="B19" s="3">
        <v>5.6</v>
      </c>
      <c r="C19" s="2">
        <v>6</v>
      </c>
      <c r="D19" s="3">
        <v>5.5</v>
      </c>
      <c r="E19" s="3">
        <v>5.5</v>
      </c>
      <c r="F19" s="3">
        <v>5.5</v>
      </c>
      <c r="G19" s="2">
        <v>6</v>
      </c>
      <c r="H19" s="3">
        <v>6.1</v>
      </c>
      <c r="I19" s="3">
        <v>6.1</v>
      </c>
      <c r="J19" s="3">
        <v>6.1</v>
      </c>
      <c r="K19" s="3">
        <v>6.2</v>
      </c>
      <c r="L19" s="3">
        <v>5.7</v>
      </c>
      <c r="M19" s="3">
        <v>6.4</v>
      </c>
      <c r="N19" s="14">
        <f t="shared" si="0"/>
        <v>6.0857142857142845</v>
      </c>
    </row>
    <row r="20" spans="1:14" ht="12.75" customHeight="1" x14ac:dyDescent="0.25">
      <c r="A20" s="1" t="s">
        <v>25</v>
      </c>
      <c r="B20" s="3">
        <v>6.9</v>
      </c>
      <c r="C20" s="3">
        <v>7.1</v>
      </c>
      <c r="D20" s="3">
        <v>6.3</v>
      </c>
      <c r="E20" s="2">
        <v>6</v>
      </c>
      <c r="F20" s="3">
        <v>6.1</v>
      </c>
      <c r="G20" s="2">
        <v>6</v>
      </c>
      <c r="H20" s="3">
        <v>5.9</v>
      </c>
      <c r="I20" s="3">
        <v>5.7</v>
      </c>
      <c r="J20" s="3">
        <v>5.3</v>
      </c>
      <c r="K20" s="3">
        <v>5.3</v>
      </c>
      <c r="L20" s="3">
        <v>5.3</v>
      </c>
      <c r="M20" s="3">
        <v>5.6</v>
      </c>
      <c r="N20" s="14">
        <f t="shared" si="0"/>
        <v>5.5857142857142863</v>
      </c>
    </row>
    <row r="21" spans="1:14" ht="12.75" customHeight="1" x14ac:dyDescent="0.25">
      <c r="A21" s="1" t="s">
        <v>26</v>
      </c>
      <c r="B21" s="3">
        <v>5.2</v>
      </c>
      <c r="C21" s="3">
        <v>5.6</v>
      </c>
      <c r="D21" s="3">
        <v>5.0999999999999996</v>
      </c>
      <c r="E21" s="3">
        <v>4.9000000000000004</v>
      </c>
      <c r="F21" s="3">
        <v>4.9000000000000004</v>
      </c>
      <c r="G21" s="3">
        <v>4.8</v>
      </c>
      <c r="H21" s="3">
        <v>4.9000000000000004</v>
      </c>
      <c r="I21" s="3">
        <v>4.9000000000000004</v>
      </c>
      <c r="J21" s="3">
        <v>4.8</v>
      </c>
      <c r="K21" s="3">
        <v>4.9000000000000004</v>
      </c>
      <c r="L21" s="3">
        <v>4.7</v>
      </c>
      <c r="M21" s="3">
        <v>5.0999999999999996</v>
      </c>
      <c r="N21" s="14">
        <f t="shared" si="0"/>
        <v>4.871428571428571</v>
      </c>
    </row>
    <row r="22" spans="1:14" ht="12.75" customHeight="1" x14ac:dyDescent="0.25">
      <c r="A22" s="1" t="s">
        <v>27</v>
      </c>
      <c r="B22" s="3">
        <v>5.8</v>
      </c>
      <c r="C22" s="3">
        <v>6.1</v>
      </c>
      <c r="D22" s="3">
        <v>5.5</v>
      </c>
      <c r="E22" s="3">
        <v>5.4</v>
      </c>
      <c r="F22" s="3">
        <v>5.4</v>
      </c>
      <c r="G22" s="3">
        <v>5.4</v>
      </c>
      <c r="H22" s="3">
        <v>5.0999999999999996</v>
      </c>
      <c r="I22" s="3">
        <v>4.9000000000000004</v>
      </c>
      <c r="J22" s="3">
        <v>4.8</v>
      </c>
      <c r="K22" s="3">
        <v>4.9000000000000004</v>
      </c>
      <c r="L22" s="3">
        <v>5.0999999999999996</v>
      </c>
      <c r="M22" s="3">
        <v>5.4</v>
      </c>
      <c r="N22" s="14">
        <f t="shared" si="0"/>
        <v>5.0857142857142863</v>
      </c>
    </row>
    <row r="23" spans="1:14" ht="12.75" customHeight="1" x14ac:dyDescent="0.25">
      <c r="A23" s="1" t="s">
        <v>28</v>
      </c>
      <c r="B23" s="3">
        <v>5.9</v>
      </c>
      <c r="C23" s="3">
        <v>6.4</v>
      </c>
      <c r="D23" s="3">
        <v>6.3</v>
      </c>
      <c r="E23" s="3">
        <v>6.1</v>
      </c>
      <c r="F23" s="2">
        <v>6</v>
      </c>
      <c r="G23" s="3">
        <v>5.7</v>
      </c>
      <c r="H23" s="3">
        <v>5.4</v>
      </c>
      <c r="I23" s="3">
        <v>5.4</v>
      </c>
      <c r="J23" s="3">
        <v>5.2</v>
      </c>
      <c r="K23" s="3">
        <v>5.3</v>
      </c>
      <c r="L23" s="3">
        <v>5.5</v>
      </c>
      <c r="M23" s="3">
        <v>5.9</v>
      </c>
      <c r="N23" s="14">
        <f t="shared" si="0"/>
        <v>5.4857142857142858</v>
      </c>
    </row>
    <row r="24" spans="1:14" ht="12.75" customHeight="1" x14ac:dyDescent="0.25">
      <c r="A24" s="1" t="s">
        <v>29</v>
      </c>
      <c r="B24" s="3">
        <v>10.8</v>
      </c>
      <c r="C24" s="3">
        <v>10.8</v>
      </c>
      <c r="D24" s="3">
        <v>8.9</v>
      </c>
      <c r="E24" s="3">
        <v>7.9</v>
      </c>
      <c r="F24" s="3">
        <v>7.6</v>
      </c>
      <c r="G24" s="3">
        <v>7.3</v>
      </c>
      <c r="H24" s="3">
        <v>7.2</v>
      </c>
      <c r="I24" s="3">
        <v>7.2</v>
      </c>
      <c r="J24" s="2">
        <v>7</v>
      </c>
      <c r="K24" s="3">
        <v>7.4</v>
      </c>
      <c r="L24" s="3">
        <v>7.3</v>
      </c>
      <c r="M24" s="3">
        <v>7.6</v>
      </c>
      <c r="N24" s="14">
        <f t="shared" si="0"/>
        <v>7.2857142857142856</v>
      </c>
    </row>
    <row r="25" spans="1:14" ht="12.75" customHeight="1" x14ac:dyDescent="0.25">
      <c r="A25" s="1" t="s">
        <v>30</v>
      </c>
      <c r="B25" s="2">
        <v>0</v>
      </c>
      <c r="C25" s="2">
        <v>0</v>
      </c>
      <c r="D25" t="s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4">
        <f t="shared" si="0"/>
        <v>0</v>
      </c>
    </row>
    <row r="26" spans="1:14" ht="12.75" customHeight="1" x14ac:dyDescent="0.25">
      <c r="A26" s="1" t="s">
        <v>31</v>
      </c>
      <c r="B26" s="3">
        <v>5.4</v>
      </c>
      <c r="C26" s="3">
        <v>5.8</v>
      </c>
      <c r="D26" s="3">
        <v>5.4</v>
      </c>
      <c r="E26" s="3">
        <v>5.0999999999999996</v>
      </c>
      <c r="F26" s="3">
        <v>5.0999999999999996</v>
      </c>
      <c r="G26" s="3">
        <v>5.2</v>
      </c>
      <c r="H26" s="3">
        <v>5.3</v>
      </c>
      <c r="I26" s="3">
        <v>5.4</v>
      </c>
      <c r="J26" s="3">
        <v>5.4</v>
      </c>
      <c r="K26" s="3">
        <v>5.5</v>
      </c>
      <c r="L26" s="3">
        <v>5.0999999999999996</v>
      </c>
      <c r="M26" s="3">
        <v>5.5</v>
      </c>
      <c r="N26" s="14">
        <f t="shared" si="0"/>
        <v>5.3428571428571425</v>
      </c>
    </row>
    <row r="27" spans="1:14" ht="12.75" customHeight="1" x14ac:dyDescent="0.25">
      <c r="A27" s="1" t="s">
        <v>32</v>
      </c>
      <c r="B27" s="3">
        <v>7.4</v>
      </c>
      <c r="C27" s="3">
        <v>7.6</v>
      </c>
      <c r="D27" s="3">
        <v>6.8</v>
      </c>
      <c r="E27" s="3">
        <v>6.7</v>
      </c>
      <c r="F27" s="3">
        <v>6.5</v>
      </c>
      <c r="G27" s="3">
        <v>6.3</v>
      </c>
      <c r="H27" s="3">
        <v>6.4</v>
      </c>
      <c r="I27" s="3">
        <v>6.3</v>
      </c>
      <c r="J27" s="3">
        <v>6.2</v>
      </c>
      <c r="K27" s="3">
        <v>6.3</v>
      </c>
      <c r="L27" s="2">
        <v>6</v>
      </c>
      <c r="M27" s="3">
        <v>6.2</v>
      </c>
      <c r="N27" s="14">
        <f t="shared" si="0"/>
        <v>6.2428571428571429</v>
      </c>
    </row>
    <row r="28" spans="1:14" ht="12.75" customHeight="1" x14ac:dyDescent="0.25">
      <c r="A28" s="1" t="s">
        <v>33</v>
      </c>
      <c r="B28" s="3">
        <v>6.1</v>
      </c>
      <c r="C28" s="3">
        <v>6.3</v>
      </c>
      <c r="D28" s="3">
        <v>5.8</v>
      </c>
      <c r="E28" s="3">
        <v>5.6</v>
      </c>
      <c r="F28" s="3">
        <v>5.9</v>
      </c>
      <c r="G28" s="3">
        <v>6.2</v>
      </c>
      <c r="H28" s="3">
        <v>6.4</v>
      </c>
      <c r="I28" s="3">
        <v>6.3</v>
      </c>
      <c r="J28" s="3">
        <v>5.9</v>
      </c>
      <c r="K28" s="3">
        <v>6.1</v>
      </c>
      <c r="L28" s="2">
        <v>6</v>
      </c>
      <c r="M28" s="3">
        <v>6.2</v>
      </c>
      <c r="N28" s="14">
        <f t="shared" si="0"/>
        <v>6.1571428571428584</v>
      </c>
    </row>
    <row r="29" spans="1:14" ht="12.75" customHeight="1" x14ac:dyDescent="0.25">
      <c r="A29" s="1" t="s">
        <v>34</v>
      </c>
      <c r="B29" s="3">
        <v>8.3000000000000007</v>
      </c>
      <c r="C29" s="3">
        <v>8.6</v>
      </c>
      <c r="D29" s="3">
        <v>7.9</v>
      </c>
      <c r="E29" s="3">
        <v>7.8</v>
      </c>
      <c r="F29" s="3">
        <v>7.6</v>
      </c>
      <c r="G29" s="3">
        <v>7.4</v>
      </c>
      <c r="H29" s="3">
        <v>7.9</v>
      </c>
      <c r="I29" s="3">
        <v>8.3000000000000007</v>
      </c>
      <c r="J29" s="3">
        <v>7.9</v>
      </c>
      <c r="K29" s="3">
        <v>7.9</v>
      </c>
      <c r="L29" s="3">
        <v>8.3000000000000007</v>
      </c>
      <c r="M29" s="3">
        <v>8.4</v>
      </c>
      <c r="N29" s="14">
        <f t="shared" si="0"/>
        <v>8.0142857142857142</v>
      </c>
    </row>
    <row r="30" spans="1:14" ht="12.75" customHeight="1" x14ac:dyDescent="0.25">
      <c r="A30" s="1" t="s">
        <v>35</v>
      </c>
      <c r="B30" s="3">
        <v>5.6</v>
      </c>
      <c r="C30" s="3">
        <v>5.8</v>
      </c>
      <c r="D30" s="3">
        <v>5.5</v>
      </c>
      <c r="E30" s="3">
        <v>5.3</v>
      </c>
      <c r="F30" s="3">
        <v>5.5</v>
      </c>
      <c r="G30" s="3">
        <v>5.9</v>
      </c>
      <c r="H30" s="3">
        <v>5.9</v>
      </c>
      <c r="I30" s="3">
        <v>5.8</v>
      </c>
      <c r="J30" s="3">
        <v>5.6</v>
      </c>
      <c r="K30" s="3">
        <v>5.7</v>
      </c>
      <c r="L30" s="3">
        <v>5.6</v>
      </c>
      <c r="M30" s="3">
        <v>5.8</v>
      </c>
      <c r="N30" s="14">
        <f t="shared" si="0"/>
        <v>5.7571428571428571</v>
      </c>
    </row>
    <row r="31" spans="1:14" ht="12.75" customHeight="1" x14ac:dyDescent="0.25">
      <c r="A31" s="1" t="s">
        <v>36</v>
      </c>
      <c r="B31" s="3">
        <v>5.7</v>
      </c>
      <c r="C31" s="3">
        <v>5.9</v>
      </c>
      <c r="D31" s="3">
        <v>5.5</v>
      </c>
      <c r="E31" s="3">
        <v>5.4</v>
      </c>
      <c r="F31" s="3">
        <v>5.6</v>
      </c>
      <c r="G31" s="3">
        <v>5.0999999999999996</v>
      </c>
      <c r="H31" s="3">
        <v>5.2</v>
      </c>
      <c r="I31" s="3">
        <v>5.3</v>
      </c>
      <c r="J31" s="3">
        <v>5.3</v>
      </c>
      <c r="K31" s="3">
        <v>5.4</v>
      </c>
      <c r="L31" s="2">
        <v>5</v>
      </c>
      <c r="M31" s="3">
        <v>5.4</v>
      </c>
      <c r="N31" s="14">
        <f t="shared" si="0"/>
        <v>5.2428571428571429</v>
      </c>
    </row>
    <row r="32" spans="1:14" ht="12.75" customHeight="1" x14ac:dyDescent="0.25">
      <c r="A32" s="1" t="s">
        <v>37</v>
      </c>
      <c r="B32" s="3">
        <v>5.9</v>
      </c>
      <c r="C32" s="3">
        <v>6.4</v>
      </c>
      <c r="D32" s="3">
        <v>6.1</v>
      </c>
      <c r="E32" s="3">
        <v>5.6</v>
      </c>
      <c r="F32" s="3">
        <v>5.5</v>
      </c>
      <c r="G32" s="3">
        <v>5.3</v>
      </c>
      <c r="H32" s="3">
        <v>5.3</v>
      </c>
      <c r="I32" s="3">
        <v>5.3</v>
      </c>
      <c r="J32" s="3">
        <v>5.2</v>
      </c>
      <c r="K32" s="3">
        <v>5.2</v>
      </c>
      <c r="L32" s="3">
        <v>4.9000000000000004</v>
      </c>
      <c r="M32" s="3">
        <v>5.2</v>
      </c>
      <c r="N32" s="14">
        <f t="shared" si="0"/>
        <v>5.2</v>
      </c>
    </row>
    <row r="33" spans="1:14" ht="12.75" customHeight="1" x14ac:dyDescent="0.25">
      <c r="A33" s="1" t="s">
        <v>38</v>
      </c>
      <c r="B33" s="2">
        <v>6</v>
      </c>
      <c r="C33" s="3">
        <v>6.1</v>
      </c>
      <c r="D33" s="2">
        <v>6</v>
      </c>
      <c r="E33" s="3">
        <v>5.7</v>
      </c>
      <c r="F33" s="3">
        <v>5.8</v>
      </c>
      <c r="G33" s="3">
        <v>5.6</v>
      </c>
      <c r="H33" s="3">
        <v>5.4</v>
      </c>
      <c r="I33" s="3">
        <v>5.2</v>
      </c>
      <c r="J33" s="3">
        <v>5.0999999999999996</v>
      </c>
      <c r="K33" s="3">
        <v>5.0999999999999996</v>
      </c>
      <c r="L33" s="2">
        <v>5</v>
      </c>
      <c r="M33" s="3">
        <v>5.2</v>
      </c>
      <c r="N33" s="14">
        <f t="shared" si="0"/>
        <v>5.2285714285714286</v>
      </c>
    </row>
    <row r="34" spans="1:14" ht="12.75" customHeight="1" x14ac:dyDescent="0.25">
      <c r="A34" s="1" t="s">
        <v>39</v>
      </c>
      <c r="B34" s="3">
        <v>6.3</v>
      </c>
      <c r="C34" s="3">
        <v>6.6</v>
      </c>
      <c r="D34" s="3">
        <v>6.1</v>
      </c>
      <c r="E34" s="3">
        <v>5.7</v>
      </c>
      <c r="F34" s="3">
        <v>5.7</v>
      </c>
      <c r="G34" s="3">
        <v>5.6</v>
      </c>
      <c r="H34" s="3">
        <v>5.5</v>
      </c>
      <c r="I34" s="3">
        <v>5.2</v>
      </c>
      <c r="J34" s="3">
        <v>5.0999999999999996</v>
      </c>
      <c r="K34" s="3">
        <v>5.3</v>
      </c>
      <c r="L34" s="2">
        <v>5</v>
      </c>
      <c r="M34" s="3">
        <v>5.3</v>
      </c>
      <c r="N34" s="14">
        <f t="shared" si="0"/>
        <v>5.2857142857142856</v>
      </c>
    </row>
    <row r="35" spans="1:14" ht="12.75" customHeight="1" x14ac:dyDescent="0.25">
      <c r="A35" s="1" t="s">
        <v>40</v>
      </c>
      <c r="B35" s="3">
        <v>6.7</v>
      </c>
      <c r="C35" s="3">
        <v>6.9</v>
      </c>
      <c r="D35" s="3">
        <v>6.3</v>
      </c>
      <c r="E35" s="3">
        <v>5.9</v>
      </c>
      <c r="F35" s="3">
        <v>5.7</v>
      </c>
      <c r="G35" s="3">
        <v>5.4</v>
      </c>
      <c r="H35" s="3">
        <v>5.0999999999999996</v>
      </c>
      <c r="I35" s="2">
        <v>5</v>
      </c>
      <c r="J35" s="3">
        <v>4.8</v>
      </c>
      <c r="K35" s="2">
        <v>5</v>
      </c>
      <c r="L35" s="2">
        <v>5</v>
      </c>
      <c r="M35" s="3">
        <v>5.3</v>
      </c>
      <c r="N35" s="14">
        <f t="shared" si="0"/>
        <v>5.0857142857142863</v>
      </c>
    </row>
    <row r="36" spans="1:14" ht="12.75" customHeight="1" x14ac:dyDescent="0.25">
      <c r="A36" s="1" t="s">
        <v>41</v>
      </c>
      <c r="B36" s="3">
        <v>5.7</v>
      </c>
      <c r="C36" s="2">
        <v>6</v>
      </c>
      <c r="D36" s="3">
        <v>5.5</v>
      </c>
      <c r="E36" s="2">
        <v>5</v>
      </c>
      <c r="F36" s="2">
        <v>5</v>
      </c>
      <c r="G36" s="3">
        <v>5.2</v>
      </c>
      <c r="H36" s="3">
        <v>5.2</v>
      </c>
      <c r="I36" s="3">
        <v>5.3</v>
      </c>
      <c r="J36" s="3">
        <v>5.3</v>
      </c>
      <c r="K36" s="3">
        <v>5.4</v>
      </c>
      <c r="L36" s="3">
        <v>5.3</v>
      </c>
      <c r="M36" s="3">
        <v>5.7</v>
      </c>
      <c r="N36" s="14">
        <f t="shared" si="0"/>
        <v>5.3428571428571425</v>
      </c>
    </row>
    <row r="37" spans="1:14" ht="12.75" customHeight="1" x14ac:dyDescent="0.25">
      <c r="A37" s="1" t="s">
        <v>42</v>
      </c>
      <c r="B37" s="3">
        <v>8.3000000000000007</v>
      </c>
      <c r="C37" s="3">
        <v>8.3000000000000007</v>
      </c>
      <c r="D37" s="3">
        <v>7.8</v>
      </c>
      <c r="E37" s="3">
        <v>6.8</v>
      </c>
      <c r="F37" s="3">
        <v>6.9</v>
      </c>
      <c r="G37" s="3">
        <v>6.7</v>
      </c>
      <c r="H37" s="3">
        <v>6.7</v>
      </c>
      <c r="I37" s="3">
        <v>6.7</v>
      </c>
      <c r="J37" s="3">
        <v>6.6</v>
      </c>
      <c r="K37" s="3">
        <v>6.8</v>
      </c>
      <c r="L37" s="3">
        <v>6.7</v>
      </c>
      <c r="M37" s="3">
        <v>6.9</v>
      </c>
      <c r="N37" s="14">
        <f t="shared" si="0"/>
        <v>6.7285714285714286</v>
      </c>
    </row>
    <row r="38" spans="1:14" ht="12.75" customHeight="1" x14ac:dyDescent="0.25">
      <c r="A38" s="1" t="s">
        <v>43</v>
      </c>
      <c r="B38" s="2">
        <v>0</v>
      </c>
      <c r="C38" s="2">
        <v>0</v>
      </c>
      <c r="D38" t="s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14">
        <f t="shared" si="0"/>
        <v>0</v>
      </c>
    </row>
    <row r="39" spans="1:14" ht="12.75" customHeight="1" x14ac:dyDescent="0.25">
      <c r="A39" s="1" t="s">
        <v>44</v>
      </c>
      <c r="B39" s="3">
        <v>6.2</v>
      </c>
      <c r="C39" s="3">
        <v>6.5</v>
      </c>
      <c r="D39" s="3">
        <v>6.4</v>
      </c>
      <c r="E39" s="3">
        <v>5.9</v>
      </c>
      <c r="F39" s="3">
        <v>6.3</v>
      </c>
      <c r="G39" s="3">
        <v>6.3</v>
      </c>
      <c r="H39" s="3">
        <v>6.6</v>
      </c>
      <c r="I39" s="3">
        <v>6.6</v>
      </c>
      <c r="J39" s="3">
        <v>6.5</v>
      </c>
      <c r="K39" s="3">
        <v>6.8</v>
      </c>
      <c r="L39" s="3">
        <v>6.5</v>
      </c>
      <c r="M39" s="3">
        <v>7.1</v>
      </c>
      <c r="N39" s="14">
        <f t="shared" si="0"/>
        <v>6.6285714285714281</v>
      </c>
    </row>
    <row r="40" spans="1:14" ht="12.75" customHeight="1" x14ac:dyDescent="0.25">
      <c r="A40" s="1" t="s">
        <v>45</v>
      </c>
      <c r="B40" s="3">
        <v>5.8</v>
      </c>
      <c r="C40" s="3">
        <v>6.1</v>
      </c>
      <c r="D40" s="3">
        <v>5.8</v>
      </c>
      <c r="E40" s="3">
        <v>5.6</v>
      </c>
      <c r="F40" s="3">
        <v>5.4</v>
      </c>
      <c r="G40" s="2">
        <v>5</v>
      </c>
      <c r="H40" s="3">
        <v>4.9000000000000004</v>
      </c>
      <c r="I40" s="3">
        <v>4.8</v>
      </c>
      <c r="J40" s="3">
        <v>4.8</v>
      </c>
      <c r="K40" s="3">
        <v>4.8</v>
      </c>
      <c r="L40" s="3">
        <v>4.3</v>
      </c>
      <c r="M40" s="2">
        <v>5</v>
      </c>
      <c r="N40" s="14">
        <f t="shared" si="0"/>
        <v>4.8</v>
      </c>
    </row>
    <row r="41" spans="1:14" ht="12.75" customHeight="1" x14ac:dyDescent="0.25">
      <c r="A41" s="1" t="s">
        <v>46</v>
      </c>
      <c r="B41" s="2">
        <v>0</v>
      </c>
      <c r="C41" s="2">
        <v>0</v>
      </c>
      <c r="D41" t="s">
        <v>0</v>
      </c>
      <c r="E41" s="3">
        <v>4.0999999999999996</v>
      </c>
      <c r="F41" s="3">
        <v>4.5999999999999996</v>
      </c>
      <c r="G41" s="3">
        <v>4.8</v>
      </c>
      <c r="H41" s="2">
        <v>5</v>
      </c>
      <c r="I41" s="3">
        <v>4.7</v>
      </c>
      <c r="J41" s="3">
        <v>4.5999999999999996</v>
      </c>
      <c r="K41" s="3">
        <v>4.9000000000000004</v>
      </c>
      <c r="L41" s="3">
        <v>4.5</v>
      </c>
      <c r="M41" s="3">
        <v>4.7</v>
      </c>
      <c r="N41" s="14">
        <f t="shared" si="0"/>
        <v>4.7428571428571429</v>
      </c>
    </row>
    <row r="42" spans="1:14" ht="12.75" customHeight="1" x14ac:dyDescent="0.25">
      <c r="A42" s="1" t="s">
        <v>47</v>
      </c>
      <c r="B42" s="3">
        <v>7.3</v>
      </c>
      <c r="C42" s="3">
        <v>7.4</v>
      </c>
      <c r="D42" s="3">
        <v>7.3</v>
      </c>
      <c r="E42" s="3">
        <v>7.1</v>
      </c>
      <c r="F42" s="3">
        <v>7.1</v>
      </c>
      <c r="G42" s="3">
        <v>6.7</v>
      </c>
      <c r="H42" s="3">
        <v>6.7</v>
      </c>
      <c r="I42" s="3">
        <v>6.7</v>
      </c>
      <c r="J42" s="3">
        <v>6.6</v>
      </c>
      <c r="K42" s="2">
        <v>7</v>
      </c>
      <c r="L42" s="3">
        <v>6.9</v>
      </c>
      <c r="M42" s="3">
        <v>7.2</v>
      </c>
      <c r="N42" s="14">
        <f t="shared" si="0"/>
        <v>6.8285714285714292</v>
      </c>
    </row>
    <row r="43" spans="1:14" ht="12.75" customHeight="1" x14ac:dyDescent="0.25">
      <c r="A43" s="1" t="s">
        <v>48</v>
      </c>
      <c r="B43" s="3">
        <v>6.6</v>
      </c>
      <c r="C43" s="3">
        <v>6.9</v>
      </c>
      <c r="D43" s="3">
        <v>6.8</v>
      </c>
      <c r="E43" s="3">
        <v>6.5</v>
      </c>
      <c r="F43" s="3">
        <v>6.2</v>
      </c>
      <c r="G43" s="3">
        <v>5.6</v>
      </c>
      <c r="H43" s="3">
        <v>5.6</v>
      </c>
      <c r="I43" s="3">
        <v>5.5</v>
      </c>
      <c r="J43" s="3">
        <v>5.3</v>
      </c>
      <c r="K43" s="3">
        <v>5.4</v>
      </c>
      <c r="L43" s="3">
        <v>5.2</v>
      </c>
      <c r="M43" s="3">
        <v>5.4</v>
      </c>
      <c r="N43" s="14">
        <f t="shared" si="0"/>
        <v>5.4285714285714288</v>
      </c>
    </row>
    <row r="44" spans="1:14" ht="12.75" customHeight="1" x14ac:dyDescent="0.25">
      <c r="A44" s="1" t="s">
        <v>49</v>
      </c>
      <c r="B44" s="3">
        <v>5.4</v>
      </c>
      <c r="C44" s="3">
        <v>5.6</v>
      </c>
      <c r="D44" s="3">
        <v>5.5</v>
      </c>
      <c r="E44" s="3">
        <v>5.3</v>
      </c>
      <c r="F44" s="2">
        <v>5</v>
      </c>
      <c r="G44" s="3">
        <v>4.9000000000000004</v>
      </c>
      <c r="H44" s="3">
        <v>5.0999999999999996</v>
      </c>
      <c r="I44" s="2">
        <v>5</v>
      </c>
      <c r="J44" s="3">
        <v>4.9000000000000004</v>
      </c>
      <c r="K44" s="3">
        <v>5.0999999999999996</v>
      </c>
      <c r="L44" s="2">
        <v>5</v>
      </c>
      <c r="M44" s="3">
        <v>5.2</v>
      </c>
      <c r="N44" s="14">
        <f t="shared" si="0"/>
        <v>5.0285714285714294</v>
      </c>
    </row>
    <row r="45" spans="1:14" ht="12.75" customHeight="1" x14ac:dyDescent="0.25">
      <c r="A45" s="1" t="s">
        <v>50</v>
      </c>
      <c r="B45" s="3">
        <v>6.4</v>
      </c>
      <c r="C45" s="3">
        <v>6.6</v>
      </c>
      <c r="D45" s="3">
        <v>6.5</v>
      </c>
      <c r="E45" s="3">
        <v>6.2</v>
      </c>
      <c r="F45" s="3">
        <v>6.2</v>
      </c>
      <c r="G45" s="3">
        <v>6.4</v>
      </c>
      <c r="H45" s="3">
        <v>6.6</v>
      </c>
      <c r="I45" s="3">
        <v>6.6</v>
      </c>
      <c r="J45" s="3">
        <v>6.3</v>
      </c>
      <c r="K45" s="3">
        <v>6.4</v>
      </c>
      <c r="L45" s="3">
        <v>6.3</v>
      </c>
      <c r="M45" s="3">
        <v>6.6</v>
      </c>
      <c r="N45" s="14">
        <f t="shared" si="0"/>
        <v>6.4571428571428573</v>
      </c>
    </row>
    <row r="46" spans="1:14" ht="12.75" customHeight="1" x14ac:dyDescent="0.25">
      <c r="A46" s="1" t="s">
        <v>51</v>
      </c>
      <c r="B46" s="2">
        <v>0</v>
      </c>
      <c r="C46" s="2">
        <v>0</v>
      </c>
      <c r="D46" t="s">
        <v>0</v>
      </c>
      <c r="E46" s="3">
        <v>3.9</v>
      </c>
      <c r="F46" s="3">
        <v>5.0999999999999996</v>
      </c>
      <c r="G46" s="2">
        <v>5</v>
      </c>
      <c r="H46" s="2">
        <v>5</v>
      </c>
      <c r="I46" s="3">
        <v>4.8</v>
      </c>
      <c r="J46" s="3">
        <v>4.7</v>
      </c>
      <c r="K46" s="3">
        <v>4.9000000000000004</v>
      </c>
      <c r="L46" s="3">
        <v>4.5</v>
      </c>
      <c r="M46" s="3">
        <v>4.7</v>
      </c>
      <c r="N46" s="14">
        <f t="shared" si="0"/>
        <v>4.8</v>
      </c>
    </row>
    <row r="47" spans="1:14" ht="12.75" customHeight="1" x14ac:dyDescent="0.25">
      <c r="A47" s="1" t="s">
        <v>52</v>
      </c>
      <c r="B47" s="2">
        <v>0</v>
      </c>
      <c r="C47" s="2">
        <v>0</v>
      </c>
      <c r="D47" t="s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14">
        <f t="shared" si="0"/>
        <v>0</v>
      </c>
    </row>
    <row r="48" spans="1:14" ht="12.75" customHeight="1" x14ac:dyDescent="0.25">
      <c r="A48" s="1" t="s">
        <v>53</v>
      </c>
      <c r="B48" s="3">
        <v>6.7</v>
      </c>
      <c r="C48" s="3">
        <v>6.9</v>
      </c>
      <c r="D48" s="3">
        <v>6.3</v>
      </c>
      <c r="E48" s="3">
        <v>6.1</v>
      </c>
      <c r="F48" s="2">
        <v>6</v>
      </c>
      <c r="G48" s="3">
        <v>6.4</v>
      </c>
      <c r="H48" s="3">
        <v>6.3</v>
      </c>
      <c r="I48" s="3">
        <v>6.4</v>
      </c>
      <c r="J48" s="2">
        <v>6</v>
      </c>
      <c r="K48" s="2">
        <v>6</v>
      </c>
      <c r="L48" s="3">
        <v>6.2</v>
      </c>
      <c r="M48" s="3">
        <v>6.2</v>
      </c>
      <c r="N48" s="14">
        <f t="shared" si="0"/>
        <v>6.2142857142857153</v>
      </c>
    </row>
    <row r="49" spans="1:14" ht="12.75" customHeight="1" x14ac:dyDescent="0.25">
      <c r="A49" s="1" t="s">
        <v>54</v>
      </c>
      <c r="B49" s="3">
        <v>5.7</v>
      </c>
      <c r="C49" s="3">
        <v>5.9</v>
      </c>
      <c r="D49" s="3">
        <v>5.7</v>
      </c>
      <c r="E49" s="3">
        <v>5.4</v>
      </c>
      <c r="F49" s="3">
        <v>5.3</v>
      </c>
      <c r="G49" s="3">
        <v>5.4</v>
      </c>
      <c r="H49" s="2">
        <v>5</v>
      </c>
      <c r="I49" s="3">
        <v>4.8</v>
      </c>
      <c r="J49" s="3">
        <v>4.7</v>
      </c>
      <c r="K49" s="3">
        <v>4.7</v>
      </c>
      <c r="L49" s="3">
        <v>4.9000000000000004</v>
      </c>
      <c r="M49" s="3">
        <v>4.9000000000000004</v>
      </c>
      <c r="N49" s="14">
        <f t="shared" si="0"/>
        <v>4.9142857142857137</v>
      </c>
    </row>
    <row r="50" spans="1:14" ht="12.75" customHeight="1" x14ac:dyDescent="0.25">
      <c r="A50" s="1" t="s">
        <v>55</v>
      </c>
      <c r="B50" s="3">
        <v>5.9</v>
      </c>
      <c r="C50" s="2">
        <v>6</v>
      </c>
      <c r="D50" s="3">
        <v>5.7</v>
      </c>
      <c r="E50" s="3">
        <v>5.6</v>
      </c>
      <c r="F50" s="3">
        <v>5.0999999999999996</v>
      </c>
      <c r="G50" s="2">
        <v>5</v>
      </c>
      <c r="H50" s="3">
        <v>5.2</v>
      </c>
      <c r="I50" s="3">
        <v>4.7</v>
      </c>
      <c r="J50" s="3">
        <v>4.7</v>
      </c>
      <c r="K50" s="3">
        <v>4.9000000000000004</v>
      </c>
      <c r="L50" s="3">
        <v>5.8</v>
      </c>
      <c r="M50" s="2">
        <v>6</v>
      </c>
      <c r="N50" s="14">
        <f t="shared" si="0"/>
        <v>5.1857142857142851</v>
      </c>
    </row>
    <row r="51" spans="1:14" ht="12.75" customHeight="1" x14ac:dyDescent="0.25">
      <c r="A51" s="1" t="s">
        <v>56</v>
      </c>
      <c r="B51" s="3">
        <v>5.5</v>
      </c>
      <c r="C51" s="3">
        <v>5.8</v>
      </c>
      <c r="D51" s="3">
        <v>5.8</v>
      </c>
      <c r="E51" s="3">
        <v>5.5</v>
      </c>
      <c r="F51" s="3">
        <v>5.4</v>
      </c>
      <c r="G51" s="3">
        <v>5.2</v>
      </c>
      <c r="H51" s="2">
        <v>5</v>
      </c>
      <c r="I51" s="3">
        <v>4.9000000000000004</v>
      </c>
      <c r="J51" s="3">
        <v>4.5999999999999996</v>
      </c>
      <c r="K51" s="3">
        <v>4.5999999999999996</v>
      </c>
      <c r="L51" s="3">
        <v>4.5</v>
      </c>
      <c r="M51" s="3">
        <v>4.7</v>
      </c>
      <c r="N51" s="14">
        <f t="shared" si="0"/>
        <v>4.7857142857142856</v>
      </c>
    </row>
    <row r="52" spans="1:14" ht="12.75" customHeight="1" x14ac:dyDescent="0.25">
      <c r="A52" s="1" t="s">
        <v>57</v>
      </c>
      <c r="B52" s="3">
        <v>5.6</v>
      </c>
      <c r="C52" s="3">
        <v>5.9</v>
      </c>
      <c r="D52" s="3">
        <v>5.7</v>
      </c>
      <c r="E52" s="3">
        <v>5.5</v>
      </c>
      <c r="F52" s="3">
        <v>5.5</v>
      </c>
      <c r="G52" s="3">
        <v>5.5</v>
      </c>
      <c r="H52" s="3">
        <v>5.6</v>
      </c>
      <c r="I52" s="3">
        <v>5.6</v>
      </c>
      <c r="J52" s="3">
        <v>5.0999999999999996</v>
      </c>
      <c r="K52" s="3">
        <v>5.2</v>
      </c>
      <c r="L52" s="3">
        <v>5.2</v>
      </c>
      <c r="M52" s="3">
        <v>5.6</v>
      </c>
      <c r="N52" s="14">
        <f t="shared" si="0"/>
        <v>5.3999999999999995</v>
      </c>
    </row>
    <row r="53" spans="1:14" ht="12.75" customHeight="1" x14ac:dyDescent="0.25">
      <c r="A53" s="1" t="s">
        <v>58</v>
      </c>
      <c r="B53" s="2">
        <v>0</v>
      </c>
      <c r="C53" s="3">
        <v>6.4</v>
      </c>
      <c r="D53" s="3">
        <v>6.9</v>
      </c>
      <c r="E53" s="3">
        <v>6.8</v>
      </c>
      <c r="F53" s="3">
        <v>6.5</v>
      </c>
      <c r="G53" s="3">
        <v>6.2</v>
      </c>
      <c r="H53" s="3">
        <v>5.9</v>
      </c>
      <c r="I53" s="3">
        <v>5.8</v>
      </c>
      <c r="J53" s="3">
        <v>5.6</v>
      </c>
      <c r="K53" s="3">
        <v>5.7</v>
      </c>
      <c r="L53" s="3">
        <v>5.8</v>
      </c>
      <c r="M53" s="3">
        <v>6.3</v>
      </c>
      <c r="N53" s="14">
        <f t="shared" si="0"/>
        <v>5.8999999999999995</v>
      </c>
    </row>
    <row r="54" spans="1:14" ht="12.75" customHeight="1" x14ac:dyDescent="0.25">
      <c r="A54" s="1" t="s">
        <v>59</v>
      </c>
      <c r="B54" s="3">
        <v>6.1</v>
      </c>
      <c r="C54" s="3">
        <v>6.2</v>
      </c>
      <c r="D54" s="3">
        <v>6.1</v>
      </c>
      <c r="E54" s="3">
        <v>5.6</v>
      </c>
      <c r="F54" s="3">
        <v>5.6</v>
      </c>
      <c r="G54" s="3">
        <v>5.7</v>
      </c>
      <c r="H54" s="3">
        <v>5.8</v>
      </c>
      <c r="I54" s="3">
        <v>5.6</v>
      </c>
      <c r="J54" s="2">
        <v>5</v>
      </c>
      <c r="K54" s="2">
        <v>5</v>
      </c>
      <c r="L54" s="3">
        <v>4.9000000000000004</v>
      </c>
      <c r="M54" s="2">
        <v>5</v>
      </c>
      <c r="N54" s="14">
        <f t="shared" si="0"/>
        <v>5.2857142857142856</v>
      </c>
    </row>
    <row r="55" spans="1:14" ht="12.75" customHeight="1" x14ac:dyDescent="0.25">
      <c r="A55" s="1" t="s">
        <v>60</v>
      </c>
      <c r="B55" s="2">
        <v>0</v>
      </c>
      <c r="C55" s="2">
        <v>0</v>
      </c>
      <c r="D55" t="s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14">
        <f t="shared" si="0"/>
        <v>0</v>
      </c>
    </row>
    <row r="56" spans="1:14" ht="12.75" customHeight="1" x14ac:dyDescent="0.25">
      <c r="A56" s="1" t="s">
        <v>61</v>
      </c>
      <c r="B56" s="3">
        <v>7.6</v>
      </c>
      <c r="C56" s="3">
        <v>7.7</v>
      </c>
      <c r="D56" s="3">
        <v>7.5</v>
      </c>
      <c r="E56" s="2">
        <v>7</v>
      </c>
      <c r="F56" s="3">
        <v>7.1</v>
      </c>
      <c r="G56" s="3">
        <v>7.2</v>
      </c>
      <c r="H56" s="2">
        <v>7</v>
      </c>
      <c r="I56" s="3">
        <v>6.8</v>
      </c>
      <c r="J56" s="3">
        <v>6.3</v>
      </c>
      <c r="K56" s="3">
        <v>6.4</v>
      </c>
      <c r="L56" s="3">
        <v>5.9</v>
      </c>
      <c r="M56" s="3">
        <v>6.1</v>
      </c>
      <c r="N56" s="14">
        <f t="shared" si="0"/>
        <v>6.5285714285714294</v>
      </c>
    </row>
    <row r="57" spans="1:14" ht="12.75" customHeight="1" x14ac:dyDescent="0.25">
      <c r="A57" s="1" t="s">
        <v>62</v>
      </c>
      <c r="B57" s="3">
        <v>6.2</v>
      </c>
      <c r="C57" s="3">
        <v>6.3</v>
      </c>
      <c r="D57" s="3">
        <v>6.1</v>
      </c>
      <c r="E57" s="3">
        <v>5.7</v>
      </c>
      <c r="F57" s="3">
        <v>5.7</v>
      </c>
      <c r="G57" s="3">
        <v>5.6</v>
      </c>
      <c r="H57" s="3">
        <v>5.7</v>
      </c>
      <c r="I57" s="3">
        <v>5.4</v>
      </c>
      <c r="J57" s="3">
        <v>5.2</v>
      </c>
      <c r="K57" s="3">
        <v>5.2</v>
      </c>
      <c r="L57" s="2">
        <v>5</v>
      </c>
      <c r="M57" s="3">
        <v>5.2</v>
      </c>
      <c r="N57" s="14">
        <f t="shared" si="0"/>
        <v>5.3285714285714292</v>
      </c>
    </row>
    <row r="58" spans="1:14" ht="12.75" customHeight="1" x14ac:dyDescent="0.25">
      <c r="A58" s="1" t="s">
        <v>63</v>
      </c>
      <c r="B58" s="3">
        <v>5.6</v>
      </c>
      <c r="C58" s="3">
        <v>5.8</v>
      </c>
      <c r="D58" s="3">
        <v>5.6</v>
      </c>
      <c r="E58" s="3">
        <v>5.3</v>
      </c>
      <c r="F58" s="3">
        <v>5.4</v>
      </c>
      <c r="G58" s="3">
        <v>5.3</v>
      </c>
      <c r="H58" s="3">
        <v>5.0999999999999996</v>
      </c>
      <c r="I58" s="2">
        <v>5</v>
      </c>
      <c r="J58" s="2">
        <v>5</v>
      </c>
      <c r="K58" s="3">
        <v>5.3</v>
      </c>
      <c r="L58" s="3">
        <v>5.3</v>
      </c>
      <c r="M58" s="3">
        <v>5.6</v>
      </c>
      <c r="N58" s="14">
        <f t="shared" si="0"/>
        <v>5.2285714285714286</v>
      </c>
    </row>
    <row r="59" spans="1:14" ht="12.75" customHeight="1" x14ac:dyDescent="0.25">
      <c r="A59" s="1" t="s">
        <v>64</v>
      </c>
      <c r="B59" s="2">
        <v>7</v>
      </c>
      <c r="C59" s="3">
        <v>7.6</v>
      </c>
      <c r="D59" s="3">
        <v>7.3</v>
      </c>
      <c r="E59" s="3">
        <v>7.2</v>
      </c>
      <c r="F59" s="3">
        <v>7.1</v>
      </c>
      <c r="G59" s="3">
        <v>6.5</v>
      </c>
      <c r="H59" s="3">
        <v>6.5</v>
      </c>
      <c r="I59" s="3">
        <v>6.4</v>
      </c>
      <c r="J59" s="2">
        <v>6</v>
      </c>
      <c r="K59" s="3">
        <v>6.2</v>
      </c>
      <c r="L59" s="3">
        <v>5.9</v>
      </c>
      <c r="M59" s="3">
        <v>6.3</v>
      </c>
      <c r="N59" s="14">
        <f t="shared" si="0"/>
        <v>6.2571428571428571</v>
      </c>
    </row>
    <row r="60" spans="1:14" ht="12.75" customHeight="1" x14ac:dyDescent="0.25">
      <c r="A60" s="1" t="s">
        <v>65</v>
      </c>
      <c r="B60" s="3">
        <v>5.8</v>
      </c>
      <c r="C60" s="3">
        <v>6.1</v>
      </c>
      <c r="D60" s="3">
        <v>5.8</v>
      </c>
      <c r="E60" s="3">
        <v>5.8</v>
      </c>
      <c r="F60" s="3">
        <v>5.8</v>
      </c>
      <c r="G60" s="3">
        <v>5.7</v>
      </c>
      <c r="H60" s="3">
        <v>5.4</v>
      </c>
      <c r="I60" s="3">
        <v>5.3</v>
      </c>
      <c r="J60" s="3">
        <v>4.9000000000000004</v>
      </c>
      <c r="K60" s="2">
        <v>5</v>
      </c>
      <c r="L60" s="3">
        <v>4.8</v>
      </c>
      <c r="M60" s="3">
        <v>5.2</v>
      </c>
      <c r="N60" s="14">
        <f t="shared" si="0"/>
        <v>5.1857142857142859</v>
      </c>
    </row>
    <row r="61" spans="1:14" ht="12.75" customHeight="1" x14ac:dyDescent="0.25">
      <c r="A61" s="1" t="s">
        <v>66</v>
      </c>
      <c r="B61" s="3">
        <v>5.5</v>
      </c>
      <c r="C61" s="3">
        <v>5.9</v>
      </c>
      <c r="D61" s="3">
        <v>5.6</v>
      </c>
      <c r="E61" s="3">
        <v>5.0999999999999996</v>
      </c>
      <c r="F61" s="2">
        <v>5</v>
      </c>
      <c r="G61" s="3">
        <v>4.9000000000000004</v>
      </c>
      <c r="H61" s="3">
        <v>4.9000000000000004</v>
      </c>
      <c r="I61" s="2">
        <v>5</v>
      </c>
      <c r="J61" s="3">
        <v>4.9000000000000004</v>
      </c>
      <c r="K61" s="3">
        <v>5.0999999999999996</v>
      </c>
      <c r="L61" s="3">
        <v>5.0999999999999996</v>
      </c>
      <c r="M61" s="3">
        <v>5.6</v>
      </c>
      <c r="N61" s="14">
        <f t="shared" si="0"/>
        <v>5.0714285714285721</v>
      </c>
    </row>
    <row r="62" spans="1:14" ht="12.75" customHeight="1" x14ac:dyDescent="0.25">
      <c r="A62" s="1" t="s">
        <v>67</v>
      </c>
      <c r="B62" s="3">
        <v>7.7</v>
      </c>
      <c r="C62" s="3">
        <v>7.8</v>
      </c>
      <c r="D62" s="3">
        <v>7.5</v>
      </c>
      <c r="E62" s="3">
        <v>7.5</v>
      </c>
      <c r="F62" s="2">
        <v>7</v>
      </c>
      <c r="G62" s="3">
        <v>6.8</v>
      </c>
      <c r="H62" s="3">
        <v>6.8</v>
      </c>
      <c r="I62" s="3">
        <v>6.7</v>
      </c>
      <c r="J62" s="3">
        <v>6.1</v>
      </c>
      <c r="K62" s="3">
        <v>6.2</v>
      </c>
      <c r="L62" s="2">
        <v>6</v>
      </c>
      <c r="M62" s="3">
        <v>6.3</v>
      </c>
      <c r="N62" s="14">
        <f t="shared" si="0"/>
        <v>6.4142857142857137</v>
      </c>
    </row>
    <row r="63" spans="1:14" ht="12.75" customHeight="1" x14ac:dyDescent="0.25">
      <c r="A63" s="1" t="s">
        <v>68</v>
      </c>
      <c r="B63" s="3">
        <v>5.5</v>
      </c>
      <c r="C63" s="2">
        <v>6</v>
      </c>
      <c r="D63" s="3">
        <v>5.7</v>
      </c>
      <c r="E63" s="3">
        <v>5.2</v>
      </c>
      <c r="F63" s="3">
        <v>5.2</v>
      </c>
      <c r="G63" s="3">
        <v>5.0999999999999996</v>
      </c>
      <c r="H63" s="3">
        <v>5.0999999999999996</v>
      </c>
      <c r="I63" s="3">
        <v>5.0999999999999996</v>
      </c>
      <c r="J63" s="3">
        <v>4.9000000000000004</v>
      </c>
      <c r="K63" s="2">
        <v>5</v>
      </c>
      <c r="L63" s="3">
        <v>5.0999999999999996</v>
      </c>
      <c r="M63" s="3">
        <v>5.3</v>
      </c>
      <c r="N63" s="14">
        <f t="shared" si="0"/>
        <v>5.0857142857142845</v>
      </c>
    </row>
    <row r="64" spans="1:14" ht="12.75" customHeight="1" x14ac:dyDescent="0.25">
      <c r="A64" s="1" t="s">
        <v>69</v>
      </c>
      <c r="B64" s="3">
        <v>6.4</v>
      </c>
      <c r="C64" s="3">
        <v>6.9</v>
      </c>
      <c r="D64" s="2">
        <v>7</v>
      </c>
      <c r="E64" s="3">
        <v>6.7</v>
      </c>
      <c r="F64" s="3">
        <v>6.7</v>
      </c>
      <c r="G64" s="3">
        <v>6.6</v>
      </c>
      <c r="H64" s="3">
        <v>6.4</v>
      </c>
      <c r="I64" s="3">
        <v>6.5</v>
      </c>
      <c r="J64" s="3">
        <v>6.2</v>
      </c>
      <c r="K64" s="3">
        <v>6.3</v>
      </c>
      <c r="L64" s="3">
        <v>6.4</v>
      </c>
      <c r="M64" s="3">
        <v>6.7</v>
      </c>
      <c r="N64" s="14">
        <f t="shared" si="0"/>
        <v>6.4428571428571431</v>
      </c>
    </row>
    <row r="65" spans="1:14" ht="12.75" customHeight="1" x14ac:dyDescent="0.25">
      <c r="A65" s="1" t="s">
        <v>70</v>
      </c>
      <c r="B65" s="3">
        <v>6.1</v>
      </c>
      <c r="C65" s="3">
        <v>6.4</v>
      </c>
      <c r="D65" s="3">
        <v>6.5</v>
      </c>
      <c r="E65" s="3">
        <v>6.1</v>
      </c>
      <c r="F65" s="2">
        <v>6</v>
      </c>
      <c r="G65" s="3">
        <v>6.1</v>
      </c>
      <c r="H65" s="3">
        <v>6.1</v>
      </c>
      <c r="I65" s="2">
        <v>6</v>
      </c>
      <c r="J65" s="3">
        <v>5.6</v>
      </c>
      <c r="K65" s="3">
        <v>5.7</v>
      </c>
      <c r="L65" s="3">
        <v>5.6</v>
      </c>
      <c r="M65" s="3">
        <v>5.9</v>
      </c>
      <c r="N65" s="14">
        <f t="shared" si="0"/>
        <v>5.8571428571428559</v>
      </c>
    </row>
    <row r="66" spans="1:14" ht="12.75" customHeight="1" x14ac:dyDescent="0.25">
      <c r="A66" s="1" t="s">
        <v>71</v>
      </c>
      <c r="B66" s="3">
        <v>5.9</v>
      </c>
      <c r="C66" s="3">
        <v>6.3</v>
      </c>
      <c r="D66" s="3">
        <v>6.2</v>
      </c>
      <c r="E66" s="3">
        <v>5.9</v>
      </c>
      <c r="F66" s="3">
        <v>5.4</v>
      </c>
      <c r="G66" s="3">
        <v>5.3</v>
      </c>
      <c r="H66" s="3">
        <v>5.2</v>
      </c>
      <c r="I66" s="3">
        <v>5.2</v>
      </c>
      <c r="J66" s="3">
        <v>5.3</v>
      </c>
      <c r="K66" s="3">
        <v>5.2</v>
      </c>
      <c r="L66" s="3">
        <v>5.3</v>
      </c>
      <c r="M66" s="3">
        <v>5.6</v>
      </c>
      <c r="N66" s="14">
        <f t="shared" si="0"/>
        <v>5.3</v>
      </c>
    </row>
    <row r="67" spans="1:14" ht="12.75" customHeight="1" x14ac:dyDescent="0.25">
      <c r="A67" s="1" t="s">
        <v>72</v>
      </c>
      <c r="B67" s="3">
        <v>8.3000000000000007</v>
      </c>
      <c r="C67" s="3">
        <v>8.3000000000000007</v>
      </c>
      <c r="D67" s="3">
        <v>7.4</v>
      </c>
      <c r="E67" s="3">
        <v>7.1</v>
      </c>
      <c r="F67" s="2">
        <v>6</v>
      </c>
      <c r="G67" s="3">
        <v>5.9</v>
      </c>
      <c r="H67" s="3">
        <v>5.9</v>
      </c>
      <c r="I67" s="3">
        <v>5.9</v>
      </c>
      <c r="J67" s="3">
        <v>5.6</v>
      </c>
      <c r="K67" s="3">
        <v>5.6</v>
      </c>
      <c r="L67" s="3">
        <v>5.6</v>
      </c>
      <c r="M67" s="3">
        <v>5.9</v>
      </c>
      <c r="N67" s="14">
        <f t="shared" si="0"/>
        <v>5.7714285714285722</v>
      </c>
    </row>
    <row r="68" spans="1:14" ht="12.75" customHeight="1" x14ac:dyDescent="0.25">
      <c r="A68" s="1" t="s">
        <v>73</v>
      </c>
      <c r="B68" s="3">
        <v>5.8</v>
      </c>
      <c r="C68" s="2">
        <v>6</v>
      </c>
      <c r="D68" s="3">
        <v>5.9</v>
      </c>
      <c r="E68" s="3">
        <v>5.7</v>
      </c>
      <c r="F68" s="3">
        <v>5.5</v>
      </c>
      <c r="G68" s="3">
        <v>5.3</v>
      </c>
      <c r="H68" s="3">
        <v>5.5</v>
      </c>
      <c r="I68" s="3">
        <v>5.5</v>
      </c>
      <c r="J68" s="3">
        <v>5.4</v>
      </c>
      <c r="K68" s="3">
        <v>5.5</v>
      </c>
      <c r="L68" s="3">
        <v>5.5</v>
      </c>
      <c r="M68" s="3">
        <v>5.7</v>
      </c>
      <c r="N68" s="14">
        <f t="shared" si="0"/>
        <v>5.4857142857142867</v>
      </c>
    </row>
    <row r="69" spans="1:14" ht="12.75" customHeight="1" x14ac:dyDescent="0.25">
      <c r="A69" s="1" t="s">
        <v>74</v>
      </c>
      <c r="B69" s="3">
        <v>6.2</v>
      </c>
      <c r="C69" s="3">
        <v>6.4</v>
      </c>
      <c r="D69" s="3">
        <v>6.1</v>
      </c>
      <c r="E69" s="3">
        <v>5.7</v>
      </c>
      <c r="F69" s="3">
        <v>5.6</v>
      </c>
      <c r="G69" s="3">
        <v>5.5</v>
      </c>
      <c r="H69" s="3">
        <v>5.3</v>
      </c>
      <c r="I69" s="3">
        <v>5.3</v>
      </c>
      <c r="J69" s="3">
        <v>5.2</v>
      </c>
      <c r="K69" s="3">
        <v>5.3</v>
      </c>
      <c r="L69" s="3">
        <v>5.0999999999999996</v>
      </c>
      <c r="M69" s="3">
        <v>5.3</v>
      </c>
      <c r="N69" s="14">
        <f t="shared" si="0"/>
        <v>5.2857142857142856</v>
      </c>
    </row>
    <row r="70" spans="1:14" ht="12.75" customHeight="1" x14ac:dyDescent="0.25">
      <c r="A70" s="1" t="s">
        <v>75</v>
      </c>
      <c r="B70" s="2">
        <v>0</v>
      </c>
      <c r="C70" s="2">
        <v>0</v>
      </c>
      <c r="D70" t="s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14">
        <f t="shared" ref="N70:N100" si="1">AVERAGE(G70:M70)</f>
        <v>0</v>
      </c>
    </row>
    <row r="71" spans="1:14" ht="12.75" customHeight="1" x14ac:dyDescent="0.25">
      <c r="A71" s="1" t="s">
        <v>76</v>
      </c>
      <c r="B71" s="3">
        <v>6.5</v>
      </c>
      <c r="C71" s="3">
        <v>6.6</v>
      </c>
      <c r="D71" s="3">
        <v>6.1</v>
      </c>
      <c r="E71" s="3">
        <v>5.6</v>
      </c>
      <c r="F71" s="3">
        <v>5.5</v>
      </c>
      <c r="G71" s="3">
        <v>5.5</v>
      </c>
      <c r="H71" s="3">
        <v>5.3</v>
      </c>
      <c r="I71" s="3">
        <v>5.3</v>
      </c>
      <c r="J71" s="3">
        <v>5.2</v>
      </c>
      <c r="K71" s="3">
        <v>5.3</v>
      </c>
      <c r="L71" s="3">
        <v>5.2</v>
      </c>
      <c r="M71" s="3">
        <v>5.7</v>
      </c>
      <c r="N71" s="14">
        <f t="shared" si="1"/>
        <v>5.3571428571428568</v>
      </c>
    </row>
    <row r="72" spans="1:14" ht="12.75" customHeight="1" x14ac:dyDescent="0.25">
      <c r="A72" s="1" t="s">
        <v>77</v>
      </c>
      <c r="B72" s="3">
        <v>7.6</v>
      </c>
      <c r="C72" s="3">
        <v>7.8</v>
      </c>
      <c r="D72" s="3">
        <v>7.5</v>
      </c>
      <c r="E72" s="2">
        <v>7</v>
      </c>
      <c r="F72" s="2">
        <v>7</v>
      </c>
      <c r="G72" s="3">
        <v>6.8</v>
      </c>
      <c r="H72" s="3">
        <v>6.8</v>
      </c>
      <c r="I72" s="3">
        <v>6.8</v>
      </c>
      <c r="J72" s="3">
        <v>6.5</v>
      </c>
      <c r="K72" s="3">
        <v>6.5</v>
      </c>
      <c r="L72" s="3">
        <v>6.6</v>
      </c>
      <c r="M72" s="3">
        <v>6.9</v>
      </c>
      <c r="N72" s="14">
        <f t="shared" si="1"/>
        <v>6.7</v>
      </c>
    </row>
    <row r="73" spans="1:14" ht="12.75" customHeight="1" x14ac:dyDescent="0.25">
      <c r="A73" s="1" t="s">
        <v>78</v>
      </c>
      <c r="B73" s="3">
        <v>8.4</v>
      </c>
      <c r="C73" s="3">
        <v>8.5</v>
      </c>
      <c r="D73" s="3">
        <v>8.1</v>
      </c>
      <c r="E73" s="3">
        <v>7.8</v>
      </c>
      <c r="F73" s="3">
        <v>7.7</v>
      </c>
      <c r="G73" s="3">
        <v>7.6</v>
      </c>
      <c r="H73" s="3">
        <v>7.9</v>
      </c>
      <c r="I73" s="3">
        <v>7.8</v>
      </c>
      <c r="J73" s="3">
        <v>7.6</v>
      </c>
      <c r="K73" s="3">
        <v>7.7</v>
      </c>
      <c r="L73" s="3">
        <v>7.8</v>
      </c>
      <c r="M73" s="3">
        <v>8.4</v>
      </c>
      <c r="N73" s="14">
        <f t="shared" si="1"/>
        <v>7.8285714285714283</v>
      </c>
    </row>
    <row r="74" spans="1:14" ht="12.75" customHeight="1" x14ac:dyDescent="0.25">
      <c r="A74" s="1" t="s">
        <v>79</v>
      </c>
      <c r="B74" s="3">
        <v>7.6</v>
      </c>
      <c r="C74" s="3">
        <v>7.8</v>
      </c>
      <c r="D74" s="3">
        <v>7.4</v>
      </c>
      <c r="E74" s="3">
        <v>6.9</v>
      </c>
      <c r="F74" s="3">
        <v>6.6</v>
      </c>
      <c r="G74" s="3">
        <v>6.4</v>
      </c>
      <c r="H74" s="3">
        <v>6.6</v>
      </c>
      <c r="I74" s="3">
        <v>6.6</v>
      </c>
      <c r="J74" s="3">
        <v>6.1</v>
      </c>
      <c r="K74" s="3">
        <v>6.1</v>
      </c>
      <c r="L74" s="3">
        <v>6.2</v>
      </c>
      <c r="M74" s="3">
        <v>6.5</v>
      </c>
      <c r="N74" s="14">
        <f t="shared" si="1"/>
        <v>6.3571428571428585</v>
      </c>
    </row>
    <row r="75" spans="1:14" ht="12.75" customHeight="1" x14ac:dyDescent="0.25">
      <c r="A75" s="1" t="s">
        <v>80</v>
      </c>
      <c r="B75" s="3">
        <v>7.9</v>
      </c>
      <c r="C75" s="3">
        <v>8.3000000000000007</v>
      </c>
      <c r="D75" s="3">
        <v>7.9</v>
      </c>
      <c r="E75" s="3">
        <v>7.8</v>
      </c>
      <c r="F75" s="3">
        <v>8.1999999999999993</v>
      </c>
      <c r="G75" s="2">
        <v>8</v>
      </c>
      <c r="H75" s="3">
        <v>8.3000000000000007</v>
      </c>
      <c r="I75" s="3">
        <v>8.5</v>
      </c>
      <c r="J75" s="3">
        <v>8.5</v>
      </c>
      <c r="K75" s="3">
        <v>8.6</v>
      </c>
      <c r="L75" s="3">
        <v>8.8000000000000007</v>
      </c>
      <c r="M75" s="3">
        <v>9.4</v>
      </c>
      <c r="N75" s="14">
        <f t="shared" si="1"/>
        <v>8.5857142857142854</v>
      </c>
    </row>
    <row r="76" spans="1:14" ht="12.75" customHeight="1" x14ac:dyDescent="0.25">
      <c r="A76" s="1" t="s">
        <v>81</v>
      </c>
      <c r="B76" s="2">
        <v>7</v>
      </c>
      <c r="C76" s="3">
        <v>7.1</v>
      </c>
      <c r="D76" s="3">
        <v>6.5</v>
      </c>
      <c r="E76" s="3">
        <v>6.4</v>
      </c>
      <c r="F76" s="3">
        <v>6.2</v>
      </c>
      <c r="G76" s="2">
        <v>6</v>
      </c>
      <c r="H76" s="3">
        <v>6.3</v>
      </c>
      <c r="I76" s="3">
        <v>6.3</v>
      </c>
      <c r="J76" s="3">
        <v>5.8</v>
      </c>
      <c r="K76" s="3">
        <v>5.8</v>
      </c>
      <c r="L76" s="3">
        <v>5.9</v>
      </c>
      <c r="M76" s="3">
        <v>6.3</v>
      </c>
      <c r="N76" s="14">
        <f t="shared" si="1"/>
        <v>6.0571428571428569</v>
      </c>
    </row>
    <row r="77" spans="1:14" ht="12.75" customHeight="1" x14ac:dyDescent="0.25">
      <c r="A77" s="1" t="s">
        <v>82</v>
      </c>
      <c r="B77" s="3">
        <v>6.5</v>
      </c>
      <c r="C77" s="3">
        <v>6.6</v>
      </c>
      <c r="D77" s="3">
        <v>6.1</v>
      </c>
      <c r="E77" s="3">
        <v>5.6</v>
      </c>
      <c r="F77" s="3">
        <v>5.4</v>
      </c>
      <c r="G77" s="3">
        <v>5.2</v>
      </c>
      <c r="H77" s="3">
        <v>5.2</v>
      </c>
      <c r="I77" s="3">
        <v>5.0999999999999996</v>
      </c>
      <c r="J77" s="3">
        <v>4.7</v>
      </c>
      <c r="K77" s="3">
        <v>4.9000000000000004</v>
      </c>
      <c r="L77" s="3">
        <v>5.0999999999999996</v>
      </c>
      <c r="M77" s="3">
        <v>5.4</v>
      </c>
      <c r="N77" s="14">
        <f t="shared" si="1"/>
        <v>5.0857142857142863</v>
      </c>
    </row>
    <row r="78" spans="1:14" ht="12.75" customHeight="1" x14ac:dyDescent="0.25">
      <c r="A78" s="1" t="s">
        <v>83</v>
      </c>
      <c r="B78" s="2">
        <v>0</v>
      </c>
      <c r="C78" s="2">
        <v>0</v>
      </c>
      <c r="D78" t="s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14">
        <f t="shared" si="1"/>
        <v>0</v>
      </c>
    </row>
    <row r="79" spans="1:14" ht="12.75" customHeight="1" x14ac:dyDescent="0.25">
      <c r="A79" s="1" t="s">
        <v>84</v>
      </c>
      <c r="B79" s="3">
        <v>5.7</v>
      </c>
      <c r="C79" s="3">
        <v>5.7</v>
      </c>
      <c r="D79" s="3">
        <v>5.6</v>
      </c>
      <c r="E79" s="3">
        <v>5.2</v>
      </c>
      <c r="F79" s="3">
        <v>5.4</v>
      </c>
      <c r="G79" s="3">
        <v>5.6</v>
      </c>
      <c r="H79" s="3">
        <v>5.9</v>
      </c>
      <c r="I79" s="3">
        <v>5.8</v>
      </c>
      <c r="J79" s="3">
        <v>5.9</v>
      </c>
      <c r="K79" s="2">
        <v>6</v>
      </c>
      <c r="L79" s="3">
        <v>5.5</v>
      </c>
      <c r="M79" s="2">
        <v>6</v>
      </c>
      <c r="N79" s="14">
        <f t="shared" si="1"/>
        <v>5.8142857142857149</v>
      </c>
    </row>
    <row r="80" spans="1:14" ht="12.75" customHeight="1" x14ac:dyDescent="0.25">
      <c r="A80" s="1" t="s">
        <v>85</v>
      </c>
      <c r="B80" s="3">
        <v>5.6</v>
      </c>
      <c r="C80" s="3">
        <v>5.8</v>
      </c>
      <c r="D80" s="3">
        <v>5.8</v>
      </c>
      <c r="E80" s="3">
        <v>5.7</v>
      </c>
      <c r="F80" s="2">
        <v>5</v>
      </c>
      <c r="G80" s="3">
        <v>5.0999999999999996</v>
      </c>
      <c r="H80" s="3">
        <v>4.9000000000000004</v>
      </c>
      <c r="I80" s="3">
        <v>4.9000000000000004</v>
      </c>
      <c r="J80" s="3">
        <v>5.4</v>
      </c>
      <c r="K80" s="3">
        <v>5.5</v>
      </c>
      <c r="L80" s="3">
        <v>5.7</v>
      </c>
      <c r="M80" s="3">
        <v>6.2</v>
      </c>
      <c r="N80" s="14">
        <f t="shared" si="1"/>
        <v>5.3857142857142861</v>
      </c>
    </row>
    <row r="81" spans="1:14" ht="12.75" customHeight="1" x14ac:dyDescent="0.25">
      <c r="A81" s="1" t="s">
        <v>86</v>
      </c>
      <c r="B81" s="3">
        <v>5.9</v>
      </c>
      <c r="C81" s="3">
        <v>6.2</v>
      </c>
      <c r="D81" s="3">
        <v>5.3</v>
      </c>
      <c r="E81" s="2">
        <v>5</v>
      </c>
      <c r="F81" s="3">
        <v>5.0999999999999996</v>
      </c>
      <c r="G81" s="3">
        <v>5.2</v>
      </c>
      <c r="H81" s="3">
        <v>5.2</v>
      </c>
      <c r="I81" s="3">
        <v>4.8</v>
      </c>
      <c r="J81" s="3">
        <v>4.5</v>
      </c>
      <c r="K81" s="3">
        <v>4.5999999999999996</v>
      </c>
      <c r="L81" s="3">
        <v>4.7</v>
      </c>
      <c r="M81" s="2">
        <v>5</v>
      </c>
      <c r="N81" s="14">
        <f t="shared" si="1"/>
        <v>4.8571428571428568</v>
      </c>
    </row>
    <row r="82" spans="1:14" ht="12.75" customHeight="1" x14ac:dyDescent="0.25">
      <c r="A82" s="1" t="s">
        <v>87</v>
      </c>
      <c r="B82" s="3">
        <v>5.6</v>
      </c>
      <c r="C82" s="3">
        <v>5.9</v>
      </c>
      <c r="D82" s="2">
        <v>6</v>
      </c>
      <c r="E82" s="3">
        <v>5.9</v>
      </c>
      <c r="F82" s="2">
        <v>6</v>
      </c>
      <c r="G82" s="2">
        <v>6</v>
      </c>
      <c r="H82" s="3">
        <v>6.1</v>
      </c>
      <c r="I82" s="2">
        <v>6</v>
      </c>
      <c r="J82" s="3">
        <v>5.7</v>
      </c>
      <c r="K82" s="3">
        <v>5.8</v>
      </c>
      <c r="L82" s="3">
        <v>5.7</v>
      </c>
      <c r="M82" s="3">
        <v>5.9</v>
      </c>
      <c r="N82" s="14">
        <f t="shared" si="1"/>
        <v>5.8857142857142861</v>
      </c>
    </row>
    <row r="83" spans="1:14" ht="12.75" customHeight="1" x14ac:dyDescent="0.25">
      <c r="A83" s="1" t="s">
        <v>88</v>
      </c>
      <c r="B83" s="3">
        <v>7.7</v>
      </c>
      <c r="C83" s="3">
        <v>7.6</v>
      </c>
      <c r="D83" s="3">
        <v>6.8</v>
      </c>
      <c r="E83" s="3">
        <v>6.6</v>
      </c>
      <c r="F83" s="3">
        <v>6.6</v>
      </c>
      <c r="G83" s="3">
        <v>6.3</v>
      </c>
      <c r="H83" s="3">
        <v>6.4</v>
      </c>
      <c r="I83" s="3">
        <v>6.3</v>
      </c>
      <c r="J83" s="3">
        <v>6.1</v>
      </c>
      <c r="K83" s="3">
        <v>6.2</v>
      </c>
      <c r="L83" s="3">
        <v>6.1</v>
      </c>
      <c r="M83" s="3">
        <v>6.6</v>
      </c>
      <c r="N83" s="14">
        <f t="shared" si="1"/>
        <v>6.2857142857142856</v>
      </c>
    </row>
    <row r="84" spans="1:14" ht="12.75" customHeight="1" x14ac:dyDescent="0.25">
      <c r="A84" s="1" t="s">
        <v>89</v>
      </c>
      <c r="B84" s="3">
        <v>7.1</v>
      </c>
      <c r="C84" s="3">
        <v>7.1</v>
      </c>
      <c r="D84" s="3">
        <v>5.9</v>
      </c>
      <c r="E84" s="3">
        <v>5.7</v>
      </c>
      <c r="F84" s="3">
        <v>5.7</v>
      </c>
      <c r="G84" s="3">
        <v>5.7</v>
      </c>
      <c r="H84" s="3">
        <v>5.6</v>
      </c>
      <c r="I84" s="3">
        <v>5.5</v>
      </c>
      <c r="J84" s="3">
        <v>5.3</v>
      </c>
      <c r="K84" s="3">
        <v>5.5</v>
      </c>
      <c r="L84" s="3">
        <v>5.5</v>
      </c>
      <c r="M84" s="3">
        <v>5.8</v>
      </c>
      <c r="N84" s="14">
        <f t="shared" si="1"/>
        <v>5.5571428571428569</v>
      </c>
    </row>
    <row r="85" spans="1:14" ht="12.75" customHeight="1" x14ac:dyDescent="0.25">
      <c r="A85" s="1" t="s">
        <v>90</v>
      </c>
      <c r="B85" s="3">
        <v>6.6</v>
      </c>
      <c r="C85" s="3">
        <v>6.9</v>
      </c>
      <c r="D85" s="3">
        <v>5.9</v>
      </c>
      <c r="E85" s="3">
        <v>5.7</v>
      </c>
      <c r="F85" s="3">
        <v>5.4</v>
      </c>
      <c r="G85" s="3">
        <v>5.2</v>
      </c>
      <c r="H85" s="3">
        <v>5.3</v>
      </c>
      <c r="I85" s="3">
        <v>5.2</v>
      </c>
      <c r="J85" s="3">
        <v>4.9000000000000004</v>
      </c>
      <c r="K85" s="3">
        <v>5.2</v>
      </c>
      <c r="L85" s="3">
        <v>5.0999999999999996</v>
      </c>
      <c r="M85" s="3">
        <v>5.5</v>
      </c>
      <c r="N85" s="14">
        <f t="shared" si="1"/>
        <v>5.2</v>
      </c>
    </row>
    <row r="86" spans="1:14" ht="12.75" customHeight="1" x14ac:dyDescent="0.25">
      <c r="A86" s="1" t="s">
        <v>91</v>
      </c>
      <c r="B86" s="3">
        <v>6.9</v>
      </c>
      <c r="C86" s="3">
        <v>7.2</v>
      </c>
      <c r="D86" s="3">
        <v>6.2</v>
      </c>
      <c r="E86" s="3">
        <v>5.9</v>
      </c>
      <c r="F86" s="3">
        <v>6.1</v>
      </c>
      <c r="G86" s="3">
        <v>5.8</v>
      </c>
      <c r="H86" s="3">
        <v>5.9</v>
      </c>
      <c r="I86" s="3">
        <v>5.8</v>
      </c>
      <c r="J86" s="3">
        <v>5.7</v>
      </c>
      <c r="K86" s="2">
        <v>6</v>
      </c>
      <c r="L86" s="3">
        <v>6.1</v>
      </c>
      <c r="M86" s="3">
        <v>6.4</v>
      </c>
      <c r="N86" s="14">
        <f t="shared" si="1"/>
        <v>5.9571428571428564</v>
      </c>
    </row>
    <row r="87" spans="1:14" ht="12.75" customHeight="1" x14ac:dyDescent="0.25">
      <c r="A87" s="1" t="s">
        <v>92</v>
      </c>
      <c r="B87" s="2">
        <v>7</v>
      </c>
      <c r="C87" s="3">
        <v>7.4</v>
      </c>
      <c r="D87" s="3">
        <v>7.2</v>
      </c>
      <c r="E87" s="3">
        <v>6.9</v>
      </c>
      <c r="F87" s="3">
        <v>6.7</v>
      </c>
      <c r="G87" s="3">
        <v>6.3</v>
      </c>
      <c r="H87" s="3">
        <v>6.2</v>
      </c>
      <c r="I87" s="3">
        <v>6.1</v>
      </c>
      <c r="J87" s="3">
        <v>5.7</v>
      </c>
      <c r="K87" s="3">
        <v>5.8</v>
      </c>
      <c r="L87" s="3">
        <v>5.9</v>
      </c>
      <c r="M87" s="3">
        <v>6.2</v>
      </c>
      <c r="N87" s="14">
        <f t="shared" si="1"/>
        <v>6.0285714285714294</v>
      </c>
    </row>
    <row r="88" spans="1:14" ht="12.75" customHeight="1" x14ac:dyDescent="0.25">
      <c r="A88" s="1" t="s">
        <v>93</v>
      </c>
      <c r="B88" s="3">
        <v>6.1</v>
      </c>
      <c r="C88" s="3">
        <v>6.4</v>
      </c>
      <c r="D88" s="3">
        <v>6.1</v>
      </c>
      <c r="E88" s="3">
        <v>5.7</v>
      </c>
      <c r="F88" s="3">
        <v>5.4</v>
      </c>
      <c r="G88" s="3">
        <v>5.5</v>
      </c>
      <c r="H88" s="3">
        <v>5.5</v>
      </c>
      <c r="I88" s="3">
        <v>5.5</v>
      </c>
      <c r="J88" s="3">
        <v>5.2</v>
      </c>
      <c r="K88" s="3">
        <v>5.3</v>
      </c>
      <c r="L88" s="3">
        <v>5.3</v>
      </c>
      <c r="M88" s="3">
        <v>5.4</v>
      </c>
      <c r="N88" s="14">
        <f t="shared" si="1"/>
        <v>5.3857142857142852</v>
      </c>
    </row>
    <row r="89" spans="1:14" ht="12.75" customHeight="1" x14ac:dyDescent="0.25">
      <c r="A89" s="1" t="s">
        <v>94</v>
      </c>
      <c r="B89" s="2">
        <v>0</v>
      </c>
      <c r="C89" s="2">
        <v>0</v>
      </c>
      <c r="D89" t="s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14">
        <f t="shared" si="1"/>
        <v>0</v>
      </c>
    </row>
    <row r="90" spans="1:14" ht="12.75" customHeight="1" x14ac:dyDescent="0.25">
      <c r="A90" s="1" t="s">
        <v>95</v>
      </c>
      <c r="B90" s="3">
        <v>6.9</v>
      </c>
      <c r="C90" s="2">
        <v>7</v>
      </c>
      <c r="D90" s="3">
        <v>6.7</v>
      </c>
      <c r="E90" s="3">
        <v>6.6</v>
      </c>
      <c r="F90" s="3">
        <v>6.6</v>
      </c>
      <c r="G90" s="3">
        <v>6.4</v>
      </c>
      <c r="H90" s="2">
        <v>6</v>
      </c>
      <c r="I90" s="3">
        <v>5.7</v>
      </c>
      <c r="J90" s="3">
        <v>5.3</v>
      </c>
      <c r="K90" s="3">
        <v>5.4</v>
      </c>
      <c r="L90" s="3">
        <v>5.6</v>
      </c>
      <c r="M90" s="3">
        <v>5.8</v>
      </c>
      <c r="N90" s="14">
        <f t="shared" si="1"/>
        <v>5.7428571428571429</v>
      </c>
    </row>
    <row r="91" spans="1:14" ht="12.75" customHeight="1" x14ac:dyDescent="0.25">
      <c r="A91" s="1" t="s">
        <v>96</v>
      </c>
      <c r="B91" s="3">
        <v>6.7</v>
      </c>
      <c r="C91" s="3">
        <v>6.9</v>
      </c>
      <c r="D91" s="2">
        <v>6</v>
      </c>
      <c r="E91" s="3">
        <v>5.7</v>
      </c>
      <c r="F91" s="3">
        <v>5.7</v>
      </c>
      <c r="G91" s="3">
        <v>5.8</v>
      </c>
      <c r="H91" s="3">
        <v>5.8</v>
      </c>
      <c r="I91" s="3">
        <v>5.6</v>
      </c>
      <c r="J91" s="3">
        <v>5.3</v>
      </c>
      <c r="K91" s="3">
        <v>5.5</v>
      </c>
      <c r="L91" s="3">
        <v>5.6</v>
      </c>
      <c r="M91" s="3">
        <v>5.8</v>
      </c>
      <c r="N91" s="14">
        <f t="shared" si="1"/>
        <v>5.6285714285714281</v>
      </c>
    </row>
    <row r="92" spans="1:14" ht="12.75" customHeight="1" x14ac:dyDescent="0.25">
      <c r="A92" s="1" t="s">
        <v>97</v>
      </c>
      <c r="B92" s="3">
        <v>6.7</v>
      </c>
      <c r="C92" s="3">
        <v>6.8</v>
      </c>
      <c r="D92" s="3">
        <v>6.6</v>
      </c>
      <c r="E92" s="3">
        <v>6.4</v>
      </c>
      <c r="F92" s="3">
        <v>6.4</v>
      </c>
      <c r="G92" s="3">
        <v>6.5</v>
      </c>
      <c r="H92" s="3">
        <v>6.8</v>
      </c>
      <c r="I92" s="3">
        <v>6.8</v>
      </c>
      <c r="J92" s="3">
        <v>6.5</v>
      </c>
      <c r="K92" s="3">
        <v>6.6</v>
      </c>
      <c r="L92" s="3">
        <v>6.9</v>
      </c>
      <c r="M92" s="3">
        <v>7.3</v>
      </c>
      <c r="N92" s="14">
        <f t="shared" si="1"/>
        <v>6.7714285714285714</v>
      </c>
    </row>
    <row r="93" spans="1:14" ht="12.75" customHeight="1" x14ac:dyDescent="0.25">
      <c r="A93" s="1" t="s">
        <v>98</v>
      </c>
      <c r="B93" s="3">
        <v>5.9</v>
      </c>
      <c r="C93" s="3">
        <v>6.1</v>
      </c>
      <c r="D93" s="3">
        <v>6.2</v>
      </c>
      <c r="E93" s="3">
        <v>5.7</v>
      </c>
      <c r="F93" s="3">
        <v>5.6</v>
      </c>
      <c r="G93" s="3">
        <v>5.6</v>
      </c>
      <c r="H93" s="2">
        <v>6</v>
      </c>
      <c r="I93" s="2">
        <v>6</v>
      </c>
      <c r="J93" s="3">
        <v>6.1</v>
      </c>
      <c r="K93" s="3">
        <v>6.3</v>
      </c>
      <c r="L93" s="3">
        <v>6.2</v>
      </c>
      <c r="M93" s="3">
        <v>6.3</v>
      </c>
      <c r="N93" s="14">
        <f t="shared" si="1"/>
        <v>6.0714285714285712</v>
      </c>
    </row>
    <row r="94" spans="1:14" ht="12.75" customHeight="1" x14ac:dyDescent="0.25">
      <c r="A94" s="1" t="s">
        <v>99</v>
      </c>
      <c r="B94" s="3">
        <v>6.2</v>
      </c>
      <c r="C94" s="3">
        <v>6.4</v>
      </c>
      <c r="D94" s="3">
        <v>6.2</v>
      </c>
      <c r="E94" s="3">
        <v>5.8</v>
      </c>
      <c r="F94" s="3">
        <v>5.8</v>
      </c>
      <c r="G94" s="3">
        <v>5.9</v>
      </c>
      <c r="H94" s="3">
        <v>6.3</v>
      </c>
      <c r="I94" s="3">
        <v>6.2</v>
      </c>
      <c r="J94" s="3">
        <v>5.7</v>
      </c>
      <c r="K94" s="3">
        <v>5.8</v>
      </c>
      <c r="L94" s="3">
        <v>5.9</v>
      </c>
      <c r="M94" s="3">
        <v>5.9</v>
      </c>
      <c r="N94" s="14">
        <f t="shared" si="1"/>
        <v>5.9571428571428564</v>
      </c>
    </row>
    <row r="95" spans="1:14" ht="12.75" customHeight="1" x14ac:dyDescent="0.25">
      <c r="A95" s="1" t="s">
        <v>100</v>
      </c>
      <c r="B95" s="3">
        <v>6.2</v>
      </c>
      <c r="C95" s="3">
        <v>6.3</v>
      </c>
      <c r="D95" s="3">
        <v>6.1</v>
      </c>
      <c r="E95" s="3">
        <v>5.8</v>
      </c>
      <c r="F95" s="2">
        <v>6</v>
      </c>
      <c r="G95" s="3">
        <v>6.1</v>
      </c>
      <c r="H95" s="3">
        <v>6.2</v>
      </c>
      <c r="I95" s="3">
        <v>6.1</v>
      </c>
      <c r="J95" s="3">
        <v>5.5</v>
      </c>
      <c r="K95" s="3">
        <v>5.5</v>
      </c>
      <c r="L95" s="3">
        <v>5.4</v>
      </c>
      <c r="M95" s="3">
        <v>5.6</v>
      </c>
      <c r="N95" s="14">
        <f t="shared" si="1"/>
        <v>5.7714285714285714</v>
      </c>
    </row>
    <row r="96" spans="1:14" ht="12.75" customHeight="1" x14ac:dyDescent="0.25">
      <c r="A96" s="1" t="s">
        <v>101</v>
      </c>
      <c r="B96" s="3">
        <v>5.9</v>
      </c>
      <c r="C96" s="3">
        <v>6.4</v>
      </c>
      <c r="D96" s="3">
        <v>6.1</v>
      </c>
      <c r="E96" s="3">
        <v>6.1</v>
      </c>
      <c r="F96" s="3">
        <v>5.8</v>
      </c>
      <c r="G96" s="3">
        <v>6.3</v>
      </c>
      <c r="H96" s="3">
        <v>6.7</v>
      </c>
      <c r="I96" s="3">
        <v>6.6</v>
      </c>
      <c r="J96" s="3">
        <v>6.4</v>
      </c>
      <c r="K96" s="3">
        <v>6.4</v>
      </c>
      <c r="L96" s="3">
        <v>6.7</v>
      </c>
      <c r="M96" s="3">
        <v>6.8</v>
      </c>
      <c r="N96" s="14">
        <f t="shared" si="1"/>
        <v>6.5571428571428569</v>
      </c>
    </row>
    <row r="97" spans="1:14" ht="12.75" customHeight="1" x14ac:dyDescent="0.25">
      <c r="A97" s="1" t="s">
        <v>102</v>
      </c>
      <c r="B97" s="3">
        <v>6.9</v>
      </c>
      <c r="C97" s="3">
        <v>7.2</v>
      </c>
      <c r="D97" s="3">
        <v>6.5</v>
      </c>
      <c r="E97" s="3">
        <v>6.4</v>
      </c>
      <c r="F97" s="3">
        <v>6.2</v>
      </c>
      <c r="G97" s="3">
        <v>6.2</v>
      </c>
      <c r="H97" s="3">
        <v>6.3</v>
      </c>
      <c r="I97" s="3">
        <v>6.3</v>
      </c>
      <c r="J97" s="3">
        <v>6.4</v>
      </c>
      <c r="K97" s="3">
        <v>6.6</v>
      </c>
      <c r="L97" s="2">
        <v>7</v>
      </c>
      <c r="M97" s="3">
        <v>7.1</v>
      </c>
      <c r="N97" s="14">
        <f t="shared" si="1"/>
        <v>6.5571428571428578</v>
      </c>
    </row>
    <row r="98" spans="1:14" ht="12.75" customHeight="1" x14ac:dyDescent="0.25">
      <c r="A98" s="1" t="s">
        <v>103</v>
      </c>
      <c r="B98" s="2">
        <v>7</v>
      </c>
      <c r="C98" s="2">
        <v>7</v>
      </c>
      <c r="D98" s="2">
        <v>7</v>
      </c>
      <c r="E98" s="2">
        <v>7</v>
      </c>
      <c r="F98" s="3">
        <v>7.2</v>
      </c>
      <c r="G98" s="3">
        <v>7.2</v>
      </c>
      <c r="H98" s="3">
        <v>7.4</v>
      </c>
      <c r="I98" s="3">
        <v>7.5</v>
      </c>
      <c r="J98" s="3">
        <v>6.9</v>
      </c>
      <c r="K98" s="3">
        <v>6.8</v>
      </c>
      <c r="L98" s="3">
        <v>6.9</v>
      </c>
      <c r="M98" s="3">
        <v>7.1</v>
      </c>
      <c r="N98" s="14">
        <f t="shared" si="1"/>
        <v>7.1142857142857139</v>
      </c>
    </row>
    <row r="99" spans="1:14" ht="12.75" customHeight="1" x14ac:dyDescent="0.25">
      <c r="A99" s="1" t="s">
        <v>104</v>
      </c>
      <c r="B99" s="3">
        <v>5.9</v>
      </c>
      <c r="C99" s="2">
        <v>6</v>
      </c>
      <c r="D99" s="3">
        <v>5.7</v>
      </c>
      <c r="E99" s="3">
        <v>5.3</v>
      </c>
      <c r="F99" s="2">
        <v>5</v>
      </c>
      <c r="G99" s="3">
        <v>5.0999999999999996</v>
      </c>
      <c r="H99" s="3">
        <v>5.2</v>
      </c>
      <c r="I99" s="2">
        <v>5</v>
      </c>
      <c r="J99" s="3">
        <v>4.7</v>
      </c>
      <c r="K99" s="3">
        <v>4.7</v>
      </c>
      <c r="L99" s="3">
        <v>4.5999999999999996</v>
      </c>
      <c r="M99" s="2">
        <v>5</v>
      </c>
      <c r="N99" s="14">
        <f t="shared" si="1"/>
        <v>4.8999999999999995</v>
      </c>
    </row>
    <row r="100" spans="1:14" ht="12.75" customHeight="1" x14ac:dyDescent="0.25">
      <c r="A100" s="1" t="s">
        <v>105</v>
      </c>
      <c r="B100" s="3">
        <v>7.2</v>
      </c>
      <c r="C100" s="3">
        <v>7.3</v>
      </c>
      <c r="D100" s="3">
        <v>7.4</v>
      </c>
      <c r="E100" s="3">
        <v>7.2</v>
      </c>
      <c r="F100" s="3">
        <v>7.1</v>
      </c>
      <c r="G100" s="3">
        <v>6.8</v>
      </c>
      <c r="H100" s="2">
        <v>7</v>
      </c>
      <c r="I100" s="3">
        <v>7.1</v>
      </c>
      <c r="J100" s="3">
        <v>7.1</v>
      </c>
      <c r="K100" s="3">
        <v>7.2</v>
      </c>
      <c r="L100" s="3">
        <v>8.1999999999999993</v>
      </c>
      <c r="M100" s="3">
        <v>8.3000000000000007</v>
      </c>
      <c r="N100" s="14">
        <f t="shared" si="1"/>
        <v>7.3857142857142861</v>
      </c>
    </row>
  </sheetData>
  <mergeCells count="1">
    <mergeCell ref="A3:A4"/>
  </mergeCells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F038-A46D-402F-9FD2-5AA5D850DD4E}">
  <dimension ref="A1:AE103"/>
  <sheetViews>
    <sheetView topLeftCell="A54" zoomScale="72" workbookViewId="0">
      <selection activeCell="AE4" sqref="AE4:AE99"/>
    </sheetView>
  </sheetViews>
  <sheetFormatPr defaultRowHeight="12.5" x14ac:dyDescent="0.25"/>
  <cols>
    <col min="1" max="1" width="35.26953125" customWidth="1"/>
  </cols>
  <sheetData>
    <row r="1" spans="1:31" ht="14.5" x14ac:dyDescent="0.35">
      <c r="A1" s="106" t="s">
        <v>349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</row>
    <row r="2" spans="1:31" ht="13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6"/>
      <c r="AC2" s="16"/>
      <c r="AD2" s="18" t="s">
        <v>350</v>
      </c>
    </row>
    <row r="3" spans="1:31" ht="14.5" x14ac:dyDescent="0.25">
      <c r="A3" s="25" t="s">
        <v>0</v>
      </c>
      <c r="B3" s="26" t="s">
        <v>351</v>
      </c>
      <c r="C3" s="26" t="s">
        <v>352</v>
      </c>
      <c r="D3" s="26" t="s">
        <v>353</v>
      </c>
      <c r="E3" s="26" t="s">
        <v>354</v>
      </c>
      <c r="F3" s="26" t="s">
        <v>355</v>
      </c>
      <c r="G3" s="26" t="s">
        <v>356</v>
      </c>
      <c r="H3" s="26" t="s">
        <v>357</v>
      </c>
      <c r="I3" s="26" t="s">
        <v>358</v>
      </c>
      <c r="J3" s="26" t="s">
        <v>359</v>
      </c>
      <c r="K3" s="26" t="s">
        <v>360</v>
      </c>
      <c r="L3" s="26" t="s">
        <v>361</v>
      </c>
      <c r="M3" s="26" t="s">
        <v>362</v>
      </c>
      <c r="N3" s="26" t="s">
        <v>363</v>
      </c>
      <c r="O3" s="26" t="s">
        <v>364</v>
      </c>
      <c r="P3" s="26" t="s">
        <v>120</v>
      </c>
      <c r="Q3" s="26" t="s">
        <v>119</v>
      </c>
      <c r="R3" s="26" t="s">
        <v>114</v>
      </c>
      <c r="S3" s="26" t="s">
        <v>113</v>
      </c>
      <c r="T3" s="26" t="s">
        <v>118</v>
      </c>
      <c r="U3" s="26" t="s">
        <v>112</v>
      </c>
      <c r="V3" s="26" t="s">
        <v>111</v>
      </c>
      <c r="W3" s="26" t="s">
        <v>1</v>
      </c>
      <c r="X3" s="26" t="s">
        <v>2</v>
      </c>
      <c r="Y3" s="26" t="s">
        <v>3</v>
      </c>
      <c r="Z3" s="26" t="s">
        <v>4</v>
      </c>
      <c r="AA3" s="26" t="s">
        <v>5</v>
      </c>
      <c r="AB3" s="26">
        <v>2021</v>
      </c>
      <c r="AC3" s="26">
        <v>2022</v>
      </c>
      <c r="AD3" s="26">
        <v>2023</v>
      </c>
      <c r="AE3" t="s">
        <v>348</v>
      </c>
    </row>
    <row r="4" spans="1:31" ht="14.5" x14ac:dyDescent="0.35">
      <c r="A4" s="27" t="s">
        <v>10</v>
      </c>
      <c r="B4" s="19">
        <v>24.8</v>
      </c>
      <c r="C4" s="19">
        <v>22.1</v>
      </c>
      <c r="D4" s="19">
        <v>20.8</v>
      </c>
      <c r="E4" s="19">
        <v>23.4</v>
      </c>
      <c r="F4" s="19">
        <v>28.4</v>
      </c>
      <c r="G4" s="19">
        <v>29</v>
      </c>
      <c r="H4" s="19">
        <v>27.5</v>
      </c>
      <c r="I4" s="19">
        <v>24.6</v>
      </c>
      <c r="J4" s="19">
        <v>20.3</v>
      </c>
      <c r="K4" s="19">
        <v>17.600000000000001</v>
      </c>
      <c r="L4" s="19">
        <v>17.8</v>
      </c>
      <c r="M4" s="19">
        <v>15.2</v>
      </c>
      <c r="N4" s="19">
        <v>13.3</v>
      </c>
      <c r="O4" s="19">
        <v>13.4</v>
      </c>
      <c r="P4" s="19">
        <v>13</v>
      </c>
      <c r="Q4" s="19">
        <v>12.5</v>
      </c>
      <c r="R4" s="19">
        <v>12.7</v>
      </c>
      <c r="S4" s="15">
        <v>10.8</v>
      </c>
      <c r="T4" s="19">
        <v>10.8</v>
      </c>
      <c r="U4" s="19">
        <v>11.3</v>
      </c>
      <c r="V4" s="19">
        <v>13.5</v>
      </c>
      <c r="W4" s="19">
        <v>13.3</v>
      </c>
      <c r="X4" s="19">
        <v>13</v>
      </c>
      <c r="Y4" s="19">
        <v>12.7</v>
      </c>
      <c r="Z4" s="19">
        <v>12.4</v>
      </c>
      <c r="AA4" s="19">
        <v>12.2</v>
      </c>
      <c r="AB4" s="19">
        <v>11.1</v>
      </c>
      <c r="AC4" s="19">
        <v>9</v>
      </c>
      <c r="AD4" s="20">
        <v>8.3000000000000007</v>
      </c>
      <c r="AE4" s="32">
        <f>AVERAGE(X4:AD4)</f>
        <v>11.242857142857144</v>
      </c>
    </row>
    <row r="5" spans="1:31" ht="14.5" x14ac:dyDescent="0.35">
      <c r="A5" s="28" t="s">
        <v>11</v>
      </c>
      <c r="B5" s="21" t="s">
        <v>0</v>
      </c>
      <c r="C5" s="21" t="s">
        <v>0</v>
      </c>
      <c r="D5" s="21" t="s">
        <v>0</v>
      </c>
      <c r="E5" s="21" t="s">
        <v>0</v>
      </c>
      <c r="F5" s="21" t="s">
        <v>0</v>
      </c>
      <c r="G5" s="21" t="s">
        <v>0</v>
      </c>
      <c r="H5" s="21" t="s">
        <v>0</v>
      </c>
      <c r="I5" s="21" t="s">
        <v>0</v>
      </c>
      <c r="J5" s="21"/>
      <c r="K5" s="21"/>
      <c r="L5" s="21"/>
      <c r="M5" s="21"/>
      <c r="N5" s="21"/>
      <c r="O5" s="21"/>
      <c r="P5" s="21"/>
      <c r="Q5" s="21"/>
      <c r="R5" s="21"/>
      <c r="S5" s="22" t="s">
        <v>0</v>
      </c>
      <c r="T5" s="21" t="s">
        <v>0</v>
      </c>
      <c r="U5" s="21" t="s">
        <v>0</v>
      </c>
      <c r="V5" s="21"/>
      <c r="W5" s="21" t="s">
        <v>0</v>
      </c>
      <c r="X5" s="21"/>
      <c r="Y5" s="21"/>
      <c r="Z5" s="21"/>
      <c r="AA5" s="21"/>
      <c r="AB5" s="21"/>
      <c r="AC5" s="21" t="s">
        <v>0</v>
      </c>
      <c r="AD5" s="21" t="s">
        <v>0</v>
      </c>
      <c r="AE5" s="32" t="e">
        <f t="shared" ref="AE5:AE68" si="0">AVERAGE(X5:AD5)</f>
        <v>#DIV/0!</v>
      </c>
    </row>
    <row r="6" spans="1:31" ht="14.5" x14ac:dyDescent="0.35">
      <c r="A6" s="29" t="s">
        <v>12</v>
      </c>
      <c r="B6" s="21">
        <v>19.899999999999999</v>
      </c>
      <c r="C6" s="21">
        <v>17.600000000000001</v>
      </c>
      <c r="D6" s="21">
        <v>18.899999999999999</v>
      </c>
      <c r="E6" s="21">
        <v>20.100000000000001</v>
      </c>
      <c r="F6" s="21">
        <v>24.2</v>
      </c>
      <c r="G6" s="21">
        <v>33.6</v>
      </c>
      <c r="H6" s="21">
        <v>29.1</v>
      </c>
      <c r="I6" s="21">
        <v>25.4</v>
      </c>
      <c r="J6" s="21">
        <v>22.9</v>
      </c>
      <c r="K6" s="21">
        <v>20.7</v>
      </c>
      <c r="L6" s="21">
        <v>18.100000000000001</v>
      </c>
      <c r="M6" s="21">
        <v>15.1</v>
      </c>
      <c r="N6" s="21">
        <v>12.5</v>
      </c>
      <c r="O6" s="21">
        <v>10</v>
      </c>
      <c r="P6" s="21">
        <v>10.1</v>
      </c>
      <c r="Q6" s="21">
        <v>8.1999999999999993</v>
      </c>
      <c r="R6" s="21">
        <v>8.6</v>
      </c>
      <c r="S6" s="21">
        <v>6.5</v>
      </c>
      <c r="T6" s="21">
        <v>7.6</v>
      </c>
      <c r="U6" s="21">
        <v>7.7</v>
      </c>
      <c r="V6" s="21">
        <v>8.5</v>
      </c>
      <c r="W6" s="21">
        <v>8.1</v>
      </c>
      <c r="X6" s="21">
        <v>7.8</v>
      </c>
      <c r="Y6" s="21">
        <v>7.5</v>
      </c>
      <c r="Z6" s="21">
        <v>7.8</v>
      </c>
      <c r="AA6" s="21">
        <v>7.2</v>
      </c>
      <c r="AB6" s="21">
        <v>7</v>
      </c>
      <c r="AC6" s="21">
        <v>6</v>
      </c>
      <c r="AD6" s="21">
        <v>5.6</v>
      </c>
      <c r="AE6" s="32">
        <f t="shared" si="0"/>
        <v>6.9857142857142858</v>
      </c>
    </row>
    <row r="7" spans="1:31" ht="14.5" x14ac:dyDescent="0.35">
      <c r="A7" s="29" t="s">
        <v>13</v>
      </c>
      <c r="B7" s="21">
        <v>22.7</v>
      </c>
      <c r="C7" s="21">
        <v>19.2</v>
      </c>
      <c r="D7" s="21">
        <v>18.399999999999999</v>
      </c>
      <c r="E7" s="21">
        <v>25.3</v>
      </c>
      <c r="F7" s="21">
        <v>39.6</v>
      </c>
      <c r="G7" s="21">
        <v>42.3</v>
      </c>
      <c r="H7" s="21">
        <v>35.799999999999997</v>
      </c>
      <c r="I7" s="21">
        <v>31.2</v>
      </c>
      <c r="J7" s="21">
        <v>26.7</v>
      </c>
      <c r="K7" s="21">
        <v>25.2</v>
      </c>
      <c r="L7" s="21">
        <v>20</v>
      </c>
      <c r="M7" s="21">
        <v>19.399999999999999</v>
      </c>
      <c r="N7" s="21">
        <v>18.3</v>
      </c>
      <c r="O7" s="21">
        <v>15.7</v>
      </c>
      <c r="P7" s="21">
        <v>15.2</v>
      </c>
      <c r="Q7" s="21">
        <v>13.5</v>
      </c>
      <c r="R7" s="21">
        <v>12.6</v>
      </c>
      <c r="S7" s="21">
        <v>10.5</v>
      </c>
      <c r="T7" s="21">
        <v>12.6</v>
      </c>
      <c r="U7" s="21">
        <v>13.2</v>
      </c>
      <c r="V7" s="21">
        <v>14.1</v>
      </c>
      <c r="W7" s="21">
        <v>14.4</v>
      </c>
      <c r="X7" s="21">
        <v>14.2</v>
      </c>
      <c r="Y7" s="21">
        <v>13.6</v>
      </c>
      <c r="Z7" s="21">
        <v>13.8</v>
      </c>
      <c r="AA7" s="21">
        <v>13.6</v>
      </c>
      <c r="AB7" s="21">
        <v>13</v>
      </c>
      <c r="AC7" s="21">
        <v>11.4</v>
      </c>
      <c r="AD7" s="21">
        <v>11.2</v>
      </c>
      <c r="AE7" s="32">
        <f t="shared" si="0"/>
        <v>12.971428571428572</v>
      </c>
    </row>
    <row r="8" spans="1:31" ht="14.5" x14ac:dyDescent="0.35">
      <c r="A8" s="29" t="s">
        <v>14</v>
      </c>
      <c r="B8" s="21">
        <v>27.6</v>
      </c>
      <c r="C8" s="21">
        <v>26.7</v>
      </c>
      <c r="D8" s="21">
        <v>23.9</v>
      </c>
      <c r="E8" s="21">
        <v>27.7</v>
      </c>
      <c r="F8" s="21">
        <v>37.5</v>
      </c>
      <c r="G8" s="21">
        <v>44.7</v>
      </c>
      <c r="H8" s="21">
        <v>40.700000000000003</v>
      </c>
      <c r="I8" s="21">
        <v>35.299999999999997</v>
      </c>
      <c r="J8" s="21">
        <v>30.3</v>
      </c>
      <c r="K8" s="21">
        <v>29.7</v>
      </c>
      <c r="L8" s="21">
        <v>29.5</v>
      </c>
      <c r="M8" s="21">
        <v>25.5</v>
      </c>
      <c r="N8" s="21">
        <v>23.1</v>
      </c>
      <c r="O8" s="21">
        <v>19.899999999999999</v>
      </c>
      <c r="P8" s="21">
        <v>19.5</v>
      </c>
      <c r="Q8" s="21">
        <v>17.3</v>
      </c>
      <c r="R8" s="21">
        <v>17.5</v>
      </c>
      <c r="S8" s="21">
        <v>15</v>
      </c>
      <c r="T8" s="21">
        <v>14.1</v>
      </c>
      <c r="U8" s="21">
        <v>14.2</v>
      </c>
      <c r="V8" s="21">
        <v>14.7</v>
      </c>
      <c r="W8" s="21">
        <v>14.6</v>
      </c>
      <c r="X8" s="21">
        <v>13.2</v>
      </c>
      <c r="Y8" s="21">
        <v>13.1</v>
      </c>
      <c r="Z8" s="21">
        <v>12.7</v>
      </c>
      <c r="AA8" s="21">
        <v>12.6</v>
      </c>
      <c r="AB8" s="21">
        <v>12</v>
      </c>
      <c r="AC8" s="21">
        <v>9.8000000000000007</v>
      </c>
      <c r="AD8" s="21">
        <v>9.3000000000000007</v>
      </c>
      <c r="AE8" s="32">
        <f t="shared" si="0"/>
        <v>11.814285714285715</v>
      </c>
    </row>
    <row r="9" spans="1:31" ht="14.5" x14ac:dyDescent="0.35">
      <c r="A9" s="29" t="s">
        <v>15</v>
      </c>
      <c r="B9" s="21">
        <v>23.1</v>
      </c>
      <c r="C9" s="21">
        <v>25.1</v>
      </c>
      <c r="D9" s="21">
        <v>20.2</v>
      </c>
      <c r="E9" s="21">
        <v>20.100000000000001</v>
      </c>
      <c r="F9" s="21">
        <v>29.4</v>
      </c>
      <c r="G9" s="21">
        <v>41.9</v>
      </c>
      <c r="H9" s="21">
        <v>36.6</v>
      </c>
      <c r="I9" s="21">
        <v>33.799999999999997</v>
      </c>
      <c r="J9" s="21">
        <v>28.9</v>
      </c>
      <c r="K9" s="21">
        <v>25.4</v>
      </c>
      <c r="L9" s="21">
        <v>23.7</v>
      </c>
      <c r="M9" s="21">
        <v>20.2</v>
      </c>
      <c r="N9" s="21">
        <v>20</v>
      </c>
      <c r="O9" s="21">
        <v>18.2</v>
      </c>
      <c r="P9" s="21">
        <v>20.100000000000001</v>
      </c>
      <c r="Q9" s="21">
        <v>18.399999999999999</v>
      </c>
      <c r="R9" s="21">
        <v>17.2</v>
      </c>
      <c r="S9" s="21">
        <v>10.3</v>
      </c>
      <c r="T9" s="21">
        <v>9.4</v>
      </c>
      <c r="U9" s="21">
        <v>9.1999999999999993</v>
      </c>
      <c r="V9" s="21">
        <v>9.5</v>
      </c>
      <c r="W9" s="21">
        <v>9.4</v>
      </c>
      <c r="X9" s="21">
        <v>9</v>
      </c>
      <c r="Y9" s="21">
        <v>8.9</v>
      </c>
      <c r="Z9" s="21">
        <v>8.9</v>
      </c>
      <c r="AA9" s="21">
        <v>8.5</v>
      </c>
      <c r="AB9" s="21">
        <v>7.9</v>
      </c>
      <c r="AC9" s="21">
        <v>6.9</v>
      </c>
      <c r="AD9" s="21">
        <v>6.7</v>
      </c>
      <c r="AE9" s="32">
        <f t="shared" si="0"/>
        <v>8.1142857142857139</v>
      </c>
    </row>
    <row r="10" spans="1:31" ht="14.5" x14ac:dyDescent="0.35">
      <c r="A10" s="29" t="s">
        <v>16</v>
      </c>
      <c r="B10" s="21">
        <v>33.299999999999997</v>
      </c>
      <c r="C10" s="21">
        <v>31.4</v>
      </c>
      <c r="D10" s="21">
        <v>26.5</v>
      </c>
      <c r="E10" s="21">
        <v>30</v>
      </c>
      <c r="F10" s="21">
        <v>59.5</v>
      </c>
      <c r="G10" s="21">
        <v>68.400000000000006</v>
      </c>
      <c r="H10" s="21">
        <v>68.2</v>
      </c>
      <c r="I10" s="21">
        <v>60.8</v>
      </c>
      <c r="J10" s="21">
        <v>53.3</v>
      </c>
      <c r="K10" s="21">
        <v>47.6</v>
      </c>
      <c r="L10" s="21">
        <v>41.3</v>
      </c>
      <c r="M10" s="21">
        <v>34.6</v>
      </c>
      <c r="N10" s="21">
        <v>31.6</v>
      </c>
      <c r="O10" s="21">
        <v>22.6</v>
      </c>
      <c r="P10" s="21">
        <v>22.7</v>
      </c>
      <c r="Q10" s="21">
        <v>20.100000000000001</v>
      </c>
      <c r="R10" s="21">
        <v>19</v>
      </c>
      <c r="S10" s="21">
        <v>13.8</v>
      </c>
      <c r="T10" s="21">
        <v>14.2</v>
      </c>
      <c r="U10" s="21">
        <v>14.4</v>
      </c>
      <c r="V10" s="21">
        <v>15.7</v>
      </c>
      <c r="W10" s="21">
        <v>14.5</v>
      </c>
      <c r="X10" s="21">
        <v>13.9</v>
      </c>
      <c r="Y10" s="21">
        <v>14.2</v>
      </c>
      <c r="Z10" s="21">
        <v>13.6</v>
      </c>
      <c r="AA10" s="21">
        <v>13.1</v>
      </c>
      <c r="AB10" s="21">
        <v>12.2</v>
      </c>
      <c r="AC10" s="21">
        <v>10.199999999999999</v>
      </c>
      <c r="AD10" s="21">
        <v>9.5</v>
      </c>
      <c r="AE10" s="32">
        <f t="shared" si="0"/>
        <v>12.385714285714286</v>
      </c>
    </row>
    <row r="11" spans="1:31" ht="14.5" x14ac:dyDescent="0.35">
      <c r="A11" s="29" t="s">
        <v>17</v>
      </c>
      <c r="B11" s="21">
        <v>26.6</v>
      </c>
      <c r="C11" s="21">
        <v>24.5</v>
      </c>
      <c r="D11" s="21">
        <v>24.7</v>
      </c>
      <c r="E11" s="21">
        <v>24.2</v>
      </c>
      <c r="F11" s="21">
        <v>42.3</v>
      </c>
      <c r="G11" s="21">
        <v>45.5</v>
      </c>
      <c r="H11" s="21">
        <v>40.299999999999997</v>
      </c>
      <c r="I11" s="21">
        <v>35</v>
      </c>
      <c r="J11" s="21">
        <v>29.6</v>
      </c>
      <c r="K11" s="21">
        <v>23.2</v>
      </c>
      <c r="L11" s="21">
        <v>19.899999999999999</v>
      </c>
      <c r="M11" s="21">
        <v>17.399999999999999</v>
      </c>
      <c r="N11" s="21">
        <v>14</v>
      </c>
      <c r="O11" s="21">
        <v>12.9</v>
      </c>
      <c r="P11" s="21">
        <v>12.3</v>
      </c>
      <c r="Q11" s="21">
        <v>11.3</v>
      </c>
      <c r="R11" s="21">
        <v>11.1</v>
      </c>
      <c r="S11" s="21">
        <v>8.5</v>
      </c>
      <c r="T11" s="21">
        <v>9.5</v>
      </c>
      <c r="U11" s="21">
        <v>9.9</v>
      </c>
      <c r="V11" s="21">
        <v>11.1</v>
      </c>
      <c r="W11" s="21">
        <v>10.6</v>
      </c>
      <c r="X11" s="21">
        <v>10.4</v>
      </c>
      <c r="Y11" s="21">
        <v>10.8</v>
      </c>
      <c r="Z11" s="21">
        <v>10.7</v>
      </c>
      <c r="AA11" s="21">
        <v>10.199999999999999</v>
      </c>
      <c r="AB11" s="21">
        <v>9.4</v>
      </c>
      <c r="AC11" s="21">
        <v>7.5</v>
      </c>
      <c r="AD11" s="21">
        <v>7.1</v>
      </c>
      <c r="AE11" s="32">
        <f t="shared" si="0"/>
        <v>9.4428571428571413</v>
      </c>
    </row>
    <row r="12" spans="1:31" ht="14.5" x14ac:dyDescent="0.35">
      <c r="A12" s="29" t="s">
        <v>18</v>
      </c>
      <c r="B12" s="21">
        <v>29.9</v>
      </c>
      <c r="C12" s="21">
        <v>21.2</v>
      </c>
      <c r="D12" s="21">
        <v>19.3</v>
      </c>
      <c r="E12" s="21">
        <v>25.3</v>
      </c>
      <c r="F12" s="21">
        <v>38.299999999999997</v>
      </c>
      <c r="G12" s="21">
        <v>37.5</v>
      </c>
      <c r="H12" s="21">
        <v>36.6</v>
      </c>
      <c r="I12" s="21">
        <v>35.5</v>
      </c>
      <c r="J12" s="21">
        <v>33.1</v>
      </c>
      <c r="K12" s="21">
        <v>28.4</v>
      </c>
      <c r="L12" s="21">
        <v>23.2</v>
      </c>
      <c r="M12" s="21">
        <v>18.899999999999999</v>
      </c>
      <c r="N12" s="21">
        <v>18.399999999999999</v>
      </c>
      <c r="O12" s="21">
        <v>18.2</v>
      </c>
      <c r="P12" s="21">
        <v>19</v>
      </c>
      <c r="Q12" s="21">
        <v>15.7</v>
      </c>
      <c r="R12" s="21">
        <v>16.5</v>
      </c>
      <c r="S12" s="21">
        <v>15.1</v>
      </c>
      <c r="T12" s="21">
        <v>14</v>
      </c>
      <c r="U12" s="21">
        <v>13.3</v>
      </c>
      <c r="V12" s="21">
        <v>13.9</v>
      </c>
      <c r="W12" s="21">
        <v>13.2</v>
      </c>
      <c r="X12" s="21">
        <v>12.9</v>
      </c>
      <c r="Y12" s="21">
        <v>12.1</v>
      </c>
      <c r="Z12" s="21">
        <v>11.9</v>
      </c>
      <c r="AA12" s="21">
        <v>11.8</v>
      </c>
      <c r="AB12" s="21">
        <v>11</v>
      </c>
      <c r="AC12" s="21">
        <v>9.5</v>
      </c>
      <c r="AD12" s="21">
        <v>8.6999999999999993</v>
      </c>
      <c r="AE12" s="32">
        <f t="shared" si="0"/>
        <v>11.12857142857143</v>
      </c>
    </row>
    <row r="13" spans="1:31" ht="14.5" x14ac:dyDescent="0.35">
      <c r="A13" s="29" t="s">
        <v>19</v>
      </c>
      <c r="B13" s="21">
        <v>19.899999999999999</v>
      </c>
      <c r="C13" s="21">
        <v>24.9</v>
      </c>
      <c r="D13" s="21">
        <v>22.1</v>
      </c>
      <c r="E13" s="21">
        <v>25.1</v>
      </c>
      <c r="F13" s="21">
        <v>36.6</v>
      </c>
      <c r="G13" s="21">
        <v>42.2</v>
      </c>
      <c r="H13" s="21">
        <v>39.5</v>
      </c>
      <c r="I13" s="21">
        <v>33.700000000000003</v>
      </c>
      <c r="J13" s="21">
        <v>30.7</v>
      </c>
      <c r="K13" s="21">
        <v>24.9</v>
      </c>
      <c r="L13" s="21">
        <v>20.2</v>
      </c>
      <c r="M13" s="21">
        <v>15.3</v>
      </c>
      <c r="N13" s="21">
        <v>12.5</v>
      </c>
      <c r="O13" s="21">
        <v>11.1</v>
      </c>
      <c r="P13" s="21">
        <v>11.7</v>
      </c>
      <c r="Q13" s="21">
        <v>10.8</v>
      </c>
      <c r="R13" s="21">
        <v>10.4</v>
      </c>
      <c r="S13" s="21">
        <v>8.1999999999999993</v>
      </c>
      <c r="T13" s="21">
        <v>9.6</v>
      </c>
      <c r="U13" s="21">
        <v>9.1999999999999993</v>
      </c>
      <c r="V13" s="21">
        <v>10.4</v>
      </c>
      <c r="W13" s="21">
        <v>10.5</v>
      </c>
      <c r="X13" s="21">
        <v>10.3</v>
      </c>
      <c r="Y13" s="21">
        <v>9.9</v>
      </c>
      <c r="Z13" s="21">
        <v>9.9</v>
      </c>
      <c r="AA13" s="21">
        <v>9.9</v>
      </c>
      <c r="AB13" s="21">
        <v>9.1</v>
      </c>
      <c r="AC13" s="21">
        <v>7.7</v>
      </c>
      <c r="AD13" s="21">
        <v>7.4</v>
      </c>
      <c r="AE13" s="32">
        <f t="shared" si="0"/>
        <v>9.1714285714285726</v>
      </c>
    </row>
    <row r="14" spans="1:31" ht="14.5" x14ac:dyDescent="0.35">
      <c r="A14" s="29" t="s">
        <v>20</v>
      </c>
      <c r="B14" s="21">
        <v>18.600000000000001</v>
      </c>
      <c r="C14" s="21">
        <v>17.3</v>
      </c>
      <c r="D14" s="21">
        <v>17.5</v>
      </c>
      <c r="E14" s="21">
        <v>19.399999999999999</v>
      </c>
      <c r="F14" s="21">
        <v>30.7</v>
      </c>
      <c r="G14" s="21">
        <v>30.9</v>
      </c>
      <c r="H14" s="21">
        <v>24.8</v>
      </c>
      <c r="I14" s="21">
        <v>25.8</v>
      </c>
      <c r="J14" s="21">
        <v>22.2</v>
      </c>
      <c r="K14" s="21">
        <v>19.100000000000001</v>
      </c>
      <c r="L14" s="21">
        <v>15.4</v>
      </c>
      <c r="M14" s="21">
        <v>11.6</v>
      </c>
      <c r="N14" s="21">
        <v>10.9</v>
      </c>
      <c r="O14" s="21">
        <v>10.5</v>
      </c>
      <c r="P14" s="21">
        <v>9.9</v>
      </c>
      <c r="Q14" s="21">
        <v>9.9</v>
      </c>
      <c r="R14" s="21">
        <v>10.6</v>
      </c>
      <c r="S14" s="21">
        <v>8.4</v>
      </c>
      <c r="T14" s="21">
        <v>7.9</v>
      </c>
      <c r="U14" s="21">
        <v>8.3000000000000007</v>
      </c>
      <c r="V14" s="21">
        <v>9.3000000000000007</v>
      </c>
      <c r="W14" s="21">
        <v>9.3000000000000007</v>
      </c>
      <c r="X14" s="21">
        <v>8.9</v>
      </c>
      <c r="Y14" s="21">
        <v>8.8000000000000007</v>
      </c>
      <c r="Z14" s="21">
        <v>8.6999999999999993</v>
      </c>
      <c r="AA14" s="21">
        <v>8.6</v>
      </c>
      <c r="AB14" s="21">
        <v>8.3000000000000007</v>
      </c>
      <c r="AC14" s="21">
        <v>7</v>
      </c>
      <c r="AD14" s="21">
        <v>6.7</v>
      </c>
      <c r="AE14" s="32">
        <f t="shared" si="0"/>
        <v>8.1428571428571423</v>
      </c>
    </row>
    <row r="15" spans="1:31" ht="14.5" x14ac:dyDescent="0.35">
      <c r="A15" s="29" t="s">
        <v>21</v>
      </c>
      <c r="B15" s="21">
        <v>31.7</v>
      </c>
      <c r="C15" s="21">
        <v>24</v>
      </c>
      <c r="D15" s="21">
        <v>20.3</v>
      </c>
      <c r="E15" s="21">
        <v>22.3</v>
      </c>
      <c r="F15" s="21">
        <v>27.7</v>
      </c>
      <c r="G15" s="21">
        <v>35.200000000000003</v>
      </c>
      <c r="H15" s="21">
        <v>30.9</v>
      </c>
      <c r="I15" s="21">
        <v>27.4</v>
      </c>
      <c r="J15" s="21">
        <v>26.1</v>
      </c>
      <c r="K15" s="21">
        <v>21.8</v>
      </c>
      <c r="L15" s="21">
        <v>18.399999999999999</v>
      </c>
      <c r="M15" s="21">
        <v>13</v>
      </c>
      <c r="N15" s="21">
        <v>11</v>
      </c>
      <c r="O15" s="21">
        <v>9.3000000000000007</v>
      </c>
      <c r="P15" s="21">
        <v>10.6</v>
      </c>
      <c r="Q15" s="21">
        <v>10.1</v>
      </c>
      <c r="R15" s="21">
        <v>9.6</v>
      </c>
      <c r="S15" s="21">
        <v>7.2</v>
      </c>
      <c r="T15" s="21">
        <v>7.9</v>
      </c>
      <c r="U15" s="21">
        <v>8</v>
      </c>
      <c r="V15" s="21">
        <v>8.8000000000000007</v>
      </c>
      <c r="W15" s="21">
        <v>8.3000000000000007</v>
      </c>
      <c r="X15" s="21">
        <v>8.5</v>
      </c>
      <c r="Y15" s="21">
        <v>7.9</v>
      </c>
      <c r="Z15" s="21">
        <v>7.9</v>
      </c>
      <c r="AA15" s="21">
        <v>7.4</v>
      </c>
      <c r="AB15" s="21">
        <v>6.6</v>
      </c>
      <c r="AC15" s="21">
        <v>6</v>
      </c>
      <c r="AD15" s="21">
        <v>5.5</v>
      </c>
      <c r="AE15" s="32">
        <f t="shared" si="0"/>
        <v>7.1142857142857139</v>
      </c>
    </row>
    <row r="16" spans="1:31" ht="14.5" x14ac:dyDescent="0.35">
      <c r="A16" s="29" t="s">
        <v>22</v>
      </c>
      <c r="B16" s="21">
        <v>22.7</v>
      </c>
      <c r="C16" s="21">
        <v>20.100000000000001</v>
      </c>
      <c r="D16" s="21">
        <v>21.4</v>
      </c>
      <c r="E16" s="21">
        <v>25.1</v>
      </c>
      <c r="F16" s="21">
        <v>34.6</v>
      </c>
      <c r="G16" s="21">
        <v>41.6</v>
      </c>
      <c r="H16" s="21">
        <v>35.1</v>
      </c>
      <c r="I16" s="21">
        <v>30.6</v>
      </c>
      <c r="J16" s="21">
        <v>28</v>
      </c>
      <c r="K16" s="21">
        <v>24.3</v>
      </c>
      <c r="L16" s="21">
        <v>23.5</v>
      </c>
      <c r="M16" s="21">
        <v>20.8</v>
      </c>
      <c r="N16" s="21">
        <v>19.399999999999999</v>
      </c>
      <c r="O16" s="21">
        <v>16.3</v>
      </c>
      <c r="P16" s="21">
        <v>17.5</v>
      </c>
      <c r="Q16" s="21">
        <v>14.7</v>
      </c>
      <c r="R16" s="21">
        <v>14.5</v>
      </c>
      <c r="S16" s="21">
        <v>11.3</v>
      </c>
      <c r="T16" s="21">
        <v>13.3</v>
      </c>
      <c r="U16" s="21">
        <v>13.5</v>
      </c>
      <c r="V16" s="21">
        <v>14.5</v>
      </c>
      <c r="W16" s="21">
        <v>14.2</v>
      </c>
      <c r="X16" s="21">
        <v>13.9</v>
      </c>
      <c r="Y16" s="21">
        <v>13.5</v>
      </c>
      <c r="Z16" s="21">
        <v>13.6</v>
      </c>
      <c r="AA16" s="21">
        <v>12.9</v>
      </c>
      <c r="AB16" s="21">
        <v>12.1</v>
      </c>
      <c r="AC16" s="21">
        <v>10.9</v>
      </c>
      <c r="AD16" s="21">
        <v>9.5</v>
      </c>
      <c r="AE16" s="32">
        <f t="shared" si="0"/>
        <v>12.342857142857143</v>
      </c>
    </row>
    <row r="17" spans="1:31" ht="14.5" x14ac:dyDescent="0.35">
      <c r="A17" s="29" t="s">
        <v>23</v>
      </c>
      <c r="B17" s="21">
        <v>24.4</v>
      </c>
      <c r="C17" s="21">
        <v>23.4</v>
      </c>
      <c r="D17" s="21">
        <v>21.2</v>
      </c>
      <c r="E17" s="21">
        <v>28.4</v>
      </c>
      <c r="F17" s="21">
        <v>46.9</v>
      </c>
      <c r="G17" s="21">
        <v>49.3</v>
      </c>
      <c r="H17" s="21">
        <v>38.299999999999997</v>
      </c>
      <c r="I17" s="21">
        <v>31.3</v>
      </c>
      <c r="J17" s="21">
        <v>27.7</v>
      </c>
      <c r="K17" s="21">
        <v>27.9</v>
      </c>
      <c r="L17" s="21">
        <v>22.7</v>
      </c>
      <c r="M17" s="21">
        <v>20.5</v>
      </c>
      <c r="N17" s="21">
        <v>17.3</v>
      </c>
      <c r="O17" s="21">
        <v>14.6</v>
      </c>
      <c r="P17" s="21">
        <v>15.9</v>
      </c>
      <c r="Q17" s="21">
        <v>15</v>
      </c>
      <c r="R17" s="21">
        <v>16</v>
      </c>
      <c r="S17" s="21">
        <v>12.5</v>
      </c>
      <c r="T17" s="21">
        <v>12.3</v>
      </c>
      <c r="U17" s="21">
        <v>11</v>
      </c>
      <c r="V17" s="21">
        <v>13</v>
      </c>
      <c r="W17" s="21">
        <v>12.8</v>
      </c>
      <c r="X17" s="21">
        <v>13.3</v>
      </c>
      <c r="Y17" s="21">
        <v>13</v>
      </c>
      <c r="Z17" s="21">
        <v>12.7</v>
      </c>
      <c r="AA17" s="21">
        <v>12.9</v>
      </c>
      <c r="AB17" s="21">
        <v>12.5</v>
      </c>
      <c r="AC17" s="21">
        <v>10.9</v>
      </c>
      <c r="AD17" s="21">
        <v>10.5</v>
      </c>
      <c r="AE17" s="32">
        <f t="shared" si="0"/>
        <v>12.257142857142858</v>
      </c>
    </row>
    <row r="18" spans="1:31" ht="14.5" x14ac:dyDescent="0.35">
      <c r="A18" s="29" t="s">
        <v>24</v>
      </c>
      <c r="B18" s="21">
        <v>19.5</v>
      </c>
      <c r="C18" s="21">
        <v>20.3</v>
      </c>
      <c r="D18" s="21">
        <v>18</v>
      </c>
      <c r="E18" s="21">
        <v>22.9</v>
      </c>
      <c r="F18" s="21">
        <v>32</v>
      </c>
      <c r="G18" s="21">
        <v>29.8</v>
      </c>
      <c r="H18" s="21">
        <v>27</v>
      </c>
      <c r="I18" s="21">
        <v>25.2</v>
      </c>
      <c r="J18" s="21">
        <v>23.4</v>
      </c>
      <c r="K18" s="21">
        <v>21.2</v>
      </c>
      <c r="L18" s="21">
        <v>18.100000000000001</v>
      </c>
      <c r="M18" s="21">
        <v>19.7</v>
      </c>
      <c r="N18" s="21">
        <v>18</v>
      </c>
      <c r="O18" s="21">
        <v>14.9</v>
      </c>
      <c r="P18" s="21">
        <v>15.4</v>
      </c>
      <c r="Q18" s="21">
        <v>15.2</v>
      </c>
      <c r="R18" s="21">
        <v>17.3</v>
      </c>
      <c r="S18" s="21">
        <v>14.8</v>
      </c>
      <c r="T18" s="21">
        <v>15.7</v>
      </c>
      <c r="U18" s="21">
        <v>15.7</v>
      </c>
      <c r="V18" s="21">
        <v>17.399999999999999</v>
      </c>
      <c r="W18" s="21">
        <v>17.600000000000001</v>
      </c>
      <c r="X18" s="21">
        <v>16.7</v>
      </c>
      <c r="Y18" s="21">
        <v>16.100000000000001</v>
      </c>
      <c r="Z18" s="21">
        <v>16</v>
      </c>
      <c r="AA18" s="21">
        <v>15.3</v>
      </c>
      <c r="AB18" s="21">
        <v>14</v>
      </c>
      <c r="AC18" s="21">
        <v>12.3</v>
      </c>
      <c r="AD18" s="21">
        <v>10.7</v>
      </c>
      <c r="AE18" s="32">
        <f t="shared" si="0"/>
        <v>14.442857142857141</v>
      </c>
    </row>
    <row r="19" spans="1:31" ht="14.5" x14ac:dyDescent="0.35">
      <c r="A19" s="29" t="s">
        <v>25</v>
      </c>
      <c r="B19" s="21">
        <v>21.7</v>
      </c>
      <c r="C19" s="21">
        <v>22.6</v>
      </c>
      <c r="D19" s="21">
        <v>20.7</v>
      </c>
      <c r="E19" s="21">
        <v>24.4</v>
      </c>
      <c r="F19" s="21">
        <v>30.7</v>
      </c>
      <c r="G19" s="21">
        <v>45.9</v>
      </c>
      <c r="H19" s="21">
        <v>36.5</v>
      </c>
      <c r="I19" s="21">
        <v>27.2</v>
      </c>
      <c r="J19" s="21">
        <v>22.9</v>
      </c>
      <c r="K19" s="21">
        <v>21.3</v>
      </c>
      <c r="L19" s="21">
        <v>16.899999999999999</v>
      </c>
      <c r="M19" s="21">
        <v>15</v>
      </c>
      <c r="N19" s="21">
        <v>13.7</v>
      </c>
      <c r="O19" s="21">
        <v>11.3</v>
      </c>
      <c r="P19" s="21">
        <v>11.9</v>
      </c>
      <c r="Q19" s="21">
        <v>10.8</v>
      </c>
      <c r="R19" s="21">
        <v>10.7</v>
      </c>
      <c r="S19" s="21">
        <v>9.4</v>
      </c>
      <c r="T19" s="21">
        <v>8.1999999999999993</v>
      </c>
      <c r="U19" s="21">
        <v>9.6</v>
      </c>
      <c r="V19" s="21">
        <v>10.7</v>
      </c>
      <c r="W19" s="21">
        <v>10.6</v>
      </c>
      <c r="X19" s="21">
        <v>10.4</v>
      </c>
      <c r="Y19" s="21">
        <v>9.8000000000000007</v>
      </c>
      <c r="Z19" s="21">
        <v>10.7</v>
      </c>
      <c r="AA19" s="21">
        <v>10.8</v>
      </c>
      <c r="AB19" s="21">
        <v>10.5</v>
      </c>
      <c r="AC19" s="21">
        <v>10.3</v>
      </c>
      <c r="AD19" s="21">
        <v>9.8000000000000007</v>
      </c>
      <c r="AE19" s="32">
        <f t="shared" si="0"/>
        <v>10.328571428571427</v>
      </c>
    </row>
    <row r="20" spans="1:31" ht="14.5" x14ac:dyDescent="0.35">
      <c r="A20" s="29" t="s">
        <v>26</v>
      </c>
      <c r="B20" s="21">
        <v>28</v>
      </c>
      <c r="C20" s="21">
        <v>23.4</v>
      </c>
      <c r="D20" s="21">
        <v>22.1</v>
      </c>
      <c r="E20" s="21">
        <v>27.8</v>
      </c>
      <c r="F20" s="21">
        <v>51.7</v>
      </c>
      <c r="G20" s="21">
        <v>51.5</v>
      </c>
      <c r="H20" s="21">
        <v>46.9</v>
      </c>
      <c r="I20" s="21">
        <v>38.700000000000003</v>
      </c>
      <c r="J20" s="21">
        <v>33.700000000000003</v>
      </c>
      <c r="K20" s="21">
        <v>26.2</v>
      </c>
      <c r="L20" s="21">
        <v>18.600000000000001</v>
      </c>
      <c r="M20" s="21">
        <v>13.9</v>
      </c>
      <c r="N20" s="21">
        <v>14.8</v>
      </c>
      <c r="O20" s="21">
        <v>13.9</v>
      </c>
      <c r="P20" s="21">
        <v>14.1</v>
      </c>
      <c r="Q20" s="21">
        <v>13.2</v>
      </c>
      <c r="R20" s="21">
        <v>13.5</v>
      </c>
      <c r="S20" s="21">
        <v>11.4</v>
      </c>
      <c r="T20" s="21">
        <v>11.6</v>
      </c>
      <c r="U20" s="21">
        <v>11.6</v>
      </c>
      <c r="V20" s="21">
        <v>13</v>
      </c>
      <c r="W20" s="21">
        <v>12.8</v>
      </c>
      <c r="X20" s="21">
        <v>12.4</v>
      </c>
      <c r="Y20" s="21">
        <v>12.2</v>
      </c>
      <c r="Z20" s="21">
        <v>11.7</v>
      </c>
      <c r="AA20" s="21">
        <v>11.4</v>
      </c>
      <c r="AB20" s="21">
        <v>10.8</v>
      </c>
      <c r="AC20" s="21">
        <v>9.3000000000000007</v>
      </c>
      <c r="AD20" s="21">
        <v>8.6</v>
      </c>
      <c r="AE20" s="32">
        <f t="shared" si="0"/>
        <v>10.914285714285713</v>
      </c>
    </row>
    <row r="21" spans="1:31" ht="14.5" x14ac:dyDescent="0.35">
      <c r="A21" s="29" t="s">
        <v>27</v>
      </c>
      <c r="B21" s="21">
        <v>16.2</v>
      </c>
      <c r="C21" s="21">
        <v>16.8</v>
      </c>
      <c r="D21" s="21">
        <v>15.8</v>
      </c>
      <c r="E21" s="21">
        <v>22</v>
      </c>
      <c r="F21" s="21">
        <v>34.200000000000003</v>
      </c>
      <c r="G21" s="21">
        <v>32.200000000000003</v>
      </c>
      <c r="H21" s="21">
        <v>25.9</v>
      </c>
      <c r="I21" s="21">
        <v>21.8</v>
      </c>
      <c r="J21" s="21">
        <v>20.5</v>
      </c>
      <c r="K21" s="21">
        <v>20.100000000000001</v>
      </c>
      <c r="L21" s="21">
        <v>17.399999999999999</v>
      </c>
      <c r="M21" s="21">
        <v>14.8</v>
      </c>
      <c r="N21" s="21">
        <v>14.5</v>
      </c>
      <c r="O21" s="21">
        <v>13.1</v>
      </c>
      <c r="P21" s="21">
        <v>12.5</v>
      </c>
      <c r="Q21" s="21">
        <v>11</v>
      </c>
      <c r="R21" s="21">
        <v>10.9</v>
      </c>
      <c r="S21" s="21">
        <v>9.5</v>
      </c>
      <c r="T21" s="21">
        <v>9.6999999999999993</v>
      </c>
      <c r="U21" s="21">
        <v>9.9</v>
      </c>
      <c r="V21" s="21">
        <v>10.8</v>
      </c>
      <c r="W21" s="21">
        <v>10.199999999999999</v>
      </c>
      <c r="X21" s="21">
        <v>10.199999999999999</v>
      </c>
      <c r="Y21" s="21">
        <v>10.3</v>
      </c>
      <c r="Z21" s="21">
        <v>10.6</v>
      </c>
      <c r="AA21" s="21">
        <v>10.5</v>
      </c>
      <c r="AB21" s="21">
        <v>10.1</v>
      </c>
      <c r="AC21" s="21">
        <v>9.1</v>
      </c>
      <c r="AD21" s="21">
        <v>8.4</v>
      </c>
      <c r="AE21" s="32">
        <f t="shared" si="0"/>
        <v>9.8857142857142861</v>
      </c>
    </row>
    <row r="22" spans="1:31" ht="14.5" x14ac:dyDescent="0.35">
      <c r="A22" s="29" t="s">
        <v>28</v>
      </c>
      <c r="B22" s="21">
        <v>21.3</v>
      </c>
      <c r="C22" s="21">
        <v>20.399999999999999</v>
      </c>
      <c r="D22" s="21">
        <v>18.5</v>
      </c>
      <c r="E22" s="21">
        <v>22.5</v>
      </c>
      <c r="F22" s="21">
        <v>27</v>
      </c>
      <c r="G22" s="21">
        <v>30.7</v>
      </c>
      <c r="H22" s="21">
        <v>26.8</v>
      </c>
      <c r="I22" s="21">
        <v>21.4</v>
      </c>
      <c r="J22" s="21">
        <v>19.2</v>
      </c>
      <c r="K22" s="21">
        <v>16.5</v>
      </c>
      <c r="L22" s="21">
        <v>17.2</v>
      </c>
      <c r="M22" s="21">
        <v>13.4</v>
      </c>
      <c r="N22" s="21">
        <v>14.8</v>
      </c>
      <c r="O22" s="21">
        <v>14.1</v>
      </c>
      <c r="P22" s="21">
        <v>15.6</v>
      </c>
      <c r="Q22" s="21">
        <v>12.8</v>
      </c>
      <c r="R22" s="21">
        <v>13.4</v>
      </c>
      <c r="S22" s="21">
        <v>10.9</v>
      </c>
      <c r="T22" s="21">
        <v>10.8</v>
      </c>
      <c r="U22" s="21">
        <v>10.3</v>
      </c>
      <c r="V22" s="21">
        <v>10.8</v>
      </c>
      <c r="W22" s="21">
        <v>11</v>
      </c>
      <c r="X22" s="21">
        <v>10.6</v>
      </c>
      <c r="Y22" s="21">
        <v>10.1</v>
      </c>
      <c r="Z22" s="21">
        <v>10.199999999999999</v>
      </c>
      <c r="AA22" s="21">
        <v>9.8000000000000007</v>
      </c>
      <c r="AB22" s="21">
        <v>8.6999999999999993</v>
      </c>
      <c r="AC22" s="21">
        <v>8.1</v>
      </c>
      <c r="AD22" s="21">
        <v>7.4</v>
      </c>
      <c r="AE22" s="32">
        <f t="shared" si="0"/>
        <v>9.2714285714285722</v>
      </c>
    </row>
    <row r="23" spans="1:31" ht="14.5" x14ac:dyDescent="0.35">
      <c r="A23" s="29" t="s">
        <v>29</v>
      </c>
      <c r="B23" s="21">
        <v>19.2</v>
      </c>
      <c r="C23" s="21">
        <v>18</v>
      </c>
      <c r="D23" s="21">
        <v>16.5</v>
      </c>
      <c r="E23" s="21">
        <v>16.399999999999999</v>
      </c>
      <c r="F23" s="21">
        <v>22.4</v>
      </c>
      <c r="G23" s="21">
        <v>23.6</v>
      </c>
      <c r="H23" s="21">
        <v>21.8</v>
      </c>
      <c r="I23" s="21">
        <v>20.7</v>
      </c>
      <c r="J23" s="21">
        <v>18.600000000000001</v>
      </c>
      <c r="K23" s="21">
        <v>14.7</v>
      </c>
      <c r="L23" s="21">
        <v>13.3</v>
      </c>
      <c r="M23" s="21">
        <v>13.5</v>
      </c>
      <c r="N23" s="21">
        <v>11.9</v>
      </c>
      <c r="O23" s="21">
        <v>12.5</v>
      </c>
      <c r="P23" s="21">
        <v>10.3</v>
      </c>
      <c r="Q23" s="21">
        <v>10</v>
      </c>
      <c r="R23" s="21">
        <v>10</v>
      </c>
      <c r="S23" s="21">
        <v>9.4</v>
      </c>
      <c r="T23" s="21">
        <v>8.6999999999999993</v>
      </c>
      <c r="U23" s="21">
        <v>8.8000000000000007</v>
      </c>
      <c r="V23" s="21">
        <v>8.9</v>
      </c>
      <c r="W23" s="21">
        <v>8.5</v>
      </c>
      <c r="X23" s="21">
        <v>7.6</v>
      </c>
      <c r="Y23" s="21">
        <v>6.7</v>
      </c>
      <c r="Z23" s="21">
        <v>6.5</v>
      </c>
      <c r="AA23" s="21">
        <v>6.1</v>
      </c>
      <c r="AB23" s="21">
        <v>5.7</v>
      </c>
      <c r="AC23" s="21">
        <v>4.8</v>
      </c>
      <c r="AD23" s="21">
        <v>4.4000000000000004</v>
      </c>
      <c r="AE23" s="32">
        <f t="shared" si="0"/>
        <v>5.9714285714285706</v>
      </c>
    </row>
    <row r="24" spans="1:31" ht="14.5" x14ac:dyDescent="0.35">
      <c r="A24" s="28" t="s">
        <v>30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 t="s">
        <v>0</v>
      </c>
      <c r="T24" s="21" t="s">
        <v>0</v>
      </c>
      <c r="U24" s="21" t="s">
        <v>0</v>
      </c>
      <c r="V24" s="21"/>
      <c r="W24" s="21" t="s">
        <v>0</v>
      </c>
      <c r="X24" s="21"/>
      <c r="Y24" s="21"/>
      <c r="Z24" s="21"/>
      <c r="AA24" s="21"/>
      <c r="AB24" s="21"/>
      <c r="AC24" s="21" t="s">
        <v>0</v>
      </c>
      <c r="AD24" s="21" t="s">
        <v>0</v>
      </c>
      <c r="AE24" s="32" t="e">
        <f t="shared" si="0"/>
        <v>#DIV/0!</v>
      </c>
    </row>
    <row r="25" spans="1:31" ht="14.5" x14ac:dyDescent="0.35">
      <c r="A25" s="29" t="s">
        <v>31</v>
      </c>
      <c r="B25" s="21">
        <v>23</v>
      </c>
      <c r="C25" s="21">
        <v>20.5</v>
      </c>
      <c r="D25" s="21">
        <v>19</v>
      </c>
      <c r="E25" s="21">
        <v>22.9</v>
      </c>
      <c r="F25" s="21">
        <v>25.4</v>
      </c>
      <c r="G25" s="21">
        <v>22.3</v>
      </c>
      <c r="H25" s="21">
        <v>23</v>
      </c>
      <c r="I25" s="21">
        <v>18.8</v>
      </c>
      <c r="J25" s="21">
        <v>18.899999999999999</v>
      </c>
      <c r="K25" s="21">
        <v>18.100000000000001</v>
      </c>
      <c r="L25" s="21">
        <v>15.9</v>
      </c>
      <c r="M25" s="21">
        <v>14.6</v>
      </c>
      <c r="N25" s="21">
        <v>16</v>
      </c>
      <c r="O25" s="21">
        <v>15.6</v>
      </c>
      <c r="P25" s="21">
        <v>15.8</v>
      </c>
      <c r="Q25" s="21">
        <v>14.9</v>
      </c>
      <c r="R25" s="21">
        <v>15.7</v>
      </c>
      <c r="S25" s="21">
        <v>13.4</v>
      </c>
      <c r="T25" s="21">
        <v>13.1</v>
      </c>
      <c r="U25" s="21">
        <v>13.6</v>
      </c>
      <c r="V25" s="21">
        <v>15.4</v>
      </c>
      <c r="W25" s="21">
        <v>15.7</v>
      </c>
      <c r="X25" s="21">
        <v>15.3</v>
      </c>
      <c r="Y25" s="21">
        <v>14.2</v>
      </c>
      <c r="Z25" s="21">
        <v>14.1</v>
      </c>
      <c r="AA25" s="21">
        <v>13.5</v>
      </c>
      <c r="AB25" s="21">
        <v>12.8</v>
      </c>
      <c r="AC25" s="21">
        <v>11.1</v>
      </c>
      <c r="AD25" s="21">
        <v>10.199999999999999</v>
      </c>
      <c r="AE25" s="32">
        <f t="shared" si="0"/>
        <v>13.028571428571428</v>
      </c>
    </row>
    <row r="26" spans="1:31" ht="14.5" x14ac:dyDescent="0.35">
      <c r="A26" s="29" t="s">
        <v>32</v>
      </c>
      <c r="B26" s="21">
        <v>18.399999999999999</v>
      </c>
      <c r="C26" s="21">
        <v>19.3</v>
      </c>
      <c r="D26" s="21">
        <v>14.8</v>
      </c>
      <c r="E26" s="21">
        <v>16.100000000000001</v>
      </c>
      <c r="F26" s="21">
        <v>20.9</v>
      </c>
      <c r="G26" s="21">
        <v>26.3</v>
      </c>
      <c r="H26" s="21">
        <v>21</v>
      </c>
      <c r="I26" s="21">
        <v>19.399999999999999</v>
      </c>
      <c r="J26" s="21">
        <v>18.399999999999999</v>
      </c>
      <c r="K26" s="21">
        <v>16.7</v>
      </c>
      <c r="L26" s="21">
        <v>14.9</v>
      </c>
      <c r="M26" s="21">
        <v>14.6</v>
      </c>
      <c r="N26" s="21">
        <v>13.8</v>
      </c>
      <c r="O26" s="21">
        <v>15.1</v>
      </c>
      <c r="P26" s="21">
        <v>16.5</v>
      </c>
      <c r="Q26" s="21">
        <v>15.6</v>
      </c>
      <c r="R26" s="21">
        <v>16.3</v>
      </c>
      <c r="S26" s="21">
        <v>13.2</v>
      </c>
      <c r="T26" s="21">
        <v>13.7</v>
      </c>
      <c r="U26" s="21">
        <v>14.5</v>
      </c>
      <c r="V26" s="21">
        <v>15.1</v>
      </c>
      <c r="W26" s="21">
        <v>15.4</v>
      </c>
      <c r="X26" s="21">
        <v>14.9</v>
      </c>
      <c r="Y26" s="21">
        <v>14</v>
      </c>
      <c r="Z26" s="21">
        <v>14.5</v>
      </c>
      <c r="AA26" s="21">
        <v>14.2</v>
      </c>
      <c r="AB26" s="21">
        <v>14</v>
      </c>
      <c r="AC26" s="21">
        <v>11.7</v>
      </c>
      <c r="AD26" s="21">
        <v>11.2</v>
      </c>
      <c r="AE26" s="32">
        <f t="shared" si="0"/>
        <v>13.5</v>
      </c>
    </row>
    <row r="27" spans="1:31" ht="14.5" x14ac:dyDescent="0.35">
      <c r="A27" s="29" t="s">
        <v>33</v>
      </c>
      <c r="B27" s="21">
        <v>26.2</v>
      </c>
      <c r="C27" s="21">
        <v>26.8</v>
      </c>
      <c r="D27" s="21">
        <v>23.9</v>
      </c>
      <c r="E27" s="21">
        <v>31.6</v>
      </c>
      <c r="F27" s="21">
        <v>42.6</v>
      </c>
      <c r="G27" s="21">
        <v>33.5</v>
      </c>
      <c r="H27" s="21">
        <v>27.4</v>
      </c>
      <c r="I27" s="21">
        <v>26.5</v>
      </c>
      <c r="J27" s="21">
        <v>23.5</v>
      </c>
      <c r="K27" s="21">
        <v>19.600000000000001</v>
      </c>
      <c r="L27" s="21">
        <v>17.5</v>
      </c>
      <c r="M27" s="21">
        <v>17.2</v>
      </c>
      <c r="N27" s="21">
        <v>15.9</v>
      </c>
      <c r="O27" s="21">
        <v>14.4</v>
      </c>
      <c r="P27" s="21">
        <v>13.6</v>
      </c>
      <c r="Q27" s="21">
        <v>14</v>
      </c>
      <c r="R27" s="21">
        <v>14.4</v>
      </c>
      <c r="S27" s="21">
        <v>13.1</v>
      </c>
      <c r="T27" s="21">
        <v>14.3</v>
      </c>
      <c r="U27" s="21">
        <v>14.4</v>
      </c>
      <c r="V27" s="21">
        <v>15.9</v>
      </c>
      <c r="W27" s="21">
        <v>14.5</v>
      </c>
      <c r="X27" s="21">
        <v>13.6</v>
      </c>
      <c r="Y27" s="21">
        <v>12.7</v>
      </c>
      <c r="Z27" s="21">
        <v>12.7</v>
      </c>
      <c r="AA27" s="21">
        <v>11.8</v>
      </c>
      <c r="AB27" s="21">
        <v>11.3</v>
      </c>
      <c r="AC27" s="21">
        <v>10</v>
      </c>
      <c r="AD27" s="21">
        <v>9</v>
      </c>
      <c r="AE27" s="32">
        <f t="shared" si="0"/>
        <v>11.585714285714285</v>
      </c>
    </row>
    <row r="28" spans="1:31" ht="14.5" x14ac:dyDescent="0.35">
      <c r="A28" s="30" t="s">
        <v>34</v>
      </c>
      <c r="B28" s="21"/>
      <c r="C28" s="21"/>
      <c r="D28" s="21"/>
      <c r="E28" s="21"/>
      <c r="F28" s="21"/>
      <c r="G28" s="21">
        <v>37.9</v>
      </c>
      <c r="H28" s="21">
        <v>26.9</v>
      </c>
      <c r="I28" s="21">
        <v>21.5</v>
      </c>
      <c r="J28" s="21">
        <v>8.3000000000000007</v>
      </c>
      <c r="K28" s="21">
        <v>8.1999999999999993</v>
      </c>
      <c r="L28" s="21">
        <v>9</v>
      </c>
      <c r="M28" s="21">
        <v>8</v>
      </c>
      <c r="N28" s="21">
        <v>5.7</v>
      </c>
      <c r="O28" s="21">
        <v>5.6</v>
      </c>
      <c r="P28" s="21">
        <v>7.3</v>
      </c>
      <c r="Q28" s="21">
        <v>7.5</v>
      </c>
      <c r="R28" s="21">
        <v>7.7</v>
      </c>
      <c r="S28" s="21">
        <v>6.5</v>
      </c>
      <c r="T28" s="21">
        <v>7.7</v>
      </c>
      <c r="U28" s="21">
        <v>8.6999999999999993</v>
      </c>
      <c r="V28" s="21">
        <v>9.1</v>
      </c>
      <c r="W28" s="21">
        <v>9.8000000000000007</v>
      </c>
      <c r="X28" s="21">
        <v>10.199999999999999</v>
      </c>
      <c r="Y28" s="21">
        <v>9.1999999999999993</v>
      </c>
      <c r="Z28" s="21">
        <v>8.9</v>
      </c>
      <c r="AA28" s="21">
        <v>8.8000000000000007</v>
      </c>
      <c r="AB28" s="21">
        <v>8.6999999999999993</v>
      </c>
      <c r="AC28" s="21">
        <v>7.6</v>
      </c>
      <c r="AD28" s="21">
        <v>7.2</v>
      </c>
      <c r="AE28" s="32">
        <f t="shared" si="0"/>
        <v>8.6571428571428566</v>
      </c>
    </row>
    <row r="29" spans="1:31" ht="14.5" x14ac:dyDescent="0.35">
      <c r="A29" s="30" t="s">
        <v>35</v>
      </c>
      <c r="B29" s="21" t="s">
        <v>0</v>
      </c>
      <c r="C29" s="21" t="s">
        <v>0</v>
      </c>
      <c r="D29" s="21" t="s">
        <v>0</v>
      </c>
      <c r="E29" s="21" t="s">
        <v>0</v>
      </c>
      <c r="F29" s="21" t="s">
        <v>0</v>
      </c>
      <c r="G29" s="21" t="s">
        <v>0</v>
      </c>
      <c r="H29" s="21" t="s">
        <v>0</v>
      </c>
      <c r="I29" s="21" t="s">
        <v>0</v>
      </c>
      <c r="J29" s="21" t="s">
        <v>0</v>
      </c>
      <c r="K29" s="21" t="s">
        <v>0</v>
      </c>
      <c r="L29" s="21" t="s">
        <v>0</v>
      </c>
      <c r="M29" s="21" t="s">
        <v>0</v>
      </c>
      <c r="N29" s="21" t="s">
        <v>0</v>
      </c>
      <c r="O29" s="21" t="s">
        <v>0</v>
      </c>
      <c r="P29" s="21" t="s">
        <v>0</v>
      </c>
      <c r="Q29" s="21" t="s">
        <v>0</v>
      </c>
      <c r="R29" s="21" t="s">
        <v>0</v>
      </c>
      <c r="S29" s="21">
        <v>12.9</v>
      </c>
      <c r="T29" s="21">
        <v>14.2</v>
      </c>
      <c r="U29" s="21">
        <v>14.1</v>
      </c>
      <c r="V29" s="21">
        <v>15.6</v>
      </c>
      <c r="W29" s="21">
        <v>14.3</v>
      </c>
      <c r="X29" s="21">
        <v>13.2</v>
      </c>
      <c r="Y29" s="21">
        <v>11.8</v>
      </c>
      <c r="Z29" s="21">
        <v>11.8</v>
      </c>
      <c r="AA29" s="21">
        <v>11.4</v>
      </c>
      <c r="AB29" s="21">
        <v>10.7</v>
      </c>
      <c r="AC29" s="21">
        <v>9.1999999999999993</v>
      </c>
      <c r="AD29" s="21">
        <v>8.5</v>
      </c>
      <c r="AE29" s="32">
        <f t="shared" si="0"/>
        <v>10.942857142857141</v>
      </c>
    </row>
    <row r="30" spans="1:31" ht="14.5" x14ac:dyDescent="0.35">
      <c r="A30" s="29" t="s">
        <v>36</v>
      </c>
      <c r="B30" s="21">
        <v>19.899999999999999</v>
      </c>
      <c r="C30" s="21">
        <v>21.1</v>
      </c>
      <c r="D30" s="21">
        <v>18.600000000000001</v>
      </c>
      <c r="E30" s="21">
        <v>22.7</v>
      </c>
      <c r="F30" s="21">
        <v>33.5</v>
      </c>
      <c r="G30" s="21">
        <v>25.5</v>
      </c>
      <c r="H30" s="21">
        <v>23.1</v>
      </c>
      <c r="I30" s="21">
        <v>22.8</v>
      </c>
      <c r="J30" s="21">
        <v>20</v>
      </c>
      <c r="K30" s="21">
        <v>17.899999999999999</v>
      </c>
      <c r="L30" s="21">
        <v>18.3</v>
      </c>
      <c r="M30" s="21">
        <v>16.5</v>
      </c>
      <c r="N30" s="21">
        <v>14.8</v>
      </c>
      <c r="O30" s="21">
        <v>15.7</v>
      </c>
      <c r="P30" s="21">
        <v>18.2</v>
      </c>
      <c r="Q30" s="21">
        <v>16.8</v>
      </c>
      <c r="R30" s="21">
        <v>17.100000000000001</v>
      </c>
      <c r="S30" s="21">
        <v>13.2</v>
      </c>
      <c r="T30" s="21">
        <v>14</v>
      </c>
      <c r="U30" s="21">
        <v>13.5</v>
      </c>
      <c r="V30" s="21">
        <v>14.5</v>
      </c>
      <c r="W30" s="21">
        <v>13.8</v>
      </c>
      <c r="X30" s="21">
        <v>13.9</v>
      </c>
      <c r="Y30" s="21">
        <v>13.5</v>
      </c>
      <c r="Z30" s="21">
        <v>12.9</v>
      </c>
      <c r="AA30" s="21">
        <v>12.8</v>
      </c>
      <c r="AB30" s="21">
        <v>12.4</v>
      </c>
      <c r="AC30" s="21">
        <v>10.5</v>
      </c>
      <c r="AD30" s="21">
        <v>9.6999999999999993</v>
      </c>
      <c r="AE30" s="32">
        <f t="shared" si="0"/>
        <v>12.242857142857144</v>
      </c>
    </row>
    <row r="31" spans="1:31" ht="14.5" x14ac:dyDescent="0.35">
      <c r="A31" s="29" t="s">
        <v>37</v>
      </c>
      <c r="B31" s="21">
        <v>27.2</v>
      </c>
      <c r="C31" s="21">
        <v>25.6</v>
      </c>
      <c r="D31" s="21">
        <v>25</v>
      </c>
      <c r="E31" s="21">
        <v>25.5</v>
      </c>
      <c r="F31" s="21">
        <v>30.2</v>
      </c>
      <c r="G31" s="21">
        <v>37.700000000000003</v>
      </c>
      <c r="H31" s="21">
        <v>39.1</v>
      </c>
      <c r="I31" s="21">
        <v>39.6</v>
      </c>
      <c r="J31" s="21">
        <v>28</v>
      </c>
      <c r="K31" s="21">
        <v>25.4</v>
      </c>
      <c r="L31" s="21">
        <v>19.899999999999999</v>
      </c>
      <c r="M31" s="21">
        <v>14.2</v>
      </c>
      <c r="N31" s="21">
        <v>12.4</v>
      </c>
      <c r="O31" s="21">
        <v>13.6</v>
      </c>
      <c r="P31" s="21">
        <v>13.1</v>
      </c>
      <c r="Q31" s="21">
        <v>12.4</v>
      </c>
      <c r="R31" s="21">
        <v>12.7</v>
      </c>
      <c r="S31" s="21">
        <v>10.8</v>
      </c>
      <c r="T31" s="21">
        <v>12.7</v>
      </c>
      <c r="U31" s="21">
        <v>12.4</v>
      </c>
      <c r="V31" s="21">
        <v>13.6</v>
      </c>
      <c r="W31" s="21">
        <v>14.1</v>
      </c>
      <c r="X31" s="21">
        <v>13.8</v>
      </c>
      <c r="Y31" s="21">
        <v>13.6</v>
      </c>
      <c r="Z31" s="21">
        <v>13.5</v>
      </c>
      <c r="AA31" s="21">
        <v>13.5</v>
      </c>
      <c r="AB31" s="21">
        <v>13.4</v>
      </c>
      <c r="AC31" s="21">
        <v>10.8</v>
      </c>
      <c r="AD31" s="21">
        <v>10.199999999999999</v>
      </c>
      <c r="AE31" s="32">
        <f t="shared" si="0"/>
        <v>12.685714285714285</v>
      </c>
    </row>
    <row r="32" spans="1:31" ht="14.5" x14ac:dyDescent="0.35">
      <c r="A32" s="29" t="s">
        <v>38</v>
      </c>
      <c r="B32" s="21">
        <v>29.5</v>
      </c>
      <c r="C32" s="21">
        <v>24.1</v>
      </c>
      <c r="D32" s="21">
        <v>24.7</v>
      </c>
      <c r="E32" s="21">
        <v>35.5</v>
      </c>
      <c r="F32" s="21">
        <v>53.1</v>
      </c>
      <c r="G32" s="21">
        <v>50.9</v>
      </c>
      <c r="H32" s="21">
        <v>48.1</v>
      </c>
      <c r="I32" s="21">
        <v>42.1</v>
      </c>
      <c r="J32" s="21">
        <v>37</v>
      </c>
      <c r="K32" s="21">
        <v>24.8</v>
      </c>
      <c r="L32" s="21">
        <v>21.1</v>
      </c>
      <c r="M32" s="21">
        <v>14.9</v>
      </c>
      <c r="N32" s="21">
        <v>13.2</v>
      </c>
      <c r="O32" s="21">
        <v>13.5</v>
      </c>
      <c r="P32" s="21">
        <v>14.1</v>
      </c>
      <c r="Q32" s="21">
        <v>12.6</v>
      </c>
      <c r="R32" s="21">
        <v>13</v>
      </c>
      <c r="S32" s="21">
        <v>11.9</v>
      </c>
      <c r="T32" s="21">
        <v>10.8</v>
      </c>
      <c r="U32" s="21">
        <v>10</v>
      </c>
      <c r="V32" s="21">
        <v>10.5</v>
      </c>
      <c r="W32" s="21">
        <v>10</v>
      </c>
      <c r="X32" s="21">
        <v>9.3000000000000007</v>
      </c>
      <c r="Y32" s="21">
        <v>8.6999999999999993</v>
      </c>
      <c r="Z32" s="21">
        <v>9.1</v>
      </c>
      <c r="AA32" s="21">
        <v>9.1</v>
      </c>
      <c r="AB32" s="21">
        <v>8.3000000000000007</v>
      </c>
      <c r="AC32" s="21">
        <v>7</v>
      </c>
      <c r="AD32" s="21">
        <v>6.4</v>
      </c>
      <c r="AE32" s="32">
        <f t="shared" si="0"/>
        <v>8.2714285714285705</v>
      </c>
    </row>
    <row r="33" spans="1:31" ht="14.5" x14ac:dyDescent="0.35">
      <c r="A33" s="29" t="s">
        <v>39</v>
      </c>
      <c r="B33" s="21">
        <v>22</v>
      </c>
      <c r="C33" s="21">
        <v>18.100000000000001</v>
      </c>
      <c r="D33" s="21">
        <v>16.399999999999999</v>
      </c>
      <c r="E33" s="21">
        <v>17.899999999999999</v>
      </c>
      <c r="F33" s="21">
        <v>21.3</v>
      </c>
      <c r="G33" s="21">
        <v>24.9</v>
      </c>
      <c r="H33" s="21">
        <v>22.3</v>
      </c>
      <c r="I33" s="21">
        <v>22.6</v>
      </c>
      <c r="J33" s="21">
        <v>21.1</v>
      </c>
      <c r="K33" s="21">
        <v>19.399999999999999</v>
      </c>
      <c r="L33" s="21">
        <v>19.100000000000001</v>
      </c>
      <c r="M33" s="21">
        <v>17.399999999999999</v>
      </c>
      <c r="N33" s="21">
        <v>14.6</v>
      </c>
      <c r="O33" s="21">
        <v>13.8</v>
      </c>
      <c r="P33" s="21">
        <v>13.5</v>
      </c>
      <c r="Q33" s="21">
        <v>13.2</v>
      </c>
      <c r="R33" s="21">
        <v>13.6</v>
      </c>
      <c r="S33" s="21">
        <v>11</v>
      </c>
      <c r="T33" s="21">
        <v>10.8</v>
      </c>
      <c r="U33" s="21">
        <v>10.7</v>
      </c>
      <c r="V33" s="21">
        <v>12.3</v>
      </c>
      <c r="W33" s="21">
        <v>11.5</v>
      </c>
      <c r="X33" s="21">
        <v>10.8</v>
      </c>
      <c r="Y33" s="21">
        <v>9.4</v>
      </c>
      <c r="Z33" s="21">
        <v>9.9</v>
      </c>
      <c r="AA33" s="21">
        <v>9.4</v>
      </c>
      <c r="AB33" s="21">
        <v>8.6</v>
      </c>
      <c r="AC33" s="21">
        <v>7</v>
      </c>
      <c r="AD33" s="21">
        <v>6.5</v>
      </c>
      <c r="AE33" s="32">
        <f t="shared" si="0"/>
        <v>8.8000000000000007</v>
      </c>
    </row>
    <row r="34" spans="1:31" ht="14.5" x14ac:dyDescent="0.35">
      <c r="A34" s="29" t="s">
        <v>40</v>
      </c>
      <c r="B34" s="21">
        <v>22.8</v>
      </c>
      <c r="C34" s="21">
        <v>17.2</v>
      </c>
      <c r="D34" s="21">
        <v>17.600000000000001</v>
      </c>
      <c r="E34" s="21">
        <v>17.7</v>
      </c>
      <c r="F34" s="21">
        <v>32.700000000000003</v>
      </c>
      <c r="G34" s="21">
        <v>34.200000000000003</v>
      </c>
      <c r="H34" s="21">
        <v>31.4</v>
      </c>
      <c r="I34" s="21">
        <v>30.8</v>
      </c>
      <c r="J34" s="21">
        <v>27.7</v>
      </c>
      <c r="K34" s="21">
        <v>26.7</v>
      </c>
      <c r="L34" s="21">
        <v>23.8</v>
      </c>
      <c r="M34" s="21">
        <v>19.899999999999999</v>
      </c>
      <c r="N34" s="21">
        <v>20.3</v>
      </c>
      <c r="O34" s="21">
        <v>17.8</v>
      </c>
      <c r="P34" s="21">
        <v>16.5</v>
      </c>
      <c r="Q34" s="21">
        <v>14.9</v>
      </c>
      <c r="R34" s="21">
        <v>15</v>
      </c>
      <c r="S34" s="21">
        <v>11.7</v>
      </c>
      <c r="T34" s="21">
        <v>12.6</v>
      </c>
      <c r="U34" s="21">
        <v>12.6</v>
      </c>
      <c r="V34" s="21">
        <v>13.9</v>
      </c>
      <c r="W34" s="21">
        <v>14.8</v>
      </c>
      <c r="X34" s="21">
        <v>13.9</v>
      </c>
      <c r="Y34" s="21">
        <v>13.6</v>
      </c>
      <c r="Z34" s="21">
        <v>13.8</v>
      </c>
      <c r="AA34" s="21">
        <v>13.6</v>
      </c>
      <c r="AB34" s="21">
        <v>12.9</v>
      </c>
      <c r="AC34" s="21">
        <v>11.6</v>
      </c>
      <c r="AD34" s="21">
        <v>10.8</v>
      </c>
      <c r="AE34" s="32">
        <f t="shared" si="0"/>
        <v>12.885714285714284</v>
      </c>
    </row>
    <row r="35" spans="1:31" ht="14.5" x14ac:dyDescent="0.35">
      <c r="A35" s="29" t="s">
        <v>41</v>
      </c>
      <c r="B35" s="21">
        <v>42.7</v>
      </c>
      <c r="C35" s="21">
        <v>32.4</v>
      </c>
      <c r="D35" s="21">
        <v>27.4</v>
      </c>
      <c r="E35" s="21">
        <v>34.1</v>
      </c>
      <c r="F35" s="21">
        <v>47</v>
      </c>
      <c r="G35" s="21">
        <v>44.8</v>
      </c>
      <c r="H35" s="21">
        <v>37.5</v>
      </c>
      <c r="I35" s="21">
        <v>27.5</v>
      </c>
      <c r="J35" s="21">
        <v>20.9</v>
      </c>
      <c r="K35" s="21">
        <v>18.2</v>
      </c>
      <c r="L35" s="21">
        <v>19.2</v>
      </c>
      <c r="M35" s="21">
        <v>18.3</v>
      </c>
      <c r="N35" s="21">
        <v>16.899999999999999</v>
      </c>
      <c r="O35" s="21">
        <v>15.9</v>
      </c>
      <c r="P35" s="21">
        <v>16.2</v>
      </c>
      <c r="Q35" s="21">
        <v>15.6</v>
      </c>
      <c r="R35" s="21">
        <v>16.7</v>
      </c>
      <c r="S35" s="21">
        <v>15.4</v>
      </c>
      <c r="T35" s="21">
        <v>15.9</v>
      </c>
      <c r="U35" s="21">
        <v>15.8</v>
      </c>
      <c r="V35" s="21">
        <v>18.8</v>
      </c>
      <c r="W35" s="21">
        <v>18.7</v>
      </c>
      <c r="X35" s="21">
        <v>17.399999999999999</v>
      </c>
      <c r="Y35" s="21">
        <v>16.7</v>
      </c>
      <c r="Z35" s="21">
        <v>15.9</v>
      </c>
      <c r="AA35" s="21">
        <v>15.8</v>
      </c>
      <c r="AB35" s="21">
        <v>14.2</v>
      </c>
      <c r="AC35" s="21">
        <v>13.1</v>
      </c>
      <c r="AD35" s="21">
        <v>12.1</v>
      </c>
      <c r="AE35" s="32">
        <f t="shared" si="0"/>
        <v>15.028571428571427</v>
      </c>
    </row>
    <row r="36" spans="1:31" ht="14.5" x14ac:dyDescent="0.35">
      <c r="A36" t="s">
        <v>42</v>
      </c>
      <c r="B36" s="21">
        <v>20.100000000000001</v>
      </c>
      <c r="C36" s="21">
        <v>22.6</v>
      </c>
      <c r="D36" s="21">
        <v>23.2</v>
      </c>
      <c r="E36" s="21">
        <v>24.7</v>
      </c>
      <c r="F36" s="21">
        <v>33.1</v>
      </c>
      <c r="G36" s="21">
        <v>27.3</v>
      </c>
      <c r="H36" s="21">
        <v>23.8</v>
      </c>
      <c r="I36" s="21">
        <v>21.2</v>
      </c>
      <c r="J36" s="21">
        <v>15.7</v>
      </c>
      <c r="K36" s="21">
        <v>13</v>
      </c>
      <c r="L36" s="21">
        <v>10.3</v>
      </c>
      <c r="M36" s="21">
        <v>10.1</v>
      </c>
      <c r="N36" s="21">
        <v>9.6</v>
      </c>
      <c r="O36" s="21">
        <v>11.5</v>
      </c>
      <c r="P36" s="21">
        <v>9.4</v>
      </c>
      <c r="Q36" s="21">
        <v>8.6</v>
      </c>
      <c r="R36" s="21">
        <v>9.1</v>
      </c>
      <c r="S36" s="21">
        <v>9</v>
      </c>
      <c r="T36" s="21">
        <v>8.3000000000000007</v>
      </c>
      <c r="U36" s="21">
        <v>8.8000000000000007</v>
      </c>
      <c r="V36" s="21">
        <v>8.6999999999999993</v>
      </c>
      <c r="W36" s="21">
        <v>8.5</v>
      </c>
      <c r="X36" s="21">
        <v>7.5</v>
      </c>
      <c r="Y36" s="21">
        <v>6.7</v>
      </c>
      <c r="Z36" s="21">
        <v>6.6</v>
      </c>
      <c r="AA36" s="21">
        <v>6.1</v>
      </c>
      <c r="AB36" s="21">
        <v>5.2</v>
      </c>
      <c r="AC36" s="21">
        <v>4.5999999999999996</v>
      </c>
      <c r="AD36" s="21">
        <v>4.4000000000000004</v>
      </c>
      <c r="AE36" s="32">
        <f t="shared" si="0"/>
        <v>5.8714285714285719</v>
      </c>
    </row>
    <row r="37" spans="1:31" ht="14.5" x14ac:dyDescent="0.35">
      <c r="A37" s="28" t="s">
        <v>365</v>
      </c>
      <c r="B37" s="21" t="s">
        <v>0</v>
      </c>
      <c r="C37" s="21" t="s">
        <v>0</v>
      </c>
      <c r="D37" s="21" t="s">
        <v>0</v>
      </c>
      <c r="E37" s="21" t="s">
        <v>0</v>
      </c>
      <c r="F37" s="21" t="s">
        <v>0</v>
      </c>
      <c r="G37" s="21" t="s">
        <v>0</v>
      </c>
      <c r="H37" s="21" t="s">
        <v>0</v>
      </c>
      <c r="I37" s="21" t="s">
        <v>0</v>
      </c>
      <c r="J37" s="21"/>
      <c r="K37" s="21"/>
      <c r="L37" s="21"/>
      <c r="M37" s="21"/>
      <c r="N37" s="21"/>
      <c r="O37" s="21"/>
      <c r="P37" s="21"/>
      <c r="Q37" s="21"/>
      <c r="R37" s="21"/>
      <c r="S37" s="21" t="s">
        <v>0</v>
      </c>
      <c r="T37" s="21" t="s">
        <v>0</v>
      </c>
      <c r="U37" s="21" t="s">
        <v>0</v>
      </c>
      <c r="V37" s="21"/>
      <c r="W37" s="21" t="s">
        <v>0</v>
      </c>
      <c r="X37" s="21"/>
      <c r="Y37" s="21"/>
      <c r="Z37" s="21"/>
      <c r="AA37" s="21"/>
      <c r="AB37" s="21"/>
      <c r="AC37" s="21" t="s">
        <v>0</v>
      </c>
      <c r="AD37" s="21" t="s">
        <v>0</v>
      </c>
      <c r="AE37" s="32" t="e">
        <f t="shared" si="0"/>
        <v>#DIV/0!</v>
      </c>
    </row>
    <row r="38" spans="1:31" ht="14.5" x14ac:dyDescent="0.35">
      <c r="A38" t="s">
        <v>44</v>
      </c>
      <c r="B38" s="21">
        <v>46.5</v>
      </c>
      <c r="C38" s="21">
        <v>37.700000000000003</v>
      </c>
      <c r="D38" s="21">
        <v>34.5</v>
      </c>
      <c r="E38" s="21">
        <v>38.299999999999997</v>
      </c>
      <c r="F38" s="21">
        <v>43</v>
      </c>
      <c r="G38" s="21">
        <v>37.200000000000003</v>
      </c>
      <c r="H38" s="21">
        <v>41.3</v>
      </c>
      <c r="I38" s="21">
        <v>34.6</v>
      </c>
      <c r="J38" s="21">
        <v>34.6</v>
      </c>
      <c r="K38" s="21">
        <v>33.6</v>
      </c>
      <c r="L38" s="21">
        <v>33</v>
      </c>
      <c r="M38" s="21">
        <v>32.700000000000003</v>
      </c>
      <c r="N38" s="21">
        <v>30.1</v>
      </c>
      <c r="O38" s="21">
        <v>23.9</v>
      </c>
      <c r="P38" s="21">
        <v>18.399999999999999</v>
      </c>
      <c r="Q38" s="21">
        <v>16</v>
      </c>
      <c r="R38" s="21">
        <v>14.6</v>
      </c>
      <c r="S38" s="21">
        <v>11.3</v>
      </c>
      <c r="T38" s="21">
        <v>12.2</v>
      </c>
      <c r="U38" s="21">
        <v>11.2</v>
      </c>
      <c r="V38" s="21">
        <v>14.3</v>
      </c>
      <c r="W38" s="21">
        <v>13.8</v>
      </c>
      <c r="X38" s="21">
        <v>13.5</v>
      </c>
      <c r="Y38" s="21">
        <v>13.4</v>
      </c>
      <c r="Z38" s="21">
        <v>13.2</v>
      </c>
      <c r="AA38" s="21">
        <v>13.2</v>
      </c>
      <c r="AB38" s="21">
        <v>12.2</v>
      </c>
      <c r="AC38" s="21">
        <v>12.3</v>
      </c>
      <c r="AD38" s="21">
        <v>11.1</v>
      </c>
      <c r="AE38" s="32">
        <f t="shared" si="0"/>
        <v>12.7</v>
      </c>
    </row>
    <row r="39" spans="1:31" ht="14.5" x14ac:dyDescent="0.35">
      <c r="A39" s="29" t="s">
        <v>45</v>
      </c>
      <c r="B39" s="21">
        <v>54.6</v>
      </c>
      <c r="C39" s="21">
        <v>52.7</v>
      </c>
      <c r="D39" s="21">
        <v>37.200000000000003</v>
      </c>
      <c r="E39" s="21">
        <v>49.5</v>
      </c>
      <c r="F39" s="21">
        <v>60.3</v>
      </c>
      <c r="G39" s="21">
        <v>66.400000000000006</v>
      </c>
      <c r="H39" s="21">
        <v>52.6</v>
      </c>
      <c r="I39" s="21">
        <v>56.6</v>
      </c>
      <c r="J39" s="21">
        <v>54</v>
      </c>
      <c r="K39" s="21">
        <v>54.4</v>
      </c>
      <c r="L39" s="21">
        <v>61.1</v>
      </c>
      <c r="M39" s="21">
        <v>48.1</v>
      </c>
      <c r="N39" s="21">
        <v>45.3</v>
      </c>
      <c r="O39" s="21">
        <v>39.700000000000003</v>
      </c>
      <c r="P39" s="21">
        <v>36.5</v>
      </c>
      <c r="Q39" s="21">
        <v>35.700000000000003</v>
      </c>
      <c r="R39" s="21">
        <v>35.799999999999997</v>
      </c>
      <c r="S39" s="21">
        <v>30.7</v>
      </c>
      <c r="T39" s="21">
        <v>33.4</v>
      </c>
      <c r="U39" s="21">
        <v>31.8</v>
      </c>
      <c r="V39" s="21">
        <v>29.5</v>
      </c>
      <c r="W39" s="21">
        <v>26.7</v>
      </c>
      <c r="X39" s="21">
        <v>24.3</v>
      </c>
      <c r="Y39" s="21">
        <v>23.6</v>
      </c>
      <c r="Z39" s="21">
        <v>23.5</v>
      </c>
      <c r="AA39" s="21">
        <v>22.7</v>
      </c>
      <c r="AB39" s="21">
        <v>22.6</v>
      </c>
      <c r="AC39" s="21">
        <v>20.6</v>
      </c>
      <c r="AD39" s="21">
        <v>17.8</v>
      </c>
      <c r="AE39" s="32">
        <f t="shared" si="0"/>
        <v>22.157142857142862</v>
      </c>
    </row>
    <row r="40" spans="1:31" ht="14.5" x14ac:dyDescent="0.35">
      <c r="A40" s="29" t="s">
        <v>46</v>
      </c>
      <c r="B40" s="21" t="s">
        <v>0</v>
      </c>
      <c r="C40" s="21" t="s">
        <v>0</v>
      </c>
      <c r="D40" s="21" t="s">
        <v>0</v>
      </c>
      <c r="E40" s="21" t="s">
        <v>0</v>
      </c>
      <c r="F40" s="21" t="s">
        <v>0</v>
      </c>
      <c r="G40" s="21" t="s">
        <v>0</v>
      </c>
      <c r="H40" s="21" t="s">
        <v>0</v>
      </c>
      <c r="I40" s="21" t="s">
        <v>0</v>
      </c>
      <c r="J40" s="21" t="s">
        <v>0</v>
      </c>
      <c r="K40" s="21" t="s">
        <v>0</v>
      </c>
      <c r="L40" s="21" t="s">
        <v>0</v>
      </c>
      <c r="M40" s="21" t="s">
        <v>0</v>
      </c>
      <c r="N40" s="21" t="s">
        <v>0</v>
      </c>
      <c r="O40" s="21" t="s">
        <v>0</v>
      </c>
      <c r="P40" s="21" t="s">
        <v>0</v>
      </c>
      <c r="Q40" s="21" t="s">
        <v>0</v>
      </c>
      <c r="R40" s="21" t="s">
        <v>0</v>
      </c>
      <c r="S40" s="21" t="s">
        <v>0</v>
      </c>
      <c r="T40" s="21" t="s">
        <v>0</v>
      </c>
      <c r="U40" s="21" t="s">
        <v>0</v>
      </c>
      <c r="V40" s="21">
        <v>23.1</v>
      </c>
      <c r="W40" s="21">
        <v>23.3</v>
      </c>
      <c r="X40" s="21">
        <v>19.399999999999999</v>
      </c>
      <c r="Y40" s="21">
        <v>17.3</v>
      </c>
      <c r="Z40" s="21">
        <v>17.399999999999999</v>
      </c>
      <c r="AA40" s="21">
        <v>17.5</v>
      </c>
      <c r="AB40" s="21">
        <v>16.5</v>
      </c>
      <c r="AC40" s="21">
        <v>14.2</v>
      </c>
      <c r="AD40" s="21">
        <v>13.8</v>
      </c>
      <c r="AE40" s="32">
        <f t="shared" si="0"/>
        <v>16.585714285714285</v>
      </c>
    </row>
    <row r="41" spans="1:31" ht="14.5" x14ac:dyDescent="0.35">
      <c r="A41" s="29" t="s">
        <v>47</v>
      </c>
      <c r="B41" s="21">
        <v>32.6</v>
      </c>
      <c r="C41" s="21">
        <v>24.3</v>
      </c>
      <c r="D41" s="21">
        <v>23.7</v>
      </c>
      <c r="E41" s="21">
        <v>25.5</v>
      </c>
      <c r="F41" s="21">
        <v>36.9</v>
      </c>
      <c r="G41" s="21">
        <v>43.7</v>
      </c>
      <c r="H41" s="21">
        <v>36.799999999999997</v>
      </c>
      <c r="I41" s="21">
        <v>32</v>
      </c>
      <c r="J41" s="21">
        <v>28.1</v>
      </c>
      <c r="K41" s="21">
        <v>26.7</v>
      </c>
      <c r="L41" s="21">
        <v>26.3</v>
      </c>
      <c r="M41" s="21">
        <v>22.6</v>
      </c>
      <c r="N41" s="21">
        <v>19.399999999999999</v>
      </c>
      <c r="O41" s="21">
        <v>17.7</v>
      </c>
      <c r="P41" s="21">
        <v>18.5</v>
      </c>
      <c r="Q41" s="21">
        <v>15.2</v>
      </c>
      <c r="R41" s="21">
        <v>13.5</v>
      </c>
      <c r="S41" s="21">
        <v>11.2</v>
      </c>
      <c r="T41" s="21">
        <v>10.7</v>
      </c>
      <c r="U41" s="21">
        <v>10.3</v>
      </c>
      <c r="V41" s="21">
        <v>11.8</v>
      </c>
      <c r="W41" s="21">
        <v>11.8</v>
      </c>
      <c r="X41" s="21">
        <v>11.1</v>
      </c>
      <c r="Y41" s="21">
        <v>10.5</v>
      </c>
      <c r="Z41" s="21">
        <v>10.6</v>
      </c>
      <c r="AA41" s="21">
        <v>10.6</v>
      </c>
      <c r="AB41" s="21">
        <v>9.9</v>
      </c>
      <c r="AC41" s="21">
        <v>9.1999999999999993</v>
      </c>
      <c r="AD41" s="21">
        <v>8.6999999999999993</v>
      </c>
      <c r="AE41" s="32">
        <f t="shared" si="0"/>
        <v>10.085714285714287</v>
      </c>
    </row>
    <row r="42" spans="1:31" ht="14.5" x14ac:dyDescent="0.35">
      <c r="A42" s="29" t="s">
        <v>48</v>
      </c>
      <c r="B42" s="21">
        <v>32.299999999999997</v>
      </c>
      <c r="C42" s="21">
        <v>30.7</v>
      </c>
      <c r="D42" s="21">
        <v>25</v>
      </c>
      <c r="E42" s="21">
        <v>30.4</v>
      </c>
      <c r="F42" s="21">
        <v>36</v>
      </c>
      <c r="G42" s="21">
        <v>33.4</v>
      </c>
      <c r="H42" s="21">
        <v>31.1</v>
      </c>
      <c r="I42" s="21">
        <v>26.2</v>
      </c>
      <c r="J42" s="21">
        <v>22.9</v>
      </c>
      <c r="K42" s="21">
        <v>20.3</v>
      </c>
      <c r="L42" s="21">
        <v>19.5</v>
      </c>
      <c r="M42" s="21">
        <v>17.5</v>
      </c>
      <c r="N42" s="21">
        <v>16.3</v>
      </c>
      <c r="O42" s="21">
        <v>16.3</v>
      </c>
      <c r="P42" s="21">
        <v>15</v>
      </c>
      <c r="Q42" s="21">
        <v>14.1</v>
      </c>
      <c r="R42" s="21">
        <v>14.2</v>
      </c>
      <c r="S42" s="21">
        <v>12.5</v>
      </c>
      <c r="T42" s="21">
        <v>11.8</v>
      </c>
      <c r="U42" s="21">
        <v>11.9</v>
      </c>
      <c r="V42" s="21">
        <v>14</v>
      </c>
      <c r="W42" s="21">
        <v>15.8</v>
      </c>
      <c r="X42" s="21">
        <v>15.2</v>
      </c>
      <c r="Y42" s="21">
        <v>14.8</v>
      </c>
      <c r="Z42" s="21">
        <v>15.1</v>
      </c>
      <c r="AA42" s="21">
        <v>15.2</v>
      </c>
      <c r="AB42" s="21">
        <v>15</v>
      </c>
      <c r="AC42" s="21">
        <v>12.5</v>
      </c>
      <c r="AD42" s="21">
        <v>12</v>
      </c>
      <c r="AE42" s="32">
        <f t="shared" si="0"/>
        <v>14.257142857142856</v>
      </c>
    </row>
    <row r="43" spans="1:31" ht="14.5" x14ac:dyDescent="0.35">
      <c r="A43" s="29" t="s">
        <v>49</v>
      </c>
      <c r="B43" s="21">
        <v>33.799999999999997</v>
      </c>
      <c r="C43" s="21">
        <v>28.6</v>
      </c>
      <c r="D43" s="21">
        <v>23.3</v>
      </c>
      <c r="E43" s="21">
        <v>31.2</v>
      </c>
      <c r="F43" s="21">
        <v>47.7</v>
      </c>
      <c r="G43" s="21">
        <v>34.9</v>
      </c>
      <c r="H43" s="21">
        <v>29.3</v>
      </c>
      <c r="I43" s="21">
        <v>26.8</v>
      </c>
      <c r="J43" s="21">
        <v>21.4</v>
      </c>
      <c r="K43" s="21">
        <v>17.899999999999999</v>
      </c>
      <c r="L43" s="21">
        <v>17.2</v>
      </c>
      <c r="M43" s="21">
        <v>11.9</v>
      </c>
      <c r="N43" s="21">
        <v>13</v>
      </c>
      <c r="O43" s="21">
        <v>13.7</v>
      </c>
      <c r="P43" s="21">
        <v>12.8</v>
      </c>
      <c r="Q43" s="21">
        <v>14</v>
      </c>
      <c r="R43" s="21">
        <v>15.1</v>
      </c>
      <c r="S43" s="21">
        <v>13.6</v>
      </c>
      <c r="T43" s="21">
        <v>13</v>
      </c>
      <c r="U43" s="21">
        <v>13.6</v>
      </c>
      <c r="V43" s="21">
        <v>14.2</v>
      </c>
      <c r="W43" s="21">
        <v>14.4</v>
      </c>
      <c r="X43" s="21">
        <v>13.6</v>
      </c>
      <c r="Y43" s="21">
        <v>13.6</v>
      </c>
      <c r="Z43" s="21">
        <v>13.1</v>
      </c>
      <c r="AA43" s="21">
        <v>12.1</v>
      </c>
      <c r="AB43" s="21">
        <v>11.5</v>
      </c>
      <c r="AC43" s="21">
        <v>9.4</v>
      </c>
      <c r="AD43" s="21">
        <v>9.1</v>
      </c>
      <c r="AE43" s="32">
        <f t="shared" si="0"/>
        <v>11.77142857142857</v>
      </c>
    </row>
    <row r="44" spans="1:31" ht="14.5" x14ac:dyDescent="0.35">
      <c r="A44" s="29" t="s">
        <v>50</v>
      </c>
      <c r="B44" s="21">
        <v>34.200000000000003</v>
      </c>
      <c r="C44" s="21">
        <v>21.8</v>
      </c>
      <c r="D44" s="21">
        <v>20</v>
      </c>
      <c r="E44" s="21">
        <v>21.5</v>
      </c>
      <c r="F44" s="21">
        <v>26</v>
      </c>
      <c r="G44" s="21">
        <v>33.1</v>
      </c>
      <c r="H44" s="21">
        <v>30.8</v>
      </c>
      <c r="I44" s="21">
        <v>27.9</v>
      </c>
      <c r="J44" s="21">
        <v>23.2</v>
      </c>
      <c r="K44" s="21">
        <v>19.2</v>
      </c>
      <c r="L44" s="21">
        <v>18.3</v>
      </c>
      <c r="M44" s="21">
        <v>18.5</v>
      </c>
      <c r="N44" s="21">
        <v>16</v>
      </c>
      <c r="O44" s="21">
        <v>14.9</v>
      </c>
      <c r="P44" s="21">
        <v>16</v>
      </c>
      <c r="Q44" s="21">
        <v>14.9</v>
      </c>
      <c r="R44" s="21">
        <v>15.2</v>
      </c>
      <c r="S44" s="21">
        <v>12.9</v>
      </c>
      <c r="T44" s="21">
        <v>13.2</v>
      </c>
      <c r="U44" s="21">
        <v>13.1</v>
      </c>
      <c r="V44" s="21">
        <v>14.4</v>
      </c>
      <c r="W44" s="21">
        <v>14.2</v>
      </c>
      <c r="X44" s="21">
        <v>13.9</v>
      </c>
      <c r="Y44" s="21">
        <v>13.2</v>
      </c>
      <c r="Z44" s="21">
        <v>13.3</v>
      </c>
      <c r="AA44" s="21">
        <v>13</v>
      </c>
      <c r="AB44" s="21">
        <v>12</v>
      </c>
      <c r="AC44" s="21">
        <v>10.199999999999999</v>
      </c>
      <c r="AD44" s="21">
        <v>9.6</v>
      </c>
      <c r="AE44" s="32">
        <f t="shared" si="0"/>
        <v>12.171428571428573</v>
      </c>
    </row>
    <row r="45" spans="1:31" ht="14.5" x14ac:dyDescent="0.35">
      <c r="A45" s="29" t="s">
        <v>51</v>
      </c>
      <c r="B45" s="21" t="s">
        <v>0</v>
      </c>
      <c r="C45" s="21" t="s">
        <v>0</v>
      </c>
      <c r="D45" s="21" t="s">
        <v>0</v>
      </c>
      <c r="E45" s="21" t="s">
        <v>0</v>
      </c>
      <c r="F45" s="21" t="s">
        <v>0</v>
      </c>
      <c r="G45" s="21" t="s">
        <v>0</v>
      </c>
      <c r="H45" s="21" t="s">
        <v>0</v>
      </c>
      <c r="I45" s="21" t="s">
        <v>0</v>
      </c>
      <c r="J45" s="21" t="s">
        <v>0</v>
      </c>
      <c r="K45" s="21" t="s">
        <v>0</v>
      </c>
      <c r="L45" s="21" t="s">
        <v>0</v>
      </c>
      <c r="M45" s="21" t="s">
        <v>0</v>
      </c>
      <c r="N45" s="21" t="s">
        <v>0</v>
      </c>
      <c r="O45" s="21" t="s">
        <v>0</v>
      </c>
      <c r="P45" s="21" t="s">
        <v>0</v>
      </c>
      <c r="Q45" s="21" t="s">
        <v>0</v>
      </c>
      <c r="R45" s="21" t="s">
        <v>0</v>
      </c>
      <c r="S45" s="21" t="s">
        <v>0</v>
      </c>
      <c r="T45" s="21" t="s">
        <v>0</v>
      </c>
      <c r="U45" s="21" t="s">
        <v>0</v>
      </c>
      <c r="V45" s="21">
        <v>15.5</v>
      </c>
      <c r="W45" s="21">
        <v>12.4</v>
      </c>
      <c r="X45" s="21">
        <v>11.8</v>
      </c>
      <c r="Y45" s="21">
        <v>12</v>
      </c>
      <c r="Z45" s="21">
        <v>13.3</v>
      </c>
      <c r="AA45" s="21">
        <v>12.1</v>
      </c>
      <c r="AB45" s="21">
        <v>11</v>
      </c>
      <c r="AC45" s="21">
        <v>9.3000000000000007</v>
      </c>
      <c r="AD45" s="21">
        <v>8.9</v>
      </c>
      <c r="AE45" s="32">
        <f t="shared" si="0"/>
        <v>11.200000000000001</v>
      </c>
    </row>
    <row r="46" spans="1:31" ht="14.5" x14ac:dyDescent="0.35">
      <c r="A46" s="28" t="s">
        <v>52</v>
      </c>
      <c r="B46" s="21" t="s">
        <v>0</v>
      </c>
      <c r="C46" s="21" t="s">
        <v>0</v>
      </c>
      <c r="D46" s="21" t="s">
        <v>0</v>
      </c>
      <c r="E46" s="21" t="s">
        <v>0</v>
      </c>
      <c r="F46" s="21" t="s">
        <v>0</v>
      </c>
      <c r="G46" s="21" t="s">
        <v>0</v>
      </c>
      <c r="H46" s="21" t="s">
        <v>0</v>
      </c>
      <c r="I46" s="21" t="s">
        <v>0</v>
      </c>
      <c r="J46" s="21"/>
      <c r="K46" s="21"/>
      <c r="L46" s="21"/>
      <c r="M46" s="21"/>
      <c r="N46" s="21"/>
      <c r="O46" s="21"/>
      <c r="P46" s="21"/>
      <c r="Q46" s="21"/>
      <c r="R46" s="21"/>
      <c r="S46" s="21" t="s">
        <v>0</v>
      </c>
      <c r="T46" s="21" t="s">
        <v>0</v>
      </c>
      <c r="U46" s="21" t="s">
        <v>0</v>
      </c>
      <c r="V46" s="21"/>
      <c r="W46" s="21" t="s">
        <v>0</v>
      </c>
      <c r="X46" s="21"/>
      <c r="Y46" s="21"/>
      <c r="Z46" s="21"/>
      <c r="AA46" s="21"/>
      <c r="AB46" s="21"/>
      <c r="AC46" s="21" t="s">
        <v>0</v>
      </c>
      <c r="AD46" s="21" t="s">
        <v>0</v>
      </c>
      <c r="AE46" s="32" t="e">
        <f t="shared" si="0"/>
        <v>#DIV/0!</v>
      </c>
    </row>
    <row r="47" spans="1:31" ht="14.5" x14ac:dyDescent="0.35">
      <c r="A47" s="29" t="s">
        <v>53</v>
      </c>
      <c r="B47" s="21">
        <v>72.5</v>
      </c>
      <c r="C47" s="21">
        <v>67.099999999999994</v>
      </c>
      <c r="D47" s="21">
        <v>52.6</v>
      </c>
      <c r="E47" s="21">
        <v>59.6</v>
      </c>
      <c r="F47" s="21">
        <v>67.8</v>
      </c>
      <c r="G47" s="21">
        <v>72.599999999999994</v>
      </c>
      <c r="H47" s="21">
        <v>69</v>
      </c>
      <c r="I47" s="21">
        <v>59.7</v>
      </c>
      <c r="J47" s="21">
        <v>47.5</v>
      </c>
      <c r="K47" s="21">
        <v>30.5</v>
      </c>
      <c r="L47" s="21">
        <v>24.6</v>
      </c>
      <c r="M47" s="21">
        <v>15.4</v>
      </c>
      <c r="N47" s="21">
        <v>14.4</v>
      </c>
      <c r="O47" s="21">
        <v>11.2</v>
      </c>
      <c r="P47" s="21">
        <v>9.6999999999999993</v>
      </c>
      <c r="Q47" s="21">
        <v>8.8000000000000007</v>
      </c>
      <c r="R47" s="21">
        <v>8.3000000000000007</v>
      </c>
      <c r="S47" s="21">
        <v>7</v>
      </c>
      <c r="T47" s="21">
        <v>10.199999999999999</v>
      </c>
      <c r="U47" s="21">
        <v>10.199999999999999</v>
      </c>
      <c r="V47" s="21">
        <v>11</v>
      </c>
      <c r="W47" s="21">
        <v>13</v>
      </c>
      <c r="X47" s="21">
        <v>14.5</v>
      </c>
      <c r="Y47" s="21">
        <v>14.6</v>
      </c>
      <c r="Z47" s="21">
        <v>14.6</v>
      </c>
      <c r="AA47" s="21">
        <v>14.8</v>
      </c>
      <c r="AB47" s="21">
        <v>14.9</v>
      </c>
      <c r="AC47" s="21">
        <v>12.7</v>
      </c>
      <c r="AD47" s="21">
        <v>12.8</v>
      </c>
      <c r="AE47" s="32">
        <f t="shared" si="0"/>
        <v>14.12857142857143</v>
      </c>
    </row>
    <row r="48" spans="1:31" ht="14.5" x14ac:dyDescent="0.35">
      <c r="A48" s="29" t="s">
        <v>54</v>
      </c>
      <c r="B48" s="21">
        <v>98.4</v>
      </c>
      <c r="C48" s="21">
        <v>91.4</v>
      </c>
      <c r="D48" s="21">
        <v>70.2</v>
      </c>
      <c r="E48" s="21">
        <v>74.3</v>
      </c>
      <c r="F48" s="21">
        <v>90.5</v>
      </c>
      <c r="G48" s="21">
        <v>94.3</v>
      </c>
      <c r="H48" s="21">
        <v>88</v>
      </c>
      <c r="I48" s="21">
        <v>87.4</v>
      </c>
      <c r="J48" s="21">
        <v>79.900000000000006</v>
      </c>
      <c r="K48" s="21">
        <v>68.900000000000006</v>
      </c>
      <c r="L48" s="21">
        <v>55.2</v>
      </c>
      <c r="M48" s="21">
        <v>45.7</v>
      </c>
      <c r="N48" s="21">
        <v>33.5</v>
      </c>
      <c r="O48" s="21">
        <v>27.6</v>
      </c>
      <c r="P48" s="21">
        <v>26</v>
      </c>
      <c r="Q48" s="21">
        <v>22.1</v>
      </c>
      <c r="R48" s="21">
        <v>18.5</v>
      </c>
      <c r="S48" s="21">
        <v>17.100000000000001</v>
      </c>
      <c r="T48" s="21">
        <v>20.3</v>
      </c>
      <c r="U48" s="21">
        <v>23.9</v>
      </c>
      <c r="V48" s="21">
        <v>29.6</v>
      </c>
      <c r="W48" s="21">
        <v>28.9</v>
      </c>
      <c r="X48" s="21">
        <v>29.1</v>
      </c>
      <c r="Y48" s="21">
        <v>29.9</v>
      </c>
      <c r="Z48" s="21">
        <v>29.9</v>
      </c>
      <c r="AA48" s="21">
        <v>29.4</v>
      </c>
      <c r="AB48" s="21">
        <v>28.6</v>
      </c>
      <c r="AC48" s="21">
        <v>26.8</v>
      </c>
      <c r="AD48" s="21">
        <v>27.7</v>
      </c>
      <c r="AE48" s="32">
        <f t="shared" si="0"/>
        <v>28.771428571428572</v>
      </c>
    </row>
    <row r="49" spans="1:31" ht="14.5" x14ac:dyDescent="0.35">
      <c r="A49" s="29" t="s">
        <v>55</v>
      </c>
      <c r="B49" s="21">
        <v>46.2</v>
      </c>
      <c r="C49" s="21">
        <v>44.3</v>
      </c>
      <c r="D49" s="21">
        <v>44.2</v>
      </c>
      <c r="E49" s="21">
        <v>51.1</v>
      </c>
      <c r="F49" s="21">
        <v>51.9</v>
      </c>
      <c r="G49" s="21">
        <v>57.5</v>
      </c>
      <c r="H49" s="21">
        <v>52.3</v>
      </c>
      <c r="I49" s="21">
        <v>36.6</v>
      </c>
      <c r="J49" s="21">
        <v>31.7</v>
      </c>
      <c r="K49" s="21">
        <v>25.9</v>
      </c>
      <c r="L49" s="21">
        <v>23.8</v>
      </c>
      <c r="M49" s="21">
        <v>21.1</v>
      </c>
      <c r="N49" s="21">
        <v>17.3</v>
      </c>
      <c r="O49" s="21">
        <v>15.2</v>
      </c>
      <c r="P49" s="21">
        <v>15.4</v>
      </c>
      <c r="Q49" s="21">
        <v>15.7</v>
      </c>
      <c r="R49" s="21">
        <v>15.3</v>
      </c>
      <c r="S49" s="21">
        <v>14.2</v>
      </c>
      <c r="T49" s="21">
        <v>19</v>
      </c>
      <c r="U49" s="21">
        <v>18.899999999999999</v>
      </c>
      <c r="V49" s="21">
        <v>21.4</v>
      </c>
      <c r="W49" s="21">
        <v>26.3</v>
      </c>
      <c r="X49" s="21">
        <v>25.3</v>
      </c>
      <c r="Y49" s="21">
        <v>24.9</v>
      </c>
      <c r="Z49" s="21">
        <v>25</v>
      </c>
      <c r="AA49" s="21">
        <v>25</v>
      </c>
      <c r="AB49" s="21">
        <v>18.8</v>
      </c>
      <c r="AC49" s="21">
        <v>14.8</v>
      </c>
      <c r="AD49" s="21">
        <v>14.2</v>
      </c>
      <c r="AE49" s="32">
        <f t="shared" si="0"/>
        <v>21.142857142857142</v>
      </c>
    </row>
    <row r="50" spans="1:31" ht="14.5" x14ac:dyDescent="0.35">
      <c r="A50" s="29" t="s">
        <v>56</v>
      </c>
      <c r="B50" s="21">
        <v>48.5</v>
      </c>
      <c r="C50" s="21">
        <v>55.6</v>
      </c>
      <c r="D50" s="21">
        <v>41.5</v>
      </c>
      <c r="E50" s="21">
        <v>52.2</v>
      </c>
      <c r="F50" s="21">
        <v>61.2</v>
      </c>
      <c r="G50" s="21">
        <v>62.5</v>
      </c>
      <c r="H50" s="21">
        <v>54.4</v>
      </c>
      <c r="I50" s="21">
        <v>40.9</v>
      </c>
      <c r="J50" s="21">
        <v>36</v>
      </c>
      <c r="K50" s="21">
        <v>29.6</v>
      </c>
      <c r="L50" s="21">
        <v>27.7</v>
      </c>
      <c r="M50" s="21">
        <v>22.7</v>
      </c>
      <c r="N50" s="21">
        <v>20.5</v>
      </c>
      <c r="O50" s="21">
        <v>19.5</v>
      </c>
      <c r="P50" s="21">
        <v>18.5</v>
      </c>
      <c r="Q50" s="21">
        <v>17.7</v>
      </c>
      <c r="R50" s="21">
        <v>18.8</v>
      </c>
      <c r="S50" s="21">
        <v>16</v>
      </c>
      <c r="T50" s="21">
        <v>20.3</v>
      </c>
      <c r="U50" s="21">
        <v>19.2</v>
      </c>
      <c r="V50" s="21">
        <v>22.8</v>
      </c>
      <c r="W50" s="21">
        <v>23.8</v>
      </c>
      <c r="X50" s="21">
        <v>23.2</v>
      </c>
      <c r="Y50" s="21">
        <v>22.8</v>
      </c>
      <c r="Z50" s="21">
        <v>23.3</v>
      </c>
      <c r="AA50" s="21">
        <v>23.4</v>
      </c>
      <c r="AB50" s="21">
        <v>22.3</v>
      </c>
      <c r="AC50" s="21">
        <v>21.5</v>
      </c>
      <c r="AD50" s="21">
        <v>20.6</v>
      </c>
      <c r="AE50" s="32">
        <f t="shared" si="0"/>
        <v>22.442857142857143</v>
      </c>
    </row>
    <row r="51" spans="1:31" ht="14.5" x14ac:dyDescent="0.35">
      <c r="A51" s="29" t="s">
        <v>57</v>
      </c>
      <c r="B51" s="21">
        <v>44</v>
      </c>
      <c r="C51" s="21">
        <v>40.1</v>
      </c>
      <c r="D51" s="21">
        <v>34.700000000000003</v>
      </c>
      <c r="E51" s="21">
        <v>39.700000000000003</v>
      </c>
      <c r="F51" s="21">
        <v>40.6</v>
      </c>
      <c r="G51" s="21">
        <v>33.200000000000003</v>
      </c>
      <c r="H51" s="21">
        <v>40.799999999999997</v>
      </c>
      <c r="I51" s="21">
        <v>36</v>
      </c>
      <c r="J51" s="21">
        <v>28.1</v>
      </c>
      <c r="K51" s="21">
        <v>18.2</v>
      </c>
      <c r="L51" s="21">
        <v>17</v>
      </c>
      <c r="M51" s="21">
        <v>16.5</v>
      </c>
      <c r="N51" s="21">
        <v>13.1</v>
      </c>
      <c r="O51" s="21">
        <v>12.1</v>
      </c>
      <c r="P51" s="21">
        <v>14</v>
      </c>
      <c r="Q51" s="21">
        <v>10.5</v>
      </c>
      <c r="R51" s="21">
        <v>12.6</v>
      </c>
      <c r="S51" s="21">
        <v>10.4</v>
      </c>
      <c r="T51" s="21">
        <v>12.6</v>
      </c>
      <c r="U51" s="21">
        <v>12.5</v>
      </c>
      <c r="V51" s="21">
        <v>14.2</v>
      </c>
      <c r="W51" s="21">
        <v>14.3</v>
      </c>
      <c r="X51" s="21">
        <v>14.4</v>
      </c>
      <c r="Y51" s="21">
        <v>14</v>
      </c>
      <c r="Z51" s="21">
        <v>13.8</v>
      </c>
      <c r="AA51" s="21">
        <v>13.9</v>
      </c>
      <c r="AB51" s="21">
        <v>13.4</v>
      </c>
      <c r="AC51" s="21">
        <v>12.3</v>
      </c>
      <c r="AD51" s="21">
        <v>11.4</v>
      </c>
      <c r="AE51" s="32">
        <f t="shared" si="0"/>
        <v>13.314285714285715</v>
      </c>
    </row>
    <row r="52" spans="1:31" ht="14.5" x14ac:dyDescent="0.35">
      <c r="A52" s="29" t="s">
        <v>58</v>
      </c>
      <c r="B52" s="21" t="s">
        <v>0</v>
      </c>
      <c r="C52" s="21" t="s">
        <v>0</v>
      </c>
      <c r="D52" s="21" t="s">
        <v>0</v>
      </c>
      <c r="E52" s="21" t="s">
        <v>0</v>
      </c>
      <c r="F52" s="21" t="s">
        <v>0</v>
      </c>
      <c r="G52" s="21" t="s">
        <v>0</v>
      </c>
      <c r="H52" s="21" t="s">
        <v>0</v>
      </c>
      <c r="I52" s="21" t="s">
        <v>0</v>
      </c>
      <c r="J52" s="21"/>
      <c r="K52" s="21"/>
      <c r="L52" s="21"/>
      <c r="M52" s="21"/>
      <c r="N52" s="21"/>
      <c r="O52" s="21"/>
      <c r="P52" s="21"/>
      <c r="Q52" s="21"/>
      <c r="R52" s="21"/>
      <c r="S52" s="21">
        <v>21.7</v>
      </c>
      <c r="T52" s="21">
        <v>17.8</v>
      </c>
      <c r="U52" s="21">
        <v>14.2</v>
      </c>
      <c r="V52" s="21">
        <v>16</v>
      </c>
      <c r="W52" s="21">
        <v>17.3</v>
      </c>
      <c r="X52" s="21">
        <v>20.7</v>
      </c>
      <c r="Y52" s="21">
        <v>20.5</v>
      </c>
      <c r="Z52" s="21">
        <v>20.7</v>
      </c>
      <c r="AA52" s="21">
        <v>20.399999999999999</v>
      </c>
      <c r="AB52" s="21">
        <v>19.8</v>
      </c>
      <c r="AC52" s="21">
        <v>19.100000000000001</v>
      </c>
      <c r="AD52" s="21">
        <v>17.399999999999999</v>
      </c>
      <c r="AE52" s="32">
        <f t="shared" si="0"/>
        <v>19.800000000000004</v>
      </c>
    </row>
    <row r="53" spans="1:31" ht="14.5" x14ac:dyDescent="0.35">
      <c r="A53" s="29" t="s">
        <v>59</v>
      </c>
      <c r="B53" s="21">
        <v>40</v>
      </c>
      <c r="C53" s="21">
        <v>31.4</v>
      </c>
      <c r="D53" s="21">
        <v>35.6</v>
      </c>
      <c r="E53" s="21">
        <v>39</v>
      </c>
      <c r="F53" s="21">
        <v>45.1</v>
      </c>
      <c r="G53" s="21">
        <v>45.2</v>
      </c>
      <c r="H53" s="21">
        <v>43.1</v>
      </c>
      <c r="I53" s="21">
        <v>39.4</v>
      </c>
      <c r="J53" s="21">
        <v>33.700000000000003</v>
      </c>
      <c r="K53" s="21">
        <v>29</v>
      </c>
      <c r="L53" s="21">
        <v>24.9</v>
      </c>
      <c r="M53" s="21">
        <v>22.1</v>
      </c>
      <c r="N53" s="21">
        <v>19.100000000000001</v>
      </c>
      <c r="O53" s="21">
        <v>20.2</v>
      </c>
      <c r="P53" s="21">
        <v>19.7</v>
      </c>
      <c r="Q53" s="21">
        <v>18.5</v>
      </c>
      <c r="R53" s="21">
        <v>18.3</v>
      </c>
      <c r="S53" s="21">
        <v>13.7</v>
      </c>
      <c r="T53" s="21">
        <v>12.4</v>
      </c>
      <c r="U53" s="21">
        <v>12.4</v>
      </c>
      <c r="V53" s="21">
        <v>14.9</v>
      </c>
      <c r="W53" s="21">
        <v>15.3</v>
      </c>
      <c r="X53" s="21">
        <v>14.7</v>
      </c>
      <c r="Y53" s="21">
        <v>14.3</v>
      </c>
      <c r="Z53" s="21">
        <v>14.5</v>
      </c>
      <c r="AA53" s="21">
        <v>14.3</v>
      </c>
      <c r="AB53" s="21">
        <v>13.5</v>
      </c>
      <c r="AC53" s="21">
        <v>11.2</v>
      </c>
      <c r="AD53" s="21">
        <v>11</v>
      </c>
      <c r="AE53" s="32">
        <f t="shared" si="0"/>
        <v>13.357142857142858</v>
      </c>
    </row>
    <row r="54" spans="1:31" ht="14.5" x14ac:dyDescent="0.35">
      <c r="A54" s="28" t="s">
        <v>60</v>
      </c>
      <c r="B54" s="21" t="s">
        <v>0</v>
      </c>
      <c r="C54" s="21" t="s">
        <v>0</v>
      </c>
      <c r="D54" s="21" t="s">
        <v>0</v>
      </c>
      <c r="E54" s="21" t="s">
        <v>0</v>
      </c>
      <c r="F54" s="21" t="s">
        <v>0</v>
      </c>
      <c r="G54" s="21" t="s">
        <v>0</v>
      </c>
      <c r="H54" s="21" t="s">
        <v>0</v>
      </c>
      <c r="I54" s="21" t="s">
        <v>0</v>
      </c>
      <c r="J54" s="21"/>
      <c r="K54" s="21"/>
      <c r="L54" s="21"/>
      <c r="M54" s="21"/>
      <c r="N54" s="21"/>
      <c r="O54" s="21"/>
      <c r="P54" s="21"/>
      <c r="Q54" s="21"/>
      <c r="R54" s="21"/>
      <c r="S54" s="21" t="s">
        <v>0</v>
      </c>
      <c r="T54" s="21" t="s">
        <v>0</v>
      </c>
      <c r="U54" s="21" t="s">
        <v>0</v>
      </c>
      <c r="V54" s="21"/>
      <c r="W54" s="21" t="s">
        <v>0</v>
      </c>
      <c r="X54" s="21"/>
      <c r="Y54" s="21"/>
      <c r="Z54" s="21"/>
      <c r="AA54" s="21"/>
      <c r="AB54" s="21"/>
      <c r="AC54" s="21" t="s">
        <v>0</v>
      </c>
      <c r="AD54" s="21" t="s">
        <v>0</v>
      </c>
      <c r="AE54" s="32" t="e">
        <f t="shared" si="0"/>
        <v>#DIV/0!</v>
      </c>
    </row>
    <row r="55" spans="1:31" ht="14.5" x14ac:dyDescent="0.35">
      <c r="A55" s="29" t="s">
        <v>61</v>
      </c>
      <c r="B55" s="21">
        <v>32.4</v>
      </c>
      <c r="C55" s="21">
        <v>28.2</v>
      </c>
      <c r="D55" s="21">
        <v>25.2</v>
      </c>
      <c r="E55" s="21">
        <v>26.8</v>
      </c>
      <c r="F55" s="21">
        <v>30.4</v>
      </c>
      <c r="G55" s="21">
        <v>33.1</v>
      </c>
      <c r="H55" s="21">
        <v>28.3</v>
      </c>
      <c r="I55" s="21">
        <v>23.2</v>
      </c>
      <c r="J55" s="21">
        <v>20.3</v>
      </c>
      <c r="K55" s="21">
        <v>17.5</v>
      </c>
      <c r="L55" s="21">
        <v>14.9</v>
      </c>
      <c r="M55" s="21">
        <v>14.5</v>
      </c>
      <c r="N55" s="21">
        <v>12.8</v>
      </c>
      <c r="O55" s="21">
        <v>11.5</v>
      </c>
      <c r="P55" s="21">
        <v>11.2</v>
      </c>
      <c r="Q55" s="21">
        <v>12.1</v>
      </c>
      <c r="R55" s="21">
        <v>12.6</v>
      </c>
      <c r="S55" s="21">
        <v>10.3</v>
      </c>
      <c r="T55" s="21">
        <v>10.4</v>
      </c>
      <c r="U55" s="21">
        <v>10.8</v>
      </c>
      <c r="V55" s="21">
        <v>13</v>
      </c>
      <c r="W55" s="21">
        <v>12.6</v>
      </c>
      <c r="X55" s="21">
        <v>12.5</v>
      </c>
      <c r="Y55" s="21">
        <v>12.2</v>
      </c>
      <c r="Z55" s="21">
        <v>12.3</v>
      </c>
      <c r="AA55" s="21">
        <v>11.8</v>
      </c>
      <c r="AB55" s="21">
        <v>11.6</v>
      </c>
      <c r="AC55" s="21">
        <v>10</v>
      </c>
      <c r="AD55" s="21">
        <v>9.5</v>
      </c>
      <c r="AE55" s="32">
        <f t="shared" si="0"/>
        <v>11.414285714285715</v>
      </c>
    </row>
    <row r="56" spans="1:31" ht="14.5" x14ac:dyDescent="0.35">
      <c r="A56" s="29" t="s">
        <v>62</v>
      </c>
      <c r="B56" s="21">
        <v>42.7</v>
      </c>
      <c r="C56" s="21">
        <v>56</v>
      </c>
      <c r="D56" s="21">
        <v>51.3</v>
      </c>
      <c r="E56" s="21">
        <v>59.1</v>
      </c>
      <c r="F56" s="21">
        <v>56.3</v>
      </c>
      <c r="G56" s="21">
        <v>60.2</v>
      </c>
      <c r="H56" s="21">
        <v>58.8</v>
      </c>
      <c r="I56" s="21">
        <v>52.5</v>
      </c>
      <c r="J56" s="21">
        <v>49.7</v>
      </c>
      <c r="K56" s="21">
        <v>46.5</v>
      </c>
      <c r="L56" s="21">
        <v>39.700000000000003</v>
      </c>
      <c r="M56" s="21">
        <v>29.9</v>
      </c>
      <c r="N56" s="21">
        <v>27.5</v>
      </c>
      <c r="O56" s="21">
        <v>25.4</v>
      </c>
      <c r="P56" s="21">
        <v>24.1</v>
      </c>
      <c r="Q56" s="21">
        <v>24</v>
      </c>
      <c r="R56" s="21">
        <v>24.2</v>
      </c>
      <c r="S56" s="21">
        <v>20</v>
      </c>
      <c r="T56" s="21">
        <v>19.399999999999999</v>
      </c>
      <c r="U56" s="21">
        <v>19.5</v>
      </c>
      <c r="V56" s="21">
        <v>22.2</v>
      </c>
      <c r="W56" s="21">
        <v>22.1</v>
      </c>
      <c r="X56" s="21">
        <v>21.7</v>
      </c>
      <c r="Y56" s="21">
        <v>20.399999999999999</v>
      </c>
      <c r="Z56" s="21">
        <v>20.100000000000001</v>
      </c>
      <c r="AA56" s="21">
        <v>19.5</v>
      </c>
      <c r="AB56" s="21">
        <v>17.899999999999999</v>
      </c>
      <c r="AC56" s="21">
        <v>15.4</v>
      </c>
      <c r="AD56" s="21">
        <v>14.3</v>
      </c>
      <c r="AE56" s="32">
        <f t="shared" si="0"/>
        <v>18.471428571428572</v>
      </c>
    </row>
    <row r="57" spans="1:31" ht="14.5" x14ac:dyDescent="0.35">
      <c r="A57" s="29" t="s">
        <v>63</v>
      </c>
      <c r="B57" s="21">
        <v>35.1</v>
      </c>
      <c r="C57" s="21">
        <v>45.5</v>
      </c>
      <c r="D57" s="21">
        <v>37.9</v>
      </c>
      <c r="E57" s="21">
        <v>45.4</v>
      </c>
      <c r="F57" s="21">
        <v>67.099999999999994</v>
      </c>
      <c r="G57" s="21">
        <v>52.9</v>
      </c>
      <c r="H57" s="21">
        <v>48.5</v>
      </c>
      <c r="I57" s="21">
        <v>43.7</v>
      </c>
      <c r="J57" s="21">
        <v>36.1</v>
      </c>
      <c r="K57" s="21">
        <v>32</v>
      </c>
      <c r="L57" s="21">
        <v>30.1</v>
      </c>
      <c r="M57" s="21">
        <v>28.7</v>
      </c>
      <c r="N57" s="21">
        <v>24.6</v>
      </c>
      <c r="O57" s="21">
        <v>20.399999999999999</v>
      </c>
      <c r="P57" s="21">
        <v>19.7</v>
      </c>
      <c r="Q57" s="21">
        <v>18.3</v>
      </c>
      <c r="R57" s="21">
        <v>20.2</v>
      </c>
      <c r="S57" s="21">
        <v>18</v>
      </c>
      <c r="T57" s="21">
        <v>18.7</v>
      </c>
      <c r="U57" s="21">
        <v>17.600000000000001</v>
      </c>
      <c r="V57" s="21">
        <v>19.8</v>
      </c>
      <c r="W57" s="21">
        <v>18.5</v>
      </c>
      <c r="X57" s="21">
        <v>18.2</v>
      </c>
      <c r="Y57" s="21">
        <v>17.8</v>
      </c>
      <c r="Z57" s="21">
        <v>18.2</v>
      </c>
      <c r="AA57" s="21">
        <v>17.8</v>
      </c>
      <c r="AB57" s="21">
        <v>16.7</v>
      </c>
      <c r="AC57" s="21">
        <v>14.1</v>
      </c>
      <c r="AD57" s="21">
        <v>13.2</v>
      </c>
      <c r="AE57" s="32">
        <f t="shared" si="0"/>
        <v>16.571428571428573</v>
      </c>
    </row>
    <row r="58" spans="1:31" ht="14.5" x14ac:dyDescent="0.35">
      <c r="A58" s="29" t="s">
        <v>64</v>
      </c>
      <c r="B58" s="21">
        <v>22.1</v>
      </c>
      <c r="C58" s="21">
        <v>19.3</v>
      </c>
      <c r="D58" s="21">
        <v>17.399999999999999</v>
      </c>
      <c r="E58" s="21">
        <v>19.7</v>
      </c>
      <c r="F58" s="21">
        <v>23.8</v>
      </c>
      <c r="G58" s="21">
        <v>33.200000000000003</v>
      </c>
      <c r="H58" s="21">
        <v>27.3</v>
      </c>
      <c r="I58" s="21">
        <v>23.6</v>
      </c>
      <c r="J58" s="21">
        <v>19.2</v>
      </c>
      <c r="K58" s="21">
        <v>15.8</v>
      </c>
      <c r="L58" s="21">
        <v>12.8</v>
      </c>
      <c r="M58" s="21">
        <v>9.9</v>
      </c>
      <c r="N58" s="21">
        <v>8.6999999999999993</v>
      </c>
      <c r="O58" s="21">
        <v>8.6</v>
      </c>
      <c r="P58" s="21">
        <v>8.3000000000000007</v>
      </c>
      <c r="Q58" s="21">
        <v>7.7</v>
      </c>
      <c r="R58" s="21">
        <v>8.1</v>
      </c>
      <c r="S58" s="21">
        <v>6.5</v>
      </c>
      <c r="T58" s="21">
        <v>6.8</v>
      </c>
      <c r="U58" s="21">
        <v>7</v>
      </c>
      <c r="V58" s="21">
        <v>7.2</v>
      </c>
      <c r="W58" s="21">
        <v>7.6</v>
      </c>
      <c r="X58" s="21">
        <v>7.3</v>
      </c>
      <c r="Y58" s="21">
        <v>7.1</v>
      </c>
      <c r="Z58" s="21">
        <v>7.1</v>
      </c>
      <c r="AA58" s="21">
        <v>6.8</v>
      </c>
      <c r="AB58" s="21">
        <v>6.4</v>
      </c>
      <c r="AC58" s="21">
        <v>5</v>
      </c>
      <c r="AD58" s="21">
        <v>4.5999999999999996</v>
      </c>
      <c r="AE58" s="32">
        <f t="shared" si="0"/>
        <v>6.3285714285714292</v>
      </c>
    </row>
    <row r="59" spans="1:31" ht="14.5" x14ac:dyDescent="0.35">
      <c r="A59" s="29" t="s">
        <v>65</v>
      </c>
      <c r="B59" s="21">
        <v>34.700000000000003</v>
      </c>
      <c r="C59" s="21">
        <v>26.6</v>
      </c>
      <c r="D59" s="21">
        <v>24.1</v>
      </c>
      <c r="E59" s="21">
        <v>31</v>
      </c>
      <c r="F59" s="21">
        <v>46.9</v>
      </c>
      <c r="G59" s="21">
        <v>35.1</v>
      </c>
      <c r="H59" s="21">
        <v>33.299999999999997</v>
      </c>
      <c r="I59" s="21">
        <v>30.4</v>
      </c>
      <c r="J59" s="21">
        <v>30.2</v>
      </c>
      <c r="K59" s="21">
        <v>26.1</v>
      </c>
      <c r="L59" s="21">
        <v>22.4</v>
      </c>
      <c r="M59" s="21">
        <v>19</v>
      </c>
      <c r="N59" s="21">
        <v>17.3</v>
      </c>
      <c r="O59" s="21">
        <v>16.100000000000001</v>
      </c>
      <c r="P59" s="21">
        <v>14.9</v>
      </c>
      <c r="Q59" s="21">
        <v>13.7</v>
      </c>
      <c r="R59" s="21">
        <v>14</v>
      </c>
      <c r="S59" s="21">
        <v>11.1</v>
      </c>
      <c r="T59" s="21">
        <v>11.8</v>
      </c>
      <c r="U59" s="21">
        <v>11.9</v>
      </c>
      <c r="V59" s="21">
        <v>12.3</v>
      </c>
      <c r="W59" s="21">
        <v>12.3</v>
      </c>
      <c r="X59" s="21">
        <v>12</v>
      </c>
      <c r="Y59" s="21">
        <v>12</v>
      </c>
      <c r="Z59" s="21">
        <v>12.2</v>
      </c>
      <c r="AA59" s="21">
        <v>11.7</v>
      </c>
      <c r="AB59" s="21">
        <v>11</v>
      </c>
      <c r="AC59" s="21">
        <v>9.4</v>
      </c>
      <c r="AD59" s="21">
        <v>8.6999999999999993</v>
      </c>
      <c r="AE59" s="32">
        <f t="shared" si="0"/>
        <v>11.000000000000002</v>
      </c>
    </row>
    <row r="60" spans="1:31" ht="14.5" x14ac:dyDescent="0.35">
      <c r="A60" s="29" t="s">
        <v>66</v>
      </c>
      <c r="B60" s="21">
        <v>27</v>
      </c>
      <c r="C60" s="21">
        <v>27</v>
      </c>
      <c r="D60" s="21">
        <v>28.4</v>
      </c>
      <c r="E60" s="21">
        <v>43</v>
      </c>
      <c r="F60" s="21">
        <v>57.2</v>
      </c>
      <c r="G60" s="21">
        <v>51.3</v>
      </c>
      <c r="H60" s="21">
        <v>44.8</v>
      </c>
      <c r="I60" s="21">
        <v>40.9</v>
      </c>
      <c r="J60" s="21">
        <v>31.9</v>
      </c>
      <c r="K60" s="21">
        <v>30.6</v>
      </c>
      <c r="L60" s="21">
        <v>26.7</v>
      </c>
      <c r="M60" s="21">
        <v>21</v>
      </c>
      <c r="N60" s="21">
        <v>20.2</v>
      </c>
      <c r="O60" s="21">
        <v>18.899999999999999</v>
      </c>
      <c r="P60" s="21">
        <v>19</v>
      </c>
      <c r="Q60" s="21">
        <v>18.2</v>
      </c>
      <c r="R60" s="21">
        <v>19.3</v>
      </c>
      <c r="S60" s="21">
        <v>16</v>
      </c>
      <c r="T60" s="21">
        <v>16.5</v>
      </c>
      <c r="U60" s="21">
        <v>16.399999999999999</v>
      </c>
      <c r="V60" s="21">
        <v>17.899999999999999</v>
      </c>
      <c r="W60" s="21">
        <v>18.8</v>
      </c>
      <c r="X60" s="21">
        <v>18.399999999999999</v>
      </c>
      <c r="Y60" s="21">
        <v>17.8</v>
      </c>
      <c r="Z60" s="21">
        <v>17.399999999999999</v>
      </c>
      <c r="AA60" s="21">
        <v>16.600000000000001</v>
      </c>
      <c r="AB60" s="21">
        <v>15.5</v>
      </c>
      <c r="AC60" s="21">
        <v>13.9</v>
      </c>
      <c r="AD60" s="21">
        <v>12</v>
      </c>
      <c r="AE60" s="32">
        <f t="shared" si="0"/>
        <v>15.942857142857145</v>
      </c>
    </row>
    <row r="61" spans="1:31" ht="14.5" x14ac:dyDescent="0.35">
      <c r="A61" s="29" t="s">
        <v>67</v>
      </c>
      <c r="B61" s="21">
        <v>25.2</v>
      </c>
      <c r="C61" s="21">
        <v>20.8</v>
      </c>
      <c r="D61" s="21">
        <v>17.8</v>
      </c>
      <c r="E61" s="21">
        <v>20.5</v>
      </c>
      <c r="F61" s="21">
        <v>26</v>
      </c>
      <c r="G61" s="21">
        <v>25.5</v>
      </c>
      <c r="H61" s="21">
        <v>24.3</v>
      </c>
      <c r="I61" s="21">
        <v>23.4</v>
      </c>
      <c r="J61" s="21">
        <v>21.8</v>
      </c>
      <c r="K61" s="21">
        <v>20.100000000000001</v>
      </c>
      <c r="L61" s="21">
        <v>16.899999999999999</v>
      </c>
      <c r="M61" s="21">
        <v>14.1</v>
      </c>
      <c r="N61" s="21">
        <v>13.5</v>
      </c>
      <c r="O61" s="21">
        <v>14</v>
      </c>
      <c r="P61" s="21">
        <v>14.2</v>
      </c>
      <c r="Q61" s="21">
        <v>13.2</v>
      </c>
      <c r="R61" s="21">
        <v>14.4</v>
      </c>
      <c r="S61" s="21">
        <v>12.2</v>
      </c>
      <c r="T61" s="21">
        <v>11.9</v>
      </c>
      <c r="U61" s="21">
        <v>12.5</v>
      </c>
      <c r="V61" s="21">
        <v>12.8</v>
      </c>
      <c r="W61" s="21">
        <v>15.3</v>
      </c>
      <c r="X61" s="21">
        <v>15.1</v>
      </c>
      <c r="Y61" s="21">
        <v>14.9</v>
      </c>
      <c r="Z61" s="21">
        <v>13.8</v>
      </c>
      <c r="AA61" s="21">
        <v>13.2</v>
      </c>
      <c r="AB61" s="21">
        <v>12.7</v>
      </c>
      <c r="AC61" s="21">
        <v>10.6</v>
      </c>
      <c r="AD61" s="21">
        <v>9.8000000000000007</v>
      </c>
      <c r="AE61" s="32">
        <f t="shared" si="0"/>
        <v>12.87142857142857</v>
      </c>
    </row>
    <row r="62" spans="1:31" ht="14.5" x14ac:dyDescent="0.35">
      <c r="A62" s="29" t="s">
        <v>68</v>
      </c>
      <c r="B62" s="21">
        <v>31.5</v>
      </c>
      <c r="C62" s="21">
        <v>30.2</v>
      </c>
      <c r="D62" s="21">
        <v>30.2</v>
      </c>
      <c r="E62" s="21">
        <v>39.6</v>
      </c>
      <c r="F62" s="21">
        <v>51.1</v>
      </c>
      <c r="G62" s="21">
        <v>45.2</v>
      </c>
      <c r="H62" s="21">
        <v>42.2</v>
      </c>
      <c r="I62" s="21">
        <v>34.5</v>
      </c>
      <c r="J62" s="21">
        <v>31.2</v>
      </c>
      <c r="K62" s="21">
        <v>26.6</v>
      </c>
      <c r="L62" s="21">
        <v>26.2</v>
      </c>
      <c r="M62" s="21">
        <v>22.9</v>
      </c>
      <c r="N62" s="21">
        <v>21.4</v>
      </c>
      <c r="O62" s="21">
        <v>16.899999999999999</v>
      </c>
      <c r="P62" s="21">
        <v>17.600000000000001</v>
      </c>
      <c r="Q62" s="21">
        <v>14.2</v>
      </c>
      <c r="R62" s="21">
        <v>15</v>
      </c>
      <c r="S62" s="21">
        <v>12.4</v>
      </c>
      <c r="T62" s="21">
        <v>13.9</v>
      </c>
      <c r="U62" s="21">
        <v>12.8</v>
      </c>
      <c r="V62" s="21">
        <v>14.9</v>
      </c>
      <c r="W62" s="21">
        <v>15.4</v>
      </c>
      <c r="X62" s="21">
        <v>14.8</v>
      </c>
      <c r="Y62" s="21">
        <v>14.5</v>
      </c>
      <c r="Z62" s="21">
        <v>13.8</v>
      </c>
      <c r="AA62" s="21">
        <v>13.2</v>
      </c>
      <c r="AB62" s="21">
        <v>12.4</v>
      </c>
      <c r="AC62" s="21">
        <v>10.6</v>
      </c>
      <c r="AD62" s="21">
        <v>10.4</v>
      </c>
      <c r="AE62" s="32">
        <f t="shared" si="0"/>
        <v>12.814285714285715</v>
      </c>
    </row>
    <row r="63" spans="1:31" ht="14.5" x14ac:dyDescent="0.35">
      <c r="A63" s="29" t="s">
        <v>69</v>
      </c>
      <c r="B63" s="21">
        <v>22</v>
      </c>
      <c r="C63" s="21">
        <v>19.2</v>
      </c>
      <c r="D63" s="21">
        <v>17.3</v>
      </c>
      <c r="E63" s="21">
        <v>19.5</v>
      </c>
      <c r="F63" s="21">
        <v>31.8</v>
      </c>
      <c r="G63" s="21">
        <v>35.4</v>
      </c>
      <c r="H63" s="21">
        <v>27.2</v>
      </c>
      <c r="I63" s="21">
        <v>22.8</v>
      </c>
      <c r="J63" s="21">
        <v>22.8</v>
      </c>
      <c r="K63" s="21">
        <v>20.399999999999999</v>
      </c>
      <c r="L63" s="21">
        <v>17.5</v>
      </c>
      <c r="M63" s="21">
        <v>15.9</v>
      </c>
      <c r="N63" s="21">
        <v>14.2</v>
      </c>
      <c r="O63" s="21">
        <v>13.5</v>
      </c>
      <c r="P63" s="21">
        <v>13.4</v>
      </c>
      <c r="Q63" s="21">
        <v>12.3</v>
      </c>
      <c r="R63" s="21">
        <v>12.5</v>
      </c>
      <c r="S63" s="21">
        <v>10.3</v>
      </c>
      <c r="T63" s="21">
        <v>9</v>
      </c>
      <c r="U63" s="21">
        <v>8.8000000000000007</v>
      </c>
      <c r="V63" s="21">
        <v>9.9</v>
      </c>
      <c r="W63" s="21">
        <v>9.8000000000000007</v>
      </c>
      <c r="X63" s="21">
        <v>10</v>
      </c>
      <c r="Y63" s="21">
        <v>9.5</v>
      </c>
      <c r="Z63" s="21">
        <v>9.5</v>
      </c>
      <c r="AA63" s="21">
        <v>9.4</v>
      </c>
      <c r="AB63" s="21">
        <v>8.3000000000000007</v>
      </c>
      <c r="AC63" s="21">
        <v>7.5</v>
      </c>
      <c r="AD63" s="21">
        <v>7.2</v>
      </c>
      <c r="AE63" s="32">
        <f t="shared" si="0"/>
        <v>8.7714285714285722</v>
      </c>
    </row>
    <row r="64" spans="1:31" ht="14.5" x14ac:dyDescent="0.35">
      <c r="A64" s="29" t="s">
        <v>70</v>
      </c>
      <c r="B64" s="21">
        <v>49.3</v>
      </c>
      <c r="C64" s="21">
        <v>27.2</v>
      </c>
      <c r="D64" s="21">
        <v>22.9</v>
      </c>
      <c r="E64" s="21">
        <v>27.8</v>
      </c>
      <c r="F64" s="21">
        <v>35.5</v>
      </c>
      <c r="G64" s="21">
        <v>42.1</v>
      </c>
      <c r="H64" s="21">
        <v>38.1</v>
      </c>
      <c r="I64" s="21">
        <v>33.299999999999997</v>
      </c>
      <c r="J64" s="21">
        <v>28.8</v>
      </c>
      <c r="K64" s="21">
        <v>24.1</v>
      </c>
      <c r="L64" s="21">
        <v>21.5</v>
      </c>
      <c r="M64" s="21">
        <v>18.8</v>
      </c>
      <c r="N64" s="21">
        <v>17.899999999999999</v>
      </c>
      <c r="O64" s="21">
        <v>15.7</v>
      </c>
      <c r="P64" s="21">
        <v>15.3</v>
      </c>
      <c r="Q64" s="21">
        <v>13.9</v>
      </c>
      <c r="R64" s="21">
        <v>14.4</v>
      </c>
      <c r="S64" s="21">
        <v>12.7</v>
      </c>
      <c r="T64" s="21">
        <v>12.3</v>
      </c>
      <c r="U64" s="21">
        <v>11.8</v>
      </c>
      <c r="V64" s="21">
        <v>13.7</v>
      </c>
      <c r="W64" s="21">
        <v>14.3</v>
      </c>
      <c r="X64" s="21">
        <v>14</v>
      </c>
      <c r="Y64" s="21">
        <v>13.8</v>
      </c>
      <c r="Z64" s="21">
        <v>13.9</v>
      </c>
      <c r="AA64" s="21">
        <v>13.6</v>
      </c>
      <c r="AB64" s="21">
        <v>13.2</v>
      </c>
      <c r="AC64" s="21">
        <v>11.6</v>
      </c>
      <c r="AD64" s="21">
        <v>11</v>
      </c>
      <c r="AE64" s="32">
        <f t="shared" si="0"/>
        <v>13.014285714285714</v>
      </c>
    </row>
    <row r="65" spans="1:31" ht="14.5" x14ac:dyDescent="0.35">
      <c r="A65" s="29" t="s">
        <v>71</v>
      </c>
      <c r="B65" s="21">
        <v>30.2</v>
      </c>
      <c r="C65" s="21">
        <v>35.4</v>
      </c>
      <c r="D65" s="21">
        <v>32.700000000000003</v>
      </c>
      <c r="E65" s="21">
        <v>45.3</v>
      </c>
      <c r="F65" s="21">
        <v>52.2</v>
      </c>
      <c r="G65" s="21">
        <v>49.4</v>
      </c>
      <c r="H65" s="21">
        <v>43.7</v>
      </c>
      <c r="I65" s="21">
        <v>37.6</v>
      </c>
      <c r="J65" s="21">
        <v>33.299999999999997</v>
      </c>
      <c r="K65" s="21">
        <v>28.1</v>
      </c>
      <c r="L65" s="21">
        <v>26.3</v>
      </c>
      <c r="M65" s="21">
        <v>23.4</v>
      </c>
      <c r="N65" s="21">
        <v>17.399999999999999</v>
      </c>
      <c r="O65" s="21">
        <v>16</v>
      </c>
      <c r="P65" s="21">
        <v>15.2</v>
      </c>
      <c r="Q65" s="21">
        <v>15.2</v>
      </c>
      <c r="R65" s="21">
        <v>15.4</v>
      </c>
      <c r="S65" s="21">
        <v>13.1</v>
      </c>
      <c r="T65" s="21">
        <v>13.4</v>
      </c>
      <c r="U65" s="21">
        <v>13.2</v>
      </c>
      <c r="V65" s="21">
        <v>14.4</v>
      </c>
      <c r="W65" s="21">
        <v>14.8</v>
      </c>
      <c r="X65" s="21">
        <v>14.2</v>
      </c>
      <c r="Y65" s="21">
        <v>13.5</v>
      </c>
      <c r="Z65" s="21">
        <v>13.6</v>
      </c>
      <c r="AA65" s="21">
        <v>13</v>
      </c>
      <c r="AB65" s="21">
        <v>12</v>
      </c>
      <c r="AC65" s="21">
        <v>10.7</v>
      </c>
      <c r="AD65" s="21">
        <v>9.9</v>
      </c>
      <c r="AE65" s="32">
        <f t="shared" si="0"/>
        <v>12.414285714285715</v>
      </c>
    </row>
    <row r="66" spans="1:31" ht="14.5" x14ac:dyDescent="0.35">
      <c r="A66" s="29" t="s">
        <v>72</v>
      </c>
      <c r="B66" s="21">
        <v>21.2</v>
      </c>
      <c r="C66" s="21">
        <v>19.5</v>
      </c>
      <c r="D66" s="21">
        <v>19.100000000000001</v>
      </c>
      <c r="E66" s="21">
        <v>18</v>
      </c>
      <c r="F66" s="21">
        <v>22.7</v>
      </c>
      <c r="G66" s="21">
        <v>31.2</v>
      </c>
      <c r="H66" s="21">
        <v>29.8</v>
      </c>
      <c r="I66" s="21">
        <v>27.7</v>
      </c>
      <c r="J66" s="21">
        <v>21.1</v>
      </c>
      <c r="K66" s="21">
        <v>19.100000000000001</v>
      </c>
      <c r="L66" s="21">
        <v>17.5</v>
      </c>
      <c r="M66" s="21">
        <v>17.3</v>
      </c>
      <c r="N66" s="21">
        <v>15.8</v>
      </c>
      <c r="O66" s="21">
        <v>17.100000000000001</v>
      </c>
      <c r="P66" s="21">
        <v>16.100000000000001</v>
      </c>
      <c r="Q66" s="21">
        <v>15.1</v>
      </c>
      <c r="R66" s="21">
        <v>15.2</v>
      </c>
      <c r="S66" s="21">
        <v>12.3</v>
      </c>
      <c r="T66" s="21">
        <v>12.3</v>
      </c>
      <c r="U66" s="21">
        <v>12.3</v>
      </c>
      <c r="V66" s="21">
        <v>13.1</v>
      </c>
      <c r="W66" s="21">
        <v>13.5</v>
      </c>
      <c r="X66" s="21">
        <v>13.3</v>
      </c>
      <c r="Y66" s="21">
        <v>12.7</v>
      </c>
      <c r="Z66" s="21">
        <v>12.9</v>
      </c>
      <c r="AA66" s="21">
        <v>12.3</v>
      </c>
      <c r="AB66" s="21">
        <v>11.7</v>
      </c>
      <c r="AC66" s="21">
        <v>10.6</v>
      </c>
      <c r="AD66" s="21">
        <v>10.199999999999999</v>
      </c>
      <c r="AE66" s="32">
        <f t="shared" si="0"/>
        <v>11.957142857142857</v>
      </c>
    </row>
    <row r="67" spans="1:31" ht="14.5" x14ac:dyDescent="0.35">
      <c r="A67" s="29" t="s">
        <v>73</v>
      </c>
      <c r="B67" s="21">
        <v>35.299999999999997</v>
      </c>
      <c r="C67" s="21">
        <v>36.9</v>
      </c>
      <c r="D67" s="21">
        <v>27.2</v>
      </c>
      <c r="E67" s="21">
        <v>31.9</v>
      </c>
      <c r="F67" s="21">
        <v>38.4</v>
      </c>
      <c r="G67" s="21">
        <v>41.2</v>
      </c>
      <c r="H67" s="21">
        <v>38.700000000000003</v>
      </c>
      <c r="I67" s="21">
        <v>34.4</v>
      </c>
      <c r="J67" s="21">
        <v>29.2</v>
      </c>
      <c r="K67" s="21">
        <v>27.4</v>
      </c>
      <c r="L67" s="21">
        <v>24.7</v>
      </c>
      <c r="M67" s="21">
        <v>21.5</v>
      </c>
      <c r="N67" s="21">
        <v>22.8</v>
      </c>
      <c r="O67" s="21">
        <v>20.7</v>
      </c>
      <c r="P67" s="21">
        <v>19.100000000000001</v>
      </c>
      <c r="Q67" s="21">
        <v>16.399999999999999</v>
      </c>
      <c r="R67" s="21">
        <v>17.3</v>
      </c>
      <c r="S67" s="21">
        <v>15.9</v>
      </c>
      <c r="T67" s="21">
        <v>15</v>
      </c>
      <c r="U67" s="21">
        <v>15</v>
      </c>
      <c r="V67" s="21">
        <v>17.100000000000001</v>
      </c>
      <c r="W67" s="21">
        <v>17</v>
      </c>
      <c r="X67" s="21">
        <v>16.8</v>
      </c>
      <c r="Y67" s="21">
        <v>15.6</v>
      </c>
      <c r="Z67" s="21">
        <v>15.8</v>
      </c>
      <c r="AA67" s="21">
        <v>15.2</v>
      </c>
      <c r="AB67" s="21">
        <v>14.4</v>
      </c>
      <c r="AC67" s="21">
        <v>12.9</v>
      </c>
      <c r="AD67" s="21">
        <v>12.3</v>
      </c>
      <c r="AE67" s="32">
        <f t="shared" si="0"/>
        <v>14.714285714285717</v>
      </c>
    </row>
    <row r="68" spans="1:31" ht="14.5" x14ac:dyDescent="0.35">
      <c r="A68" s="29" t="s">
        <v>74</v>
      </c>
      <c r="B68" s="21">
        <v>16.100000000000001</v>
      </c>
      <c r="C68" s="21">
        <v>15.2</v>
      </c>
      <c r="D68" s="21">
        <v>16</v>
      </c>
      <c r="E68" s="21">
        <v>17.3</v>
      </c>
      <c r="F68" s="21">
        <v>29.5</v>
      </c>
      <c r="G68" s="21">
        <v>44.5</v>
      </c>
      <c r="H68" s="21">
        <v>45.2</v>
      </c>
      <c r="I68" s="21">
        <v>40.700000000000003</v>
      </c>
      <c r="J68" s="21">
        <v>33.299999999999997</v>
      </c>
      <c r="K68" s="21">
        <v>31.6</v>
      </c>
      <c r="L68" s="21">
        <v>28.9</v>
      </c>
      <c r="M68" s="21">
        <v>24.2</v>
      </c>
      <c r="N68" s="21">
        <v>20.7</v>
      </c>
      <c r="O68" s="21">
        <v>19.5</v>
      </c>
      <c r="P68" s="21">
        <v>19.5</v>
      </c>
      <c r="Q68" s="21">
        <v>16.399999999999999</v>
      </c>
      <c r="R68" s="21">
        <v>16.8</v>
      </c>
      <c r="S68" s="21">
        <v>13.3</v>
      </c>
      <c r="T68" s="21">
        <v>13.8</v>
      </c>
      <c r="U68" s="21">
        <v>12.7</v>
      </c>
      <c r="V68" s="21">
        <v>14.8</v>
      </c>
      <c r="W68" s="21">
        <v>14.7</v>
      </c>
      <c r="X68" s="21">
        <v>14.9</v>
      </c>
      <c r="Y68" s="21">
        <v>15.3</v>
      </c>
      <c r="Z68" s="21">
        <v>15.5</v>
      </c>
      <c r="AA68" s="21">
        <v>15</v>
      </c>
      <c r="AB68" s="21">
        <v>13.8</v>
      </c>
      <c r="AC68" s="21">
        <v>12.4</v>
      </c>
      <c r="AD68" s="21">
        <v>11.7</v>
      </c>
      <c r="AE68" s="32">
        <f t="shared" si="0"/>
        <v>14.085714285714287</v>
      </c>
    </row>
    <row r="69" spans="1:31" ht="14.5" x14ac:dyDescent="0.35">
      <c r="A69" s="28" t="s">
        <v>75</v>
      </c>
      <c r="B69" s="21" t="s">
        <v>0</v>
      </c>
      <c r="C69" s="21" t="s">
        <v>0</v>
      </c>
      <c r="D69" s="21" t="s">
        <v>0</v>
      </c>
      <c r="E69" s="21" t="s">
        <v>0</v>
      </c>
      <c r="F69" s="21" t="s">
        <v>0</v>
      </c>
      <c r="G69" s="21" t="s">
        <v>0</v>
      </c>
      <c r="H69" s="21" t="s">
        <v>0</v>
      </c>
      <c r="I69" s="21" t="s">
        <v>0</v>
      </c>
      <c r="J69" s="21"/>
      <c r="K69" s="21"/>
      <c r="L69" s="21"/>
      <c r="M69" s="21"/>
      <c r="N69" s="21"/>
      <c r="O69" s="21"/>
      <c r="P69" s="21"/>
      <c r="Q69" s="21"/>
      <c r="R69" s="21"/>
      <c r="S69" s="21" t="s">
        <v>0</v>
      </c>
      <c r="T69" s="21" t="s">
        <v>0</v>
      </c>
      <c r="U69" s="21" t="s">
        <v>0</v>
      </c>
      <c r="V69" s="21"/>
      <c r="W69" s="21" t="s">
        <v>0</v>
      </c>
      <c r="X69" s="21"/>
      <c r="Y69" s="21"/>
      <c r="Z69" s="21"/>
      <c r="AA69" s="21"/>
      <c r="AB69" s="21"/>
      <c r="AC69" s="21" t="s">
        <v>0</v>
      </c>
      <c r="AD69" s="21" t="s">
        <v>0</v>
      </c>
      <c r="AE69" s="32" t="e">
        <f t="shared" ref="AE69:AE99" si="1">AVERAGE(X69:AD69)</f>
        <v>#DIV/0!</v>
      </c>
    </row>
    <row r="70" spans="1:31" ht="14.5" x14ac:dyDescent="0.35">
      <c r="A70" s="29" t="s">
        <v>76</v>
      </c>
      <c r="B70" s="21">
        <v>49.5</v>
      </c>
      <c r="C70" s="21">
        <v>50.4</v>
      </c>
      <c r="D70" s="21">
        <v>41.5</v>
      </c>
      <c r="E70" s="21">
        <v>46.7</v>
      </c>
      <c r="F70" s="21">
        <v>51.6</v>
      </c>
      <c r="G70" s="21">
        <v>50</v>
      </c>
      <c r="H70" s="21">
        <v>48.4</v>
      </c>
      <c r="I70" s="21">
        <v>45.2</v>
      </c>
      <c r="J70" s="21">
        <v>45.1</v>
      </c>
      <c r="K70" s="21">
        <v>34.700000000000003</v>
      </c>
      <c r="L70" s="21">
        <v>30.8</v>
      </c>
      <c r="M70" s="21">
        <v>22.8</v>
      </c>
      <c r="N70" s="21">
        <v>18.8</v>
      </c>
      <c r="O70" s="21">
        <v>17.399999999999999</v>
      </c>
      <c r="P70" s="21">
        <v>17.600000000000001</v>
      </c>
      <c r="Q70" s="21">
        <v>16.899999999999999</v>
      </c>
      <c r="R70" s="21">
        <v>18.5</v>
      </c>
      <c r="S70" s="21">
        <v>15.6</v>
      </c>
      <c r="T70" s="21">
        <v>16.899999999999999</v>
      </c>
      <c r="U70" s="21">
        <v>16.899999999999999</v>
      </c>
      <c r="V70" s="21">
        <v>18.5</v>
      </c>
      <c r="W70" s="21">
        <v>19.3</v>
      </c>
      <c r="X70" s="21">
        <v>19.2</v>
      </c>
      <c r="Y70" s="21">
        <v>19.100000000000001</v>
      </c>
      <c r="Z70" s="21">
        <v>19</v>
      </c>
      <c r="AA70" s="21">
        <v>18.600000000000001</v>
      </c>
      <c r="AB70" s="21">
        <v>17.8</v>
      </c>
      <c r="AC70" s="21">
        <v>15.5</v>
      </c>
      <c r="AD70" s="21">
        <v>13.8</v>
      </c>
      <c r="AE70" s="32">
        <f t="shared" si="1"/>
        <v>17.571428571428573</v>
      </c>
    </row>
    <row r="71" spans="1:31" ht="14.5" x14ac:dyDescent="0.35">
      <c r="A71" s="29" t="s">
        <v>77</v>
      </c>
      <c r="B71" s="21">
        <v>29.5</v>
      </c>
      <c r="C71" s="21">
        <v>25.6</v>
      </c>
      <c r="D71" s="21">
        <v>23.1</v>
      </c>
      <c r="E71" s="21">
        <v>30.2</v>
      </c>
      <c r="F71" s="21">
        <v>31.7</v>
      </c>
      <c r="G71" s="21">
        <v>28.8</v>
      </c>
      <c r="H71" s="21">
        <v>27.7</v>
      </c>
      <c r="I71" s="21">
        <v>24.3</v>
      </c>
      <c r="J71" s="21">
        <v>17.8</v>
      </c>
      <c r="K71" s="21">
        <v>15.2</v>
      </c>
      <c r="L71" s="21">
        <v>12.6</v>
      </c>
      <c r="M71" s="21">
        <v>12.1</v>
      </c>
      <c r="N71" s="21">
        <v>10.4</v>
      </c>
      <c r="O71" s="21">
        <v>10.5</v>
      </c>
      <c r="P71" s="21">
        <v>10.6</v>
      </c>
      <c r="Q71" s="21">
        <v>10</v>
      </c>
      <c r="R71" s="21">
        <v>10.5</v>
      </c>
      <c r="S71" s="21">
        <v>8.5</v>
      </c>
      <c r="T71" s="21">
        <v>8.4</v>
      </c>
      <c r="U71" s="21">
        <v>8.5</v>
      </c>
      <c r="V71" s="21">
        <v>9.9</v>
      </c>
      <c r="W71" s="21">
        <v>10.199999999999999</v>
      </c>
      <c r="X71" s="21">
        <v>9.8000000000000007</v>
      </c>
      <c r="Y71" s="21">
        <v>9.5</v>
      </c>
      <c r="Z71" s="21">
        <v>8.9</v>
      </c>
      <c r="AA71" s="21">
        <v>9</v>
      </c>
      <c r="AB71" s="21">
        <v>8.6</v>
      </c>
      <c r="AC71" s="21">
        <v>8.1</v>
      </c>
      <c r="AD71" s="21">
        <v>7.6</v>
      </c>
      <c r="AE71" s="32">
        <f t="shared" si="1"/>
        <v>8.7857142857142865</v>
      </c>
    </row>
    <row r="72" spans="1:31" ht="14.5" x14ac:dyDescent="0.35">
      <c r="A72" s="29" t="s">
        <v>78</v>
      </c>
      <c r="B72" s="21">
        <v>19.3</v>
      </c>
      <c r="C72" s="21">
        <v>15.8</v>
      </c>
      <c r="D72" s="21">
        <v>13.4</v>
      </c>
      <c r="E72" s="21">
        <v>15.8</v>
      </c>
      <c r="F72" s="21">
        <v>19.5</v>
      </c>
      <c r="G72" s="21">
        <v>21.3</v>
      </c>
      <c r="H72" s="21">
        <v>15.4</v>
      </c>
      <c r="I72" s="21">
        <v>15.8</v>
      </c>
      <c r="J72" s="21">
        <v>12.7</v>
      </c>
      <c r="K72" s="21">
        <v>12.1</v>
      </c>
      <c r="L72" s="21">
        <v>11.5</v>
      </c>
      <c r="M72" s="21">
        <v>11</v>
      </c>
      <c r="N72" s="21">
        <v>10.6</v>
      </c>
      <c r="O72" s="21">
        <v>10.1</v>
      </c>
      <c r="P72" s="21">
        <v>12.1</v>
      </c>
      <c r="Q72" s="21">
        <v>11.9</v>
      </c>
      <c r="R72" s="21">
        <v>12.3</v>
      </c>
      <c r="S72" s="21">
        <v>11</v>
      </c>
      <c r="T72" s="21">
        <v>11.8</v>
      </c>
      <c r="U72" s="21">
        <v>12.3</v>
      </c>
      <c r="V72" s="21">
        <v>14</v>
      </c>
      <c r="W72" s="21">
        <v>13.8</v>
      </c>
      <c r="X72" s="21">
        <v>12.8</v>
      </c>
      <c r="Y72" s="21">
        <v>12.1</v>
      </c>
      <c r="Z72" s="21">
        <v>11.9</v>
      </c>
      <c r="AA72" s="21">
        <v>11.6</v>
      </c>
      <c r="AB72" s="21">
        <v>11.4</v>
      </c>
      <c r="AC72" s="21">
        <v>10.3</v>
      </c>
      <c r="AD72" s="21">
        <v>9.5</v>
      </c>
      <c r="AE72" s="32">
        <f t="shared" si="1"/>
        <v>11.37142857142857</v>
      </c>
    </row>
    <row r="73" spans="1:31" ht="14.5" x14ac:dyDescent="0.35">
      <c r="A73" s="29" t="s">
        <v>79</v>
      </c>
      <c r="B73" s="21"/>
      <c r="C73" s="21"/>
      <c r="D73" s="21"/>
      <c r="E73" s="21"/>
      <c r="F73" s="21"/>
      <c r="G73" s="21">
        <v>11.8</v>
      </c>
      <c r="H73" s="21">
        <v>9.3000000000000007</v>
      </c>
      <c r="I73" s="21">
        <v>11.6</v>
      </c>
      <c r="J73" s="21">
        <v>10.6</v>
      </c>
      <c r="K73" s="21">
        <v>10</v>
      </c>
      <c r="L73" s="21">
        <v>7.7</v>
      </c>
      <c r="M73" s="21">
        <v>7.6</v>
      </c>
      <c r="N73" s="21">
        <v>7.4</v>
      </c>
      <c r="O73" s="21">
        <v>7.3</v>
      </c>
      <c r="P73" s="21">
        <v>8.8000000000000007</v>
      </c>
      <c r="Q73" s="21">
        <v>10.3</v>
      </c>
      <c r="R73" s="21">
        <v>10.6</v>
      </c>
      <c r="S73" s="21">
        <v>9.8000000000000007</v>
      </c>
      <c r="T73" s="21">
        <v>10.4</v>
      </c>
      <c r="U73" s="21">
        <v>11.1</v>
      </c>
      <c r="V73" s="21">
        <v>11.9</v>
      </c>
      <c r="W73" s="21">
        <v>11.6</v>
      </c>
      <c r="X73" s="21">
        <v>9.5</v>
      </c>
      <c r="Y73" s="21">
        <v>9</v>
      </c>
      <c r="Z73" s="21">
        <v>8.9</v>
      </c>
      <c r="AA73" s="21">
        <v>8.4</v>
      </c>
      <c r="AB73" s="21">
        <v>8.1999999999999993</v>
      </c>
      <c r="AC73" s="21">
        <v>6.9</v>
      </c>
      <c r="AD73" s="21">
        <v>6.5</v>
      </c>
      <c r="AE73" s="32">
        <f t="shared" si="1"/>
        <v>8.1999999999999993</v>
      </c>
    </row>
    <row r="74" spans="1:31" ht="14.5" x14ac:dyDescent="0.35">
      <c r="A74" s="29" t="s">
        <v>80</v>
      </c>
      <c r="B74" s="21"/>
      <c r="C74" s="21"/>
      <c r="D74" s="21"/>
      <c r="E74" s="21"/>
      <c r="F74" s="21"/>
      <c r="G74" s="21">
        <v>11.1</v>
      </c>
      <c r="H74" s="21">
        <v>9.3000000000000007</v>
      </c>
      <c r="I74" s="21">
        <v>7.7</v>
      </c>
      <c r="J74" s="21">
        <v>8</v>
      </c>
      <c r="K74" s="21">
        <v>7.1</v>
      </c>
      <c r="L74" s="21">
        <v>8.4</v>
      </c>
      <c r="M74" s="21">
        <v>6.8</v>
      </c>
      <c r="N74" s="21">
        <v>6.5</v>
      </c>
      <c r="O74" s="21">
        <v>6.2</v>
      </c>
      <c r="P74" s="21">
        <v>7.4</v>
      </c>
      <c r="Q74" s="21">
        <v>7.3</v>
      </c>
      <c r="R74" s="21">
        <v>7.4</v>
      </c>
      <c r="S74" s="21">
        <v>6.4</v>
      </c>
      <c r="T74" s="21">
        <v>6.3</v>
      </c>
      <c r="U74" s="21">
        <v>6.5</v>
      </c>
      <c r="V74" s="21">
        <v>7.3</v>
      </c>
      <c r="W74" s="21">
        <v>6.8</v>
      </c>
      <c r="X74" s="21">
        <v>5.8</v>
      </c>
      <c r="Y74" s="21">
        <v>5.5</v>
      </c>
      <c r="Z74" s="21">
        <v>5.2</v>
      </c>
      <c r="AA74" s="21">
        <v>4.5</v>
      </c>
      <c r="AB74" s="21">
        <v>4.3</v>
      </c>
      <c r="AC74" s="21">
        <v>4</v>
      </c>
      <c r="AD74" s="21">
        <v>3.6</v>
      </c>
      <c r="AE74" s="32">
        <f t="shared" si="1"/>
        <v>4.7</v>
      </c>
    </row>
    <row r="75" spans="1:31" ht="14.5" x14ac:dyDescent="0.35">
      <c r="A75" s="31" t="s">
        <v>81</v>
      </c>
      <c r="B75" s="21" t="s">
        <v>0</v>
      </c>
      <c r="C75" s="21" t="s">
        <v>0</v>
      </c>
      <c r="D75" s="21" t="s">
        <v>0</v>
      </c>
      <c r="E75" s="21" t="s">
        <v>0</v>
      </c>
      <c r="F75" s="21" t="s">
        <v>0</v>
      </c>
      <c r="G75" s="21" t="s">
        <v>0</v>
      </c>
      <c r="H75" s="21" t="s">
        <v>0</v>
      </c>
      <c r="I75" s="21" t="s">
        <v>0</v>
      </c>
      <c r="J75" s="21" t="s">
        <v>0</v>
      </c>
      <c r="K75" s="21" t="s">
        <v>0</v>
      </c>
      <c r="L75" s="21" t="s">
        <v>0</v>
      </c>
      <c r="M75" s="21" t="s">
        <v>0</v>
      </c>
      <c r="N75" s="21" t="s">
        <v>0</v>
      </c>
      <c r="O75" s="21" t="s">
        <v>0</v>
      </c>
      <c r="P75" s="21" t="s">
        <v>0</v>
      </c>
      <c r="Q75" s="21" t="s">
        <v>0</v>
      </c>
      <c r="R75" s="21" t="s">
        <v>0</v>
      </c>
      <c r="S75" s="21">
        <v>10.4</v>
      </c>
      <c r="T75" s="21">
        <v>11.8</v>
      </c>
      <c r="U75" s="21">
        <v>12.1</v>
      </c>
      <c r="V75" s="21">
        <v>14.9</v>
      </c>
      <c r="W75" s="21">
        <v>15.8</v>
      </c>
      <c r="X75" s="21">
        <v>15.7</v>
      </c>
      <c r="Y75" s="21">
        <v>14.6</v>
      </c>
      <c r="Z75" s="21">
        <v>14.8</v>
      </c>
      <c r="AA75" s="21">
        <v>14</v>
      </c>
      <c r="AB75" s="21">
        <v>13.6</v>
      </c>
      <c r="AC75" s="21">
        <v>11.9</v>
      </c>
      <c r="AD75" s="21">
        <v>11</v>
      </c>
      <c r="AE75" s="32">
        <f t="shared" si="1"/>
        <v>13.657142857142857</v>
      </c>
    </row>
    <row r="76" spans="1:31" ht="14.5" x14ac:dyDescent="0.35">
      <c r="A76" s="29" t="s">
        <v>82</v>
      </c>
      <c r="B76" s="21">
        <v>27.9</v>
      </c>
      <c r="C76" s="21">
        <v>27.2</v>
      </c>
      <c r="D76" s="21">
        <v>22.1</v>
      </c>
      <c r="E76" s="21">
        <v>26.9</v>
      </c>
      <c r="F76" s="21">
        <v>32.299999999999997</v>
      </c>
      <c r="G76" s="21">
        <v>30.7</v>
      </c>
      <c r="H76" s="21">
        <v>34.299999999999997</v>
      </c>
      <c r="I76" s="21">
        <v>29.7</v>
      </c>
      <c r="J76" s="21">
        <v>24.5</v>
      </c>
      <c r="K76" s="21">
        <v>21.1</v>
      </c>
      <c r="L76" s="21">
        <v>14.9</v>
      </c>
      <c r="M76" s="21">
        <v>12.3</v>
      </c>
      <c r="N76" s="21">
        <v>11.6</v>
      </c>
      <c r="O76" s="21">
        <v>10.6</v>
      </c>
      <c r="P76" s="21">
        <v>10.8</v>
      </c>
      <c r="Q76" s="21">
        <v>10.199999999999999</v>
      </c>
      <c r="R76" s="21">
        <v>10.8</v>
      </c>
      <c r="S76" s="21">
        <v>10.1</v>
      </c>
      <c r="T76" s="21">
        <v>11.1</v>
      </c>
      <c r="U76" s="21">
        <v>11.7</v>
      </c>
      <c r="V76" s="21">
        <v>13.7</v>
      </c>
      <c r="W76" s="21">
        <v>13.8</v>
      </c>
      <c r="X76" s="21">
        <v>13.2</v>
      </c>
      <c r="Y76" s="21">
        <v>12.8</v>
      </c>
      <c r="Z76" s="21">
        <v>12.8</v>
      </c>
      <c r="AA76" s="21">
        <v>12.6</v>
      </c>
      <c r="AB76" s="21">
        <v>12</v>
      </c>
      <c r="AC76" s="21">
        <v>10.6</v>
      </c>
      <c r="AD76" s="21">
        <v>10</v>
      </c>
      <c r="AE76" s="32">
        <f t="shared" si="1"/>
        <v>12</v>
      </c>
    </row>
    <row r="77" spans="1:31" ht="14.5" x14ac:dyDescent="0.35">
      <c r="A77" s="28" t="s">
        <v>117</v>
      </c>
      <c r="B77" s="21" t="s">
        <v>0</v>
      </c>
      <c r="C77" s="21" t="s">
        <v>0</v>
      </c>
      <c r="D77" s="21" t="s">
        <v>0</v>
      </c>
      <c r="E77" s="21" t="s">
        <v>0</v>
      </c>
      <c r="F77" s="21" t="s">
        <v>0</v>
      </c>
      <c r="G77" s="21" t="s">
        <v>0</v>
      </c>
      <c r="H77" s="21" t="s">
        <v>0</v>
      </c>
      <c r="I77" s="21" t="s">
        <v>0</v>
      </c>
      <c r="J77" s="21"/>
      <c r="K77" s="21"/>
      <c r="L77" s="21"/>
      <c r="M77" s="21"/>
      <c r="N77" s="21"/>
      <c r="O77" s="21"/>
      <c r="P77" s="21"/>
      <c r="Q77" s="21"/>
      <c r="R77" s="21"/>
      <c r="S77" s="21" t="s">
        <v>0</v>
      </c>
      <c r="T77" s="21" t="s">
        <v>0</v>
      </c>
      <c r="U77" s="21" t="s">
        <v>0</v>
      </c>
      <c r="V77" s="21"/>
      <c r="W77" s="21" t="s">
        <v>0</v>
      </c>
      <c r="X77" s="21"/>
      <c r="Y77" s="21"/>
      <c r="Z77" s="21"/>
      <c r="AA77" s="21"/>
      <c r="AB77" s="21"/>
      <c r="AC77" s="21" t="s">
        <v>0</v>
      </c>
      <c r="AD77" s="21" t="s">
        <v>0</v>
      </c>
      <c r="AE77" s="32" t="e">
        <f t="shared" si="1"/>
        <v>#DIV/0!</v>
      </c>
    </row>
    <row r="78" spans="1:31" ht="14.5" x14ac:dyDescent="0.35">
      <c r="A78" s="29" t="s">
        <v>84</v>
      </c>
      <c r="B78" s="21">
        <v>26.2</v>
      </c>
      <c r="C78" s="21">
        <v>45.7</v>
      </c>
      <c r="D78" s="21">
        <v>39.200000000000003</v>
      </c>
      <c r="E78" s="21">
        <v>47.8</v>
      </c>
      <c r="F78" s="21">
        <v>62.9</v>
      </c>
      <c r="G78" s="21">
        <v>59.8</v>
      </c>
      <c r="H78" s="21">
        <v>54.3</v>
      </c>
      <c r="I78" s="21">
        <v>39.299999999999997</v>
      </c>
      <c r="J78" s="21">
        <v>38.200000000000003</v>
      </c>
      <c r="K78" s="21">
        <v>36.5</v>
      </c>
      <c r="L78" s="21">
        <v>35.9</v>
      </c>
      <c r="M78" s="21">
        <v>36</v>
      </c>
      <c r="N78" s="21">
        <v>32.9</v>
      </c>
      <c r="O78" s="21">
        <v>25.7</v>
      </c>
      <c r="P78" s="21">
        <v>31.1</v>
      </c>
      <c r="Q78" s="21">
        <v>17.7</v>
      </c>
      <c r="R78" s="21">
        <v>18.600000000000001</v>
      </c>
      <c r="S78" s="21">
        <v>18.600000000000001</v>
      </c>
      <c r="T78" s="21">
        <v>20.7</v>
      </c>
      <c r="U78" s="21">
        <v>20.6</v>
      </c>
      <c r="V78" s="21">
        <v>24.3</v>
      </c>
      <c r="W78" s="21">
        <v>24.9</v>
      </c>
      <c r="X78" s="21">
        <v>24.6</v>
      </c>
      <c r="Y78" s="21">
        <v>23.2</v>
      </c>
      <c r="Z78" s="21">
        <v>23.4</v>
      </c>
      <c r="AA78" s="21">
        <v>22.8</v>
      </c>
      <c r="AB78" s="21">
        <v>21.4</v>
      </c>
      <c r="AC78" s="21">
        <v>18</v>
      </c>
      <c r="AD78" s="21">
        <v>16.2</v>
      </c>
      <c r="AE78" s="32">
        <f t="shared" si="1"/>
        <v>21.371428571428567</v>
      </c>
    </row>
    <row r="79" spans="1:31" ht="14.5" x14ac:dyDescent="0.35">
      <c r="A79" s="29" t="s">
        <v>85</v>
      </c>
      <c r="B79" s="21">
        <v>72.7</v>
      </c>
      <c r="C79" s="21">
        <v>71.099999999999994</v>
      </c>
      <c r="D79" s="21">
        <v>59.4</v>
      </c>
      <c r="E79" s="21">
        <v>68</v>
      </c>
      <c r="F79" s="21">
        <v>75.599999999999994</v>
      </c>
      <c r="G79" s="21">
        <v>77.900000000000006</v>
      </c>
      <c r="H79" s="21">
        <v>65.2</v>
      </c>
      <c r="I79" s="21">
        <v>48.2</v>
      </c>
      <c r="J79" s="21">
        <v>48</v>
      </c>
      <c r="K79" s="21">
        <v>46.9</v>
      </c>
      <c r="L79" s="21">
        <v>44.4</v>
      </c>
      <c r="M79" s="21">
        <v>40.4</v>
      </c>
      <c r="N79" s="21">
        <v>36</v>
      </c>
      <c r="O79" s="21">
        <v>30.4</v>
      </c>
      <c r="P79" s="21">
        <v>26.9</v>
      </c>
      <c r="Q79" s="21">
        <v>29.6</v>
      </c>
      <c r="R79" s="21">
        <v>30.6</v>
      </c>
      <c r="S79" s="21">
        <v>27.9</v>
      </c>
      <c r="T79" s="21">
        <v>33</v>
      </c>
      <c r="U79" s="21">
        <v>35.200000000000003</v>
      </c>
      <c r="V79" s="21">
        <v>36.9</v>
      </c>
      <c r="W79" s="21">
        <v>37.799999999999997</v>
      </c>
      <c r="X79" s="21">
        <v>35.799999999999997</v>
      </c>
      <c r="Y79" s="21">
        <v>34.4</v>
      </c>
      <c r="Z79" s="21">
        <v>34.1</v>
      </c>
      <c r="AA79" s="21">
        <v>31.7</v>
      </c>
      <c r="AB79" s="21">
        <v>28.5</v>
      </c>
      <c r="AC79" s="21">
        <v>25.9</v>
      </c>
      <c r="AD79" s="21">
        <v>23.5</v>
      </c>
      <c r="AE79" s="32">
        <f t="shared" si="1"/>
        <v>30.557142857142853</v>
      </c>
    </row>
    <row r="80" spans="1:31" ht="14.5" x14ac:dyDescent="0.35">
      <c r="A80" s="29" t="s">
        <v>86</v>
      </c>
      <c r="B80" s="21">
        <v>24.7</v>
      </c>
      <c r="C80" s="21">
        <v>25</v>
      </c>
      <c r="D80" s="21">
        <v>24.5</v>
      </c>
      <c r="E80" s="21">
        <v>36.6</v>
      </c>
      <c r="F80" s="21">
        <v>40.5</v>
      </c>
      <c r="G80" s="21">
        <v>40.200000000000003</v>
      </c>
      <c r="H80" s="21">
        <v>37.5</v>
      </c>
      <c r="I80" s="21">
        <v>31.8</v>
      </c>
      <c r="J80" s="21">
        <v>28.4</v>
      </c>
      <c r="K80" s="21">
        <v>26.7</v>
      </c>
      <c r="L80" s="21">
        <v>26.9</v>
      </c>
      <c r="M80" s="21">
        <v>24</v>
      </c>
      <c r="N80" s="21">
        <v>20.2</v>
      </c>
      <c r="O80" s="21">
        <v>18.5</v>
      </c>
      <c r="P80" s="21">
        <v>20.8</v>
      </c>
      <c r="Q80" s="21">
        <v>18.399999999999999</v>
      </c>
      <c r="R80" s="21">
        <v>18.600000000000001</v>
      </c>
      <c r="S80" s="21">
        <v>16.3</v>
      </c>
      <c r="T80" s="21">
        <v>17.8</v>
      </c>
      <c r="U80" s="21">
        <v>18.2</v>
      </c>
      <c r="V80" s="21">
        <v>19.2</v>
      </c>
      <c r="W80" s="21">
        <v>19.100000000000001</v>
      </c>
      <c r="X80" s="21">
        <v>18.8</v>
      </c>
      <c r="Y80" s="21">
        <v>18.5</v>
      </c>
      <c r="Z80" s="21">
        <v>19</v>
      </c>
      <c r="AA80" s="21">
        <v>18.5</v>
      </c>
      <c r="AB80" s="21">
        <v>17.899999999999999</v>
      </c>
      <c r="AC80" s="21">
        <v>16.899999999999999</v>
      </c>
      <c r="AD80" s="21">
        <v>15.8</v>
      </c>
      <c r="AE80" s="32">
        <f t="shared" si="1"/>
        <v>17.914285714285715</v>
      </c>
    </row>
    <row r="81" spans="1:31" ht="14.5" x14ac:dyDescent="0.35">
      <c r="A81" s="29" t="s">
        <v>87</v>
      </c>
      <c r="B81" s="21">
        <v>33.700000000000003</v>
      </c>
      <c r="C81" s="21">
        <v>46.8</v>
      </c>
      <c r="D81" s="21">
        <v>45.7</v>
      </c>
      <c r="E81" s="21">
        <v>52.9</v>
      </c>
      <c r="F81" s="21">
        <v>53.8</v>
      </c>
      <c r="G81" s="21">
        <v>53.9</v>
      </c>
      <c r="H81" s="21">
        <v>47.3</v>
      </c>
      <c r="I81" s="21">
        <v>38.9</v>
      </c>
      <c r="J81" s="21">
        <v>33.9</v>
      </c>
      <c r="K81" s="21">
        <v>30.9</v>
      </c>
      <c r="L81" s="21">
        <v>24.9</v>
      </c>
      <c r="M81" s="21">
        <v>19.3</v>
      </c>
      <c r="N81" s="21">
        <v>20.100000000000001</v>
      </c>
      <c r="O81" s="21">
        <v>19</v>
      </c>
      <c r="P81" s="21">
        <v>24.4</v>
      </c>
      <c r="Q81" s="21">
        <v>23.9</v>
      </c>
      <c r="R81" s="21">
        <v>22.6</v>
      </c>
      <c r="S81" s="21">
        <v>20.6</v>
      </c>
      <c r="T81" s="21">
        <v>17.399999999999999</v>
      </c>
      <c r="U81" s="21">
        <v>16.8</v>
      </c>
      <c r="V81" s="21">
        <v>17.600000000000001</v>
      </c>
      <c r="W81" s="21">
        <v>17.399999999999999</v>
      </c>
      <c r="X81" s="21">
        <v>17</v>
      </c>
      <c r="Y81" s="21">
        <v>16.8</v>
      </c>
      <c r="Z81" s="21">
        <v>16.899999999999999</v>
      </c>
      <c r="AA81" s="21">
        <v>16.8</v>
      </c>
      <c r="AB81" s="21">
        <v>15.7</v>
      </c>
      <c r="AC81" s="21">
        <v>13.8</v>
      </c>
      <c r="AD81" s="21">
        <v>13.3</v>
      </c>
      <c r="AE81" s="32">
        <f t="shared" si="1"/>
        <v>15.757142857142856</v>
      </c>
    </row>
    <row r="82" spans="1:31" ht="14.5" x14ac:dyDescent="0.35">
      <c r="A82" s="29" t="s">
        <v>88</v>
      </c>
      <c r="B82" s="21">
        <v>24.2</v>
      </c>
      <c r="C82" s="21">
        <v>19.2</v>
      </c>
      <c r="D82" s="21">
        <v>17.5</v>
      </c>
      <c r="E82" s="21">
        <v>20.2</v>
      </c>
      <c r="F82" s="21">
        <v>21.1</v>
      </c>
      <c r="G82" s="21">
        <v>24.4</v>
      </c>
      <c r="H82" s="21">
        <v>24.6</v>
      </c>
      <c r="I82" s="21">
        <v>25.6</v>
      </c>
      <c r="J82" s="21">
        <v>24.7</v>
      </c>
      <c r="K82" s="21">
        <v>22.8</v>
      </c>
      <c r="L82" s="21">
        <v>21.4</v>
      </c>
      <c r="M82" s="21">
        <v>19.2</v>
      </c>
      <c r="N82" s="21">
        <v>15.8</v>
      </c>
      <c r="O82" s="21">
        <v>16.2</v>
      </c>
      <c r="P82" s="21">
        <v>17.7</v>
      </c>
      <c r="Q82" s="21">
        <v>17.899999999999999</v>
      </c>
      <c r="R82" s="21">
        <v>18.100000000000001</v>
      </c>
      <c r="S82" s="21">
        <v>15.6</v>
      </c>
      <c r="T82" s="21">
        <v>15.6</v>
      </c>
      <c r="U82" s="21">
        <v>17</v>
      </c>
      <c r="V82" s="21">
        <v>18.899999999999999</v>
      </c>
      <c r="W82" s="21">
        <v>18.399999999999999</v>
      </c>
      <c r="X82" s="21">
        <v>17.600000000000001</v>
      </c>
      <c r="Y82" s="21">
        <v>17.100000000000001</v>
      </c>
      <c r="Z82" s="21">
        <v>17.3</v>
      </c>
      <c r="AA82" s="21">
        <v>17</v>
      </c>
      <c r="AB82" s="21">
        <v>15.9</v>
      </c>
      <c r="AC82" s="21">
        <v>14</v>
      </c>
      <c r="AD82" s="21">
        <v>12.7</v>
      </c>
      <c r="AE82" s="32">
        <f t="shared" si="1"/>
        <v>15.942857142857145</v>
      </c>
    </row>
    <row r="83" spans="1:31" ht="14.5" x14ac:dyDescent="0.35">
      <c r="A83" s="29" t="s">
        <v>89</v>
      </c>
      <c r="B83" s="21">
        <v>31.6</v>
      </c>
      <c r="C83" s="21">
        <v>30</v>
      </c>
      <c r="D83" s="21">
        <v>26.5</v>
      </c>
      <c r="E83" s="21">
        <v>26.3</v>
      </c>
      <c r="F83" s="21">
        <v>30.5</v>
      </c>
      <c r="G83" s="21">
        <v>35.5</v>
      </c>
      <c r="H83" s="21">
        <v>36.6</v>
      </c>
      <c r="I83" s="21">
        <v>31.9</v>
      </c>
      <c r="J83" s="21">
        <v>31.1</v>
      </c>
      <c r="K83" s="21">
        <v>29</v>
      </c>
      <c r="L83" s="21">
        <v>21.3</v>
      </c>
      <c r="M83" s="21">
        <v>18.899999999999999</v>
      </c>
      <c r="N83" s="21">
        <v>18.399999999999999</v>
      </c>
      <c r="O83" s="21">
        <v>16.8</v>
      </c>
      <c r="P83" s="21">
        <v>18.5</v>
      </c>
      <c r="Q83" s="21">
        <v>18.100000000000001</v>
      </c>
      <c r="R83" s="21">
        <v>19.2</v>
      </c>
      <c r="S83" s="21">
        <v>16.8</v>
      </c>
      <c r="T83" s="21">
        <v>17</v>
      </c>
      <c r="U83" s="21">
        <v>18.8</v>
      </c>
      <c r="V83" s="21">
        <v>20.7</v>
      </c>
      <c r="W83" s="21">
        <v>20</v>
      </c>
      <c r="X83" s="21">
        <v>18</v>
      </c>
      <c r="Y83" s="21">
        <v>17.600000000000001</v>
      </c>
      <c r="Z83" s="21">
        <v>17.899999999999999</v>
      </c>
      <c r="AA83" s="21">
        <v>17.600000000000001</v>
      </c>
      <c r="AB83" s="21">
        <v>16.399999999999999</v>
      </c>
      <c r="AC83" s="21">
        <v>13.9</v>
      </c>
      <c r="AD83" s="21">
        <v>13.2</v>
      </c>
      <c r="AE83" s="32">
        <f t="shared" si="1"/>
        <v>16.371428571428574</v>
      </c>
    </row>
    <row r="84" spans="1:31" ht="14.5" x14ac:dyDescent="0.35">
      <c r="A84" s="29" t="s">
        <v>90</v>
      </c>
      <c r="B84" s="21">
        <v>16.100000000000001</v>
      </c>
      <c r="C84" s="21">
        <v>19.7</v>
      </c>
      <c r="D84" s="21">
        <v>17.600000000000001</v>
      </c>
      <c r="E84" s="21">
        <v>23</v>
      </c>
      <c r="F84" s="21">
        <v>29.8</v>
      </c>
      <c r="G84" s="21">
        <v>28.5</v>
      </c>
      <c r="H84" s="21">
        <v>25.4</v>
      </c>
      <c r="I84" s="21">
        <v>23</v>
      </c>
      <c r="J84" s="21">
        <v>20.100000000000001</v>
      </c>
      <c r="K84" s="21">
        <v>16.2</v>
      </c>
      <c r="L84" s="21">
        <v>12.8</v>
      </c>
      <c r="M84" s="21">
        <v>11.5</v>
      </c>
      <c r="N84" s="21">
        <v>10.7</v>
      </c>
      <c r="O84" s="21">
        <v>9.6999999999999993</v>
      </c>
      <c r="P84" s="21">
        <v>11.7</v>
      </c>
      <c r="Q84" s="21">
        <v>11</v>
      </c>
      <c r="R84" s="21">
        <v>11.6</v>
      </c>
      <c r="S84" s="21">
        <v>10.6</v>
      </c>
      <c r="T84" s="21">
        <v>13.9</v>
      </c>
      <c r="U84" s="21">
        <v>14.1</v>
      </c>
      <c r="V84" s="21">
        <v>15.7</v>
      </c>
      <c r="W84" s="21">
        <v>15.8</v>
      </c>
      <c r="X84" s="21">
        <v>14.9</v>
      </c>
      <c r="Y84" s="21">
        <v>13.9</v>
      </c>
      <c r="Z84" s="21">
        <v>13.6</v>
      </c>
      <c r="AA84" s="21">
        <v>13.2</v>
      </c>
      <c r="AB84" s="21">
        <v>12.5</v>
      </c>
      <c r="AC84" s="21">
        <v>10.8</v>
      </c>
      <c r="AD84" s="21">
        <v>9.8000000000000007</v>
      </c>
      <c r="AE84" s="32">
        <f t="shared" si="1"/>
        <v>12.671428571428569</v>
      </c>
    </row>
    <row r="85" spans="1:31" ht="14.5" x14ac:dyDescent="0.35">
      <c r="A85" s="29" t="s">
        <v>91</v>
      </c>
      <c r="B85" s="21">
        <v>39.799999999999997</v>
      </c>
      <c r="C85" s="21">
        <v>29.3</v>
      </c>
      <c r="D85" s="21">
        <v>30.1</v>
      </c>
      <c r="E85" s="21">
        <v>44.1</v>
      </c>
      <c r="F85" s="21">
        <v>50.8</v>
      </c>
      <c r="G85" s="21">
        <v>52</v>
      </c>
      <c r="H85" s="21">
        <v>46.5</v>
      </c>
      <c r="I85" s="21">
        <v>39.4</v>
      </c>
      <c r="J85" s="21">
        <v>32.299999999999997</v>
      </c>
      <c r="K85" s="21">
        <v>25.7</v>
      </c>
      <c r="L85" s="21">
        <v>21.9</v>
      </c>
      <c r="M85" s="21">
        <v>20.7</v>
      </c>
      <c r="N85" s="21">
        <v>18.7</v>
      </c>
      <c r="O85" s="21">
        <v>17.2</v>
      </c>
      <c r="P85" s="21">
        <v>16.2</v>
      </c>
      <c r="Q85" s="21">
        <v>16.3</v>
      </c>
      <c r="R85" s="21">
        <v>16.5</v>
      </c>
      <c r="S85" s="21">
        <v>14.1</v>
      </c>
      <c r="T85" s="21">
        <v>14.4</v>
      </c>
      <c r="U85" s="21">
        <v>14.9</v>
      </c>
      <c r="V85" s="21">
        <v>17.3</v>
      </c>
      <c r="W85" s="21">
        <v>16.100000000000001</v>
      </c>
      <c r="X85" s="21">
        <v>15.1</v>
      </c>
      <c r="Y85" s="21">
        <v>14.1</v>
      </c>
      <c r="Z85" s="21">
        <v>13.9</v>
      </c>
      <c r="AA85" s="21">
        <v>13.8</v>
      </c>
      <c r="AB85" s="21">
        <v>12.9</v>
      </c>
      <c r="AC85" s="21">
        <v>10.199999999999999</v>
      </c>
      <c r="AD85" s="21">
        <v>9.4</v>
      </c>
      <c r="AE85" s="32">
        <f t="shared" si="1"/>
        <v>12.771428571428574</v>
      </c>
    </row>
    <row r="86" spans="1:31" ht="14.5" x14ac:dyDescent="0.35">
      <c r="A86" s="29" t="s">
        <v>92</v>
      </c>
      <c r="B86" s="21">
        <v>29.7</v>
      </c>
      <c r="C86" s="21">
        <v>25.2</v>
      </c>
      <c r="D86" s="21">
        <v>23.4</v>
      </c>
      <c r="E86" s="21">
        <v>25</v>
      </c>
      <c r="F86" s="21">
        <v>34.6</v>
      </c>
      <c r="G86" s="21">
        <v>44.4</v>
      </c>
      <c r="H86" s="21">
        <v>30.2</v>
      </c>
      <c r="I86" s="21">
        <v>24.3</v>
      </c>
      <c r="J86" s="21">
        <v>21</v>
      </c>
      <c r="K86" s="21">
        <v>17.7</v>
      </c>
      <c r="L86" s="21">
        <v>16.100000000000001</v>
      </c>
      <c r="M86" s="21">
        <v>15.6</v>
      </c>
      <c r="N86" s="21">
        <v>14</v>
      </c>
      <c r="O86" s="21">
        <v>13.7</v>
      </c>
      <c r="P86" s="21">
        <v>15.1</v>
      </c>
      <c r="Q86" s="21">
        <v>14.1</v>
      </c>
      <c r="R86" s="21">
        <v>12.7</v>
      </c>
      <c r="S86" s="21">
        <v>11</v>
      </c>
      <c r="T86" s="21">
        <v>12.5</v>
      </c>
      <c r="U86" s="21">
        <v>12.4</v>
      </c>
      <c r="V86" s="21">
        <v>14.2</v>
      </c>
      <c r="W86" s="21">
        <v>14.7</v>
      </c>
      <c r="X86" s="21">
        <v>14.2</v>
      </c>
      <c r="Y86" s="21">
        <v>13.5</v>
      </c>
      <c r="Z86" s="21">
        <v>13.7</v>
      </c>
      <c r="AA86" s="21">
        <v>13.4</v>
      </c>
      <c r="AB86" s="21">
        <v>12.6</v>
      </c>
      <c r="AC86" s="21">
        <v>11.1</v>
      </c>
      <c r="AD86" s="21">
        <v>10.6</v>
      </c>
      <c r="AE86" s="32">
        <f t="shared" si="1"/>
        <v>12.728571428571426</v>
      </c>
    </row>
    <row r="87" spans="1:31" ht="14.5" x14ac:dyDescent="0.35">
      <c r="A87" s="29" t="s">
        <v>93</v>
      </c>
      <c r="B87" s="21">
        <v>30.6</v>
      </c>
      <c r="C87" s="21">
        <v>22.1</v>
      </c>
      <c r="D87" s="21">
        <v>19.8</v>
      </c>
      <c r="E87" s="21">
        <v>23.7</v>
      </c>
      <c r="F87" s="21">
        <v>26.5</v>
      </c>
      <c r="G87" s="21">
        <v>25.6</v>
      </c>
      <c r="H87" s="21">
        <v>26.2</v>
      </c>
      <c r="I87" s="21">
        <v>22.5</v>
      </c>
      <c r="J87" s="21">
        <v>20.2</v>
      </c>
      <c r="K87" s="21">
        <v>18.600000000000001</v>
      </c>
      <c r="L87" s="21">
        <v>16.399999999999999</v>
      </c>
      <c r="M87" s="21">
        <v>14.4</v>
      </c>
      <c r="N87" s="21">
        <v>13.2</v>
      </c>
      <c r="O87" s="21">
        <v>14.4</v>
      </c>
      <c r="P87" s="21">
        <v>17.600000000000001</v>
      </c>
      <c r="Q87" s="21">
        <v>17.399999999999999</v>
      </c>
      <c r="R87" s="21">
        <v>17.8</v>
      </c>
      <c r="S87" s="21">
        <v>16.2</v>
      </c>
      <c r="T87" s="21">
        <v>13</v>
      </c>
      <c r="U87" s="21">
        <v>13</v>
      </c>
      <c r="V87" s="21">
        <v>14.9</v>
      </c>
      <c r="W87" s="21">
        <v>15</v>
      </c>
      <c r="X87" s="21">
        <v>14.8</v>
      </c>
      <c r="Y87" s="21">
        <v>14.7</v>
      </c>
      <c r="Z87" s="21">
        <v>14.8</v>
      </c>
      <c r="AA87" s="21">
        <v>14.4</v>
      </c>
      <c r="AB87" s="21">
        <v>13.5</v>
      </c>
      <c r="AC87" s="21">
        <v>11.6</v>
      </c>
      <c r="AD87" s="21">
        <v>11.1</v>
      </c>
      <c r="AE87" s="32">
        <f t="shared" si="1"/>
        <v>13.557142857142853</v>
      </c>
    </row>
    <row r="88" spans="1:31" ht="14.5" x14ac:dyDescent="0.35">
      <c r="A88" s="28" t="s">
        <v>116</v>
      </c>
      <c r="B88" s="21" t="s">
        <v>0</v>
      </c>
      <c r="C88" s="21" t="s">
        <v>0</v>
      </c>
      <c r="D88" s="21" t="s">
        <v>0</v>
      </c>
      <c r="E88" s="21" t="s">
        <v>0</v>
      </c>
      <c r="F88" s="21" t="s">
        <v>0</v>
      </c>
      <c r="G88" s="21" t="s">
        <v>0</v>
      </c>
      <c r="H88" s="21" t="s">
        <v>0</v>
      </c>
      <c r="I88" s="21" t="s">
        <v>0</v>
      </c>
      <c r="J88" s="21"/>
      <c r="K88" s="21"/>
      <c r="L88" s="21"/>
      <c r="M88" s="21"/>
      <c r="N88" s="21"/>
      <c r="O88" s="21"/>
      <c r="P88" s="21"/>
      <c r="Q88" s="21"/>
      <c r="R88" s="21"/>
      <c r="S88" s="21" t="s">
        <v>0</v>
      </c>
      <c r="T88" s="21" t="s">
        <v>0</v>
      </c>
      <c r="U88" s="21" t="s">
        <v>0</v>
      </c>
      <c r="V88" s="21"/>
      <c r="W88" s="21" t="s">
        <v>0</v>
      </c>
      <c r="X88" s="21"/>
      <c r="Y88" s="21"/>
      <c r="Z88" s="21"/>
      <c r="AA88" s="21"/>
      <c r="AB88" s="21"/>
      <c r="AC88" s="21" t="s">
        <v>0</v>
      </c>
      <c r="AD88" s="21" t="s">
        <v>0</v>
      </c>
      <c r="AE88" s="32" t="e">
        <f t="shared" si="1"/>
        <v>#DIV/0!</v>
      </c>
    </row>
    <row r="89" spans="1:31" ht="14.5" x14ac:dyDescent="0.35">
      <c r="A89" s="29" t="s">
        <v>95</v>
      </c>
      <c r="B89" s="21">
        <v>54.3</v>
      </c>
      <c r="C89" s="21">
        <v>48.4</v>
      </c>
      <c r="D89" s="21">
        <v>33</v>
      </c>
      <c r="E89" s="21">
        <v>43.2</v>
      </c>
      <c r="F89" s="21">
        <v>47.5</v>
      </c>
      <c r="G89" s="21">
        <v>53.5</v>
      </c>
      <c r="H89" s="21">
        <v>48.6</v>
      </c>
      <c r="I89" s="21">
        <v>37.200000000000003</v>
      </c>
      <c r="J89" s="21">
        <v>36.700000000000003</v>
      </c>
      <c r="K89" s="21">
        <v>38.299999999999997</v>
      </c>
      <c r="L89" s="21">
        <v>32.6</v>
      </c>
      <c r="M89" s="21">
        <v>29.9</v>
      </c>
      <c r="N89" s="21">
        <v>25.2</v>
      </c>
      <c r="O89" s="21">
        <v>20.7</v>
      </c>
      <c r="P89" s="21">
        <v>19.100000000000001</v>
      </c>
      <c r="Q89" s="21">
        <v>19.2</v>
      </c>
      <c r="R89" s="21">
        <v>20.100000000000001</v>
      </c>
      <c r="S89" s="21">
        <v>17.7</v>
      </c>
      <c r="T89" s="21">
        <v>17.5</v>
      </c>
      <c r="U89" s="21">
        <v>18.2</v>
      </c>
      <c r="V89" s="21">
        <v>18.899999999999999</v>
      </c>
      <c r="W89" s="21">
        <v>19.3</v>
      </c>
      <c r="X89" s="21">
        <v>19</v>
      </c>
      <c r="Y89" s="21">
        <v>19.100000000000001</v>
      </c>
      <c r="Z89" s="21">
        <v>20.100000000000001</v>
      </c>
      <c r="AA89" s="21">
        <v>19.899999999999999</v>
      </c>
      <c r="AB89" s="21">
        <v>19.5</v>
      </c>
      <c r="AC89" s="21">
        <v>17.7</v>
      </c>
      <c r="AD89" s="21">
        <v>17.3</v>
      </c>
      <c r="AE89" s="32">
        <f t="shared" si="1"/>
        <v>18.942857142857143</v>
      </c>
    </row>
    <row r="90" spans="1:31" ht="14.5" x14ac:dyDescent="0.35">
      <c r="A90" s="29" t="s">
        <v>97</v>
      </c>
      <c r="B90" s="21">
        <v>29.2</v>
      </c>
      <c r="C90" s="21">
        <v>30</v>
      </c>
      <c r="D90" s="21">
        <v>27.2</v>
      </c>
      <c r="E90" s="21">
        <v>29.5</v>
      </c>
      <c r="F90" s="21">
        <v>30.8</v>
      </c>
      <c r="G90" s="21">
        <v>28.3</v>
      </c>
      <c r="H90" s="21">
        <v>26.4</v>
      </c>
      <c r="I90" s="21">
        <v>22.3</v>
      </c>
      <c r="J90" s="21">
        <v>20.399999999999999</v>
      </c>
      <c r="K90" s="21">
        <v>20.3</v>
      </c>
      <c r="L90" s="21">
        <v>20</v>
      </c>
      <c r="M90" s="21">
        <v>18.899999999999999</v>
      </c>
      <c r="N90" s="21">
        <v>20.3</v>
      </c>
      <c r="O90" s="21">
        <v>19</v>
      </c>
      <c r="P90" s="21">
        <v>19.600000000000001</v>
      </c>
      <c r="Q90" s="21">
        <v>19</v>
      </c>
      <c r="R90" s="21">
        <v>18.600000000000001</v>
      </c>
      <c r="S90" s="21">
        <v>16.7</v>
      </c>
      <c r="T90" s="21">
        <v>16.8</v>
      </c>
      <c r="U90" s="21">
        <v>18</v>
      </c>
      <c r="V90" s="21">
        <v>19.399999999999999</v>
      </c>
      <c r="W90" s="21">
        <v>19.8</v>
      </c>
      <c r="X90" s="21">
        <v>19.600000000000001</v>
      </c>
      <c r="Y90" s="21">
        <v>18.600000000000001</v>
      </c>
      <c r="Z90" s="21">
        <v>17.8</v>
      </c>
      <c r="AA90" s="21">
        <v>17.3</v>
      </c>
      <c r="AB90" s="21">
        <v>16.3</v>
      </c>
      <c r="AC90" s="21">
        <v>15.2</v>
      </c>
      <c r="AD90" s="21">
        <v>14</v>
      </c>
      <c r="AE90" s="32">
        <f t="shared" si="1"/>
        <v>16.971428571428572</v>
      </c>
    </row>
    <row r="91" spans="1:31" ht="14.5" x14ac:dyDescent="0.35">
      <c r="A91" s="29" t="s">
        <v>96</v>
      </c>
      <c r="B91" s="21">
        <v>64.2</v>
      </c>
      <c r="C91" s="21">
        <v>63.4</v>
      </c>
      <c r="D91" s="21">
        <v>58.6</v>
      </c>
      <c r="E91" s="21">
        <v>69.7</v>
      </c>
      <c r="F91" s="21">
        <v>77.5</v>
      </c>
      <c r="G91" s="21">
        <v>67</v>
      </c>
      <c r="H91" s="21">
        <v>55.3</v>
      </c>
      <c r="I91" s="21">
        <v>44.6</v>
      </c>
      <c r="J91" s="21">
        <v>32.299999999999997</v>
      </c>
      <c r="K91" s="21">
        <v>28.7</v>
      </c>
      <c r="L91" s="21">
        <v>26.1</v>
      </c>
      <c r="M91" s="21">
        <v>23.6</v>
      </c>
      <c r="N91" s="21">
        <v>23.6</v>
      </c>
      <c r="O91" s="21">
        <v>19.899999999999999</v>
      </c>
      <c r="P91" s="21">
        <v>19.7</v>
      </c>
      <c r="Q91" s="21">
        <v>19</v>
      </c>
      <c r="R91" s="21">
        <v>18.899999999999999</v>
      </c>
      <c r="S91" s="21">
        <v>17.600000000000001</v>
      </c>
      <c r="T91" s="21">
        <v>16.899999999999999</v>
      </c>
      <c r="U91" s="21">
        <v>18.600000000000001</v>
      </c>
      <c r="V91" s="21">
        <v>21</v>
      </c>
      <c r="W91" s="21">
        <v>21.7</v>
      </c>
      <c r="X91" s="21">
        <v>21.5</v>
      </c>
      <c r="Y91" s="21">
        <v>20.8</v>
      </c>
      <c r="Z91" s="21">
        <v>20.8</v>
      </c>
      <c r="AA91" s="21">
        <v>20.2</v>
      </c>
      <c r="AB91" s="21">
        <v>18.600000000000001</v>
      </c>
      <c r="AC91" s="21">
        <v>15.8</v>
      </c>
      <c r="AD91" s="21">
        <v>15.4</v>
      </c>
      <c r="AE91" s="32">
        <f t="shared" si="1"/>
        <v>19.014285714285712</v>
      </c>
    </row>
    <row r="92" spans="1:31" ht="14.5" x14ac:dyDescent="0.35">
      <c r="A92" s="29" t="s">
        <v>98</v>
      </c>
      <c r="B92" s="21">
        <v>22.7</v>
      </c>
      <c r="C92" s="21">
        <v>27.8</v>
      </c>
      <c r="D92" s="21">
        <v>25.6</v>
      </c>
      <c r="E92" s="21">
        <v>30.9</v>
      </c>
      <c r="F92" s="21">
        <v>32.1</v>
      </c>
      <c r="G92" s="21">
        <v>0</v>
      </c>
      <c r="H92" s="21">
        <v>0</v>
      </c>
      <c r="I92" s="21">
        <v>34.299999999999997</v>
      </c>
      <c r="J92" s="21">
        <v>26.6</v>
      </c>
      <c r="K92" s="21">
        <v>23.1</v>
      </c>
      <c r="L92" s="21">
        <v>25.2</v>
      </c>
      <c r="M92" s="21">
        <v>23.6</v>
      </c>
      <c r="N92" s="21">
        <v>20.5</v>
      </c>
      <c r="O92" s="21">
        <v>22.6</v>
      </c>
      <c r="P92" s="21">
        <v>21.2</v>
      </c>
      <c r="Q92" s="21">
        <v>19.5</v>
      </c>
      <c r="R92" s="21">
        <v>19.2</v>
      </c>
      <c r="S92" s="21">
        <v>17.8</v>
      </c>
      <c r="T92" s="21">
        <v>16.5</v>
      </c>
      <c r="U92" s="21">
        <v>16.399999999999999</v>
      </c>
      <c r="V92" s="21">
        <v>16.600000000000001</v>
      </c>
      <c r="W92" s="21">
        <v>17.100000000000001</v>
      </c>
      <c r="X92" s="21">
        <v>16.2</v>
      </c>
      <c r="Y92" s="21">
        <v>15.1</v>
      </c>
      <c r="Z92" s="21">
        <v>14.2</v>
      </c>
      <c r="AA92" s="21">
        <v>13.8</v>
      </c>
      <c r="AB92" s="21">
        <v>13</v>
      </c>
      <c r="AC92" s="21">
        <v>10.9</v>
      </c>
      <c r="AD92" s="21">
        <v>10.199999999999999</v>
      </c>
      <c r="AE92" s="32">
        <f t="shared" si="1"/>
        <v>13.342857142857143</v>
      </c>
    </row>
    <row r="93" spans="1:31" ht="14.5" x14ac:dyDescent="0.35">
      <c r="A93" s="29" t="s">
        <v>99</v>
      </c>
      <c r="B93" s="21">
        <v>31.8</v>
      </c>
      <c r="C93" s="21">
        <v>30.4</v>
      </c>
      <c r="D93" s="21">
        <v>28.6</v>
      </c>
      <c r="E93" s="21">
        <v>31.5</v>
      </c>
      <c r="F93" s="21">
        <v>38.200000000000003</v>
      </c>
      <c r="G93" s="21">
        <v>55.9</v>
      </c>
      <c r="H93" s="21">
        <v>52.1</v>
      </c>
      <c r="I93" s="21">
        <v>46.9</v>
      </c>
      <c r="J93" s="21">
        <v>37.5</v>
      </c>
      <c r="K93" s="21">
        <v>30.4</v>
      </c>
      <c r="L93" s="21">
        <v>27.4</v>
      </c>
      <c r="M93" s="21">
        <v>22.8</v>
      </c>
      <c r="N93" s="21">
        <v>21.4</v>
      </c>
      <c r="O93" s="21">
        <v>21.4</v>
      </c>
      <c r="P93" s="21">
        <v>18.8</v>
      </c>
      <c r="Q93" s="21">
        <v>16.3</v>
      </c>
      <c r="R93" s="21">
        <v>15.7</v>
      </c>
      <c r="S93" s="21">
        <v>14.2</v>
      </c>
      <c r="T93" s="21">
        <v>16.3</v>
      </c>
      <c r="U93" s="21">
        <v>15.2</v>
      </c>
      <c r="V93" s="21">
        <v>16.2</v>
      </c>
      <c r="W93" s="21">
        <v>16.3</v>
      </c>
      <c r="X93" s="21">
        <v>14.9</v>
      </c>
      <c r="Y93" s="21">
        <v>13.9</v>
      </c>
      <c r="Z93" s="21">
        <v>13.5</v>
      </c>
      <c r="AA93" s="21">
        <v>12.9</v>
      </c>
      <c r="AB93" s="21">
        <v>12.2</v>
      </c>
      <c r="AC93" s="21">
        <v>10.3</v>
      </c>
      <c r="AD93" s="21">
        <v>10</v>
      </c>
      <c r="AE93" s="32">
        <f t="shared" si="1"/>
        <v>12.528571428571427</v>
      </c>
    </row>
    <row r="94" spans="1:31" ht="14.5" x14ac:dyDescent="0.35">
      <c r="A94" s="29" t="s">
        <v>100</v>
      </c>
      <c r="B94" s="21">
        <v>28.9</v>
      </c>
      <c r="C94" s="21">
        <v>24.3</v>
      </c>
      <c r="D94" s="21">
        <v>21.3</v>
      </c>
      <c r="E94" s="21">
        <v>21.7</v>
      </c>
      <c r="F94" s="21">
        <v>22.8</v>
      </c>
      <c r="G94" s="21">
        <v>35.5</v>
      </c>
      <c r="H94" s="21">
        <v>32.1</v>
      </c>
      <c r="I94" s="21">
        <v>26.5</v>
      </c>
      <c r="J94" s="21">
        <v>24.4</v>
      </c>
      <c r="K94" s="21">
        <v>23</v>
      </c>
      <c r="L94" s="21">
        <v>20.7</v>
      </c>
      <c r="M94" s="21">
        <v>17.5</v>
      </c>
      <c r="N94" s="21">
        <v>15</v>
      </c>
      <c r="O94" s="21">
        <v>18.8</v>
      </c>
      <c r="P94" s="21">
        <v>17.7</v>
      </c>
      <c r="Q94" s="21">
        <v>15.9</v>
      </c>
      <c r="R94" s="21">
        <v>15.8</v>
      </c>
      <c r="S94" s="21">
        <v>14.3</v>
      </c>
      <c r="T94" s="21">
        <v>12.5</v>
      </c>
      <c r="U94" s="21">
        <v>13.4</v>
      </c>
      <c r="V94" s="21">
        <v>14.1</v>
      </c>
      <c r="W94" s="21">
        <v>13</v>
      </c>
      <c r="X94" s="21">
        <v>12.5</v>
      </c>
      <c r="Y94" s="21">
        <v>12.2</v>
      </c>
      <c r="Z94" s="21">
        <v>12.2</v>
      </c>
      <c r="AA94" s="21">
        <v>12</v>
      </c>
      <c r="AB94" s="21">
        <v>12</v>
      </c>
      <c r="AC94" s="21">
        <v>9.8000000000000007</v>
      </c>
      <c r="AD94" s="21">
        <v>9</v>
      </c>
      <c r="AE94" s="32">
        <f t="shared" si="1"/>
        <v>11.385714285714286</v>
      </c>
    </row>
    <row r="95" spans="1:31" ht="14.5" x14ac:dyDescent="0.35">
      <c r="A95" s="29" t="s">
        <v>101</v>
      </c>
      <c r="B95" s="21">
        <v>36.1</v>
      </c>
      <c r="C95" s="21">
        <v>28.2</v>
      </c>
      <c r="D95" s="21">
        <v>26.3</v>
      </c>
      <c r="E95" s="21">
        <v>31.2</v>
      </c>
      <c r="F95" s="21">
        <v>38</v>
      </c>
      <c r="G95" s="21">
        <v>47.7</v>
      </c>
      <c r="H95" s="21">
        <v>45.3</v>
      </c>
      <c r="I95" s="21">
        <v>44.6</v>
      </c>
      <c r="J95" s="21">
        <v>35.6</v>
      </c>
      <c r="K95" s="21">
        <v>33.799999999999997</v>
      </c>
      <c r="L95" s="21">
        <v>30.1</v>
      </c>
      <c r="M95" s="21">
        <v>29</v>
      </c>
      <c r="N95" s="21">
        <v>24.3</v>
      </c>
      <c r="O95" s="21">
        <v>21.3</v>
      </c>
      <c r="P95" s="21">
        <v>22.9</v>
      </c>
      <c r="Q95" s="21">
        <v>23.7</v>
      </c>
      <c r="R95" s="21">
        <v>20.399999999999999</v>
      </c>
      <c r="S95" s="21">
        <v>16</v>
      </c>
      <c r="T95" s="21">
        <v>16.2</v>
      </c>
      <c r="U95" s="21">
        <v>14.8</v>
      </c>
      <c r="V95" s="21">
        <v>15.2</v>
      </c>
      <c r="W95" s="21">
        <v>17</v>
      </c>
      <c r="X95" s="21">
        <v>16.7</v>
      </c>
      <c r="Y95" s="21">
        <v>15.6</v>
      </c>
      <c r="Z95" s="21">
        <v>15.7</v>
      </c>
      <c r="AA95" s="21">
        <v>15.2</v>
      </c>
      <c r="AB95" s="21">
        <v>14</v>
      </c>
      <c r="AC95" s="21">
        <v>11.9</v>
      </c>
      <c r="AD95" s="21">
        <v>11.8</v>
      </c>
      <c r="AE95" s="32">
        <f t="shared" si="1"/>
        <v>14.414285714285715</v>
      </c>
    </row>
    <row r="96" spans="1:31" ht="14.5" x14ac:dyDescent="0.35">
      <c r="A96" s="29" t="s">
        <v>102</v>
      </c>
      <c r="B96" s="21">
        <v>23.2</v>
      </c>
      <c r="C96" s="21">
        <v>25.4</v>
      </c>
      <c r="D96" s="21">
        <v>23.4</v>
      </c>
      <c r="E96" s="21">
        <v>29.2</v>
      </c>
      <c r="F96" s="21">
        <v>39.4</v>
      </c>
      <c r="G96" s="21">
        <v>30.9</v>
      </c>
      <c r="H96" s="21">
        <v>25.5</v>
      </c>
      <c r="I96" s="21">
        <v>20.8</v>
      </c>
      <c r="J96" s="21">
        <v>18.399999999999999</v>
      </c>
      <c r="K96" s="21">
        <v>18.100000000000001</v>
      </c>
      <c r="L96" s="21">
        <v>18.600000000000001</v>
      </c>
      <c r="M96" s="21">
        <v>17.5</v>
      </c>
      <c r="N96" s="21">
        <v>16.2</v>
      </c>
      <c r="O96" s="21">
        <v>16.100000000000001</v>
      </c>
      <c r="P96" s="21">
        <v>15.3</v>
      </c>
      <c r="Q96" s="21">
        <v>13.6</v>
      </c>
      <c r="R96" s="21">
        <v>13.9</v>
      </c>
      <c r="S96" s="21">
        <v>11.3</v>
      </c>
      <c r="T96" s="21">
        <v>12.2</v>
      </c>
      <c r="U96" s="21">
        <v>12.3</v>
      </c>
      <c r="V96" s="21">
        <v>12.9</v>
      </c>
      <c r="W96" s="21">
        <v>13</v>
      </c>
      <c r="X96" s="21">
        <v>11.1</v>
      </c>
      <c r="Y96" s="21">
        <v>9.5</v>
      </c>
      <c r="Z96" s="21">
        <v>9.1999999999999993</v>
      </c>
      <c r="AA96" s="21">
        <v>8.6</v>
      </c>
      <c r="AB96" s="21">
        <v>7.8</v>
      </c>
      <c r="AC96" s="21">
        <v>6.7</v>
      </c>
      <c r="AD96" s="21">
        <v>6.5</v>
      </c>
      <c r="AE96" s="32">
        <f t="shared" si="1"/>
        <v>8.4857142857142858</v>
      </c>
    </row>
    <row r="97" spans="1:31" ht="14.5" x14ac:dyDescent="0.35">
      <c r="A97" s="29" t="s">
        <v>103</v>
      </c>
      <c r="B97" s="21">
        <v>27.4</v>
      </c>
      <c r="C97" s="21">
        <v>32.200000000000003</v>
      </c>
      <c r="D97" s="21">
        <v>31.6</v>
      </c>
      <c r="E97" s="21">
        <v>35.1</v>
      </c>
      <c r="F97" s="21">
        <v>34.1</v>
      </c>
      <c r="G97" s="21">
        <v>39.6</v>
      </c>
      <c r="H97" s="21">
        <v>37.1</v>
      </c>
      <c r="I97" s="21">
        <v>31</v>
      </c>
      <c r="J97" s="21">
        <v>24.9</v>
      </c>
      <c r="K97" s="21">
        <v>21.2</v>
      </c>
      <c r="L97" s="21">
        <v>18.2</v>
      </c>
      <c r="M97" s="21">
        <v>15.5</v>
      </c>
      <c r="N97" s="21">
        <v>12.6</v>
      </c>
      <c r="O97" s="21">
        <v>11.4</v>
      </c>
      <c r="P97" s="21">
        <v>11.5</v>
      </c>
      <c r="Q97" s="21">
        <v>11</v>
      </c>
      <c r="R97" s="21">
        <v>11.9</v>
      </c>
      <c r="S97" s="21">
        <v>11.8</v>
      </c>
      <c r="T97" s="21">
        <v>9.9</v>
      </c>
      <c r="U97" s="21">
        <v>9.6</v>
      </c>
      <c r="V97" s="21">
        <v>9.8000000000000007</v>
      </c>
      <c r="W97" s="21">
        <v>9.6999999999999993</v>
      </c>
      <c r="X97" s="21">
        <v>9</v>
      </c>
      <c r="Y97" s="21">
        <v>8.3000000000000007</v>
      </c>
      <c r="Z97" s="21">
        <v>8</v>
      </c>
      <c r="AA97" s="21">
        <v>7.5</v>
      </c>
      <c r="AB97" s="21">
        <v>7.1</v>
      </c>
      <c r="AC97" s="21">
        <v>6.3</v>
      </c>
      <c r="AD97" s="21">
        <v>6</v>
      </c>
      <c r="AE97" s="32">
        <f t="shared" si="1"/>
        <v>7.4571428571428564</v>
      </c>
    </row>
    <row r="98" spans="1:31" ht="14.5" x14ac:dyDescent="0.35">
      <c r="A98" s="29" t="s">
        <v>104</v>
      </c>
      <c r="B98" s="21"/>
      <c r="C98" s="21"/>
      <c r="D98" s="21"/>
      <c r="E98" s="21"/>
      <c r="F98" s="21"/>
      <c r="G98" s="21">
        <v>57.3</v>
      </c>
      <c r="H98" s="21">
        <v>51.1</v>
      </c>
      <c r="I98" s="21">
        <v>38.4</v>
      </c>
      <c r="J98" s="21">
        <v>32.799999999999997</v>
      </c>
      <c r="K98" s="21">
        <v>29.8</v>
      </c>
      <c r="L98" s="21">
        <v>27.6</v>
      </c>
      <c r="M98" s="21">
        <v>25.2</v>
      </c>
      <c r="N98" s="21">
        <v>25.4</v>
      </c>
      <c r="O98" s="21">
        <v>22.3</v>
      </c>
      <c r="P98" s="21">
        <v>21</v>
      </c>
      <c r="Q98" s="21">
        <v>19.5</v>
      </c>
      <c r="R98" s="21">
        <v>20.100000000000001</v>
      </c>
      <c r="S98" s="21">
        <v>18.899999999999999</v>
      </c>
      <c r="T98" s="21">
        <v>20.9</v>
      </c>
      <c r="U98" s="21">
        <v>21.2</v>
      </c>
      <c r="V98" s="21">
        <v>24.8</v>
      </c>
      <c r="W98" s="21">
        <v>25.1</v>
      </c>
      <c r="X98" s="21">
        <v>23.9</v>
      </c>
      <c r="Y98" s="21">
        <v>23.2</v>
      </c>
      <c r="Z98" s="21">
        <v>23.4</v>
      </c>
      <c r="AA98" s="21">
        <v>23</v>
      </c>
      <c r="AB98" s="21">
        <v>21.8</v>
      </c>
      <c r="AC98" s="21">
        <v>18.3</v>
      </c>
      <c r="AD98" s="21">
        <v>17</v>
      </c>
      <c r="AE98" s="32">
        <f t="shared" si="1"/>
        <v>21.514285714285712</v>
      </c>
    </row>
    <row r="99" spans="1:31" ht="14.5" x14ac:dyDescent="0.35">
      <c r="A99" s="29" t="s">
        <v>105</v>
      </c>
      <c r="B99" s="21"/>
      <c r="C99" s="21"/>
      <c r="D99" s="21"/>
      <c r="E99" s="21"/>
      <c r="F99" s="21"/>
      <c r="G99" s="21">
        <v>50.1</v>
      </c>
      <c r="H99" s="21">
        <v>32.799999999999997</v>
      </c>
      <c r="I99" s="21">
        <v>28.6</v>
      </c>
      <c r="J99" s="21">
        <v>19.2</v>
      </c>
      <c r="K99" s="21">
        <v>20.100000000000001</v>
      </c>
      <c r="L99" s="21">
        <v>15.1</v>
      </c>
      <c r="M99" s="21">
        <v>14.2</v>
      </c>
      <c r="N99" s="21">
        <v>13.3</v>
      </c>
      <c r="O99" s="21">
        <v>12</v>
      </c>
      <c r="P99" s="21">
        <v>11.9</v>
      </c>
      <c r="Q99" s="21">
        <v>10.3</v>
      </c>
      <c r="R99" s="21">
        <v>9</v>
      </c>
      <c r="S99" s="21">
        <v>7.7</v>
      </c>
      <c r="T99" s="21">
        <v>7.4</v>
      </c>
      <c r="U99" s="21">
        <v>7.5</v>
      </c>
      <c r="V99" s="21">
        <v>8.4</v>
      </c>
      <c r="W99" s="21">
        <v>8.4</v>
      </c>
      <c r="X99" s="21">
        <v>8.3000000000000007</v>
      </c>
      <c r="Y99" s="21">
        <v>8.5</v>
      </c>
      <c r="Z99" s="21">
        <v>8.1999999999999993</v>
      </c>
      <c r="AA99" s="21">
        <v>7.7</v>
      </c>
      <c r="AB99" s="21">
        <v>7</v>
      </c>
      <c r="AC99" s="21">
        <v>5.2</v>
      </c>
      <c r="AD99" s="21">
        <v>4.5999999999999996</v>
      </c>
      <c r="AE99" s="32">
        <f t="shared" si="1"/>
        <v>7.0714285714285721</v>
      </c>
    </row>
    <row r="100" spans="1:31" ht="13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1:31" ht="13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1:31" ht="13" x14ac:dyDescent="0.3">
      <c r="A102" s="23" t="s">
        <v>366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1:31" ht="13" x14ac:dyDescent="0.3">
      <c r="A103" s="24" t="s">
        <v>367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</sheetData>
  <mergeCells count="1">
    <mergeCell ref="A1:A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3905-55AF-4D98-96C9-D8955BB2C6ED}">
  <sheetPr>
    <pageSetUpPr fitToPage="1"/>
  </sheetPr>
  <dimension ref="A1:P106"/>
  <sheetViews>
    <sheetView zoomScale="113" workbookViewId="0">
      <selection activeCell="A9" sqref="A9"/>
    </sheetView>
  </sheetViews>
  <sheetFormatPr defaultRowHeight="12.5" x14ac:dyDescent="0.25"/>
  <cols>
    <col min="1" max="1" width="108.54296875" customWidth="1"/>
    <col min="2" max="2" width="50.7265625" customWidth="1"/>
    <col min="3" max="3" width="39.36328125" customWidth="1"/>
    <col min="4" max="4" width="50.7265625" customWidth="1"/>
    <col min="5" max="5" width="39.36328125" customWidth="1"/>
    <col min="6" max="6" width="50.7265625" customWidth="1"/>
    <col min="7" max="7" width="39.36328125" customWidth="1"/>
    <col min="8" max="8" width="50.7265625" customWidth="1"/>
    <col min="9" max="9" width="39.36328125" customWidth="1"/>
    <col min="10" max="10" width="50.7265625" customWidth="1"/>
    <col min="11" max="11" width="39.36328125" customWidth="1"/>
    <col min="12" max="12" width="50.7265625" customWidth="1"/>
    <col min="13" max="13" width="39.36328125" customWidth="1"/>
    <col min="14" max="14" width="50.7265625" customWidth="1"/>
    <col min="15" max="15" width="39.36328125" customWidth="1"/>
  </cols>
  <sheetData>
    <row r="1" spans="1:16" ht="12.75" customHeight="1" x14ac:dyDescent="0.3">
      <c r="A1" s="4" t="s">
        <v>124</v>
      </c>
    </row>
    <row r="2" spans="1:16" ht="12.75" customHeight="1" x14ac:dyDescent="0.25">
      <c r="A2" t="s">
        <v>0</v>
      </c>
    </row>
    <row r="3" spans="1:16" ht="12.75" customHeight="1" x14ac:dyDescent="0.25">
      <c r="A3" s="105" t="s">
        <v>0</v>
      </c>
      <c r="B3" s="105" t="s">
        <v>124</v>
      </c>
      <c r="C3" s="105" t="s">
        <v>0</v>
      </c>
      <c r="D3" s="105" t="s">
        <v>0</v>
      </c>
      <c r="E3" s="105" t="s">
        <v>0</v>
      </c>
      <c r="F3" s="105" t="s">
        <v>0</v>
      </c>
      <c r="G3" s="105" t="s">
        <v>0</v>
      </c>
      <c r="H3" s="105" t="s">
        <v>0</v>
      </c>
      <c r="I3" s="105" t="s">
        <v>0</v>
      </c>
      <c r="J3" s="105" t="s">
        <v>0</v>
      </c>
      <c r="K3" s="105" t="s">
        <v>0</v>
      </c>
      <c r="L3" s="105" t="s">
        <v>0</v>
      </c>
      <c r="M3" s="105" t="s">
        <v>0</v>
      </c>
      <c r="N3" s="105" t="s">
        <v>0</v>
      </c>
      <c r="O3" s="105" t="s">
        <v>0</v>
      </c>
    </row>
    <row r="4" spans="1:16" ht="12.75" customHeight="1" x14ac:dyDescent="0.25">
      <c r="A4" s="105" t="s">
        <v>0</v>
      </c>
      <c r="B4" s="105" t="s">
        <v>2</v>
      </c>
      <c r="C4" s="105" t="s">
        <v>0</v>
      </c>
      <c r="D4" s="105" t="s">
        <v>3</v>
      </c>
      <c r="E4" s="105" t="s">
        <v>0</v>
      </c>
      <c r="F4" s="105" t="s">
        <v>4</v>
      </c>
      <c r="G4" s="105" t="s">
        <v>0</v>
      </c>
      <c r="H4" s="105" t="s">
        <v>5</v>
      </c>
      <c r="I4" s="105" t="s">
        <v>0</v>
      </c>
      <c r="J4" s="105" t="s">
        <v>6</v>
      </c>
      <c r="K4" s="105" t="s">
        <v>0</v>
      </c>
      <c r="L4" s="105" t="s">
        <v>7</v>
      </c>
      <c r="M4" s="105" t="s">
        <v>0</v>
      </c>
      <c r="N4" s="105" t="s">
        <v>110</v>
      </c>
      <c r="O4" s="105" t="s">
        <v>0</v>
      </c>
    </row>
    <row r="5" spans="1:16" ht="12.75" customHeight="1" x14ac:dyDescent="0.25">
      <c r="A5" s="105" t="s">
        <v>0</v>
      </c>
      <c r="B5" s="105" t="s">
        <v>9</v>
      </c>
      <c r="C5" s="105" t="s">
        <v>0</v>
      </c>
      <c r="D5" s="105" t="s">
        <v>9</v>
      </c>
      <c r="E5" s="105" t="s">
        <v>0</v>
      </c>
      <c r="F5" s="105" t="s">
        <v>9</v>
      </c>
      <c r="G5" s="105" t="s">
        <v>0</v>
      </c>
      <c r="H5" s="105" t="s">
        <v>9</v>
      </c>
      <c r="I5" s="105" t="s">
        <v>0</v>
      </c>
      <c r="J5" s="105" t="s">
        <v>9</v>
      </c>
      <c r="K5" s="105" t="s">
        <v>0</v>
      </c>
      <c r="L5" s="105" t="s">
        <v>9</v>
      </c>
      <c r="M5" s="105" t="s">
        <v>0</v>
      </c>
      <c r="N5" s="105" t="s">
        <v>9</v>
      </c>
      <c r="O5" s="105" t="s">
        <v>0</v>
      </c>
    </row>
    <row r="6" spans="1:16" ht="12.75" customHeight="1" x14ac:dyDescent="0.25">
      <c r="A6" s="105" t="s">
        <v>0</v>
      </c>
      <c r="B6" s="1" t="s">
        <v>123</v>
      </c>
      <c r="C6" s="1" t="s">
        <v>122</v>
      </c>
      <c r="D6" s="1" t="s">
        <v>123</v>
      </c>
      <c r="E6" s="1" t="s">
        <v>122</v>
      </c>
      <c r="F6" s="1" t="s">
        <v>123</v>
      </c>
      <c r="G6" s="1" t="s">
        <v>122</v>
      </c>
      <c r="H6" s="1" t="s">
        <v>123</v>
      </c>
      <c r="I6" s="1" t="s">
        <v>122</v>
      </c>
      <c r="J6" s="1" t="s">
        <v>123</v>
      </c>
      <c r="K6" s="1" t="s">
        <v>122</v>
      </c>
      <c r="L6" s="1" t="s">
        <v>123</v>
      </c>
      <c r="M6" s="1" t="s">
        <v>122</v>
      </c>
      <c r="N6" s="1" t="s">
        <v>123</v>
      </c>
      <c r="O6" s="1" t="s">
        <v>122</v>
      </c>
    </row>
    <row r="7" spans="1:16" ht="12.75" customHeight="1" x14ac:dyDescent="0.25">
      <c r="A7" s="105" t="s">
        <v>0</v>
      </c>
      <c r="B7" s="1" t="s">
        <v>121</v>
      </c>
      <c r="C7" s="1" t="s">
        <v>121</v>
      </c>
      <c r="D7" s="1" t="s">
        <v>121</v>
      </c>
      <c r="E7" s="1" t="s">
        <v>121</v>
      </c>
      <c r="F7" s="1" t="s">
        <v>121</v>
      </c>
      <c r="G7" s="1" t="s">
        <v>121</v>
      </c>
      <c r="H7" s="1" t="s">
        <v>121</v>
      </c>
      <c r="I7" s="1" t="s">
        <v>121</v>
      </c>
      <c r="J7" s="1" t="s">
        <v>121</v>
      </c>
      <c r="K7" s="1" t="s">
        <v>121</v>
      </c>
      <c r="L7" s="1" t="s">
        <v>121</v>
      </c>
      <c r="M7" s="1" t="s">
        <v>121</v>
      </c>
      <c r="N7" s="1" t="s">
        <v>121</v>
      </c>
      <c r="O7" s="1" t="s">
        <v>121</v>
      </c>
    </row>
    <row r="8" spans="1:16" ht="12.75" customHeight="1" x14ac:dyDescent="0.25">
      <c r="A8" s="105" t="s">
        <v>0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1" t="s">
        <v>348</v>
      </c>
    </row>
    <row r="9" spans="1:16" ht="12.75" customHeight="1" x14ac:dyDescent="0.25">
      <c r="A9" s="1" t="s">
        <v>10</v>
      </c>
      <c r="B9" s="3">
        <v>26969930.640000001</v>
      </c>
      <c r="C9" s="3">
        <v>44298755.039999999</v>
      </c>
      <c r="D9" s="3">
        <v>26996795.670000002</v>
      </c>
      <c r="E9" s="3">
        <v>44150142.07</v>
      </c>
      <c r="F9" s="3">
        <v>26836550.010000002</v>
      </c>
      <c r="G9" s="3">
        <v>43887869.810000002</v>
      </c>
      <c r="H9" s="3">
        <v>26371847.629999999</v>
      </c>
      <c r="I9" s="3">
        <v>43316809.229999997</v>
      </c>
      <c r="J9" s="3">
        <v>26235613.420000002</v>
      </c>
      <c r="K9" s="3">
        <v>42996231.119999997</v>
      </c>
      <c r="L9" s="2">
        <v>26457672</v>
      </c>
      <c r="M9" s="2">
        <v>42922889</v>
      </c>
      <c r="N9" s="2">
        <v>26707559</v>
      </c>
      <c r="O9" s="2">
        <v>42906801</v>
      </c>
      <c r="P9" s="33">
        <f>AVERAGE(N9/O9,L9/M9,J9/K9,H9/I9,F9/G9,D9/E9,B9/C9)</f>
        <v>0.61280407626991207</v>
      </c>
    </row>
    <row r="10" spans="1:16" ht="12.75" customHeight="1" x14ac:dyDescent="0.25">
      <c r="A10" s="1" t="s">
        <v>11</v>
      </c>
      <c r="B10" s="3">
        <v>8193429.7999999998</v>
      </c>
      <c r="C10" s="3">
        <v>12626437.5</v>
      </c>
      <c r="D10" s="3">
        <v>8301488.2000000002</v>
      </c>
      <c r="E10" s="3">
        <v>12725199.9</v>
      </c>
      <c r="F10" s="3">
        <v>8356296.7999999998</v>
      </c>
      <c r="G10" s="3">
        <v>12781426.300000001</v>
      </c>
      <c r="H10" s="3">
        <v>8415664.8000000007</v>
      </c>
      <c r="I10" s="3">
        <v>12829940.9</v>
      </c>
      <c r="J10" s="3">
        <v>8459556.9000000004</v>
      </c>
      <c r="K10" s="2">
        <v>12844974</v>
      </c>
      <c r="L10" s="2">
        <v>8696676</v>
      </c>
      <c r="M10" s="2">
        <v>13021387</v>
      </c>
      <c r="N10" s="2">
        <v>8862736</v>
      </c>
      <c r="O10" s="2">
        <v>13114177</v>
      </c>
      <c r="P10" s="33">
        <f t="shared" ref="P10:P73" si="0">AVERAGE(N10/O10,L10/M10,J10/K10,H10/I10,F10/G10,D10/E10,B10/C10)</f>
        <v>0.65903987000635733</v>
      </c>
    </row>
    <row r="11" spans="1:16" ht="12.75" customHeight="1" x14ac:dyDescent="0.25">
      <c r="A11" s="1" t="s">
        <v>12</v>
      </c>
      <c r="B11" s="3">
        <v>320739.5</v>
      </c>
      <c r="C11" s="3">
        <v>491751.3</v>
      </c>
      <c r="D11" s="3">
        <v>321100.40000000002</v>
      </c>
      <c r="E11" s="3">
        <v>490749.3</v>
      </c>
      <c r="F11" s="3">
        <v>322333.09999999998</v>
      </c>
      <c r="G11" s="3">
        <v>490551.8</v>
      </c>
      <c r="H11" s="3">
        <v>304113.09999999998</v>
      </c>
      <c r="I11" s="3">
        <v>471156.2</v>
      </c>
      <c r="J11" s="3">
        <v>298024.3</v>
      </c>
      <c r="K11" s="3">
        <v>464785.7</v>
      </c>
      <c r="L11" s="2">
        <v>300086</v>
      </c>
      <c r="M11" s="2">
        <v>465967</v>
      </c>
      <c r="N11" s="2">
        <v>297865</v>
      </c>
      <c r="O11" s="2">
        <v>460820</v>
      </c>
      <c r="P11" s="33">
        <f t="shared" si="0"/>
        <v>0.64866928177048455</v>
      </c>
    </row>
    <row r="12" spans="1:16" ht="12.75" customHeight="1" x14ac:dyDescent="0.25">
      <c r="A12" s="1" t="s">
        <v>13</v>
      </c>
      <c r="B12" s="3">
        <v>173599.5</v>
      </c>
      <c r="C12" s="3">
        <v>315171.40000000002</v>
      </c>
      <c r="D12" s="3">
        <v>174621.8</v>
      </c>
      <c r="E12" s="3">
        <v>315721.59999999998</v>
      </c>
      <c r="F12" s="3">
        <v>172972.2</v>
      </c>
      <c r="G12" s="3">
        <v>311624.09999999998</v>
      </c>
      <c r="H12" s="3">
        <v>164055.4</v>
      </c>
      <c r="I12" s="3">
        <v>301400.90000000002</v>
      </c>
      <c r="J12" s="3">
        <v>156675.6</v>
      </c>
      <c r="K12" s="3">
        <v>292424.09999999998</v>
      </c>
      <c r="L12" s="2">
        <v>155843</v>
      </c>
      <c r="M12" s="2">
        <v>288747</v>
      </c>
      <c r="N12" s="2">
        <v>158506</v>
      </c>
      <c r="O12" s="2">
        <v>288263</v>
      </c>
      <c r="P12" s="33">
        <f t="shared" si="0"/>
        <v>0.54694911282247916</v>
      </c>
    </row>
    <row r="13" spans="1:16" ht="12.75" customHeight="1" x14ac:dyDescent="0.25">
      <c r="A13" s="1" t="s">
        <v>14</v>
      </c>
      <c r="B13" s="3">
        <v>267778.90000000002</v>
      </c>
      <c r="C13" s="3">
        <v>420381.5</v>
      </c>
      <c r="D13" s="3">
        <v>264327.40000000002</v>
      </c>
      <c r="E13" s="3">
        <v>415914.9</v>
      </c>
      <c r="F13" s="3">
        <v>256992.9</v>
      </c>
      <c r="G13" s="2">
        <v>408981</v>
      </c>
      <c r="H13" s="2">
        <v>255588</v>
      </c>
      <c r="I13" s="3">
        <v>405454.8</v>
      </c>
      <c r="J13" s="3">
        <v>251643.2</v>
      </c>
      <c r="K13" s="3">
        <v>398745.4</v>
      </c>
      <c r="L13" s="2">
        <v>252551</v>
      </c>
      <c r="M13" s="2">
        <v>395976</v>
      </c>
      <c r="N13" s="2">
        <v>256320</v>
      </c>
      <c r="O13" s="2">
        <v>397429</v>
      </c>
      <c r="P13" s="33">
        <f t="shared" si="0"/>
        <v>0.63501377212637222</v>
      </c>
    </row>
    <row r="14" spans="1:16" ht="12.75" customHeight="1" x14ac:dyDescent="0.25">
      <c r="A14" s="1" t="s">
        <v>15</v>
      </c>
      <c r="B14" s="3">
        <v>440009.6</v>
      </c>
      <c r="C14" s="3">
        <v>690828.2</v>
      </c>
      <c r="D14" s="3">
        <v>447605.7</v>
      </c>
      <c r="E14" s="3">
        <v>690354.7</v>
      </c>
      <c r="F14" s="3">
        <v>449955.4</v>
      </c>
      <c r="G14" s="3">
        <v>689102.7</v>
      </c>
      <c r="H14" s="3">
        <v>411566.6</v>
      </c>
      <c r="I14" s="3">
        <v>648195.19999999995</v>
      </c>
      <c r="J14" s="3">
        <v>407343.2</v>
      </c>
      <c r="K14" s="3">
        <v>635286.80000000005</v>
      </c>
      <c r="L14" s="2">
        <v>414833</v>
      </c>
      <c r="M14" s="2">
        <v>638541</v>
      </c>
      <c r="N14" s="2">
        <v>415952</v>
      </c>
      <c r="O14" s="2">
        <v>637190</v>
      </c>
      <c r="P14" s="33">
        <f t="shared" si="0"/>
        <v>0.64526378009128837</v>
      </c>
    </row>
    <row r="15" spans="1:16" ht="12.75" customHeight="1" x14ac:dyDescent="0.25">
      <c r="A15" s="1" t="s">
        <v>16</v>
      </c>
      <c r="B15" s="3">
        <v>154324.70000000001</v>
      </c>
      <c r="C15" s="3">
        <v>264018.3</v>
      </c>
      <c r="D15" s="3">
        <v>151434.9</v>
      </c>
      <c r="E15" s="3">
        <v>258483.4</v>
      </c>
      <c r="F15" s="3">
        <v>144070.39999999999</v>
      </c>
      <c r="G15" s="3">
        <v>248435.9</v>
      </c>
      <c r="H15" s="3">
        <v>141589.4</v>
      </c>
      <c r="I15" s="3">
        <v>243372.6</v>
      </c>
      <c r="J15" s="3">
        <v>140980.20000000001</v>
      </c>
      <c r="K15" s="3">
        <v>239807.1</v>
      </c>
      <c r="L15" s="2">
        <v>135067</v>
      </c>
      <c r="M15" s="2">
        <v>230407</v>
      </c>
      <c r="N15" s="2">
        <v>128796</v>
      </c>
      <c r="O15" s="2">
        <v>221735</v>
      </c>
      <c r="P15" s="33">
        <f t="shared" si="0"/>
        <v>0.58386116681646016</v>
      </c>
    </row>
    <row r="16" spans="1:16" ht="12.75" customHeight="1" x14ac:dyDescent="0.25">
      <c r="A16" s="1" t="s">
        <v>17</v>
      </c>
      <c r="B16" s="3">
        <v>199511.2</v>
      </c>
      <c r="C16" s="3">
        <v>318395.8</v>
      </c>
      <c r="D16" s="3">
        <v>206946.6</v>
      </c>
      <c r="E16" s="2">
        <v>321539</v>
      </c>
      <c r="F16" s="3">
        <v>206837.5</v>
      </c>
      <c r="G16" s="3">
        <v>321332.7</v>
      </c>
      <c r="H16" s="3">
        <v>201209.9</v>
      </c>
      <c r="I16" s="3">
        <v>315166.2</v>
      </c>
      <c r="J16" s="3">
        <v>199267.3</v>
      </c>
      <c r="K16" s="2">
        <v>312017</v>
      </c>
      <c r="L16" s="2">
        <v>198372</v>
      </c>
      <c r="M16" s="2">
        <v>309087</v>
      </c>
      <c r="N16" s="2">
        <v>200877</v>
      </c>
      <c r="O16" s="2">
        <v>307689</v>
      </c>
      <c r="P16" s="33">
        <f t="shared" si="0"/>
        <v>0.64080533080979107</v>
      </c>
    </row>
    <row r="17" spans="1:16" ht="12.75" customHeight="1" x14ac:dyDescent="0.25">
      <c r="A17" s="1" t="s">
        <v>18</v>
      </c>
      <c r="B17" s="3">
        <v>98336.4</v>
      </c>
      <c r="C17" s="3">
        <v>185707.9</v>
      </c>
      <c r="D17" s="3">
        <v>98494.8</v>
      </c>
      <c r="E17" s="3">
        <v>183870.9</v>
      </c>
      <c r="F17" s="3">
        <v>94375.7</v>
      </c>
      <c r="G17" s="3">
        <v>178160.7</v>
      </c>
      <c r="H17" s="3">
        <v>92991.8</v>
      </c>
      <c r="I17" s="3">
        <v>175392.7</v>
      </c>
      <c r="J17" s="3">
        <v>91462.8</v>
      </c>
      <c r="K17" s="3">
        <v>172458.2</v>
      </c>
      <c r="L17" s="2">
        <v>93888</v>
      </c>
      <c r="M17" s="2">
        <v>172297</v>
      </c>
      <c r="N17" s="2">
        <v>91699</v>
      </c>
      <c r="O17" s="2">
        <v>168812</v>
      </c>
      <c r="P17" s="33">
        <f t="shared" si="0"/>
        <v>0.53479699074592546</v>
      </c>
    </row>
    <row r="18" spans="1:16" ht="12.75" customHeight="1" x14ac:dyDescent="0.25">
      <c r="A18" s="1" t="s">
        <v>19</v>
      </c>
      <c r="B18" s="3">
        <v>179271.6</v>
      </c>
      <c r="C18" s="3">
        <v>318453.59999999998</v>
      </c>
      <c r="D18" s="3">
        <v>185327.5</v>
      </c>
      <c r="E18" s="3">
        <v>323384.8</v>
      </c>
      <c r="F18" s="2">
        <v>183938</v>
      </c>
      <c r="G18" s="2">
        <v>321164</v>
      </c>
      <c r="H18" s="3">
        <v>178219.5</v>
      </c>
      <c r="I18" s="3">
        <v>314555.2</v>
      </c>
      <c r="J18" s="3">
        <v>178155.4</v>
      </c>
      <c r="K18" s="3">
        <v>312521.8</v>
      </c>
      <c r="L18" s="2">
        <v>181386</v>
      </c>
      <c r="M18" s="2">
        <v>313057</v>
      </c>
      <c r="N18" s="2">
        <v>184709</v>
      </c>
      <c r="O18" s="2">
        <v>312680</v>
      </c>
      <c r="P18" s="33">
        <f t="shared" si="0"/>
        <v>0.573645502863806</v>
      </c>
    </row>
    <row r="19" spans="1:16" ht="12.75" customHeight="1" x14ac:dyDescent="0.25">
      <c r="A19" s="1" t="s">
        <v>20</v>
      </c>
      <c r="B19" s="3">
        <v>248935.4</v>
      </c>
      <c r="C19" s="3">
        <v>369776.4</v>
      </c>
      <c r="D19" s="2">
        <v>248954</v>
      </c>
      <c r="E19" s="3">
        <v>368555.4</v>
      </c>
      <c r="F19" s="3">
        <v>244782.5</v>
      </c>
      <c r="G19" s="3">
        <v>363758.5</v>
      </c>
      <c r="H19" s="2">
        <v>227497</v>
      </c>
      <c r="I19" s="2">
        <v>345162</v>
      </c>
      <c r="J19" s="3">
        <v>222484.6</v>
      </c>
      <c r="K19" s="3">
        <v>338236.3</v>
      </c>
      <c r="L19" s="2">
        <v>217820</v>
      </c>
      <c r="M19" s="2">
        <v>331083</v>
      </c>
      <c r="N19" s="2">
        <v>214848</v>
      </c>
      <c r="O19" s="2">
        <v>326704</v>
      </c>
      <c r="P19" s="33">
        <f t="shared" si="0"/>
        <v>0.66486029028874583</v>
      </c>
    </row>
    <row r="20" spans="1:16" ht="12.75" customHeight="1" x14ac:dyDescent="0.25">
      <c r="A20" s="1" t="s">
        <v>21</v>
      </c>
      <c r="B20" s="3">
        <v>1364755.9</v>
      </c>
      <c r="C20" s="2">
        <v>2127630</v>
      </c>
      <c r="D20" s="3">
        <v>1433732.7</v>
      </c>
      <c r="E20" s="3">
        <v>2189864.9</v>
      </c>
      <c r="F20" s="2">
        <v>1509598</v>
      </c>
      <c r="G20" s="2">
        <v>2264104</v>
      </c>
      <c r="H20" s="3">
        <v>1538826.8</v>
      </c>
      <c r="I20" s="3">
        <v>2285460.2999999998</v>
      </c>
      <c r="J20" s="3">
        <v>1571379.6</v>
      </c>
      <c r="K20" s="3">
        <v>2306445.5</v>
      </c>
      <c r="L20" s="2">
        <v>1623191</v>
      </c>
      <c r="M20" s="2">
        <v>2335489</v>
      </c>
      <c r="N20" s="2">
        <v>1666294</v>
      </c>
      <c r="O20" s="2">
        <v>2360479</v>
      </c>
      <c r="P20" s="33">
        <f t="shared" si="0"/>
        <v>0.67406363991265494</v>
      </c>
    </row>
    <row r="21" spans="1:16" ht="12.75" customHeight="1" x14ac:dyDescent="0.25">
      <c r="A21" s="1" t="s">
        <v>22</v>
      </c>
      <c r="B21" s="3">
        <v>121203.7</v>
      </c>
      <c r="C21" s="3">
        <v>219844.9</v>
      </c>
      <c r="D21" s="2">
        <v>114938</v>
      </c>
      <c r="E21" s="3">
        <v>212634.3</v>
      </c>
      <c r="F21" s="3">
        <v>110743.8</v>
      </c>
      <c r="G21" s="3">
        <v>206832.5</v>
      </c>
      <c r="H21" s="3">
        <v>107577.60000000001</v>
      </c>
      <c r="I21" s="3">
        <v>202517.3</v>
      </c>
      <c r="J21" s="3">
        <v>105822.39999999999</v>
      </c>
      <c r="K21" s="3">
        <v>198923.2</v>
      </c>
      <c r="L21" s="2">
        <v>103810</v>
      </c>
      <c r="M21" s="2">
        <v>194714</v>
      </c>
      <c r="N21" s="2">
        <v>106029</v>
      </c>
      <c r="O21" s="2">
        <v>195359</v>
      </c>
      <c r="P21" s="33">
        <f t="shared" si="0"/>
        <v>0.53804907032790028</v>
      </c>
    </row>
    <row r="22" spans="1:16" ht="12.75" customHeight="1" x14ac:dyDescent="0.25">
      <c r="A22" s="1" t="s">
        <v>23</v>
      </c>
      <c r="B22" s="3">
        <v>190554.5</v>
      </c>
      <c r="C22" s="3">
        <v>325263.59999999998</v>
      </c>
      <c r="D22" s="3">
        <v>197473.7</v>
      </c>
      <c r="E22" s="3">
        <v>331552.7</v>
      </c>
      <c r="F22" s="3">
        <v>188973.1</v>
      </c>
      <c r="G22" s="3">
        <v>322144.40000000002</v>
      </c>
      <c r="H22" s="3">
        <v>186981.7</v>
      </c>
      <c r="I22" s="3">
        <v>318428.79999999999</v>
      </c>
      <c r="J22" s="3">
        <v>184044.7</v>
      </c>
      <c r="K22" s="3">
        <v>313985.2</v>
      </c>
      <c r="L22" s="2">
        <v>185170</v>
      </c>
      <c r="M22" s="2">
        <v>312405</v>
      </c>
      <c r="N22" s="2">
        <v>186433</v>
      </c>
      <c r="O22" s="2">
        <v>311698</v>
      </c>
      <c r="P22" s="33">
        <f t="shared" si="0"/>
        <v>0.59032315141434244</v>
      </c>
    </row>
    <row r="23" spans="1:16" ht="12.75" customHeight="1" x14ac:dyDescent="0.25">
      <c r="A23" s="1" t="s">
        <v>24</v>
      </c>
      <c r="B23" s="3">
        <v>168076.2</v>
      </c>
      <c r="C23" s="3">
        <v>294341.09999999998</v>
      </c>
      <c r="D23" s="2">
        <v>165080</v>
      </c>
      <c r="E23" s="3">
        <v>289635.40000000002</v>
      </c>
      <c r="F23" s="3">
        <v>164343.20000000001</v>
      </c>
      <c r="G23" s="3">
        <v>285187.90000000002</v>
      </c>
      <c r="H23" s="3">
        <v>152569.20000000001</v>
      </c>
      <c r="I23" s="3">
        <v>270147.09999999998</v>
      </c>
      <c r="J23" s="3">
        <v>148667.4</v>
      </c>
      <c r="K23" s="3">
        <v>263899.5</v>
      </c>
      <c r="L23" s="2">
        <v>146789</v>
      </c>
      <c r="M23" s="2">
        <v>258952</v>
      </c>
      <c r="N23" s="2">
        <v>146481</v>
      </c>
      <c r="O23" s="2">
        <v>256304</v>
      </c>
      <c r="P23" s="33">
        <f t="shared" si="0"/>
        <v>0.56910410481457629</v>
      </c>
    </row>
    <row r="24" spans="1:16" ht="12.75" customHeight="1" x14ac:dyDescent="0.25">
      <c r="A24" s="1" t="s">
        <v>25</v>
      </c>
      <c r="B24" s="3">
        <v>145020.79999999999</v>
      </c>
      <c r="C24" s="3">
        <v>264058.2</v>
      </c>
      <c r="D24" s="3">
        <v>143022.39999999999</v>
      </c>
      <c r="E24" s="3">
        <v>261437.9</v>
      </c>
      <c r="F24" s="3">
        <v>142502.39999999999</v>
      </c>
      <c r="G24" s="3">
        <v>259139.5</v>
      </c>
      <c r="H24" s="3">
        <v>140292.9</v>
      </c>
      <c r="I24" s="3">
        <v>255246.3</v>
      </c>
      <c r="J24" s="3">
        <v>137507.29999999999</v>
      </c>
      <c r="K24" s="3">
        <v>250476.79999999999</v>
      </c>
      <c r="L24" s="2">
        <v>133707</v>
      </c>
      <c r="M24" s="2">
        <v>244183</v>
      </c>
      <c r="N24" s="2">
        <v>135557</v>
      </c>
      <c r="O24" s="2">
        <v>245147</v>
      </c>
      <c r="P24" s="33">
        <f t="shared" si="0"/>
        <v>0.54933106159974587</v>
      </c>
    </row>
    <row r="25" spans="1:16" ht="12.75" customHeight="1" x14ac:dyDescent="0.25">
      <c r="A25" s="1" t="s">
        <v>26</v>
      </c>
      <c r="B25" s="2">
        <v>212455</v>
      </c>
      <c r="C25" s="3">
        <v>373158.5</v>
      </c>
      <c r="D25" s="3">
        <v>213295.9</v>
      </c>
      <c r="E25" s="3">
        <v>372887.9</v>
      </c>
      <c r="F25" s="3">
        <v>214213.3</v>
      </c>
      <c r="G25" s="3">
        <v>372333.5</v>
      </c>
      <c r="H25" s="3">
        <v>206877.5</v>
      </c>
      <c r="I25" s="3">
        <v>361876.3</v>
      </c>
      <c r="J25" s="3">
        <v>204538.6</v>
      </c>
      <c r="K25" s="3">
        <v>355014.9</v>
      </c>
      <c r="L25" s="2">
        <v>203645</v>
      </c>
      <c r="M25" s="2">
        <v>349434</v>
      </c>
      <c r="N25" s="2">
        <v>202859</v>
      </c>
      <c r="O25" s="2">
        <v>346213</v>
      </c>
      <c r="P25" s="33">
        <f t="shared" si="0"/>
        <v>0.57617472199512931</v>
      </c>
    </row>
    <row r="26" spans="1:16" ht="12.75" customHeight="1" x14ac:dyDescent="0.25">
      <c r="A26" s="1" t="s">
        <v>27</v>
      </c>
      <c r="B26" s="2">
        <v>286551</v>
      </c>
      <c r="C26" s="3">
        <v>440538.4</v>
      </c>
      <c r="D26" s="3">
        <v>292463.09999999998</v>
      </c>
      <c r="E26" s="3">
        <v>442613.2</v>
      </c>
      <c r="F26" s="3">
        <v>283821.3</v>
      </c>
      <c r="G26" s="3">
        <v>432815.7</v>
      </c>
      <c r="H26" s="3">
        <v>287348.7</v>
      </c>
      <c r="I26" s="2">
        <v>435681</v>
      </c>
      <c r="J26" s="3">
        <v>283327.2</v>
      </c>
      <c r="K26" s="3">
        <v>430367.1</v>
      </c>
      <c r="L26" s="2">
        <v>275048</v>
      </c>
      <c r="M26" s="2">
        <v>420062</v>
      </c>
      <c r="N26" s="2">
        <v>283744</v>
      </c>
      <c r="O26" s="2">
        <v>426281</v>
      </c>
      <c r="P26" s="33">
        <f t="shared" si="0"/>
        <v>0.65789432262300562</v>
      </c>
    </row>
    <row r="27" spans="1:16" ht="12.75" customHeight="1" x14ac:dyDescent="0.25">
      <c r="A27" s="1" t="s">
        <v>28</v>
      </c>
      <c r="B27" s="3">
        <v>236898.2</v>
      </c>
      <c r="C27" s="3">
        <v>402040.4</v>
      </c>
      <c r="D27" s="3">
        <v>252195.5</v>
      </c>
      <c r="E27" s="3">
        <v>415441.1</v>
      </c>
      <c r="F27" s="3">
        <v>244685.2</v>
      </c>
      <c r="G27" s="3">
        <v>406926.6</v>
      </c>
      <c r="H27" s="3">
        <v>236602.8</v>
      </c>
      <c r="I27" s="3">
        <v>395153.2</v>
      </c>
      <c r="J27" s="3">
        <v>243560.1</v>
      </c>
      <c r="K27" s="3">
        <v>398944.8</v>
      </c>
      <c r="L27" s="2">
        <v>235135</v>
      </c>
      <c r="M27" s="2">
        <v>385271</v>
      </c>
      <c r="N27" s="2">
        <v>237227</v>
      </c>
      <c r="O27" s="2">
        <v>382997</v>
      </c>
      <c r="P27" s="33">
        <f t="shared" si="0"/>
        <v>0.60522503900424085</v>
      </c>
    </row>
    <row r="28" spans="1:16" ht="12.75" customHeight="1" x14ac:dyDescent="0.25">
      <c r="A28" s="1" t="s">
        <v>29</v>
      </c>
      <c r="B28" s="3">
        <v>3385407.7</v>
      </c>
      <c r="C28" s="2">
        <v>4805078</v>
      </c>
      <c r="D28" s="3">
        <v>3390473.8</v>
      </c>
      <c r="E28" s="3">
        <v>4840558.5</v>
      </c>
      <c r="F28" s="3">
        <v>3421158.8</v>
      </c>
      <c r="G28" s="3">
        <v>4898830.8</v>
      </c>
      <c r="H28" s="3">
        <v>3581756.9</v>
      </c>
      <c r="I28" s="3">
        <v>5085574.8</v>
      </c>
      <c r="J28" s="2">
        <v>3634673</v>
      </c>
      <c r="K28" s="3">
        <v>5160634.5999999996</v>
      </c>
      <c r="L28" s="2">
        <v>3840336</v>
      </c>
      <c r="M28" s="2">
        <v>5375717</v>
      </c>
      <c r="N28" s="2">
        <v>3948542</v>
      </c>
      <c r="O28" s="2">
        <v>5468377</v>
      </c>
      <c r="P28" s="33">
        <f t="shared" si="0"/>
        <v>0.70691420441453445</v>
      </c>
    </row>
    <row r="29" spans="1:16" ht="12.75" customHeight="1" x14ac:dyDescent="0.25">
      <c r="A29" s="1" t="s">
        <v>30</v>
      </c>
      <c r="B29" s="3">
        <v>3027258.1</v>
      </c>
      <c r="C29" s="3">
        <v>4844429.4000000004</v>
      </c>
      <c r="D29" s="3">
        <v>3040059.3</v>
      </c>
      <c r="E29" s="3">
        <v>4844269.5999999996</v>
      </c>
      <c r="F29" s="3">
        <v>3043945.3</v>
      </c>
      <c r="G29" s="3">
        <v>4835108.0999999996</v>
      </c>
      <c r="H29" s="2">
        <v>3026576</v>
      </c>
      <c r="I29" s="3">
        <v>4808007.4000000004</v>
      </c>
      <c r="J29" s="3">
        <v>3084632.9</v>
      </c>
      <c r="K29" s="3">
        <v>4848914.5999999996</v>
      </c>
      <c r="L29" s="2">
        <v>3058975</v>
      </c>
      <c r="M29" s="2">
        <v>4804839</v>
      </c>
      <c r="N29" s="2">
        <v>3084372</v>
      </c>
      <c r="O29" s="2">
        <v>4797719</v>
      </c>
      <c r="P29" s="33">
        <f t="shared" si="0"/>
        <v>0.63245235136001254</v>
      </c>
    </row>
    <row r="30" spans="1:16" ht="12.75" customHeight="1" x14ac:dyDescent="0.25">
      <c r="A30" s="1" t="s">
        <v>31</v>
      </c>
      <c r="B30" s="3">
        <v>102319.3</v>
      </c>
      <c r="C30" s="2">
        <v>194641</v>
      </c>
      <c r="D30" s="3">
        <v>101499.8</v>
      </c>
      <c r="E30" s="3">
        <v>191878.3</v>
      </c>
      <c r="F30" s="3">
        <v>97809.1</v>
      </c>
      <c r="G30" s="3">
        <v>186050.9</v>
      </c>
      <c r="H30" s="3">
        <v>96020.7</v>
      </c>
      <c r="I30" s="2">
        <v>183683</v>
      </c>
      <c r="J30" s="3">
        <v>93577.5</v>
      </c>
      <c r="K30" s="3">
        <v>180093.1</v>
      </c>
      <c r="L30" s="2">
        <v>92360</v>
      </c>
      <c r="M30" s="2">
        <v>177930</v>
      </c>
      <c r="N30" s="2">
        <v>90558</v>
      </c>
      <c r="O30" s="2">
        <v>174716</v>
      </c>
      <c r="P30" s="33">
        <f t="shared" si="0"/>
        <v>0.52287545973236749</v>
      </c>
    </row>
    <row r="31" spans="1:16" ht="12.75" customHeight="1" x14ac:dyDescent="0.25">
      <c r="A31" s="1" t="s">
        <v>32</v>
      </c>
      <c r="B31" s="3">
        <v>175207.6</v>
      </c>
      <c r="C31" s="3">
        <v>319463.3</v>
      </c>
      <c r="D31" s="3">
        <v>171400.9</v>
      </c>
      <c r="E31" s="3">
        <v>311312.5</v>
      </c>
      <c r="F31" s="3">
        <v>169115.6</v>
      </c>
      <c r="G31" s="3">
        <v>306102.90000000002</v>
      </c>
      <c r="H31" s="3">
        <v>166171.9</v>
      </c>
      <c r="I31" s="3">
        <v>300412.2</v>
      </c>
      <c r="J31" s="3">
        <v>152992.4</v>
      </c>
      <c r="K31" s="3">
        <v>284941.8</v>
      </c>
      <c r="L31" s="2">
        <v>142812</v>
      </c>
      <c r="M31" s="2">
        <v>271433</v>
      </c>
      <c r="N31" s="2">
        <v>139736</v>
      </c>
      <c r="O31" s="2">
        <v>265471</v>
      </c>
      <c r="P31" s="33">
        <f t="shared" si="0"/>
        <v>0.54201151836978678</v>
      </c>
    </row>
    <row r="32" spans="1:16" ht="12.75" customHeight="1" x14ac:dyDescent="0.25">
      <c r="A32" s="1" t="s">
        <v>33</v>
      </c>
      <c r="B32" s="3">
        <v>185807.7</v>
      </c>
      <c r="C32" s="3">
        <v>389896.7</v>
      </c>
      <c r="D32" s="3">
        <v>182935.1</v>
      </c>
      <c r="E32" s="3">
        <v>382787.6</v>
      </c>
      <c r="F32" s="3">
        <v>182471.5</v>
      </c>
      <c r="G32" s="2">
        <v>376462</v>
      </c>
      <c r="H32" s="3">
        <v>186607.4</v>
      </c>
      <c r="I32" s="3">
        <v>372085.3</v>
      </c>
      <c r="J32" s="3">
        <v>181818.4</v>
      </c>
      <c r="K32" s="3">
        <v>364456.2</v>
      </c>
      <c r="L32" s="2">
        <v>177427</v>
      </c>
      <c r="M32" s="2">
        <v>356101</v>
      </c>
      <c r="N32" s="2">
        <v>184863</v>
      </c>
      <c r="O32" s="2">
        <v>349218</v>
      </c>
      <c r="P32" s="33">
        <f t="shared" si="0"/>
        <v>0.49530929551413472</v>
      </c>
    </row>
    <row r="33" spans="1:16" ht="12.75" customHeight="1" x14ac:dyDescent="0.25">
      <c r="A33" s="1" t="s">
        <v>34</v>
      </c>
      <c r="B33" s="3">
        <v>17456.2</v>
      </c>
      <c r="C33" s="3">
        <v>29946.1</v>
      </c>
      <c r="D33" s="3">
        <v>17101.8</v>
      </c>
      <c r="E33" s="3">
        <v>29506.9</v>
      </c>
      <c r="F33" s="3">
        <v>16863.099999999999</v>
      </c>
      <c r="G33" s="3">
        <v>29259.1</v>
      </c>
      <c r="H33" s="3">
        <v>17049.7</v>
      </c>
      <c r="I33" s="3">
        <v>29344.6</v>
      </c>
      <c r="J33" s="2">
        <v>15909</v>
      </c>
      <c r="K33" s="3">
        <v>28074.799999999999</v>
      </c>
      <c r="L33" s="2">
        <v>16732</v>
      </c>
      <c r="M33" s="2">
        <v>28619</v>
      </c>
      <c r="N33" s="2">
        <v>16848</v>
      </c>
      <c r="O33" s="2">
        <v>28534</v>
      </c>
      <c r="P33" s="33">
        <f t="shared" si="0"/>
        <v>0.58023221222652777</v>
      </c>
    </row>
    <row r="34" spans="1:16" ht="12.75" customHeight="1" x14ac:dyDescent="0.25">
      <c r="A34" s="1" t="s">
        <v>35</v>
      </c>
      <c r="B34" s="3">
        <v>168351.4</v>
      </c>
      <c r="C34" s="3">
        <v>359950.7</v>
      </c>
      <c r="D34" s="3">
        <v>165833.29999999999</v>
      </c>
      <c r="E34" s="3">
        <v>353280.7</v>
      </c>
      <c r="F34" s="3">
        <v>165608.4</v>
      </c>
      <c r="G34" s="3">
        <v>347202.9</v>
      </c>
      <c r="H34" s="3">
        <v>169557.7</v>
      </c>
      <c r="I34" s="3">
        <v>342740.6</v>
      </c>
      <c r="J34" s="3">
        <v>165909.4</v>
      </c>
      <c r="K34" s="3">
        <v>336381.3</v>
      </c>
      <c r="L34" s="2">
        <v>160695</v>
      </c>
      <c r="M34" s="2">
        <v>327482</v>
      </c>
      <c r="N34" s="2">
        <v>168015</v>
      </c>
      <c r="O34" s="2">
        <v>320685</v>
      </c>
      <c r="P34" s="33">
        <f t="shared" si="0"/>
        <v>0.48809268596303357</v>
      </c>
    </row>
    <row r="35" spans="1:16" ht="12.75" customHeight="1" x14ac:dyDescent="0.25">
      <c r="A35" s="1" t="s">
        <v>36</v>
      </c>
      <c r="B35" s="3">
        <v>225904.9</v>
      </c>
      <c r="C35" s="3">
        <v>370419.7</v>
      </c>
      <c r="D35" s="3">
        <v>223558.7</v>
      </c>
      <c r="E35" s="3">
        <v>364427.1</v>
      </c>
      <c r="F35" s="3">
        <v>218496.1</v>
      </c>
      <c r="G35" s="3">
        <v>357927.5</v>
      </c>
      <c r="H35" s="3">
        <v>216121.4</v>
      </c>
      <c r="I35" s="3">
        <v>355029.6</v>
      </c>
      <c r="J35" s="3">
        <v>210672.9</v>
      </c>
      <c r="K35" s="3">
        <v>347654.7</v>
      </c>
      <c r="L35" s="2">
        <v>203777</v>
      </c>
      <c r="M35" s="2">
        <v>338293</v>
      </c>
      <c r="N35" s="2">
        <v>198154</v>
      </c>
      <c r="O35" s="2">
        <v>330809</v>
      </c>
      <c r="P35" s="33">
        <f t="shared" si="0"/>
        <v>0.60712200820383766</v>
      </c>
    </row>
    <row r="36" spans="1:16" ht="12.75" customHeight="1" x14ac:dyDescent="0.25">
      <c r="A36" s="1" t="s">
        <v>37</v>
      </c>
      <c r="B36" s="3">
        <v>198754.1</v>
      </c>
      <c r="C36" s="3">
        <v>313374.7</v>
      </c>
      <c r="D36" s="3">
        <v>202485.8</v>
      </c>
      <c r="E36" s="2">
        <v>317139</v>
      </c>
      <c r="F36" s="3">
        <v>200931.3</v>
      </c>
      <c r="G36" s="3">
        <v>315558.09999999998</v>
      </c>
      <c r="H36" s="3">
        <v>194802.9</v>
      </c>
      <c r="I36" s="3">
        <v>309565.40000000002</v>
      </c>
      <c r="J36" s="2">
        <v>180517</v>
      </c>
      <c r="K36" s="3">
        <v>294451.7</v>
      </c>
      <c r="L36" s="2">
        <v>167765</v>
      </c>
      <c r="M36" s="2">
        <v>280066</v>
      </c>
      <c r="N36" s="2">
        <v>165455</v>
      </c>
      <c r="O36" s="2">
        <v>277164</v>
      </c>
      <c r="P36" s="33">
        <f t="shared" si="0"/>
        <v>0.62111143743122621</v>
      </c>
    </row>
    <row r="37" spans="1:16" ht="12.75" customHeight="1" x14ac:dyDescent="0.25">
      <c r="A37" s="1" t="s">
        <v>38</v>
      </c>
      <c r="B37" s="3">
        <v>366807.5</v>
      </c>
      <c r="C37" s="3">
        <v>522846.4</v>
      </c>
      <c r="D37" s="3">
        <v>371200.4</v>
      </c>
      <c r="E37" s="2">
        <v>530770</v>
      </c>
      <c r="F37" s="3">
        <v>374223.3</v>
      </c>
      <c r="G37" s="3">
        <v>533735.1</v>
      </c>
      <c r="H37" s="3">
        <v>367074.6</v>
      </c>
      <c r="I37" s="3">
        <v>528519.30000000005</v>
      </c>
      <c r="J37" s="3">
        <v>367459.8</v>
      </c>
      <c r="K37" s="3">
        <v>529574.1</v>
      </c>
      <c r="L37" s="2">
        <v>368100</v>
      </c>
      <c r="M37" s="2">
        <v>533115</v>
      </c>
      <c r="N37" s="2">
        <v>366000</v>
      </c>
      <c r="O37" s="2">
        <v>529523</v>
      </c>
      <c r="P37" s="33">
        <f t="shared" si="0"/>
        <v>0.6960187961332075</v>
      </c>
    </row>
    <row r="38" spans="1:16" ht="12.75" customHeight="1" x14ac:dyDescent="0.25">
      <c r="A38" s="1" t="s">
        <v>39</v>
      </c>
      <c r="B38" s="3">
        <v>132198.6</v>
      </c>
      <c r="C38" s="3">
        <v>273973.2</v>
      </c>
      <c r="D38" s="3">
        <v>127091.7</v>
      </c>
      <c r="E38" s="2">
        <v>268031</v>
      </c>
      <c r="F38" s="3">
        <v>124737.4</v>
      </c>
      <c r="G38" s="3">
        <v>263511.3</v>
      </c>
      <c r="H38" s="3">
        <v>124808.5</v>
      </c>
      <c r="I38" s="3">
        <v>262675.09999999998</v>
      </c>
      <c r="J38" s="3">
        <v>127487.4</v>
      </c>
      <c r="K38" s="3">
        <v>262677.09999999998</v>
      </c>
      <c r="L38" s="2">
        <v>125139</v>
      </c>
      <c r="M38" s="2">
        <v>258139</v>
      </c>
      <c r="N38" s="2">
        <v>127006</v>
      </c>
      <c r="O38" s="2">
        <v>255068</v>
      </c>
      <c r="P38" s="33">
        <f t="shared" si="0"/>
        <v>0.48189209889332929</v>
      </c>
    </row>
    <row r="39" spans="1:16" ht="12.75" customHeight="1" x14ac:dyDescent="0.25">
      <c r="A39" s="1" t="s">
        <v>40</v>
      </c>
      <c r="B39" s="3">
        <v>128505.7</v>
      </c>
      <c r="C39" s="3">
        <v>202904.5</v>
      </c>
      <c r="D39" s="3">
        <v>126478.1</v>
      </c>
      <c r="E39" s="3">
        <v>199823.4</v>
      </c>
      <c r="F39" s="3">
        <v>124179.8</v>
      </c>
      <c r="G39" s="3">
        <v>196316.4</v>
      </c>
      <c r="H39" s="3">
        <v>115058.8</v>
      </c>
      <c r="I39" s="3">
        <v>186062.1</v>
      </c>
      <c r="J39" s="2">
        <v>105233</v>
      </c>
      <c r="K39" s="2">
        <v>174817</v>
      </c>
      <c r="L39" s="2">
        <v>95490</v>
      </c>
      <c r="M39" s="2">
        <v>163613</v>
      </c>
      <c r="N39" s="2">
        <v>92622</v>
      </c>
      <c r="O39" s="2">
        <v>159997</v>
      </c>
      <c r="P39" s="33">
        <f t="shared" si="0"/>
        <v>0.61167306672422694</v>
      </c>
    </row>
    <row r="40" spans="1:16" ht="12.75" customHeight="1" x14ac:dyDescent="0.25">
      <c r="A40" s="1" t="s">
        <v>41</v>
      </c>
      <c r="B40" s="3">
        <v>117771.6</v>
      </c>
      <c r="C40" s="2">
        <v>200921</v>
      </c>
      <c r="D40" s="3">
        <v>113611.6</v>
      </c>
      <c r="E40" s="2">
        <v>195399</v>
      </c>
      <c r="F40" s="3">
        <v>111343.5</v>
      </c>
      <c r="G40" s="3">
        <v>191962.9</v>
      </c>
      <c r="H40" s="3">
        <v>105092.4</v>
      </c>
      <c r="I40" s="2">
        <v>184572</v>
      </c>
      <c r="J40" s="3">
        <v>97075.3</v>
      </c>
      <c r="K40" s="3">
        <v>175366.3</v>
      </c>
      <c r="L40" s="2">
        <v>95477</v>
      </c>
      <c r="M40" s="2">
        <v>171857</v>
      </c>
      <c r="N40" s="2">
        <v>92860</v>
      </c>
      <c r="O40" s="2">
        <v>167812</v>
      </c>
      <c r="P40" s="33">
        <f t="shared" si="0"/>
        <v>0.56849692186261724</v>
      </c>
    </row>
    <row r="41" spans="1:16" ht="12.75" customHeight="1" x14ac:dyDescent="0.25">
      <c r="A41" s="1" t="s">
        <v>42</v>
      </c>
      <c r="B41" s="3">
        <v>1393981.1</v>
      </c>
      <c r="C41" s="3">
        <v>2055988.9</v>
      </c>
      <c r="D41" s="3">
        <v>1419797.2</v>
      </c>
      <c r="E41" s="3">
        <v>2082701.7</v>
      </c>
      <c r="F41" s="3">
        <v>1440637.7</v>
      </c>
      <c r="G41" s="2">
        <v>2107481</v>
      </c>
      <c r="H41" s="3">
        <v>1454817.4</v>
      </c>
      <c r="I41" s="3">
        <v>2125403.4</v>
      </c>
      <c r="J41" s="3">
        <v>1567799.2</v>
      </c>
      <c r="K41" s="3">
        <v>2234882.6</v>
      </c>
      <c r="L41" s="2">
        <v>1590627</v>
      </c>
      <c r="M41" s="2">
        <v>2254293</v>
      </c>
      <c r="N41" s="2">
        <v>1627118</v>
      </c>
      <c r="O41" s="2">
        <v>2287940</v>
      </c>
      <c r="P41" s="33">
        <f t="shared" si="0"/>
        <v>0.69229654675653518</v>
      </c>
    </row>
    <row r="42" spans="1:16" ht="12.75" customHeight="1" x14ac:dyDescent="0.25">
      <c r="A42" s="1" t="s">
        <v>43</v>
      </c>
      <c r="B42" s="3">
        <v>2230923.2999999998</v>
      </c>
      <c r="C42" s="3">
        <v>3992658.1</v>
      </c>
      <c r="D42" s="3">
        <v>2249034.5</v>
      </c>
      <c r="E42" s="3">
        <v>3990405.7</v>
      </c>
      <c r="F42" s="2">
        <v>2211076</v>
      </c>
      <c r="G42" s="3">
        <v>3937876.2</v>
      </c>
      <c r="H42" s="3">
        <v>2151932.9</v>
      </c>
      <c r="I42" s="3">
        <v>3870869.6</v>
      </c>
      <c r="J42" s="3">
        <v>2102399.6</v>
      </c>
      <c r="K42" s="3">
        <v>3794026.2</v>
      </c>
      <c r="L42" s="2">
        <v>2107092</v>
      </c>
      <c r="M42" s="2">
        <v>3761429</v>
      </c>
      <c r="N42" s="2">
        <v>2114721</v>
      </c>
      <c r="O42" s="2">
        <v>3741998</v>
      </c>
      <c r="P42" s="33">
        <f t="shared" si="0"/>
        <v>0.5598908655647693</v>
      </c>
    </row>
    <row r="43" spans="1:16" ht="12.75" customHeight="1" x14ac:dyDescent="0.25">
      <c r="A43" s="1" t="s">
        <v>44</v>
      </c>
      <c r="B43" s="3">
        <v>43193.599999999999</v>
      </c>
      <c r="C43" s="3">
        <v>90134.7</v>
      </c>
      <c r="D43" s="3">
        <v>43501.9</v>
      </c>
      <c r="E43" s="3">
        <v>90320.2</v>
      </c>
      <c r="F43" s="3">
        <v>43103.1</v>
      </c>
      <c r="G43" s="3">
        <v>90078.9</v>
      </c>
      <c r="H43" s="3">
        <v>43783.1</v>
      </c>
      <c r="I43" s="2">
        <v>91073</v>
      </c>
      <c r="J43" s="3">
        <v>43387.3</v>
      </c>
      <c r="K43" s="3">
        <v>90570.5</v>
      </c>
      <c r="L43" s="2">
        <v>44279</v>
      </c>
      <c r="M43" s="2">
        <v>90222</v>
      </c>
      <c r="N43" s="2">
        <v>45351</v>
      </c>
      <c r="O43" s="2">
        <v>90674</v>
      </c>
      <c r="P43" s="33">
        <f t="shared" si="0"/>
        <v>0.48429727178510185</v>
      </c>
    </row>
    <row r="44" spans="1:16" ht="12.75" customHeight="1" x14ac:dyDescent="0.25">
      <c r="A44" s="1" t="s">
        <v>45</v>
      </c>
      <c r="B44" s="3">
        <v>15420.1</v>
      </c>
      <c r="C44" s="3">
        <v>53938.9</v>
      </c>
      <c r="D44" s="3">
        <v>15443.9</v>
      </c>
      <c r="E44" s="3">
        <v>54014.5</v>
      </c>
      <c r="F44" s="2">
        <v>13911</v>
      </c>
      <c r="G44" s="3">
        <v>52472.3</v>
      </c>
      <c r="H44" s="3">
        <v>13711.5</v>
      </c>
      <c r="I44" s="3">
        <v>52385.4</v>
      </c>
      <c r="J44" s="3">
        <v>13546.2</v>
      </c>
      <c r="K44" s="2">
        <v>52076</v>
      </c>
      <c r="L44" s="2">
        <v>13626</v>
      </c>
      <c r="M44" s="2">
        <v>51118</v>
      </c>
      <c r="N44" s="2">
        <v>13697</v>
      </c>
      <c r="O44" s="2">
        <v>50149</v>
      </c>
      <c r="P44" s="33">
        <f t="shared" si="0"/>
        <v>0.27120940079066302</v>
      </c>
    </row>
    <row r="45" spans="1:16" ht="12.75" customHeight="1" x14ac:dyDescent="0.25">
      <c r="A45" s="1" t="s">
        <v>46</v>
      </c>
      <c r="B45" s="2">
        <v>157986</v>
      </c>
      <c r="C45" s="2">
        <v>403266</v>
      </c>
      <c r="D45" s="3">
        <v>177819.9</v>
      </c>
      <c r="E45" s="3">
        <v>420399.9</v>
      </c>
      <c r="F45" s="3">
        <v>174104.1</v>
      </c>
      <c r="G45" s="3">
        <v>414033.2</v>
      </c>
      <c r="H45" s="2">
        <v>177172</v>
      </c>
      <c r="I45" s="2">
        <v>416379</v>
      </c>
      <c r="J45" s="2">
        <v>171609</v>
      </c>
      <c r="K45" s="3">
        <v>407431.6</v>
      </c>
      <c r="L45" s="2">
        <v>173925</v>
      </c>
      <c r="M45" s="2">
        <v>408086</v>
      </c>
      <c r="N45" s="2">
        <v>174797</v>
      </c>
      <c r="O45" s="2">
        <v>404855</v>
      </c>
      <c r="P45" s="33">
        <f t="shared" si="0"/>
        <v>0.41998635387218519</v>
      </c>
    </row>
    <row r="46" spans="1:16" ht="12.75" customHeight="1" x14ac:dyDescent="0.25">
      <c r="A46" s="1" t="s">
        <v>47</v>
      </c>
      <c r="B46" s="3">
        <v>867767.4</v>
      </c>
      <c r="C46" s="3">
        <v>1416111.1</v>
      </c>
      <c r="D46" s="3">
        <v>875247.4</v>
      </c>
      <c r="E46" s="2">
        <v>1422037</v>
      </c>
      <c r="F46" s="3">
        <v>877485.2</v>
      </c>
      <c r="G46" s="3">
        <v>1422331.7</v>
      </c>
      <c r="H46" s="2">
        <v>832999</v>
      </c>
      <c r="I46" s="3">
        <v>1380830.3</v>
      </c>
      <c r="J46" s="3">
        <v>808419.5</v>
      </c>
      <c r="K46" s="2">
        <v>1349200</v>
      </c>
      <c r="L46" s="2">
        <v>803600</v>
      </c>
      <c r="M46" s="2">
        <v>1333231</v>
      </c>
      <c r="N46" s="2">
        <v>801943</v>
      </c>
      <c r="O46" s="2">
        <v>1326900</v>
      </c>
      <c r="P46" s="33">
        <f t="shared" si="0"/>
        <v>0.60782403279009689</v>
      </c>
    </row>
    <row r="47" spans="1:16" ht="12.75" customHeight="1" x14ac:dyDescent="0.25">
      <c r="A47" s="1" t="s">
        <v>48</v>
      </c>
      <c r="B47" s="3">
        <v>103831.7</v>
      </c>
      <c r="C47" s="3">
        <v>231331.9</v>
      </c>
      <c r="D47" s="3">
        <v>101057.3</v>
      </c>
      <c r="E47" s="3">
        <v>226710.8</v>
      </c>
      <c r="F47" s="2">
        <v>102097</v>
      </c>
      <c r="G47" s="3">
        <v>226438.8</v>
      </c>
      <c r="H47" s="3">
        <v>100905.9</v>
      </c>
      <c r="I47" s="3">
        <v>223490.7</v>
      </c>
      <c r="J47" s="2">
        <v>94826</v>
      </c>
      <c r="K47" s="3">
        <v>214684.1</v>
      </c>
      <c r="L47" s="2">
        <v>92843</v>
      </c>
      <c r="M47" s="2">
        <v>209278</v>
      </c>
      <c r="N47" s="2">
        <v>94527</v>
      </c>
      <c r="O47" s="2">
        <v>207769</v>
      </c>
      <c r="P47" s="33">
        <f t="shared" si="0"/>
        <v>0.44818209886944382</v>
      </c>
    </row>
    <row r="48" spans="1:16" ht="12.75" customHeight="1" x14ac:dyDescent="0.25">
      <c r="A48" s="1" t="s">
        <v>49</v>
      </c>
      <c r="B48" s="3">
        <v>348187.6</v>
      </c>
      <c r="C48" s="3">
        <v>611744.9</v>
      </c>
      <c r="D48" s="3">
        <v>347522.4</v>
      </c>
      <c r="E48" s="3">
        <v>600218.5</v>
      </c>
      <c r="F48" s="3">
        <v>329123.40000000002</v>
      </c>
      <c r="G48" s="3">
        <v>576795.69999999995</v>
      </c>
      <c r="H48" s="3">
        <v>319048.90000000002</v>
      </c>
      <c r="I48" s="3">
        <v>562425.19999999995</v>
      </c>
      <c r="J48" s="3">
        <v>312383.40000000002</v>
      </c>
      <c r="K48" s="3">
        <v>550515.5</v>
      </c>
      <c r="L48" s="2">
        <v>304506</v>
      </c>
      <c r="M48" s="2">
        <v>534448</v>
      </c>
      <c r="N48" s="2">
        <v>303860</v>
      </c>
      <c r="O48" s="2">
        <v>529122</v>
      </c>
      <c r="P48" s="33">
        <f t="shared" si="0"/>
        <v>0.57107320458400401</v>
      </c>
    </row>
    <row r="49" spans="1:16" ht="12.75" customHeight="1" x14ac:dyDescent="0.25">
      <c r="A49" s="1" t="s">
        <v>50</v>
      </c>
      <c r="B49" s="3">
        <v>653304.80000000005</v>
      </c>
      <c r="C49" s="3">
        <v>1085118.8999999999</v>
      </c>
      <c r="D49" s="2">
        <v>649272</v>
      </c>
      <c r="E49" s="3">
        <v>1078548.3</v>
      </c>
      <c r="F49" s="3">
        <v>626545.69999999995</v>
      </c>
      <c r="G49" s="3">
        <v>1051274.3999999999</v>
      </c>
      <c r="H49" s="3">
        <v>615156.69999999995</v>
      </c>
      <c r="I49" s="3">
        <v>1036617.3</v>
      </c>
      <c r="J49" s="3">
        <v>610144.4</v>
      </c>
      <c r="K49" s="3">
        <v>1026255.9</v>
      </c>
      <c r="L49" s="2">
        <v>619981</v>
      </c>
      <c r="M49" s="2">
        <v>1025520</v>
      </c>
      <c r="N49" s="2">
        <v>626409</v>
      </c>
      <c r="O49" s="2">
        <v>1023599</v>
      </c>
      <c r="P49" s="33">
        <f t="shared" si="0"/>
        <v>0.60064477333080557</v>
      </c>
    </row>
    <row r="50" spans="1:16" ht="12.75" customHeight="1" x14ac:dyDescent="0.25">
      <c r="A50" s="1" t="s">
        <v>51</v>
      </c>
      <c r="B50" s="3">
        <v>41232.1</v>
      </c>
      <c r="C50" s="3">
        <v>101011.7</v>
      </c>
      <c r="D50" s="3">
        <v>39169.699999999997</v>
      </c>
      <c r="E50" s="3">
        <v>98156.5</v>
      </c>
      <c r="F50" s="3">
        <v>44706.5</v>
      </c>
      <c r="G50" s="3">
        <v>104451.2</v>
      </c>
      <c r="H50" s="3">
        <v>49155.8</v>
      </c>
      <c r="I50" s="3">
        <v>107668.7</v>
      </c>
      <c r="J50" s="3">
        <v>48083.8</v>
      </c>
      <c r="K50" s="3">
        <v>103292.6</v>
      </c>
      <c r="L50" s="2">
        <v>54332</v>
      </c>
      <c r="M50" s="2">
        <v>109526</v>
      </c>
      <c r="N50" s="2">
        <v>54136</v>
      </c>
      <c r="O50" s="2">
        <v>108931</v>
      </c>
      <c r="P50" s="33">
        <f t="shared" si="0"/>
        <v>0.45005079405469356</v>
      </c>
    </row>
    <row r="51" spans="1:16" ht="12.75" customHeight="1" x14ac:dyDescent="0.25">
      <c r="A51" s="1" t="s">
        <v>52</v>
      </c>
      <c r="B51" s="3">
        <v>605954.30000000005</v>
      </c>
      <c r="C51" s="3">
        <v>1540440.8</v>
      </c>
      <c r="D51" s="2">
        <v>595368</v>
      </c>
      <c r="E51" s="3">
        <v>1531756.8</v>
      </c>
      <c r="F51" s="3">
        <v>586237.69999999995</v>
      </c>
      <c r="G51" s="3">
        <v>1525668.3</v>
      </c>
      <c r="H51" s="2">
        <v>562378</v>
      </c>
      <c r="I51" s="3">
        <v>1503974.8</v>
      </c>
      <c r="J51" s="3">
        <v>545628.6</v>
      </c>
      <c r="K51" s="3">
        <v>1488396.2</v>
      </c>
      <c r="L51" s="2">
        <v>542885</v>
      </c>
      <c r="M51" s="2">
        <v>1484197</v>
      </c>
      <c r="N51" s="2">
        <v>540226</v>
      </c>
      <c r="O51" s="2">
        <v>1478266</v>
      </c>
      <c r="P51" s="33">
        <f t="shared" si="0"/>
        <v>0.37686226330304573</v>
      </c>
    </row>
    <row r="52" spans="1:16" ht="12.75" customHeight="1" x14ac:dyDescent="0.25">
      <c r="A52" s="1" t="s">
        <v>53</v>
      </c>
      <c r="B52" s="3">
        <v>82297.600000000006</v>
      </c>
      <c r="C52" s="2">
        <v>334188</v>
      </c>
      <c r="D52" s="3">
        <v>94241.600000000006</v>
      </c>
      <c r="E52" s="3">
        <v>346554.6</v>
      </c>
      <c r="F52" s="3">
        <v>103961.1</v>
      </c>
      <c r="G52" s="3">
        <v>357970.5</v>
      </c>
      <c r="H52" s="3">
        <v>94493.7</v>
      </c>
      <c r="I52" s="3">
        <v>349602.7</v>
      </c>
      <c r="J52" s="2">
        <v>80491</v>
      </c>
      <c r="K52" s="3">
        <v>338874.4</v>
      </c>
      <c r="L52" s="2">
        <v>75470</v>
      </c>
      <c r="M52" s="2">
        <v>335884</v>
      </c>
      <c r="N52" s="2">
        <v>71193</v>
      </c>
      <c r="O52" s="2">
        <v>330325</v>
      </c>
      <c r="P52" s="33">
        <f t="shared" si="0"/>
        <v>0.25094947135471168</v>
      </c>
    </row>
    <row r="53" spans="1:16" ht="12.75" customHeight="1" x14ac:dyDescent="0.25">
      <c r="A53" s="1" t="s">
        <v>54</v>
      </c>
      <c r="B53" s="3">
        <v>6816.2</v>
      </c>
      <c r="C53" s="3">
        <v>48963.4</v>
      </c>
      <c r="D53" s="3">
        <v>6941.2</v>
      </c>
      <c r="E53" s="3">
        <v>51142.400000000001</v>
      </c>
      <c r="F53" s="3">
        <v>7528.2</v>
      </c>
      <c r="G53" s="3">
        <v>53216.6</v>
      </c>
      <c r="H53" s="3">
        <v>7862.5</v>
      </c>
      <c r="I53" s="3">
        <v>55018.400000000001</v>
      </c>
      <c r="J53" s="3">
        <v>7862.2</v>
      </c>
      <c r="K53" s="3">
        <v>56624.800000000003</v>
      </c>
      <c r="L53" s="2">
        <v>8560</v>
      </c>
      <c r="M53" s="2">
        <v>58361</v>
      </c>
      <c r="N53" s="2">
        <v>8833</v>
      </c>
      <c r="O53" s="2">
        <v>58729</v>
      </c>
      <c r="P53" s="33">
        <f t="shared" si="0"/>
        <v>0.14217521401861244</v>
      </c>
    </row>
    <row r="54" spans="1:16" ht="12.75" customHeight="1" x14ac:dyDescent="0.25">
      <c r="A54" s="1" t="s">
        <v>55</v>
      </c>
      <c r="B54" s="3">
        <v>37403.800000000003</v>
      </c>
      <c r="C54" s="3">
        <v>121254.39999999999</v>
      </c>
      <c r="D54" s="3">
        <v>35550.300000000003</v>
      </c>
      <c r="E54" s="3">
        <v>119297.1</v>
      </c>
      <c r="F54" s="3">
        <v>36543.199999999997</v>
      </c>
      <c r="G54" s="3">
        <v>118481.5</v>
      </c>
      <c r="H54" s="3">
        <v>34230.199999999997</v>
      </c>
      <c r="I54" s="3">
        <v>116247.6</v>
      </c>
      <c r="J54" s="3">
        <v>34904.6</v>
      </c>
      <c r="K54" s="3">
        <v>116929.8</v>
      </c>
      <c r="L54" s="2">
        <v>34502</v>
      </c>
      <c r="M54" s="2">
        <v>116026</v>
      </c>
      <c r="N54" s="2">
        <v>31241</v>
      </c>
      <c r="O54" s="2">
        <v>111941</v>
      </c>
      <c r="P54" s="33">
        <f t="shared" si="0"/>
        <v>0.29775981397849932</v>
      </c>
    </row>
    <row r="55" spans="1:16" ht="12.75" customHeight="1" x14ac:dyDescent="0.25">
      <c r="A55" s="1" t="s">
        <v>56</v>
      </c>
      <c r="B55" s="3">
        <v>31306.799999999999</v>
      </c>
      <c r="C55" s="3">
        <v>79809.2</v>
      </c>
      <c r="D55" s="3">
        <v>31002.5</v>
      </c>
      <c r="E55" s="3">
        <v>79470.100000000006</v>
      </c>
      <c r="F55" s="3">
        <v>28873.9</v>
      </c>
      <c r="G55" s="3">
        <v>77515.7</v>
      </c>
      <c r="H55" s="3">
        <v>27917.599999999999</v>
      </c>
      <c r="I55" s="3">
        <v>76284.899999999994</v>
      </c>
      <c r="J55" s="3">
        <v>27082.9</v>
      </c>
      <c r="K55" s="2">
        <v>75365</v>
      </c>
      <c r="L55" s="2">
        <v>26860</v>
      </c>
      <c r="M55" s="2">
        <v>74540</v>
      </c>
      <c r="N55" s="2">
        <v>25837</v>
      </c>
      <c r="O55" s="2">
        <v>72469</v>
      </c>
      <c r="P55" s="33">
        <f t="shared" si="0"/>
        <v>0.37100950749054623</v>
      </c>
    </row>
    <row r="56" spans="1:16" ht="12.75" customHeight="1" x14ac:dyDescent="0.25">
      <c r="A56" s="1" t="s">
        <v>57</v>
      </c>
      <c r="B56" s="3">
        <v>39852.300000000003</v>
      </c>
      <c r="C56" s="3">
        <v>123082.2</v>
      </c>
      <c r="D56" s="3">
        <v>39853.5</v>
      </c>
      <c r="E56" s="3">
        <v>121206.7</v>
      </c>
      <c r="F56" s="3">
        <v>36585.800000000003</v>
      </c>
      <c r="G56" s="3">
        <v>117291.5</v>
      </c>
      <c r="H56" s="3">
        <v>34234.5</v>
      </c>
      <c r="I56" s="3">
        <v>114983.7</v>
      </c>
      <c r="J56" s="3">
        <v>34444.199999999997</v>
      </c>
      <c r="K56" s="3">
        <v>115136.7</v>
      </c>
      <c r="L56" s="2">
        <v>35645</v>
      </c>
      <c r="M56" s="2">
        <v>115932</v>
      </c>
      <c r="N56" s="2">
        <v>37142</v>
      </c>
      <c r="O56" s="2">
        <v>117465</v>
      </c>
      <c r="P56" s="33">
        <f t="shared" si="0"/>
        <v>0.31215255071973574</v>
      </c>
    </row>
    <row r="57" spans="1:16" ht="12.75" customHeight="1" x14ac:dyDescent="0.25">
      <c r="A57" s="1" t="s">
        <v>58</v>
      </c>
      <c r="B57" s="3">
        <v>39117.199999999997</v>
      </c>
      <c r="C57" s="3">
        <v>197267.7</v>
      </c>
      <c r="D57" s="3">
        <v>40615.4</v>
      </c>
      <c r="E57" s="3">
        <v>202350.6</v>
      </c>
      <c r="F57" s="3">
        <v>40718.199999999997</v>
      </c>
      <c r="G57" s="3">
        <v>205272.2</v>
      </c>
      <c r="H57" s="3">
        <v>40311.1</v>
      </c>
      <c r="I57" s="3">
        <v>206345.2</v>
      </c>
      <c r="J57" s="3">
        <v>41171.599999999999</v>
      </c>
      <c r="K57" s="3">
        <v>208053.2</v>
      </c>
      <c r="L57" s="2">
        <v>41926</v>
      </c>
      <c r="M57" s="2">
        <v>211798</v>
      </c>
      <c r="N57" s="2">
        <v>43065</v>
      </c>
      <c r="O57" s="2">
        <v>217282</v>
      </c>
      <c r="P57" s="33">
        <f t="shared" si="0"/>
        <v>0.19811053217649263</v>
      </c>
    </row>
    <row r="58" spans="1:16" ht="12.75" customHeight="1" x14ac:dyDescent="0.25">
      <c r="A58" s="1" t="s">
        <v>59</v>
      </c>
      <c r="B58" s="3">
        <v>369160.4</v>
      </c>
      <c r="C58" s="3">
        <v>635875.9</v>
      </c>
      <c r="D58" s="3">
        <v>347163.5</v>
      </c>
      <c r="E58" s="3">
        <v>611735.30000000005</v>
      </c>
      <c r="F58" s="3">
        <v>332027.3</v>
      </c>
      <c r="G58" s="3">
        <v>595920.30000000005</v>
      </c>
      <c r="H58" s="3">
        <v>323328.40000000002</v>
      </c>
      <c r="I58" s="3">
        <v>585492.30000000005</v>
      </c>
      <c r="J58" s="3">
        <v>319672.09999999998</v>
      </c>
      <c r="K58" s="3">
        <v>577412.30000000005</v>
      </c>
      <c r="L58" s="2">
        <v>319922</v>
      </c>
      <c r="M58" s="2">
        <v>571656</v>
      </c>
      <c r="N58" s="2">
        <v>322913</v>
      </c>
      <c r="O58" s="2">
        <v>570055</v>
      </c>
      <c r="P58" s="33">
        <f t="shared" si="0"/>
        <v>0.562455700144182</v>
      </c>
    </row>
    <row r="59" spans="1:16" ht="12.75" customHeight="1" x14ac:dyDescent="0.25">
      <c r="A59" s="1" t="s">
        <v>60</v>
      </c>
      <c r="B59" s="3">
        <v>5843339.8399999999</v>
      </c>
      <c r="C59" s="3">
        <v>9125669.1400000006</v>
      </c>
      <c r="D59" s="3">
        <v>5750275.9000000004</v>
      </c>
      <c r="E59" s="3">
        <v>8966712.0999999996</v>
      </c>
      <c r="F59" s="3">
        <v>5666286.4100000001</v>
      </c>
      <c r="G59" s="3">
        <v>8835568.5099999998</v>
      </c>
      <c r="H59" s="3">
        <v>5423119.1299999999</v>
      </c>
      <c r="I59" s="3">
        <v>8561295.3300000001</v>
      </c>
      <c r="J59" s="3">
        <v>5316602.92</v>
      </c>
      <c r="K59" s="3">
        <v>8406054.2200000007</v>
      </c>
      <c r="L59" s="2">
        <v>5223803</v>
      </c>
      <c r="M59" s="2">
        <v>8230719</v>
      </c>
      <c r="N59" s="2">
        <v>5203758</v>
      </c>
      <c r="O59" s="2">
        <v>8150821</v>
      </c>
      <c r="P59" s="33">
        <f t="shared" si="0"/>
        <v>0.63741984632352366</v>
      </c>
    </row>
    <row r="60" spans="1:16" ht="12.75" customHeight="1" x14ac:dyDescent="0.25">
      <c r="A60" s="1" t="s">
        <v>61</v>
      </c>
      <c r="B60" s="3">
        <v>715818.3</v>
      </c>
      <c r="C60" s="3">
        <v>1125649.5</v>
      </c>
      <c r="D60" s="2">
        <v>711384</v>
      </c>
      <c r="E60" s="3">
        <v>1094988.3</v>
      </c>
      <c r="F60" s="3">
        <v>708819.4</v>
      </c>
      <c r="G60" s="3">
        <v>1086301.5</v>
      </c>
      <c r="H60" s="3">
        <v>683433.9</v>
      </c>
      <c r="I60" s="3">
        <v>1061254.6000000001</v>
      </c>
      <c r="J60" s="3">
        <v>656251.80000000005</v>
      </c>
      <c r="K60" s="3">
        <v>1030132.6</v>
      </c>
      <c r="L60" s="2">
        <v>609633</v>
      </c>
      <c r="M60" s="2">
        <v>974613</v>
      </c>
      <c r="N60" s="2">
        <v>594181</v>
      </c>
      <c r="O60" s="2">
        <v>950244</v>
      </c>
      <c r="P60" s="33">
        <f t="shared" si="0"/>
        <v>0.63856341991111487</v>
      </c>
    </row>
    <row r="61" spans="1:16" ht="12.75" customHeight="1" x14ac:dyDescent="0.25">
      <c r="A61" s="1" t="s">
        <v>62</v>
      </c>
      <c r="B61" s="3">
        <v>102953.60000000001</v>
      </c>
      <c r="C61" s="3">
        <v>181714.3</v>
      </c>
      <c r="D61" s="3">
        <v>99445.5</v>
      </c>
      <c r="E61" s="2">
        <v>179575</v>
      </c>
      <c r="F61" s="3">
        <v>98070.6</v>
      </c>
      <c r="G61" s="3">
        <v>177665.7</v>
      </c>
      <c r="H61" s="3">
        <v>97037.2</v>
      </c>
      <c r="I61" s="3">
        <v>175371.4</v>
      </c>
      <c r="J61" s="2">
        <v>97351</v>
      </c>
      <c r="K61" s="2">
        <v>172508</v>
      </c>
      <c r="L61" s="2">
        <v>97743</v>
      </c>
      <c r="M61" s="2">
        <v>170952</v>
      </c>
      <c r="N61" s="2">
        <v>95128</v>
      </c>
      <c r="O61" s="2">
        <v>167790</v>
      </c>
      <c r="P61" s="33">
        <f t="shared" si="0"/>
        <v>0.56124305188768142</v>
      </c>
    </row>
    <row r="62" spans="1:16" ht="12.75" customHeight="1" x14ac:dyDescent="0.25">
      <c r="A62" s="1" t="s">
        <v>63</v>
      </c>
      <c r="B62" s="3">
        <v>119724.1</v>
      </c>
      <c r="C62" s="3">
        <v>226077.2</v>
      </c>
      <c r="D62" s="3">
        <v>119428.3</v>
      </c>
      <c r="E62" s="3">
        <v>224101.1</v>
      </c>
      <c r="F62" s="3">
        <v>118670.1</v>
      </c>
      <c r="G62" s="3">
        <v>219744.5</v>
      </c>
      <c r="H62" s="3">
        <v>115888.7</v>
      </c>
      <c r="I62" s="3">
        <v>213403.7</v>
      </c>
      <c r="J62" s="2">
        <v>113103</v>
      </c>
      <c r="K62" s="3">
        <v>207921.2</v>
      </c>
      <c r="L62" s="2">
        <v>112339</v>
      </c>
      <c r="M62" s="2">
        <v>204841</v>
      </c>
      <c r="N62" s="2">
        <v>109977</v>
      </c>
      <c r="O62" s="2">
        <v>200848</v>
      </c>
      <c r="P62" s="33">
        <f t="shared" si="0"/>
        <v>0.540790497759285</v>
      </c>
    </row>
    <row r="63" spans="1:16" ht="12.75" customHeight="1" x14ac:dyDescent="0.25">
      <c r="A63" s="1" t="s">
        <v>64</v>
      </c>
      <c r="B63" s="3">
        <v>901432.44</v>
      </c>
      <c r="C63" s="3">
        <v>1299806.6399999999</v>
      </c>
      <c r="D63" s="3">
        <v>891573.2</v>
      </c>
      <c r="E63" s="2">
        <v>1288391</v>
      </c>
      <c r="F63" s="3">
        <v>892170.31</v>
      </c>
      <c r="G63" s="3">
        <v>1288316.4099999999</v>
      </c>
      <c r="H63" s="3">
        <v>858868.13</v>
      </c>
      <c r="I63" s="3">
        <v>1251346.33</v>
      </c>
      <c r="J63" s="3">
        <v>846493.32</v>
      </c>
      <c r="K63" s="3">
        <v>1233787.6200000001</v>
      </c>
      <c r="L63" s="2">
        <v>880050</v>
      </c>
      <c r="M63" s="2">
        <v>1259005</v>
      </c>
      <c r="N63" s="2">
        <v>890535</v>
      </c>
      <c r="O63" s="2">
        <v>1269150</v>
      </c>
      <c r="P63" s="33">
        <f t="shared" si="0"/>
        <v>0.69302252741240833</v>
      </c>
    </row>
    <row r="64" spans="1:16" ht="12.75" customHeight="1" x14ac:dyDescent="0.25">
      <c r="A64" s="1" t="s">
        <v>65</v>
      </c>
      <c r="B64" s="3">
        <v>306778.8</v>
      </c>
      <c r="C64" s="3">
        <v>499031.3</v>
      </c>
      <c r="D64" s="3">
        <v>301471.5</v>
      </c>
      <c r="E64" s="3">
        <v>489697.3</v>
      </c>
      <c r="F64" s="3">
        <v>298812.2</v>
      </c>
      <c r="G64" s="3">
        <v>482989.6</v>
      </c>
      <c r="H64" s="3">
        <v>285814.7</v>
      </c>
      <c r="I64" s="2">
        <v>468042</v>
      </c>
      <c r="J64" s="3">
        <v>286175.09999999998</v>
      </c>
      <c r="K64" s="3">
        <v>464032.9</v>
      </c>
      <c r="L64" s="2">
        <v>273194</v>
      </c>
      <c r="M64" s="2">
        <v>442807</v>
      </c>
      <c r="N64" s="2">
        <v>274822</v>
      </c>
      <c r="O64" s="2">
        <v>436328</v>
      </c>
      <c r="P64" s="33">
        <f t="shared" si="0"/>
        <v>0.6176048156911994</v>
      </c>
    </row>
    <row r="65" spans="1:16" ht="12.75" customHeight="1" x14ac:dyDescent="0.25">
      <c r="A65" s="1" t="s">
        <v>66</v>
      </c>
      <c r="B65" s="3">
        <v>186497.7</v>
      </c>
      <c r="C65" s="2">
        <v>313291</v>
      </c>
      <c r="D65" s="3">
        <v>184857.1</v>
      </c>
      <c r="E65" s="3">
        <v>310677.5</v>
      </c>
      <c r="F65" s="3">
        <v>178681.2</v>
      </c>
      <c r="G65" s="3">
        <v>303159.5</v>
      </c>
      <c r="H65" s="3">
        <v>172314.4</v>
      </c>
      <c r="I65" s="3">
        <v>294523.40000000002</v>
      </c>
      <c r="J65" s="3">
        <v>169832.8</v>
      </c>
      <c r="K65" s="3">
        <v>289912.8</v>
      </c>
      <c r="L65" s="2">
        <v>170952</v>
      </c>
      <c r="M65" s="2">
        <v>287143</v>
      </c>
      <c r="N65" s="2">
        <v>171974</v>
      </c>
      <c r="O65" s="2">
        <v>285337</v>
      </c>
      <c r="P65" s="33">
        <f t="shared" si="0"/>
        <v>0.59266049719686931</v>
      </c>
    </row>
    <row r="66" spans="1:16" ht="12.75" customHeight="1" x14ac:dyDescent="0.25">
      <c r="A66" s="1" t="s">
        <v>67</v>
      </c>
      <c r="B66" s="3">
        <v>526386.5</v>
      </c>
      <c r="C66" s="3">
        <v>806981.3</v>
      </c>
      <c r="D66" s="3">
        <v>502408.2</v>
      </c>
      <c r="E66" s="3">
        <v>778974.4</v>
      </c>
      <c r="F66" s="3">
        <v>484236.2</v>
      </c>
      <c r="G66" s="3">
        <v>755674.4</v>
      </c>
      <c r="H66" s="3">
        <v>475989.9</v>
      </c>
      <c r="I66" s="3">
        <v>741483.2</v>
      </c>
      <c r="J66" s="3">
        <v>474212.3</v>
      </c>
      <c r="K66" s="3">
        <v>736115.4</v>
      </c>
      <c r="L66" s="2">
        <v>473567</v>
      </c>
      <c r="M66" s="2">
        <v>726274</v>
      </c>
      <c r="N66" s="2">
        <v>476435</v>
      </c>
      <c r="O66" s="2">
        <v>721031</v>
      </c>
      <c r="P66" s="33">
        <f t="shared" si="0"/>
        <v>0.64814618079766539</v>
      </c>
    </row>
    <row r="67" spans="1:16" ht="12.75" customHeight="1" x14ac:dyDescent="0.25">
      <c r="A67" s="1" t="s">
        <v>68</v>
      </c>
      <c r="B67" s="3">
        <v>230116.3</v>
      </c>
      <c r="C67" s="3">
        <v>390334.6</v>
      </c>
      <c r="D67" s="3">
        <v>223822.3</v>
      </c>
      <c r="E67" s="3">
        <v>382119.7</v>
      </c>
      <c r="F67" s="3">
        <v>215671.4</v>
      </c>
      <c r="G67" s="3">
        <v>373195.7</v>
      </c>
      <c r="H67" s="2">
        <v>204648</v>
      </c>
      <c r="I67" s="3">
        <v>361458.3</v>
      </c>
      <c r="J67" s="3">
        <v>194934.1</v>
      </c>
      <c r="K67" s="3">
        <v>349258.3</v>
      </c>
      <c r="L67" s="2">
        <v>198019</v>
      </c>
      <c r="M67" s="2">
        <v>348368</v>
      </c>
      <c r="N67" s="2">
        <v>198981</v>
      </c>
      <c r="O67" s="2">
        <v>346958</v>
      </c>
      <c r="P67" s="33">
        <f t="shared" si="0"/>
        <v>0.57420146729554911</v>
      </c>
    </row>
    <row r="68" spans="1:16" ht="12.75" customHeight="1" x14ac:dyDescent="0.25">
      <c r="A68" s="1" t="s">
        <v>69</v>
      </c>
      <c r="B68" s="3">
        <v>756470.3</v>
      </c>
      <c r="C68" s="3">
        <v>1162622.2</v>
      </c>
      <c r="D68" s="3">
        <v>750872.2</v>
      </c>
      <c r="E68" s="3">
        <v>1153358.5</v>
      </c>
      <c r="F68" s="2">
        <v>759179</v>
      </c>
      <c r="G68" s="3">
        <v>1156306.7</v>
      </c>
      <c r="H68" s="3">
        <v>758030.8</v>
      </c>
      <c r="I68" s="3">
        <v>1152367.3</v>
      </c>
      <c r="J68" s="2">
        <v>758219</v>
      </c>
      <c r="K68" s="3">
        <v>1147136.6000000001</v>
      </c>
      <c r="L68" s="2">
        <v>740730</v>
      </c>
      <c r="M68" s="2">
        <v>1120077</v>
      </c>
      <c r="N68" s="2">
        <v>741652</v>
      </c>
      <c r="O68" s="2">
        <v>1116326</v>
      </c>
      <c r="P68" s="33">
        <f t="shared" si="0"/>
        <v>0.65752911958655302</v>
      </c>
    </row>
    <row r="69" spans="1:16" ht="12.75" customHeight="1" x14ac:dyDescent="0.25">
      <c r="A69" s="1" t="s">
        <v>70</v>
      </c>
      <c r="B69" s="3">
        <v>414516.1</v>
      </c>
      <c r="C69" s="3">
        <v>648145.19999999995</v>
      </c>
      <c r="D69" s="3">
        <v>392924.6</v>
      </c>
      <c r="E69" s="3">
        <v>620659.6</v>
      </c>
      <c r="F69" s="3">
        <v>382576.8</v>
      </c>
      <c r="G69" s="3">
        <v>606839.19999999995</v>
      </c>
      <c r="H69" s="3">
        <v>353350.7</v>
      </c>
      <c r="I69" s="3">
        <v>575332.6</v>
      </c>
      <c r="J69" s="3">
        <v>322325.40000000002</v>
      </c>
      <c r="K69" s="3">
        <v>541487.9</v>
      </c>
      <c r="L69" s="2">
        <v>304786</v>
      </c>
      <c r="M69" s="2">
        <v>517279</v>
      </c>
      <c r="N69" s="2">
        <v>286049</v>
      </c>
      <c r="O69" s="2">
        <v>494524</v>
      </c>
      <c r="P69" s="33">
        <f t="shared" si="0"/>
        <v>0.61144702715228283</v>
      </c>
    </row>
    <row r="70" spans="1:16" ht="12.75" customHeight="1" x14ac:dyDescent="0.25">
      <c r="A70" s="1" t="s">
        <v>71</v>
      </c>
      <c r="B70" s="3">
        <v>257757.6</v>
      </c>
      <c r="C70" s="3">
        <v>394241.2</v>
      </c>
      <c r="D70" s="3">
        <v>250316.2</v>
      </c>
      <c r="E70" s="3">
        <v>385372.8</v>
      </c>
      <c r="F70" s="3">
        <v>249797.2</v>
      </c>
      <c r="G70" s="3">
        <v>376589.4</v>
      </c>
      <c r="H70" s="3">
        <v>190432.4</v>
      </c>
      <c r="I70" s="3">
        <v>316416.8</v>
      </c>
      <c r="J70" s="3">
        <v>184260.6</v>
      </c>
      <c r="K70" s="3">
        <v>308750.3</v>
      </c>
      <c r="L70" s="2">
        <v>175391</v>
      </c>
      <c r="M70" s="2">
        <v>297230</v>
      </c>
      <c r="N70" s="2">
        <v>173327</v>
      </c>
      <c r="O70" s="2">
        <v>292401</v>
      </c>
      <c r="P70" s="33">
        <f t="shared" si="0"/>
        <v>0.62116517897585932</v>
      </c>
    </row>
    <row r="71" spans="1:16" ht="12.75" customHeight="1" x14ac:dyDescent="0.25">
      <c r="A71" s="1" t="s">
        <v>72</v>
      </c>
      <c r="B71" s="3">
        <v>731014.7</v>
      </c>
      <c r="C71" s="3">
        <v>1055340.7</v>
      </c>
      <c r="D71" s="3">
        <v>726617.2</v>
      </c>
      <c r="E71" s="3">
        <v>1041442.1</v>
      </c>
      <c r="F71" s="3">
        <v>710227.1</v>
      </c>
      <c r="G71" s="3">
        <v>1021906.2</v>
      </c>
      <c r="H71" s="3">
        <v>673826.5</v>
      </c>
      <c r="I71" s="3">
        <v>983167.9</v>
      </c>
      <c r="J71" s="3">
        <v>688930.6</v>
      </c>
      <c r="K71" s="3">
        <v>992978.5</v>
      </c>
      <c r="L71" s="2">
        <v>681141</v>
      </c>
      <c r="M71" s="2">
        <v>977214</v>
      </c>
      <c r="N71" s="2">
        <v>684003</v>
      </c>
      <c r="O71" s="2">
        <v>973469</v>
      </c>
      <c r="P71" s="33">
        <f t="shared" si="0"/>
        <v>0.69488848172278594</v>
      </c>
    </row>
    <row r="72" spans="1:16" ht="12.75" customHeight="1" x14ac:dyDescent="0.25">
      <c r="A72" s="1" t="s">
        <v>73</v>
      </c>
      <c r="B72" s="3">
        <v>374772.3</v>
      </c>
      <c r="C72" s="3">
        <v>664371.5</v>
      </c>
      <c r="D72" s="3">
        <v>381189.9</v>
      </c>
      <c r="E72" s="3">
        <v>665830.5</v>
      </c>
      <c r="F72" s="3">
        <v>360565.6</v>
      </c>
      <c r="G72" s="3">
        <v>640714.6</v>
      </c>
      <c r="H72" s="3">
        <v>345612.9</v>
      </c>
      <c r="I72" s="3">
        <v>622984.5</v>
      </c>
      <c r="J72" s="3">
        <v>327454.8</v>
      </c>
      <c r="K72" s="3">
        <v>601365.4</v>
      </c>
      <c r="L72" s="2">
        <v>318843</v>
      </c>
      <c r="M72" s="2">
        <v>587704</v>
      </c>
      <c r="N72" s="2">
        <v>320612</v>
      </c>
      <c r="O72" s="2">
        <v>583127</v>
      </c>
      <c r="P72" s="33">
        <f t="shared" si="0"/>
        <v>0.55585507010731527</v>
      </c>
    </row>
    <row r="73" spans="1:16" ht="12.75" customHeight="1" x14ac:dyDescent="0.25">
      <c r="A73" s="1" t="s">
        <v>74</v>
      </c>
      <c r="B73" s="3">
        <v>219101.1</v>
      </c>
      <c r="C73" s="3">
        <v>358062.5</v>
      </c>
      <c r="D73" s="3">
        <v>213965.7</v>
      </c>
      <c r="E73" s="3">
        <v>351524.3</v>
      </c>
      <c r="F73" s="3">
        <v>208809.3</v>
      </c>
      <c r="G73" s="3">
        <v>346165.1</v>
      </c>
      <c r="H73" s="3">
        <v>207870.9</v>
      </c>
      <c r="I73" s="3">
        <v>344143.3</v>
      </c>
      <c r="J73" s="3">
        <v>197059.1</v>
      </c>
      <c r="K73" s="3">
        <v>330666.7</v>
      </c>
      <c r="L73" s="2">
        <v>187413</v>
      </c>
      <c r="M73" s="2">
        <v>317212</v>
      </c>
      <c r="N73" s="2">
        <v>186081</v>
      </c>
      <c r="O73" s="2">
        <v>313288</v>
      </c>
      <c r="P73" s="33">
        <f t="shared" si="0"/>
        <v>0.60121970885434217</v>
      </c>
    </row>
    <row r="74" spans="1:16" ht="12.75" customHeight="1" x14ac:dyDescent="0.25">
      <c r="A74" s="1" t="s">
        <v>75</v>
      </c>
      <c r="B74" s="3">
        <v>2804459.3</v>
      </c>
      <c r="C74" s="3">
        <v>4361620.9000000004</v>
      </c>
      <c r="D74" s="3">
        <v>2802969.9</v>
      </c>
      <c r="E74" s="3">
        <v>4342410.0999999996</v>
      </c>
      <c r="F74" s="3">
        <v>2766542.6</v>
      </c>
      <c r="G74" s="3">
        <v>4299549.4000000004</v>
      </c>
      <c r="H74" s="3">
        <v>2706733.5</v>
      </c>
      <c r="I74" s="3">
        <v>4219822.2</v>
      </c>
      <c r="J74" s="3">
        <v>2671282.6</v>
      </c>
      <c r="K74" s="2">
        <v>4166462</v>
      </c>
      <c r="L74" s="2">
        <v>2731256</v>
      </c>
      <c r="M74" s="2">
        <v>4193483</v>
      </c>
      <c r="N74" s="2">
        <v>2791984</v>
      </c>
      <c r="O74" s="2">
        <v>4230772</v>
      </c>
      <c r="P74" s="33">
        <f t="shared" ref="P74:P106" si="1">AVERAGE(N74/O74,L74/M74,J74/K74,H74/I74,F74/G74,D74/E74,B74/C74)</f>
        <v>0.64653246424085276</v>
      </c>
    </row>
    <row r="75" spans="1:16" ht="12.75" customHeight="1" x14ac:dyDescent="0.25">
      <c r="A75" s="1" t="s">
        <v>76</v>
      </c>
      <c r="B75" s="2">
        <v>108289</v>
      </c>
      <c r="C75" s="2">
        <v>221717</v>
      </c>
      <c r="D75" s="2">
        <v>108714</v>
      </c>
      <c r="E75" s="3">
        <v>219901.4</v>
      </c>
      <c r="F75" s="3">
        <v>106776.5</v>
      </c>
      <c r="G75" s="3">
        <v>216397.9</v>
      </c>
      <c r="H75" s="3">
        <v>102770.2</v>
      </c>
      <c r="I75" s="3">
        <v>209322.5</v>
      </c>
      <c r="J75" s="3">
        <v>97595.5</v>
      </c>
      <c r="K75" s="3">
        <v>201404.4</v>
      </c>
      <c r="L75" s="2">
        <v>98879</v>
      </c>
      <c r="M75" s="2">
        <v>199844</v>
      </c>
      <c r="N75" s="2">
        <v>101068</v>
      </c>
      <c r="O75" s="2">
        <v>198279</v>
      </c>
      <c r="P75" s="33">
        <f t="shared" si="1"/>
        <v>0.49375164329112364</v>
      </c>
    </row>
    <row r="76" spans="1:16" ht="12.75" customHeight="1" x14ac:dyDescent="0.25">
      <c r="A76" s="1" t="s">
        <v>77</v>
      </c>
      <c r="B76" s="2">
        <v>971081</v>
      </c>
      <c r="C76" s="3">
        <v>1532232.9</v>
      </c>
      <c r="D76" s="3">
        <v>956320.1</v>
      </c>
      <c r="E76" s="3">
        <v>1513921.4</v>
      </c>
      <c r="F76" s="3">
        <v>929836.7</v>
      </c>
      <c r="G76" s="3">
        <v>1485181.2</v>
      </c>
      <c r="H76" s="3">
        <v>916774.3</v>
      </c>
      <c r="I76" s="3">
        <v>1460321.7</v>
      </c>
      <c r="J76" s="3">
        <v>878808.3</v>
      </c>
      <c r="K76" s="3">
        <v>1412571.8</v>
      </c>
      <c r="L76" s="2">
        <v>917747</v>
      </c>
      <c r="M76" s="2">
        <v>1437204</v>
      </c>
      <c r="N76" s="2">
        <v>956336</v>
      </c>
      <c r="O76" s="2">
        <v>1469472</v>
      </c>
      <c r="P76" s="33">
        <f t="shared" si="1"/>
        <v>0.63297405477711632</v>
      </c>
    </row>
    <row r="77" spans="1:16" ht="12.75" customHeight="1" x14ac:dyDescent="0.25">
      <c r="A77" s="1" t="s">
        <v>78</v>
      </c>
      <c r="B77" s="3">
        <v>1065881.3</v>
      </c>
      <c r="C77" s="3">
        <v>1547632.9</v>
      </c>
      <c r="D77" s="3">
        <v>1073130.5</v>
      </c>
      <c r="E77" s="3">
        <v>1552587.7</v>
      </c>
      <c r="F77" s="3">
        <v>1073125.7</v>
      </c>
      <c r="G77" s="3">
        <v>1550062.1</v>
      </c>
      <c r="H77" s="3">
        <v>1052056.6000000001</v>
      </c>
      <c r="I77" s="3">
        <v>1526741.2</v>
      </c>
      <c r="J77" s="3">
        <v>1070169.6000000001</v>
      </c>
      <c r="K77" s="3">
        <v>1542661.7</v>
      </c>
      <c r="L77" s="2">
        <v>1085433</v>
      </c>
      <c r="M77" s="2">
        <v>1551128</v>
      </c>
      <c r="N77" s="2">
        <v>1099207</v>
      </c>
      <c r="O77" s="2">
        <v>1559708</v>
      </c>
      <c r="P77" s="33">
        <f t="shared" si="1"/>
        <v>0.69422021493230379</v>
      </c>
    </row>
    <row r="78" spans="1:16" ht="12.75" customHeight="1" x14ac:dyDescent="0.25">
      <c r="A78" s="1" t="s">
        <v>79</v>
      </c>
      <c r="B78" s="3">
        <v>527574.6</v>
      </c>
      <c r="C78" s="3">
        <v>755169.6</v>
      </c>
      <c r="D78" s="3">
        <v>532832.9</v>
      </c>
      <c r="E78" s="3">
        <v>759089.1</v>
      </c>
      <c r="F78" s="2">
        <v>531601</v>
      </c>
      <c r="G78" s="2">
        <v>755829</v>
      </c>
      <c r="H78" s="2">
        <v>520665</v>
      </c>
      <c r="I78" s="3">
        <v>742155.3</v>
      </c>
      <c r="J78" s="3">
        <v>516379.8</v>
      </c>
      <c r="K78" s="3">
        <v>735177.2</v>
      </c>
      <c r="L78" s="2">
        <v>521726</v>
      </c>
      <c r="M78" s="2">
        <v>735570</v>
      </c>
      <c r="N78" s="2">
        <v>526416</v>
      </c>
      <c r="O78" s="2">
        <v>736969</v>
      </c>
      <c r="P78" s="33">
        <f t="shared" si="1"/>
        <v>0.70448796895157983</v>
      </c>
    </row>
    <row r="79" spans="1:16" ht="12.75" customHeight="1" x14ac:dyDescent="0.25">
      <c r="A79" s="1" t="s">
        <v>80</v>
      </c>
      <c r="B79" s="3">
        <v>237136.7</v>
      </c>
      <c r="C79" s="3">
        <v>328804.3</v>
      </c>
      <c r="D79" s="2">
        <v>236713</v>
      </c>
      <c r="E79" s="3">
        <v>327998.7</v>
      </c>
      <c r="F79" s="3">
        <v>241443.3</v>
      </c>
      <c r="G79" s="3">
        <v>332062.40000000002</v>
      </c>
      <c r="H79" s="3">
        <v>250755.6</v>
      </c>
      <c r="I79" s="3">
        <v>341344.4</v>
      </c>
      <c r="J79" s="3">
        <v>262644.3</v>
      </c>
      <c r="K79" s="3">
        <v>353230.2</v>
      </c>
      <c r="L79" s="2">
        <v>269570</v>
      </c>
      <c r="M79" s="2">
        <v>359844</v>
      </c>
      <c r="N79" s="2">
        <v>275877</v>
      </c>
      <c r="O79" s="2">
        <v>365959</v>
      </c>
      <c r="P79" s="33">
        <f t="shared" si="1"/>
        <v>0.73587698295119208</v>
      </c>
    </row>
    <row r="80" spans="1:16" ht="12.75" customHeight="1" x14ac:dyDescent="0.25">
      <c r="A80" s="1" t="s">
        <v>81</v>
      </c>
      <c r="B80" s="2">
        <v>301170</v>
      </c>
      <c r="C80" s="3">
        <v>463659.1</v>
      </c>
      <c r="D80" s="3">
        <v>303583.59999999998</v>
      </c>
      <c r="E80" s="2">
        <v>465499</v>
      </c>
      <c r="F80" s="3">
        <v>300086.5</v>
      </c>
      <c r="G80" s="3">
        <v>462175.7</v>
      </c>
      <c r="H80" s="3">
        <v>280638.09999999998</v>
      </c>
      <c r="I80" s="3">
        <v>443243.6</v>
      </c>
      <c r="J80" s="3">
        <v>291143.40000000002</v>
      </c>
      <c r="K80" s="3">
        <v>454252.3</v>
      </c>
      <c r="L80" s="2">
        <v>294140</v>
      </c>
      <c r="M80" s="2">
        <v>455716</v>
      </c>
      <c r="N80" s="2">
        <v>296914</v>
      </c>
      <c r="O80" s="2">
        <v>456780</v>
      </c>
      <c r="P80" s="33">
        <f t="shared" si="1"/>
        <v>0.64579228441798464</v>
      </c>
    </row>
    <row r="81" spans="1:16" ht="12.75" customHeight="1" x14ac:dyDescent="0.25">
      <c r="A81" s="1" t="s">
        <v>82</v>
      </c>
      <c r="B81" s="2">
        <v>659208</v>
      </c>
      <c r="C81" s="3">
        <v>1060038.1000000001</v>
      </c>
      <c r="D81" s="3">
        <v>664805.30000000005</v>
      </c>
      <c r="E81" s="3">
        <v>1055999.6000000001</v>
      </c>
      <c r="F81" s="3">
        <v>656803.69999999995</v>
      </c>
      <c r="G81" s="3">
        <v>1047908.2</v>
      </c>
      <c r="H81" s="3">
        <v>635132.4</v>
      </c>
      <c r="I81" s="3">
        <v>1023436.8</v>
      </c>
      <c r="J81" s="3">
        <v>624709.19999999995</v>
      </c>
      <c r="K81" s="3">
        <v>1009824.1</v>
      </c>
      <c r="L81" s="2">
        <v>629198</v>
      </c>
      <c r="M81" s="2">
        <v>1005308</v>
      </c>
      <c r="N81" s="2">
        <v>635374</v>
      </c>
      <c r="O81" s="2">
        <v>1003312</v>
      </c>
      <c r="P81" s="33">
        <f t="shared" si="1"/>
        <v>0.62522437668294495</v>
      </c>
    </row>
    <row r="82" spans="1:16" ht="12.75" customHeight="1" x14ac:dyDescent="0.25">
      <c r="A82" s="1" t="s">
        <v>117</v>
      </c>
      <c r="B82" s="3">
        <v>3153068.3</v>
      </c>
      <c r="C82" s="3">
        <v>5674102.4000000004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s="33" t="e">
        <f t="shared" si="1"/>
        <v>#VALUE!</v>
      </c>
    </row>
    <row r="83" spans="1:16" ht="12.75" customHeight="1" x14ac:dyDescent="0.25">
      <c r="A83" s="1" t="s">
        <v>83</v>
      </c>
      <c r="B83" t="s">
        <v>0</v>
      </c>
      <c r="C83" t="s">
        <v>0</v>
      </c>
      <c r="D83" s="2">
        <v>2932968</v>
      </c>
      <c r="E83" s="3">
        <v>5112467.4000000004</v>
      </c>
      <c r="F83" s="3">
        <v>2872455.6</v>
      </c>
      <c r="G83" s="3">
        <v>5032372.5</v>
      </c>
      <c r="H83" s="3">
        <v>2777121.2</v>
      </c>
      <c r="I83" s="3">
        <v>4923108.5</v>
      </c>
      <c r="J83" s="3">
        <v>2772208.5</v>
      </c>
      <c r="K83" s="3">
        <v>4891040.4000000004</v>
      </c>
      <c r="L83" s="2">
        <v>2792908</v>
      </c>
      <c r="M83" s="2">
        <v>4874263</v>
      </c>
      <c r="N83" s="2">
        <v>2801985</v>
      </c>
      <c r="O83" s="2">
        <v>4860424</v>
      </c>
      <c r="P83" s="33" t="e">
        <f t="shared" si="1"/>
        <v>#VALUE!</v>
      </c>
    </row>
    <row r="84" spans="1:16" ht="12.75" customHeight="1" x14ac:dyDescent="0.25">
      <c r="A84" s="1" t="s">
        <v>84</v>
      </c>
      <c r="B84" s="3">
        <v>13406.7</v>
      </c>
      <c r="C84" s="3">
        <v>48642.1</v>
      </c>
      <c r="D84" s="2">
        <v>13796</v>
      </c>
      <c r="E84" s="3">
        <v>49143.4</v>
      </c>
      <c r="F84" s="3">
        <v>14565.2</v>
      </c>
      <c r="G84" s="3">
        <v>49824.7</v>
      </c>
      <c r="H84" s="3">
        <v>14428.2</v>
      </c>
      <c r="I84" s="3">
        <v>49496.6</v>
      </c>
      <c r="J84" s="3">
        <v>14070.8</v>
      </c>
      <c r="K84" s="3">
        <v>49068.9</v>
      </c>
      <c r="L84" s="2">
        <v>14679</v>
      </c>
      <c r="M84" s="2">
        <v>49465</v>
      </c>
      <c r="N84" s="2">
        <v>15906</v>
      </c>
      <c r="O84" s="2">
        <v>50155</v>
      </c>
      <c r="P84" s="33">
        <f t="shared" si="1"/>
        <v>0.29154636673804391</v>
      </c>
    </row>
    <row r="85" spans="1:16" ht="12.75" customHeight="1" x14ac:dyDescent="0.25">
      <c r="A85" s="1" t="s">
        <v>85</v>
      </c>
      <c r="B85" s="3">
        <v>11398.2</v>
      </c>
      <c r="C85" s="3">
        <v>67254.399999999994</v>
      </c>
      <c r="D85" s="3">
        <v>11606.7</v>
      </c>
      <c r="E85" s="2">
        <v>67052</v>
      </c>
      <c r="F85" s="3">
        <v>11936.8</v>
      </c>
      <c r="G85" s="3">
        <v>67672.899999999994</v>
      </c>
      <c r="H85" s="3">
        <v>11559.5</v>
      </c>
      <c r="I85" s="3">
        <v>67820.600000000006</v>
      </c>
      <c r="J85" s="3">
        <v>12816.8</v>
      </c>
      <c r="K85" s="3">
        <v>69162.8</v>
      </c>
      <c r="L85" s="2">
        <v>12047</v>
      </c>
      <c r="M85" s="2">
        <v>68715</v>
      </c>
      <c r="N85" s="2">
        <v>11950</v>
      </c>
      <c r="O85" s="2">
        <v>68023</v>
      </c>
      <c r="P85" s="33">
        <f t="shared" si="1"/>
        <v>0.17510264905819403</v>
      </c>
    </row>
    <row r="86" spans="1:16" ht="12.75" customHeight="1" x14ac:dyDescent="0.25">
      <c r="A86" s="1" t="s">
        <v>86</v>
      </c>
      <c r="B86" s="3">
        <v>60650.400000000001</v>
      </c>
      <c r="C86" s="3">
        <v>131945.29999999999</v>
      </c>
      <c r="D86" s="3">
        <v>59388.9</v>
      </c>
      <c r="E86" s="3">
        <v>129913.1</v>
      </c>
      <c r="F86" s="3">
        <v>57462.400000000001</v>
      </c>
      <c r="G86" s="3">
        <v>127639.3</v>
      </c>
      <c r="H86" s="3">
        <v>57191.8</v>
      </c>
      <c r="I86" s="2">
        <v>127075</v>
      </c>
      <c r="J86" s="3">
        <v>56327.1</v>
      </c>
      <c r="K86" s="3">
        <v>125854.7</v>
      </c>
      <c r="L86" s="2">
        <v>57868</v>
      </c>
      <c r="M86" s="2">
        <v>126524</v>
      </c>
      <c r="N86" s="2">
        <v>57190</v>
      </c>
      <c r="O86" s="2">
        <v>125664</v>
      </c>
      <c r="P86" s="33">
        <f t="shared" si="1"/>
        <v>0.453870045524707</v>
      </c>
    </row>
    <row r="87" spans="1:16" ht="12.75" customHeight="1" x14ac:dyDescent="0.25">
      <c r="A87" s="1" t="s">
        <v>87</v>
      </c>
      <c r="B87" s="3">
        <v>338436.3</v>
      </c>
      <c r="C87" s="3">
        <v>611395.19999999995</v>
      </c>
      <c r="D87" s="3">
        <v>329108.3</v>
      </c>
      <c r="E87" s="3">
        <v>593917.1</v>
      </c>
      <c r="F87" s="3">
        <v>322629.5</v>
      </c>
      <c r="G87" s="3">
        <v>582834.4</v>
      </c>
      <c r="H87" s="3">
        <v>311530.7</v>
      </c>
      <c r="I87" s="3">
        <v>569138.80000000005</v>
      </c>
      <c r="J87" s="3">
        <v>301483.40000000002</v>
      </c>
      <c r="K87" s="3">
        <v>555903.9</v>
      </c>
      <c r="L87" s="2">
        <v>294866</v>
      </c>
      <c r="M87" s="2">
        <v>545608</v>
      </c>
      <c r="N87" s="2">
        <v>291916</v>
      </c>
      <c r="O87" s="2">
        <v>538523</v>
      </c>
      <c r="P87" s="33">
        <f t="shared" si="1"/>
        <v>0.54763392512375242</v>
      </c>
    </row>
    <row r="88" spans="1:16" ht="12.75" customHeight="1" x14ac:dyDescent="0.25">
      <c r="A88" s="1" t="s">
        <v>88</v>
      </c>
      <c r="B88" s="3">
        <v>532556.80000000005</v>
      </c>
      <c r="C88" s="3">
        <v>964691.2</v>
      </c>
      <c r="D88" s="3">
        <v>528169.80000000005</v>
      </c>
      <c r="E88" s="3">
        <v>954301.4</v>
      </c>
      <c r="F88" s="2">
        <v>517373</v>
      </c>
      <c r="G88" s="3">
        <v>939659.7</v>
      </c>
      <c r="H88" s="3">
        <v>498550.8</v>
      </c>
      <c r="I88" s="3">
        <v>916497.8</v>
      </c>
      <c r="J88" s="3">
        <v>492983.3</v>
      </c>
      <c r="K88" s="3">
        <v>905676.6</v>
      </c>
      <c r="L88" s="2">
        <v>505662</v>
      </c>
      <c r="M88" s="2">
        <v>909025</v>
      </c>
      <c r="N88" s="2">
        <v>516493</v>
      </c>
      <c r="O88" s="2">
        <v>911942</v>
      </c>
      <c r="P88" s="33">
        <f t="shared" si="1"/>
        <v>0.55243453603121284</v>
      </c>
    </row>
    <row r="89" spans="1:16" ht="12.75" customHeight="1" x14ac:dyDescent="0.25">
      <c r="A89" s="1" t="s">
        <v>89</v>
      </c>
      <c r="B89" s="3">
        <v>414992.6</v>
      </c>
      <c r="C89" s="3">
        <v>746744.7</v>
      </c>
      <c r="D89" s="3">
        <v>410814.5</v>
      </c>
      <c r="E89" s="3">
        <v>740764.3</v>
      </c>
      <c r="F89" s="2">
        <v>409073</v>
      </c>
      <c r="G89" s="3">
        <v>739118.4</v>
      </c>
      <c r="H89" s="3">
        <v>394961.2</v>
      </c>
      <c r="I89" s="3">
        <v>724482.7</v>
      </c>
      <c r="J89" s="3">
        <v>400194.8</v>
      </c>
      <c r="K89" s="3">
        <v>727511.5</v>
      </c>
      <c r="L89" s="2">
        <v>420826</v>
      </c>
      <c r="M89" s="2">
        <v>743096</v>
      </c>
      <c r="N89" s="2">
        <v>426728</v>
      </c>
      <c r="O89" s="2">
        <v>745477</v>
      </c>
      <c r="P89" s="33">
        <f t="shared" si="1"/>
        <v>0.55682367731549998</v>
      </c>
    </row>
    <row r="90" spans="1:16" ht="12.75" customHeight="1" x14ac:dyDescent="0.25">
      <c r="A90" s="1" t="s">
        <v>90</v>
      </c>
      <c r="B90" s="3">
        <v>504018.6</v>
      </c>
      <c r="C90" s="3">
        <v>811786.8</v>
      </c>
      <c r="D90" s="3">
        <v>492523.3</v>
      </c>
      <c r="E90" s="3">
        <v>792642.5</v>
      </c>
      <c r="F90" s="3">
        <v>490849.6</v>
      </c>
      <c r="G90" s="3">
        <v>786382.3</v>
      </c>
      <c r="H90" s="3">
        <v>469465.9</v>
      </c>
      <c r="I90" s="3">
        <v>761409.2</v>
      </c>
      <c r="J90" s="3">
        <v>466500.8</v>
      </c>
      <c r="K90" s="3">
        <v>753267.3</v>
      </c>
      <c r="L90" s="2">
        <v>469069</v>
      </c>
      <c r="M90" s="2">
        <v>747551</v>
      </c>
      <c r="N90" s="2">
        <v>472844</v>
      </c>
      <c r="O90" s="2">
        <v>746114</v>
      </c>
      <c r="P90" s="33">
        <f t="shared" si="1"/>
        <v>0.62336086446728545</v>
      </c>
    </row>
    <row r="91" spans="1:16" ht="12.75" customHeight="1" x14ac:dyDescent="0.25">
      <c r="A91" s="1" t="s">
        <v>91</v>
      </c>
      <c r="B91" s="3">
        <v>586214.6</v>
      </c>
      <c r="C91" s="3">
        <v>927329.2</v>
      </c>
      <c r="D91" s="3">
        <v>603965.9</v>
      </c>
      <c r="E91" s="3">
        <v>939077.4</v>
      </c>
      <c r="F91" s="3">
        <v>589982.80000000005</v>
      </c>
      <c r="G91" s="2">
        <v>923603</v>
      </c>
      <c r="H91" s="3">
        <v>570542.30000000005</v>
      </c>
      <c r="I91" s="2">
        <v>903581</v>
      </c>
      <c r="J91" s="3">
        <v>574804.4</v>
      </c>
      <c r="K91" s="3">
        <v>900795.2</v>
      </c>
      <c r="L91" s="2">
        <v>571134</v>
      </c>
      <c r="M91" s="2">
        <v>893750</v>
      </c>
      <c r="N91" s="2">
        <v>575919</v>
      </c>
      <c r="O91" s="2">
        <v>896024</v>
      </c>
      <c r="P91" s="33">
        <f t="shared" si="1"/>
        <v>0.63791395774519799</v>
      </c>
    </row>
    <row r="92" spans="1:16" ht="12.75" customHeight="1" x14ac:dyDescent="0.25">
      <c r="A92" s="1" t="s">
        <v>92</v>
      </c>
      <c r="B92" s="3">
        <v>311781.2</v>
      </c>
      <c r="C92" s="3">
        <v>549829.19999999995</v>
      </c>
      <c r="D92" s="3">
        <v>297167.7</v>
      </c>
      <c r="E92" s="3">
        <v>531294.6</v>
      </c>
      <c r="F92" s="3">
        <v>282631.90000000002</v>
      </c>
      <c r="G92" s="3">
        <v>512721.5</v>
      </c>
      <c r="H92" s="3">
        <v>277888.90000000002</v>
      </c>
      <c r="I92" s="3">
        <v>506137.3</v>
      </c>
      <c r="J92" s="2">
        <v>274758</v>
      </c>
      <c r="K92" s="3">
        <v>499234.9</v>
      </c>
      <c r="L92" s="2">
        <v>270739</v>
      </c>
      <c r="M92" s="2">
        <v>491125</v>
      </c>
      <c r="N92" s="2">
        <v>259113</v>
      </c>
      <c r="O92" s="2">
        <v>483814</v>
      </c>
      <c r="P92" s="33">
        <f t="shared" si="1"/>
        <v>0.55197715373655276</v>
      </c>
    </row>
    <row r="93" spans="1:16" ht="12.75" customHeight="1" x14ac:dyDescent="0.25">
      <c r="A93" s="1" t="s">
        <v>93</v>
      </c>
      <c r="B93" s="3">
        <v>186361.4</v>
      </c>
      <c r="C93" s="3">
        <v>315272.5</v>
      </c>
      <c r="D93" s="3">
        <v>186426.9</v>
      </c>
      <c r="E93" s="3">
        <v>314361.59999999998</v>
      </c>
      <c r="F93" s="3">
        <v>175951.4</v>
      </c>
      <c r="G93" s="3">
        <v>302916.3</v>
      </c>
      <c r="H93" s="3">
        <v>171001.9</v>
      </c>
      <c r="I93" s="3">
        <v>297469.5</v>
      </c>
      <c r="J93" s="3">
        <v>178269.1</v>
      </c>
      <c r="K93" s="3">
        <v>304564.59999999998</v>
      </c>
      <c r="L93" s="2">
        <v>176017</v>
      </c>
      <c r="M93" s="2">
        <v>299406</v>
      </c>
      <c r="N93" s="2">
        <v>173928</v>
      </c>
      <c r="O93" s="2">
        <v>294688</v>
      </c>
      <c r="P93" s="33">
        <f t="shared" si="1"/>
        <v>0.58618303790062032</v>
      </c>
    </row>
    <row r="94" spans="1:16" ht="12.75" customHeight="1" x14ac:dyDescent="0.25">
      <c r="A94" s="1" t="s">
        <v>116</v>
      </c>
      <c r="B94" s="3">
        <v>1111497.7</v>
      </c>
      <c r="C94" s="3">
        <v>2133396.7999999998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s="33" t="e">
        <f t="shared" si="1"/>
        <v>#VALUE!</v>
      </c>
    </row>
    <row r="95" spans="1:16" ht="12.75" customHeight="1" x14ac:dyDescent="0.25">
      <c r="A95" s="1" t="s">
        <v>94</v>
      </c>
      <c r="B95" t="s">
        <v>0</v>
      </c>
      <c r="C95" t="s">
        <v>0</v>
      </c>
      <c r="D95" s="3">
        <v>1324631.8700000001</v>
      </c>
      <c r="E95" s="3">
        <v>2636920.4700000002</v>
      </c>
      <c r="F95" s="3">
        <v>1333709.6000000001</v>
      </c>
      <c r="G95" s="3">
        <v>2640300.5</v>
      </c>
      <c r="H95" s="3">
        <v>1308322.1000000001</v>
      </c>
      <c r="I95" s="3">
        <v>2599790.5</v>
      </c>
      <c r="J95" s="3">
        <v>1283301.3999999999</v>
      </c>
      <c r="K95" s="3">
        <v>2556363.5</v>
      </c>
      <c r="L95" s="2">
        <v>1304078</v>
      </c>
      <c r="M95" s="2">
        <v>2552572</v>
      </c>
      <c r="N95" s="2">
        <v>1307778</v>
      </c>
      <c r="O95" s="2">
        <v>2532624</v>
      </c>
      <c r="P95" s="33" t="e">
        <f t="shared" si="1"/>
        <v>#VALUE!</v>
      </c>
    </row>
    <row r="96" spans="1:16" ht="12.75" customHeight="1" x14ac:dyDescent="0.25">
      <c r="A96" s="1" t="s">
        <v>95</v>
      </c>
      <c r="B96" s="3">
        <v>99175.6</v>
      </c>
      <c r="C96" s="3">
        <v>223002.7</v>
      </c>
      <c r="D96" s="2">
        <v>97375</v>
      </c>
      <c r="E96" s="3">
        <v>221221.9</v>
      </c>
      <c r="F96" s="3">
        <v>95779.6</v>
      </c>
      <c r="G96" s="3">
        <v>219952.3</v>
      </c>
      <c r="H96" s="3">
        <v>91010.4</v>
      </c>
      <c r="I96" s="3">
        <v>214433.2</v>
      </c>
      <c r="J96" s="3">
        <v>84270.3</v>
      </c>
      <c r="K96" s="3">
        <v>207066.1</v>
      </c>
      <c r="L96" s="2">
        <v>84505</v>
      </c>
      <c r="M96" s="2">
        <v>205613</v>
      </c>
      <c r="N96" s="2">
        <v>85797</v>
      </c>
      <c r="O96" s="2">
        <v>204864</v>
      </c>
      <c r="P96" s="33">
        <f t="shared" si="1"/>
        <v>0.42593424921640649</v>
      </c>
    </row>
    <row r="97" spans="1:16" ht="12.75" customHeight="1" x14ac:dyDescent="0.25">
      <c r="A97" s="1" t="s">
        <v>96</v>
      </c>
      <c r="B97" s="3">
        <v>94075.9</v>
      </c>
      <c r="C97" s="3">
        <v>276209.09999999998</v>
      </c>
      <c r="D97" s="3">
        <v>95249.1</v>
      </c>
      <c r="E97" s="3">
        <v>273040.40000000002</v>
      </c>
      <c r="F97" s="3">
        <v>91957.6</v>
      </c>
      <c r="G97" s="3">
        <v>268343.90000000002</v>
      </c>
      <c r="H97" s="3">
        <v>92385.7</v>
      </c>
      <c r="I97" s="3">
        <v>266717.3</v>
      </c>
      <c r="J97" s="3">
        <v>91579.199999999997</v>
      </c>
      <c r="K97" s="3">
        <v>262578.3</v>
      </c>
      <c r="L97" s="2">
        <v>101261</v>
      </c>
      <c r="M97" s="2">
        <v>268674</v>
      </c>
      <c r="N97" s="2">
        <v>101729</v>
      </c>
      <c r="O97" s="2">
        <v>264529</v>
      </c>
      <c r="P97" s="33">
        <f t="shared" si="1"/>
        <v>0.35553377575385364</v>
      </c>
    </row>
    <row r="98" spans="1:16" ht="12.75" customHeight="1" x14ac:dyDescent="0.25">
      <c r="A98" s="1" t="s">
        <v>97</v>
      </c>
      <c r="B98" s="3">
        <v>163687.79999999999</v>
      </c>
      <c r="C98" s="3">
        <v>346657.9</v>
      </c>
      <c r="D98" s="3">
        <v>178557.1</v>
      </c>
      <c r="E98" s="3">
        <v>359105.4</v>
      </c>
      <c r="F98" s="3">
        <v>190689.6</v>
      </c>
      <c r="G98" s="3">
        <v>371047.4</v>
      </c>
      <c r="H98" s="3">
        <v>178703.3</v>
      </c>
      <c r="I98" s="3">
        <v>358368.3</v>
      </c>
      <c r="J98" s="3">
        <v>176519.9</v>
      </c>
      <c r="K98" s="3">
        <v>355441.7</v>
      </c>
      <c r="L98" s="2">
        <v>183144</v>
      </c>
      <c r="M98" s="2">
        <v>359983</v>
      </c>
      <c r="N98" s="2">
        <v>188292</v>
      </c>
      <c r="O98" s="2">
        <v>363759</v>
      </c>
      <c r="P98" s="33">
        <f t="shared" si="1"/>
        <v>0.50071479713019185</v>
      </c>
    </row>
    <row r="99" spans="1:16" ht="12.75" customHeight="1" x14ac:dyDescent="0.25">
      <c r="A99" s="1" t="s">
        <v>98</v>
      </c>
      <c r="B99" s="3">
        <v>54110.9</v>
      </c>
      <c r="C99" s="3">
        <v>120230.9</v>
      </c>
      <c r="D99" s="3">
        <v>55614.400000000001</v>
      </c>
      <c r="E99" s="3">
        <v>121648.5</v>
      </c>
      <c r="F99" s="3">
        <v>55831.4</v>
      </c>
      <c r="G99" s="3">
        <v>121924.8</v>
      </c>
      <c r="H99" s="3">
        <v>57321.5</v>
      </c>
      <c r="I99" s="3">
        <v>123072.9</v>
      </c>
      <c r="J99" s="3">
        <v>57325.599999999999</v>
      </c>
      <c r="K99" s="3">
        <v>122190.39999999999</v>
      </c>
      <c r="L99" s="2">
        <v>56387</v>
      </c>
      <c r="M99" s="2">
        <v>120202</v>
      </c>
      <c r="N99" s="2">
        <v>56024</v>
      </c>
      <c r="O99" s="2">
        <v>119369</v>
      </c>
      <c r="P99" s="33">
        <f t="shared" si="1"/>
        <v>0.46264093954132596</v>
      </c>
    </row>
    <row r="100" spans="1:16" ht="12.75" customHeight="1" x14ac:dyDescent="0.25">
      <c r="A100" s="1" t="s">
        <v>99</v>
      </c>
      <c r="B100" s="3">
        <v>300186.90000000002</v>
      </c>
      <c r="C100" s="3">
        <v>558523.1</v>
      </c>
      <c r="D100" s="3">
        <v>308141.2</v>
      </c>
      <c r="E100" s="3">
        <v>562851.9</v>
      </c>
      <c r="F100" s="3">
        <v>310840.3</v>
      </c>
      <c r="G100" s="2">
        <v>565114</v>
      </c>
      <c r="H100" s="3">
        <v>317452.3</v>
      </c>
      <c r="I100" s="3">
        <v>567426.19999999995</v>
      </c>
      <c r="J100" s="3">
        <v>307515.5</v>
      </c>
      <c r="K100" s="3">
        <v>551965.69999999995</v>
      </c>
      <c r="L100" s="2">
        <v>309756</v>
      </c>
      <c r="M100" s="2">
        <v>548650</v>
      </c>
      <c r="N100" s="2">
        <v>315704</v>
      </c>
      <c r="O100" s="2">
        <v>547209</v>
      </c>
      <c r="P100" s="33">
        <f t="shared" si="1"/>
        <v>0.55615426831410708</v>
      </c>
    </row>
    <row r="101" spans="1:16" ht="12.75" customHeight="1" x14ac:dyDescent="0.25">
      <c r="A101" s="1" t="s">
        <v>100</v>
      </c>
      <c r="B101" s="2">
        <v>296639</v>
      </c>
      <c r="C101" s="3">
        <v>511887.9</v>
      </c>
      <c r="D101" s="3">
        <v>294202.8</v>
      </c>
      <c r="E101" s="3">
        <v>507309.1</v>
      </c>
      <c r="F101" s="3">
        <v>294073.09999999998</v>
      </c>
      <c r="G101" s="3">
        <v>504461.4</v>
      </c>
      <c r="H101" s="3">
        <v>275814.2</v>
      </c>
      <c r="I101" s="3">
        <v>483197.4</v>
      </c>
      <c r="J101" s="3">
        <v>257473.7</v>
      </c>
      <c r="K101" s="3">
        <v>461051.9</v>
      </c>
      <c r="L101" s="2">
        <v>253769</v>
      </c>
      <c r="M101" s="2">
        <v>451711</v>
      </c>
      <c r="N101" s="2">
        <v>248578</v>
      </c>
      <c r="O101" s="2">
        <v>443245</v>
      </c>
      <c r="P101" s="33">
        <f t="shared" si="1"/>
        <v>0.57060582479763544</v>
      </c>
    </row>
    <row r="102" spans="1:16" ht="12.75" customHeight="1" x14ac:dyDescent="0.25">
      <c r="A102" s="1" t="s">
        <v>101</v>
      </c>
      <c r="B102" s="3">
        <v>144192.79999999999</v>
      </c>
      <c r="C102" s="3">
        <v>273648.2</v>
      </c>
      <c r="D102" s="3">
        <v>148178.26999999999</v>
      </c>
      <c r="E102" s="3">
        <v>273529.37</v>
      </c>
      <c r="F102" s="2">
        <v>148407</v>
      </c>
      <c r="G102" s="3">
        <v>271660.2</v>
      </c>
      <c r="H102" s="3">
        <v>147828.5</v>
      </c>
      <c r="I102" s="3">
        <v>267693.7</v>
      </c>
      <c r="J102" s="3">
        <v>153684.9</v>
      </c>
      <c r="K102" s="3">
        <v>271449.5</v>
      </c>
      <c r="L102" s="2">
        <v>154467</v>
      </c>
      <c r="M102" s="2">
        <v>270103</v>
      </c>
      <c r="N102" s="2">
        <v>154748</v>
      </c>
      <c r="O102" s="2">
        <v>268009</v>
      </c>
      <c r="P102" s="33">
        <f t="shared" si="1"/>
        <v>0.55466077571626959</v>
      </c>
    </row>
    <row r="103" spans="1:16" ht="12.75" customHeight="1" x14ac:dyDescent="0.25">
      <c r="A103" s="1" t="s">
        <v>102</v>
      </c>
      <c r="B103" s="3">
        <v>32524.400000000001</v>
      </c>
      <c r="C103" s="3">
        <v>66566.8</v>
      </c>
      <c r="D103" s="3">
        <v>33322.699999999997</v>
      </c>
      <c r="E103" s="3">
        <v>67131.199999999997</v>
      </c>
      <c r="F103" s="3">
        <v>34110.1</v>
      </c>
      <c r="G103" s="3">
        <v>67561.899999999994</v>
      </c>
      <c r="H103" s="3">
        <v>34906.800000000003</v>
      </c>
      <c r="I103" s="3">
        <v>67872.3</v>
      </c>
      <c r="J103" s="2">
        <v>38348</v>
      </c>
      <c r="K103" s="2">
        <v>70769</v>
      </c>
      <c r="L103" s="2">
        <v>38534</v>
      </c>
      <c r="M103" s="2">
        <v>70209</v>
      </c>
      <c r="N103" s="2">
        <v>37392</v>
      </c>
      <c r="O103" s="2">
        <v>68382</v>
      </c>
      <c r="P103" s="33">
        <f t="shared" si="1"/>
        <v>0.52024083429442547</v>
      </c>
    </row>
    <row r="104" spans="1:16" ht="12.75" customHeight="1" x14ac:dyDescent="0.25">
      <c r="A104" s="1" t="s">
        <v>103</v>
      </c>
      <c r="B104" s="3">
        <v>93037.9</v>
      </c>
      <c r="C104" s="3">
        <v>183173.7</v>
      </c>
      <c r="D104" s="3">
        <v>87087.3</v>
      </c>
      <c r="E104" s="3">
        <v>178681.8</v>
      </c>
      <c r="F104" s="3">
        <v>85652.4</v>
      </c>
      <c r="G104" s="3">
        <v>178850.9</v>
      </c>
      <c r="H104" s="3">
        <v>87204.9</v>
      </c>
      <c r="I104" s="3">
        <v>180626.1</v>
      </c>
      <c r="J104" s="2">
        <v>90167</v>
      </c>
      <c r="K104" s="3">
        <v>183233.6</v>
      </c>
      <c r="L104" s="2">
        <v>95510</v>
      </c>
      <c r="M104" s="2">
        <v>186965</v>
      </c>
      <c r="N104" s="2">
        <v>91636</v>
      </c>
      <c r="O104" s="2">
        <v>182231</v>
      </c>
      <c r="P104" s="33">
        <f t="shared" si="1"/>
        <v>0.49468483966034943</v>
      </c>
    </row>
    <row r="105" spans="1:16" ht="12.75" customHeight="1" x14ac:dyDescent="0.25">
      <c r="A105" s="1" t="s">
        <v>104</v>
      </c>
      <c r="B105" s="3">
        <v>15238.1</v>
      </c>
      <c r="C105" s="2">
        <v>43905</v>
      </c>
      <c r="D105" s="3">
        <v>14744.9</v>
      </c>
      <c r="E105" s="3">
        <v>43253.3</v>
      </c>
      <c r="F105" s="3">
        <v>14198.3</v>
      </c>
      <c r="G105" s="3">
        <v>42560.7</v>
      </c>
      <c r="H105" s="3">
        <v>13972.5</v>
      </c>
      <c r="I105" s="3">
        <v>42138.3</v>
      </c>
      <c r="J105" s="3">
        <v>13370.8</v>
      </c>
      <c r="K105" s="3">
        <v>41072.800000000003</v>
      </c>
      <c r="L105" s="2">
        <v>12868</v>
      </c>
      <c r="M105" s="2">
        <v>40347</v>
      </c>
      <c r="N105" s="2">
        <v>13252</v>
      </c>
      <c r="O105" s="2">
        <v>40415</v>
      </c>
      <c r="P105" s="33">
        <f t="shared" si="1"/>
        <v>0.33221779813763735</v>
      </c>
    </row>
    <row r="106" spans="1:16" ht="12.75" customHeight="1" x14ac:dyDescent="0.25">
      <c r="A106" s="1" t="s">
        <v>105</v>
      </c>
      <c r="B106" s="3">
        <v>11879.9</v>
      </c>
      <c r="C106" s="3">
        <v>28803.3</v>
      </c>
      <c r="D106" s="3">
        <v>12159.1</v>
      </c>
      <c r="E106" s="3">
        <v>29147.599999999999</v>
      </c>
      <c r="F106" s="3">
        <v>12170.2</v>
      </c>
      <c r="G106" s="2">
        <v>28823</v>
      </c>
      <c r="H106" s="2">
        <v>11722</v>
      </c>
      <c r="I106" s="3">
        <v>28244.799999999999</v>
      </c>
      <c r="J106" s="3">
        <v>13046.5</v>
      </c>
      <c r="K106" s="3">
        <v>29544.5</v>
      </c>
      <c r="L106" s="2">
        <v>13877</v>
      </c>
      <c r="M106" s="2">
        <v>30116</v>
      </c>
      <c r="N106" s="2">
        <v>14625</v>
      </c>
      <c r="O106" s="2">
        <v>30612</v>
      </c>
      <c r="P106" s="33">
        <f t="shared" si="1"/>
        <v>0.4352837037514789</v>
      </c>
    </row>
  </sheetData>
  <mergeCells count="16">
    <mergeCell ref="N5:O5"/>
    <mergeCell ref="A3:A8"/>
    <mergeCell ref="B5:C5"/>
    <mergeCell ref="D5:E5"/>
    <mergeCell ref="F5:G5"/>
    <mergeCell ref="H5:I5"/>
    <mergeCell ref="J5:K5"/>
    <mergeCell ref="L5:M5"/>
    <mergeCell ref="B3:O3"/>
    <mergeCell ref="B4:C4"/>
    <mergeCell ref="D4:E4"/>
    <mergeCell ref="F4:G4"/>
    <mergeCell ref="H4:I4"/>
    <mergeCell ref="J4:K4"/>
    <mergeCell ref="L4:M4"/>
    <mergeCell ref="N4:O4"/>
  </mergeCells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C6804-7ABA-49DD-8DF6-81FD62CD08A9}">
  <dimension ref="A1:H101"/>
  <sheetViews>
    <sheetView topLeftCell="A12" workbookViewId="0">
      <selection activeCell="F15" sqref="F15"/>
    </sheetView>
  </sheetViews>
  <sheetFormatPr defaultRowHeight="12.5" x14ac:dyDescent="0.25"/>
  <cols>
    <col min="1" max="1" width="61.08984375" customWidth="1"/>
    <col min="2" max="8" width="9.90625" bestFit="1" customWidth="1"/>
  </cols>
  <sheetData>
    <row r="1" spans="1:8" ht="13" x14ac:dyDescent="0.3">
      <c r="A1" s="34" t="s">
        <v>375</v>
      </c>
    </row>
    <row r="2" spans="1:8" x14ac:dyDescent="0.25">
      <c r="A2" t="s">
        <v>0</v>
      </c>
    </row>
    <row r="3" spans="1:8" x14ac:dyDescent="0.25">
      <c r="A3" s="35" t="s">
        <v>0</v>
      </c>
      <c r="B3" s="35" t="s">
        <v>2</v>
      </c>
      <c r="C3" s="35" t="s">
        <v>3</v>
      </c>
      <c r="D3" s="35" t="s">
        <v>4</v>
      </c>
      <c r="E3" s="35" t="s">
        <v>5</v>
      </c>
      <c r="F3" s="35" t="s">
        <v>6</v>
      </c>
      <c r="G3" s="35" t="s">
        <v>7</v>
      </c>
      <c r="H3" s="35" t="s">
        <v>110</v>
      </c>
    </row>
    <row r="4" spans="1:8" x14ac:dyDescent="0.25">
      <c r="A4" s="35" t="s">
        <v>10</v>
      </c>
      <c r="B4" s="2">
        <v>71842683</v>
      </c>
      <c r="C4" s="2">
        <v>71561692</v>
      </c>
      <c r="D4" s="2">
        <v>71064470</v>
      </c>
      <c r="E4" s="2">
        <v>69550303</v>
      </c>
      <c r="F4" s="2">
        <v>70817936</v>
      </c>
      <c r="G4" s="2">
        <v>71216883</v>
      </c>
      <c r="H4" s="2">
        <v>72911795</v>
      </c>
    </row>
    <row r="5" spans="1:8" x14ac:dyDescent="0.25">
      <c r="A5" s="35" t="s">
        <v>11</v>
      </c>
      <c r="B5" s="2">
        <v>21259707</v>
      </c>
      <c r="C5" s="2">
        <v>21198480</v>
      </c>
      <c r="D5" s="2">
        <v>21171150</v>
      </c>
      <c r="E5" s="2">
        <v>20765632</v>
      </c>
      <c r="F5" s="2">
        <v>20906223</v>
      </c>
      <c r="G5" s="2">
        <v>20843878</v>
      </c>
      <c r="H5" s="2">
        <v>21537875</v>
      </c>
    </row>
    <row r="6" spans="1:8" x14ac:dyDescent="0.25">
      <c r="A6" s="35" t="s">
        <v>12</v>
      </c>
      <c r="B6" s="2">
        <v>757873</v>
      </c>
      <c r="C6" s="2">
        <v>752579</v>
      </c>
      <c r="D6" s="2">
        <v>754105</v>
      </c>
      <c r="E6" s="2">
        <v>751923</v>
      </c>
      <c r="F6" s="2">
        <v>761476</v>
      </c>
      <c r="G6" s="2">
        <v>771197</v>
      </c>
      <c r="H6" s="2">
        <v>765293</v>
      </c>
    </row>
    <row r="7" spans="1:8" x14ac:dyDescent="0.25">
      <c r="A7" s="35" t="s">
        <v>13</v>
      </c>
      <c r="B7" s="2">
        <v>530225</v>
      </c>
      <c r="C7" s="2">
        <v>523041</v>
      </c>
      <c r="D7" s="2">
        <v>508560</v>
      </c>
      <c r="E7" s="2">
        <v>498545</v>
      </c>
      <c r="F7" s="2">
        <v>511299</v>
      </c>
      <c r="G7" s="2">
        <v>506710</v>
      </c>
      <c r="H7" s="2">
        <v>504456</v>
      </c>
    </row>
    <row r="8" spans="1:8" x14ac:dyDescent="0.25">
      <c r="A8" s="35" t="s">
        <v>14</v>
      </c>
      <c r="B8" s="2">
        <v>640593</v>
      </c>
      <c r="C8" s="2">
        <v>628248</v>
      </c>
      <c r="D8" s="2">
        <v>635803</v>
      </c>
      <c r="E8" s="2">
        <v>618582</v>
      </c>
      <c r="F8" s="2">
        <v>616115</v>
      </c>
      <c r="G8" s="2">
        <v>647687</v>
      </c>
      <c r="H8" s="2">
        <v>638970</v>
      </c>
    </row>
    <row r="9" spans="1:8" x14ac:dyDescent="0.25">
      <c r="A9" s="35" t="s">
        <v>15</v>
      </c>
      <c r="B9" s="2">
        <v>1102075</v>
      </c>
      <c r="C9" s="2">
        <v>1110152</v>
      </c>
      <c r="D9" s="2">
        <v>1106382</v>
      </c>
      <c r="E9" s="2">
        <v>1088061</v>
      </c>
      <c r="F9" s="2">
        <v>1112945</v>
      </c>
      <c r="G9" s="2">
        <v>1135383</v>
      </c>
      <c r="H9" s="2">
        <v>1151561</v>
      </c>
    </row>
    <row r="10" spans="1:8" x14ac:dyDescent="0.25">
      <c r="A10" s="35" t="s">
        <v>16</v>
      </c>
      <c r="B10" s="2">
        <v>456314</v>
      </c>
      <c r="C10" s="2">
        <v>444939</v>
      </c>
      <c r="D10" s="2">
        <v>443346</v>
      </c>
      <c r="E10" s="2">
        <v>428555</v>
      </c>
      <c r="F10" s="2">
        <v>443486</v>
      </c>
      <c r="G10" s="2">
        <v>448485</v>
      </c>
      <c r="H10" s="2">
        <v>422226</v>
      </c>
    </row>
    <row r="11" spans="1:8" x14ac:dyDescent="0.25">
      <c r="A11" s="35" t="s">
        <v>17</v>
      </c>
      <c r="B11" s="2">
        <v>504758</v>
      </c>
      <c r="C11" s="2">
        <v>503022</v>
      </c>
      <c r="D11" s="2">
        <v>498420</v>
      </c>
      <c r="E11" s="2">
        <v>494983</v>
      </c>
      <c r="F11" s="2">
        <v>508561</v>
      </c>
      <c r="G11" s="2">
        <v>503065</v>
      </c>
      <c r="H11" s="2">
        <v>536889</v>
      </c>
    </row>
    <row r="12" spans="1:8" x14ac:dyDescent="0.25">
      <c r="A12" s="35" t="s">
        <v>18</v>
      </c>
      <c r="B12" s="2">
        <v>290823</v>
      </c>
      <c r="C12" s="2">
        <v>282207</v>
      </c>
      <c r="D12" s="2">
        <v>276764</v>
      </c>
      <c r="E12" s="2">
        <v>271923</v>
      </c>
      <c r="F12" s="2">
        <v>273665</v>
      </c>
      <c r="G12" s="2">
        <v>277917</v>
      </c>
      <c r="H12" s="2">
        <v>257302</v>
      </c>
    </row>
    <row r="13" spans="1:8" x14ac:dyDescent="0.25">
      <c r="A13" s="35" t="s">
        <v>19</v>
      </c>
      <c r="B13" s="2">
        <v>519603</v>
      </c>
      <c r="C13" s="2">
        <v>510798</v>
      </c>
      <c r="D13" s="2">
        <v>505461</v>
      </c>
      <c r="E13" s="2">
        <v>492050</v>
      </c>
      <c r="F13" s="2">
        <v>509267</v>
      </c>
      <c r="G13" s="2">
        <v>512312</v>
      </c>
      <c r="H13" s="2">
        <v>502584</v>
      </c>
    </row>
    <row r="14" spans="1:8" x14ac:dyDescent="0.25">
      <c r="A14" s="35" t="s">
        <v>20</v>
      </c>
      <c r="B14" s="2">
        <v>565757</v>
      </c>
      <c r="C14" s="2">
        <v>566115</v>
      </c>
      <c r="D14" s="2">
        <v>565111</v>
      </c>
      <c r="E14" s="2">
        <v>556041</v>
      </c>
      <c r="F14" s="2">
        <v>559404</v>
      </c>
      <c r="G14" s="2">
        <v>549499</v>
      </c>
      <c r="H14" s="2">
        <v>565727</v>
      </c>
    </row>
    <row r="15" spans="1:8" x14ac:dyDescent="0.25">
      <c r="A15" s="35" t="s">
        <v>21</v>
      </c>
      <c r="B15" s="2">
        <v>3450162</v>
      </c>
      <c r="C15" s="2">
        <v>3385671</v>
      </c>
      <c r="D15" s="2">
        <v>3437102</v>
      </c>
      <c r="E15" s="2">
        <v>3422694</v>
      </c>
      <c r="F15" s="2">
        <v>3488375</v>
      </c>
      <c r="G15" s="2">
        <v>3452431</v>
      </c>
      <c r="H15" s="2">
        <v>3991846</v>
      </c>
    </row>
    <row r="16" spans="1:8" x14ac:dyDescent="0.25">
      <c r="A16" s="35" t="s">
        <v>22</v>
      </c>
      <c r="B16" s="2">
        <v>321135</v>
      </c>
      <c r="C16" s="2">
        <v>314538</v>
      </c>
      <c r="D16" s="2">
        <v>298654</v>
      </c>
      <c r="E16" s="2">
        <v>293810</v>
      </c>
      <c r="F16" s="2">
        <v>299236</v>
      </c>
      <c r="G16" s="2">
        <v>297754</v>
      </c>
      <c r="H16" s="2">
        <v>301490</v>
      </c>
    </row>
    <row r="17" spans="1:8" x14ac:dyDescent="0.25">
      <c r="A17" s="35" t="s">
        <v>23</v>
      </c>
      <c r="B17" s="2">
        <v>511039</v>
      </c>
      <c r="C17" s="2">
        <v>498298</v>
      </c>
      <c r="D17" s="2">
        <v>494628</v>
      </c>
      <c r="E17" s="2">
        <v>472666</v>
      </c>
      <c r="F17" s="2">
        <v>487165</v>
      </c>
      <c r="G17" s="2">
        <v>495349</v>
      </c>
      <c r="H17" s="2">
        <v>499688</v>
      </c>
    </row>
    <row r="18" spans="1:8" x14ac:dyDescent="0.25">
      <c r="A18" s="35" t="s">
        <v>24</v>
      </c>
      <c r="B18" s="2">
        <v>445864</v>
      </c>
      <c r="C18" s="2">
        <v>432454</v>
      </c>
      <c r="D18" s="2">
        <v>411393</v>
      </c>
      <c r="E18" s="2">
        <v>407238</v>
      </c>
      <c r="F18" s="2">
        <v>411612</v>
      </c>
      <c r="G18" s="2">
        <v>423445</v>
      </c>
      <c r="H18" s="2">
        <v>409604</v>
      </c>
    </row>
    <row r="19" spans="1:8" x14ac:dyDescent="0.25">
      <c r="A19" s="35" t="s">
        <v>25</v>
      </c>
      <c r="B19" s="2">
        <v>482389</v>
      </c>
      <c r="C19" s="2">
        <v>465993</v>
      </c>
      <c r="D19" s="2">
        <v>454088</v>
      </c>
      <c r="E19" s="2">
        <v>449033</v>
      </c>
      <c r="F19" s="2">
        <v>451797</v>
      </c>
      <c r="G19" s="2">
        <v>462347</v>
      </c>
      <c r="H19" s="2">
        <v>459854</v>
      </c>
    </row>
    <row r="20" spans="1:8" x14ac:dyDescent="0.25">
      <c r="A20" s="35" t="s">
        <v>26</v>
      </c>
      <c r="B20" s="2">
        <v>610030</v>
      </c>
      <c r="C20" s="2">
        <v>605012</v>
      </c>
      <c r="D20" s="2">
        <v>593477</v>
      </c>
      <c r="E20" s="2">
        <v>576003</v>
      </c>
      <c r="F20" s="2">
        <v>571308</v>
      </c>
      <c r="G20" s="2">
        <v>575151</v>
      </c>
      <c r="H20" s="2">
        <v>578224</v>
      </c>
    </row>
    <row r="21" spans="1:8" x14ac:dyDescent="0.25">
      <c r="A21" s="35" t="s">
        <v>27</v>
      </c>
      <c r="B21" s="2">
        <v>719918</v>
      </c>
      <c r="C21" s="2">
        <v>715062</v>
      </c>
      <c r="D21" s="2">
        <v>705385</v>
      </c>
      <c r="E21" s="2">
        <v>705053</v>
      </c>
      <c r="F21" s="2">
        <v>712960</v>
      </c>
      <c r="G21" s="2">
        <v>716015</v>
      </c>
      <c r="H21" s="2">
        <v>736345</v>
      </c>
    </row>
    <row r="22" spans="1:8" x14ac:dyDescent="0.25">
      <c r="A22" s="35" t="s">
        <v>28</v>
      </c>
      <c r="B22" s="2">
        <v>621126</v>
      </c>
      <c r="C22" s="2">
        <v>622169</v>
      </c>
      <c r="D22" s="2">
        <v>607363</v>
      </c>
      <c r="E22" s="2">
        <v>597520</v>
      </c>
      <c r="F22" s="2">
        <v>611544</v>
      </c>
      <c r="G22" s="2">
        <v>603034</v>
      </c>
      <c r="H22" s="2">
        <v>598734</v>
      </c>
    </row>
    <row r="23" spans="1:8" x14ac:dyDescent="0.25">
      <c r="A23" s="35" t="s">
        <v>29</v>
      </c>
      <c r="B23" s="2">
        <v>8730023</v>
      </c>
      <c r="C23" s="2">
        <v>8838182</v>
      </c>
      <c r="D23" s="2">
        <v>8875108</v>
      </c>
      <c r="E23" s="2">
        <v>8640952</v>
      </c>
      <c r="F23" s="2">
        <v>8576008</v>
      </c>
      <c r="G23" s="2">
        <v>8466097</v>
      </c>
      <c r="H23" s="2">
        <v>8617082</v>
      </c>
    </row>
    <row r="24" spans="1:8" x14ac:dyDescent="0.25">
      <c r="A24" s="35" t="s">
        <v>30</v>
      </c>
      <c r="B24" s="2">
        <v>7161525</v>
      </c>
      <c r="C24" s="2">
        <v>7080396</v>
      </c>
      <c r="D24" s="2">
        <v>7065279</v>
      </c>
      <c r="E24" s="2">
        <v>6954214</v>
      </c>
      <c r="F24" s="2">
        <v>7047912</v>
      </c>
      <c r="G24" s="2">
        <v>7138542</v>
      </c>
      <c r="H24" s="2">
        <v>7221235</v>
      </c>
    </row>
    <row r="25" spans="1:8" x14ac:dyDescent="0.25">
      <c r="A25" s="35" t="s">
        <v>31</v>
      </c>
      <c r="B25" s="2">
        <v>274788</v>
      </c>
      <c r="C25" s="2">
        <v>269825</v>
      </c>
      <c r="D25" s="2">
        <v>266312</v>
      </c>
      <c r="E25" s="2">
        <v>260061</v>
      </c>
      <c r="F25" s="2">
        <v>264943</v>
      </c>
      <c r="G25" s="2">
        <v>264887</v>
      </c>
      <c r="H25" s="2">
        <v>235077</v>
      </c>
    </row>
    <row r="26" spans="1:8" x14ac:dyDescent="0.25">
      <c r="A26" s="35" t="s">
        <v>32</v>
      </c>
      <c r="B26" s="2">
        <v>409850</v>
      </c>
      <c r="C26" s="2">
        <v>408852</v>
      </c>
      <c r="D26" s="2">
        <v>400972</v>
      </c>
      <c r="E26" s="2">
        <v>383207</v>
      </c>
      <c r="F26" s="2">
        <v>377265</v>
      </c>
      <c r="G26" s="2">
        <v>368890</v>
      </c>
      <c r="H26" s="2">
        <v>335608</v>
      </c>
    </row>
    <row r="27" spans="1:8" x14ac:dyDescent="0.25">
      <c r="A27" s="35" t="s">
        <v>33</v>
      </c>
      <c r="B27" s="2">
        <v>544589</v>
      </c>
      <c r="C27" s="2">
        <v>530527</v>
      </c>
      <c r="D27" s="2">
        <v>510401</v>
      </c>
      <c r="E27" s="2">
        <v>497725</v>
      </c>
      <c r="F27" s="2">
        <v>509125</v>
      </c>
      <c r="G27" s="2">
        <v>510848</v>
      </c>
      <c r="H27" s="2">
        <v>460479</v>
      </c>
    </row>
    <row r="28" spans="1:8" x14ac:dyDescent="0.25">
      <c r="A28" s="35" t="s">
        <v>34</v>
      </c>
      <c r="B28" s="2">
        <v>32660</v>
      </c>
      <c r="C28" s="2">
        <v>31841</v>
      </c>
      <c r="D28" s="2">
        <v>31313</v>
      </c>
      <c r="E28" s="2">
        <v>31206</v>
      </c>
      <c r="F28" s="2">
        <v>30024</v>
      </c>
      <c r="G28" s="2">
        <v>31381</v>
      </c>
      <c r="H28" s="2">
        <v>30680</v>
      </c>
    </row>
    <row r="29" spans="1:8" x14ac:dyDescent="0.25">
      <c r="A29" s="35" t="s">
        <v>35</v>
      </c>
      <c r="B29" s="2">
        <v>511929</v>
      </c>
      <c r="C29" s="2">
        <v>498686</v>
      </c>
      <c r="D29" s="2">
        <v>479088</v>
      </c>
      <c r="E29" s="2">
        <v>466519</v>
      </c>
      <c r="F29" s="2">
        <v>479101</v>
      </c>
      <c r="G29" s="2">
        <v>479467</v>
      </c>
      <c r="H29" s="2">
        <v>429799</v>
      </c>
    </row>
    <row r="30" spans="1:8" x14ac:dyDescent="0.25">
      <c r="A30" s="35" t="s">
        <v>36</v>
      </c>
      <c r="B30" s="2">
        <v>540597</v>
      </c>
      <c r="C30" s="2">
        <v>530311</v>
      </c>
      <c r="D30" s="2">
        <v>520589</v>
      </c>
      <c r="E30" s="2">
        <v>517607</v>
      </c>
      <c r="F30" s="2">
        <v>515108</v>
      </c>
      <c r="G30" s="2">
        <v>517687</v>
      </c>
      <c r="H30" s="2">
        <v>503234</v>
      </c>
    </row>
    <row r="31" spans="1:8" x14ac:dyDescent="0.25">
      <c r="A31" s="35" t="s">
        <v>37</v>
      </c>
      <c r="B31" s="2">
        <v>477344</v>
      </c>
      <c r="C31" s="2">
        <v>479909</v>
      </c>
      <c r="D31" s="2">
        <v>478929</v>
      </c>
      <c r="E31" s="2">
        <v>472785</v>
      </c>
      <c r="F31" s="2">
        <v>489679</v>
      </c>
      <c r="G31" s="2">
        <v>506665</v>
      </c>
      <c r="H31" s="2">
        <v>519333</v>
      </c>
    </row>
    <row r="32" spans="1:8" x14ac:dyDescent="0.25">
      <c r="A32" s="35" t="s">
        <v>38</v>
      </c>
      <c r="B32" s="2">
        <v>790925</v>
      </c>
      <c r="C32" s="2">
        <v>778375</v>
      </c>
      <c r="D32" s="2">
        <v>783837</v>
      </c>
      <c r="E32" s="2">
        <v>782593</v>
      </c>
      <c r="F32" s="2">
        <v>800653</v>
      </c>
      <c r="G32" s="2">
        <v>871050</v>
      </c>
      <c r="H32" s="2">
        <v>901501</v>
      </c>
    </row>
    <row r="33" spans="1:8" x14ac:dyDescent="0.25">
      <c r="A33" s="35" t="s">
        <v>39</v>
      </c>
      <c r="B33" s="2">
        <v>367368</v>
      </c>
      <c r="C33" s="2">
        <v>363884</v>
      </c>
      <c r="D33" s="2">
        <v>362273</v>
      </c>
      <c r="E33" s="2">
        <v>348279</v>
      </c>
      <c r="F33" s="2">
        <v>356514</v>
      </c>
      <c r="G33" s="2">
        <v>340932</v>
      </c>
      <c r="H33" s="2">
        <v>313157</v>
      </c>
    </row>
    <row r="34" spans="1:8" x14ac:dyDescent="0.25">
      <c r="A34" s="35" t="s">
        <v>40</v>
      </c>
      <c r="B34" s="2">
        <v>288827</v>
      </c>
      <c r="C34" s="2">
        <v>284415</v>
      </c>
      <c r="D34" s="2">
        <v>278063</v>
      </c>
      <c r="E34" s="2">
        <v>258810</v>
      </c>
      <c r="F34" s="2">
        <v>264535</v>
      </c>
      <c r="G34" s="2">
        <v>268062</v>
      </c>
      <c r="H34" s="2">
        <v>273750</v>
      </c>
    </row>
    <row r="35" spans="1:8" x14ac:dyDescent="0.25">
      <c r="A35" s="35" t="s">
        <v>41</v>
      </c>
      <c r="B35" s="2">
        <v>280298</v>
      </c>
      <c r="C35" s="2">
        <v>282702</v>
      </c>
      <c r="D35" s="2">
        <v>281715</v>
      </c>
      <c r="E35" s="2">
        <v>272010</v>
      </c>
      <c r="F35" s="2">
        <v>274514</v>
      </c>
      <c r="G35" s="2">
        <v>275938</v>
      </c>
      <c r="H35" s="2">
        <v>285222</v>
      </c>
    </row>
    <row r="36" spans="1:8" x14ac:dyDescent="0.25">
      <c r="A36" s="35" t="s">
        <v>42</v>
      </c>
      <c r="B36" s="2">
        <v>3186939</v>
      </c>
      <c r="C36" s="2">
        <v>3151596</v>
      </c>
      <c r="D36" s="2">
        <v>3182188</v>
      </c>
      <c r="E36" s="2">
        <v>3161137</v>
      </c>
      <c r="F36" s="2">
        <v>3195576</v>
      </c>
      <c r="G36" s="2">
        <v>3213583</v>
      </c>
      <c r="H36" s="2">
        <v>3393874</v>
      </c>
    </row>
    <row r="37" spans="1:8" x14ac:dyDescent="0.25">
      <c r="A37" s="35" t="s">
        <v>43</v>
      </c>
      <c r="B37" s="2">
        <v>7455038</v>
      </c>
      <c r="C37" s="2">
        <v>7449786</v>
      </c>
      <c r="D37" s="2">
        <v>7417348</v>
      </c>
      <c r="E37" s="2">
        <v>7328886</v>
      </c>
      <c r="F37" s="2">
        <v>7563727</v>
      </c>
      <c r="G37" s="2">
        <v>7695462</v>
      </c>
      <c r="H37" s="2">
        <v>8057552</v>
      </c>
    </row>
    <row r="38" spans="1:8" x14ac:dyDescent="0.25">
      <c r="A38" s="35" t="s">
        <v>44</v>
      </c>
      <c r="B38" s="2">
        <v>152081</v>
      </c>
      <c r="C38" s="2">
        <v>151557</v>
      </c>
      <c r="D38" s="2">
        <v>151977</v>
      </c>
      <c r="E38" s="2">
        <v>152179</v>
      </c>
      <c r="F38" s="2">
        <v>152376</v>
      </c>
      <c r="G38" s="2">
        <v>152528</v>
      </c>
      <c r="H38" s="2">
        <v>156650</v>
      </c>
    </row>
    <row r="39" spans="1:8" x14ac:dyDescent="0.25">
      <c r="A39" s="35" t="s">
        <v>45</v>
      </c>
      <c r="B39" s="2">
        <v>111126</v>
      </c>
      <c r="C39" s="2">
        <v>107986</v>
      </c>
      <c r="D39" s="2">
        <v>104274</v>
      </c>
      <c r="E39" s="2">
        <v>104009</v>
      </c>
      <c r="F39" s="2">
        <v>105109</v>
      </c>
      <c r="G39" s="2">
        <v>112019</v>
      </c>
      <c r="H39" s="2">
        <v>111916</v>
      </c>
    </row>
    <row r="40" spans="1:8" x14ac:dyDescent="0.25">
      <c r="A40" s="35" t="s">
        <v>46</v>
      </c>
      <c r="B40" s="2">
        <v>840359</v>
      </c>
      <c r="C40" s="2">
        <v>841434</v>
      </c>
      <c r="D40" s="2">
        <v>852711</v>
      </c>
      <c r="E40" s="2">
        <v>843025</v>
      </c>
      <c r="F40" s="2">
        <v>850156</v>
      </c>
      <c r="G40" s="2">
        <v>839035</v>
      </c>
      <c r="H40" s="2">
        <v>890576</v>
      </c>
    </row>
    <row r="41" spans="1:8" x14ac:dyDescent="0.25">
      <c r="A41" s="35" t="s">
        <v>47</v>
      </c>
      <c r="B41" s="2">
        <v>2599070</v>
      </c>
      <c r="C41" s="2">
        <v>2603101</v>
      </c>
      <c r="D41" s="2">
        <v>2623250</v>
      </c>
      <c r="E41" s="2">
        <v>2609108</v>
      </c>
      <c r="F41" s="2">
        <v>2703110</v>
      </c>
      <c r="G41" s="2">
        <v>2738990</v>
      </c>
      <c r="H41" s="2">
        <v>2908042</v>
      </c>
    </row>
    <row r="42" spans="1:8" x14ac:dyDescent="0.25">
      <c r="A42" s="35" t="s">
        <v>48</v>
      </c>
      <c r="B42" s="2">
        <v>487564</v>
      </c>
      <c r="C42" s="2">
        <v>470673</v>
      </c>
      <c r="D42" s="2">
        <v>461711</v>
      </c>
      <c r="E42" s="2">
        <v>444215</v>
      </c>
      <c r="F42" s="2">
        <v>457752</v>
      </c>
      <c r="G42" s="2">
        <v>472915</v>
      </c>
      <c r="H42" s="2">
        <v>466820</v>
      </c>
    </row>
    <row r="43" spans="1:8" x14ac:dyDescent="0.25">
      <c r="A43" s="35" t="s">
        <v>49</v>
      </c>
      <c r="B43" s="2">
        <v>1124634</v>
      </c>
      <c r="C43" s="2">
        <v>1140575</v>
      </c>
      <c r="D43" s="2">
        <v>1104927</v>
      </c>
      <c r="E43" s="2">
        <v>1072624</v>
      </c>
      <c r="F43" s="2">
        <v>1105661</v>
      </c>
      <c r="G43" s="2">
        <v>1129757</v>
      </c>
      <c r="H43" s="2">
        <v>1180079</v>
      </c>
    </row>
    <row r="44" spans="1:8" x14ac:dyDescent="0.25">
      <c r="A44" s="35" t="s">
        <v>50</v>
      </c>
      <c r="B44" s="2">
        <v>1958089</v>
      </c>
      <c r="C44" s="2">
        <v>1935709</v>
      </c>
      <c r="D44" s="2">
        <v>1919013</v>
      </c>
      <c r="E44" s="2">
        <v>1909436</v>
      </c>
      <c r="F44" s="2">
        <v>1984606</v>
      </c>
      <c r="G44" s="2">
        <v>2017225</v>
      </c>
      <c r="H44" s="2">
        <v>2092116</v>
      </c>
    </row>
    <row r="45" spans="1:8" x14ac:dyDescent="0.25">
      <c r="A45" s="35" t="s">
        <v>51</v>
      </c>
      <c r="B45" s="2">
        <v>182115</v>
      </c>
      <c r="C45" s="2">
        <v>198751</v>
      </c>
      <c r="D45" s="2">
        <v>199485</v>
      </c>
      <c r="E45" s="2">
        <v>194290</v>
      </c>
      <c r="F45" s="2">
        <v>204957</v>
      </c>
      <c r="G45" s="2">
        <v>232993</v>
      </c>
      <c r="H45" s="2">
        <v>251353</v>
      </c>
    </row>
    <row r="46" spans="1:8" x14ac:dyDescent="0.25">
      <c r="A46" s="35" t="s">
        <v>52</v>
      </c>
      <c r="B46" s="2">
        <v>3839595</v>
      </c>
      <c r="C46" s="2">
        <v>3913552</v>
      </c>
      <c r="D46" s="2">
        <v>3904061</v>
      </c>
      <c r="E46" s="2">
        <v>3739147</v>
      </c>
      <c r="F46" s="2">
        <v>3841962</v>
      </c>
      <c r="G46" s="2">
        <v>4044062</v>
      </c>
      <c r="H46" s="2">
        <v>4190466</v>
      </c>
    </row>
    <row r="47" spans="1:8" x14ac:dyDescent="0.25">
      <c r="A47" s="35" t="s">
        <v>53</v>
      </c>
      <c r="B47" s="2">
        <v>1091528</v>
      </c>
      <c r="C47" s="2">
        <v>1118255</v>
      </c>
      <c r="D47" s="2">
        <v>1109375</v>
      </c>
      <c r="E47" s="2">
        <v>1022854</v>
      </c>
      <c r="F47" s="2">
        <v>1060023</v>
      </c>
      <c r="G47" s="2">
        <v>1152979</v>
      </c>
      <c r="H47" s="2">
        <v>1230168</v>
      </c>
    </row>
    <row r="48" spans="1:8" x14ac:dyDescent="0.25">
      <c r="A48" s="35" t="s">
        <v>54</v>
      </c>
      <c r="B48" s="2">
        <v>179426</v>
      </c>
      <c r="C48" s="2">
        <v>181063</v>
      </c>
      <c r="D48" s="2">
        <v>187787</v>
      </c>
      <c r="E48" s="2">
        <v>182192</v>
      </c>
      <c r="F48" s="2">
        <v>184122</v>
      </c>
      <c r="G48" s="2">
        <v>199823</v>
      </c>
      <c r="H48" s="2">
        <v>198552</v>
      </c>
    </row>
    <row r="49" spans="1:8" x14ac:dyDescent="0.25">
      <c r="A49" s="35" t="s">
        <v>55</v>
      </c>
      <c r="B49" s="2">
        <v>362583</v>
      </c>
      <c r="C49" s="2">
        <v>371965</v>
      </c>
      <c r="D49" s="2">
        <v>367961</v>
      </c>
      <c r="E49" s="2">
        <v>360643</v>
      </c>
      <c r="F49" s="2">
        <v>363718</v>
      </c>
      <c r="G49" s="2">
        <v>377484</v>
      </c>
      <c r="H49" s="2">
        <v>386007</v>
      </c>
    </row>
    <row r="50" spans="1:8" x14ac:dyDescent="0.25">
      <c r="A50" s="35" t="s">
        <v>56</v>
      </c>
      <c r="B50" s="2">
        <v>169151</v>
      </c>
      <c r="C50" s="2">
        <v>174680</v>
      </c>
      <c r="D50" s="2">
        <v>168376</v>
      </c>
      <c r="E50" s="2">
        <v>161846</v>
      </c>
      <c r="F50" s="2">
        <v>168827</v>
      </c>
      <c r="G50" s="2">
        <v>179006</v>
      </c>
      <c r="H50" s="2">
        <v>187959</v>
      </c>
    </row>
    <row r="51" spans="1:8" x14ac:dyDescent="0.25">
      <c r="A51" s="35" t="s">
        <v>57</v>
      </c>
      <c r="B51" s="2">
        <v>289686</v>
      </c>
      <c r="C51" s="2">
        <v>297926</v>
      </c>
      <c r="D51" s="2">
        <v>273073</v>
      </c>
      <c r="E51" s="2">
        <v>248677</v>
      </c>
      <c r="F51" s="2">
        <v>255367</v>
      </c>
      <c r="G51" s="2">
        <v>266700</v>
      </c>
      <c r="H51" s="2">
        <v>274245</v>
      </c>
    </row>
    <row r="52" spans="1:8" x14ac:dyDescent="0.25">
      <c r="A52" s="35" t="s">
        <v>58</v>
      </c>
      <c r="B52" s="2">
        <v>513518</v>
      </c>
      <c r="C52" s="2">
        <v>519798</v>
      </c>
      <c r="D52" s="2">
        <v>541860</v>
      </c>
      <c r="E52" s="2">
        <v>515053</v>
      </c>
      <c r="F52" s="2">
        <v>538820</v>
      </c>
      <c r="G52" s="2">
        <v>573930</v>
      </c>
      <c r="H52" s="2">
        <v>569166</v>
      </c>
    </row>
    <row r="53" spans="1:8" x14ac:dyDescent="0.25">
      <c r="A53" s="35" t="s">
        <v>59</v>
      </c>
      <c r="B53" s="2">
        <v>1233703</v>
      </c>
      <c r="C53" s="2">
        <v>1249865</v>
      </c>
      <c r="D53" s="2">
        <v>1255629</v>
      </c>
      <c r="E53" s="2">
        <v>1247882</v>
      </c>
      <c r="F53" s="2">
        <v>1271085</v>
      </c>
      <c r="G53" s="2">
        <v>1294140</v>
      </c>
      <c r="H53" s="2">
        <v>1344369</v>
      </c>
    </row>
    <row r="54" spans="1:8" x14ac:dyDescent="0.25">
      <c r="A54" s="35" t="s">
        <v>60</v>
      </c>
      <c r="B54" s="2">
        <v>13854816</v>
      </c>
      <c r="C54" s="2">
        <v>13683034</v>
      </c>
      <c r="D54" s="2">
        <v>13434589</v>
      </c>
      <c r="E54" s="2">
        <v>13114092</v>
      </c>
      <c r="F54" s="2">
        <v>13436865</v>
      </c>
      <c r="G54" s="2">
        <v>13496405</v>
      </c>
      <c r="H54" s="2">
        <v>13695908</v>
      </c>
    </row>
    <row r="55" spans="1:8" x14ac:dyDescent="0.25">
      <c r="A55" s="35" t="s">
        <v>61</v>
      </c>
      <c r="B55" s="2">
        <v>1730050</v>
      </c>
      <c r="C55" s="2">
        <v>1685299</v>
      </c>
      <c r="D55" s="2">
        <v>1646849</v>
      </c>
      <c r="E55" s="2">
        <v>1588933</v>
      </c>
      <c r="F55" s="2">
        <v>1650931</v>
      </c>
      <c r="G55" s="2">
        <v>1684854</v>
      </c>
      <c r="H55" s="2">
        <v>1730009</v>
      </c>
    </row>
    <row r="56" spans="1:8" x14ac:dyDescent="0.25">
      <c r="A56" s="35" t="s">
        <v>62</v>
      </c>
      <c r="B56" s="2">
        <v>291650</v>
      </c>
      <c r="C56" s="2">
        <v>281412</v>
      </c>
      <c r="D56" s="2">
        <v>279131</v>
      </c>
      <c r="E56" s="2">
        <v>264489</v>
      </c>
      <c r="F56" s="2">
        <v>270939</v>
      </c>
      <c r="G56" s="2">
        <v>268307</v>
      </c>
      <c r="H56" s="2">
        <v>280655</v>
      </c>
    </row>
    <row r="57" spans="1:8" x14ac:dyDescent="0.25">
      <c r="A57" s="35" t="s">
        <v>63</v>
      </c>
      <c r="B57" s="2">
        <v>387139</v>
      </c>
      <c r="C57" s="2">
        <v>379945</v>
      </c>
      <c r="D57" s="2">
        <v>388811</v>
      </c>
      <c r="E57" s="2">
        <v>365369</v>
      </c>
      <c r="F57" s="2">
        <v>374000</v>
      </c>
      <c r="G57" s="2">
        <v>386054</v>
      </c>
      <c r="H57" s="2">
        <v>369269</v>
      </c>
    </row>
    <row r="58" spans="1:8" x14ac:dyDescent="0.25">
      <c r="A58" s="35" t="s">
        <v>64</v>
      </c>
      <c r="B58" s="2">
        <v>1945133</v>
      </c>
      <c r="C58" s="2">
        <v>1944308</v>
      </c>
      <c r="D58" s="2">
        <v>1941344</v>
      </c>
      <c r="E58" s="2">
        <v>1938843</v>
      </c>
      <c r="F58" s="2">
        <v>1985827</v>
      </c>
      <c r="G58" s="2">
        <v>1993583</v>
      </c>
      <c r="H58" s="2">
        <v>2036549</v>
      </c>
    </row>
    <row r="59" spans="1:8" x14ac:dyDescent="0.25">
      <c r="A59" s="35" t="s">
        <v>65</v>
      </c>
      <c r="B59" s="2">
        <v>710180</v>
      </c>
      <c r="C59" s="2">
        <v>700496</v>
      </c>
      <c r="D59" s="2">
        <v>688432</v>
      </c>
      <c r="E59" s="2">
        <v>678447</v>
      </c>
      <c r="F59" s="2">
        <v>693651</v>
      </c>
      <c r="G59" s="2">
        <v>685400</v>
      </c>
      <c r="H59" s="2">
        <v>681454</v>
      </c>
    </row>
    <row r="60" spans="1:8" x14ac:dyDescent="0.25">
      <c r="A60" s="35" t="s">
        <v>66</v>
      </c>
      <c r="B60" s="2">
        <v>528018</v>
      </c>
      <c r="C60" s="2">
        <v>516823</v>
      </c>
      <c r="D60" s="2">
        <v>501531</v>
      </c>
      <c r="E60" s="2">
        <v>478908</v>
      </c>
      <c r="F60" s="2">
        <v>494061</v>
      </c>
      <c r="G60" s="2">
        <v>495030</v>
      </c>
      <c r="H60" s="2">
        <v>508712</v>
      </c>
    </row>
    <row r="61" spans="1:8" x14ac:dyDescent="0.25">
      <c r="A61" s="35" t="s">
        <v>67</v>
      </c>
      <c r="B61" s="2">
        <v>1164532</v>
      </c>
      <c r="C61" s="2">
        <v>1155644</v>
      </c>
      <c r="D61" s="2">
        <v>1115024</v>
      </c>
      <c r="E61" s="2">
        <v>1108532</v>
      </c>
      <c r="F61" s="2">
        <v>1153500</v>
      </c>
      <c r="G61" s="2">
        <v>1142510</v>
      </c>
      <c r="H61" s="2">
        <v>1145647</v>
      </c>
    </row>
    <row r="62" spans="1:8" x14ac:dyDescent="0.25">
      <c r="A62" s="35" t="s">
        <v>68</v>
      </c>
      <c r="B62" s="2">
        <v>586684</v>
      </c>
      <c r="C62" s="2">
        <v>585428</v>
      </c>
      <c r="D62" s="2">
        <v>558603</v>
      </c>
      <c r="E62" s="2">
        <v>552168</v>
      </c>
      <c r="F62" s="2">
        <v>557382</v>
      </c>
      <c r="G62" s="2">
        <v>555504</v>
      </c>
      <c r="H62" s="2">
        <v>530003</v>
      </c>
    </row>
    <row r="63" spans="1:8" x14ac:dyDescent="0.25">
      <c r="A63" s="35" t="s">
        <v>69</v>
      </c>
      <c r="B63" s="2">
        <v>1658665</v>
      </c>
      <c r="C63" s="2">
        <v>1633103</v>
      </c>
      <c r="D63" s="2">
        <v>1634481</v>
      </c>
      <c r="E63" s="2">
        <v>1603566</v>
      </c>
      <c r="F63" s="2">
        <v>1637860</v>
      </c>
      <c r="G63" s="2">
        <v>1639913</v>
      </c>
      <c r="H63" s="2">
        <v>1660453</v>
      </c>
    </row>
    <row r="64" spans="1:8" x14ac:dyDescent="0.25">
      <c r="A64" s="35" t="s">
        <v>70</v>
      </c>
      <c r="B64" s="2">
        <v>926790</v>
      </c>
      <c r="C64" s="2">
        <v>920617</v>
      </c>
      <c r="D64" s="2">
        <v>875443</v>
      </c>
      <c r="E64" s="2">
        <v>832258</v>
      </c>
      <c r="F64" s="2">
        <v>852960</v>
      </c>
      <c r="G64" s="2">
        <v>845911</v>
      </c>
      <c r="H64" s="2">
        <v>848286</v>
      </c>
    </row>
    <row r="65" spans="1:8" x14ac:dyDescent="0.25">
      <c r="A65" s="35" t="s">
        <v>71</v>
      </c>
      <c r="B65" s="2">
        <v>606601</v>
      </c>
      <c r="C65" s="2">
        <v>604767</v>
      </c>
      <c r="D65" s="2">
        <v>581115</v>
      </c>
      <c r="E65" s="2">
        <v>555894</v>
      </c>
      <c r="F65" s="2">
        <v>579342</v>
      </c>
      <c r="G65" s="2">
        <v>561643</v>
      </c>
      <c r="H65" s="2">
        <v>580540</v>
      </c>
    </row>
    <row r="66" spans="1:8" x14ac:dyDescent="0.25">
      <c r="A66" s="35" t="s">
        <v>72</v>
      </c>
      <c r="B66" s="2">
        <v>1656770</v>
      </c>
      <c r="C66" s="2">
        <v>1652942</v>
      </c>
      <c r="D66" s="2">
        <v>1618471</v>
      </c>
      <c r="E66" s="2">
        <v>1597412</v>
      </c>
      <c r="F66" s="2">
        <v>1620882</v>
      </c>
      <c r="G66" s="2">
        <v>1616301</v>
      </c>
      <c r="H66" s="2">
        <v>1646289</v>
      </c>
    </row>
    <row r="67" spans="1:8" x14ac:dyDescent="0.25">
      <c r="A67" s="35" t="s">
        <v>73</v>
      </c>
      <c r="B67" s="2">
        <v>1081757</v>
      </c>
      <c r="C67" s="2">
        <v>1051359</v>
      </c>
      <c r="D67" s="2">
        <v>1052245</v>
      </c>
      <c r="E67" s="2">
        <v>1009432</v>
      </c>
      <c r="F67" s="2">
        <v>1024426</v>
      </c>
      <c r="G67" s="2">
        <v>1059263</v>
      </c>
      <c r="H67" s="2">
        <v>1120368</v>
      </c>
    </row>
    <row r="68" spans="1:8" x14ac:dyDescent="0.25">
      <c r="A68" s="35" t="s">
        <v>74</v>
      </c>
      <c r="B68" s="2">
        <v>580847</v>
      </c>
      <c r="C68" s="2">
        <v>570891</v>
      </c>
      <c r="D68" s="2">
        <v>553109</v>
      </c>
      <c r="E68" s="2">
        <v>539841</v>
      </c>
      <c r="F68" s="2">
        <v>541104</v>
      </c>
      <c r="G68" s="2">
        <v>562132</v>
      </c>
      <c r="H68" s="2">
        <v>557674</v>
      </c>
    </row>
    <row r="69" spans="1:8" x14ac:dyDescent="0.25">
      <c r="A69" s="35" t="s">
        <v>75</v>
      </c>
      <c r="B69" s="2">
        <v>6366741</v>
      </c>
      <c r="C69" s="2">
        <v>6353024</v>
      </c>
      <c r="D69" s="2">
        <v>6322104</v>
      </c>
      <c r="E69" s="2">
        <v>6177712</v>
      </c>
      <c r="F69" s="2">
        <v>6310902</v>
      </c>
      <c r="G69" s="2">
        <v>6256691</v>
      </c>
      <c r="H69" s="2">
        <v>6448612</v>
      </c>
    </row>
    <row r="70" spans="1:8" x14ac:dyDescent="0.25">
      <c r="A70" s="35" t="s">
        <v>76</v>
      </c>
      <c r="B70" s="2">
        <v>338591</v>
      </c>
      <c r="C70" s="2">
        <v>325986</v>
      </c>
      <c r="D70" s="2">
        <v>311100</v>
      </c>
      <c r="E70" s="2">
        <v>309769</v>
      </c>
      <c r="F70" s="2">
        <v>302792</v>
      </c>
      <c r="G70" s="2">
        <v>306146</v>
      </c>
      <c r="H70" s="2">
        <v>308555</v>
      </c>
    </row>
    <row r="71" spans="1:8" x14ac:dyDescent="0.25">
      <c r="A71" s="35" t="s">
        <v>77</v>
      </c>
      <c r="B71" s="2">
        <v>2068150</v>
      </c>
      <c r="C71" s="2">
        <v>2037962</v>
      </c>
      <c r="D71" s="2">
        <v>2014291</v>
      </c>
      <c r="E71" s="2">
        <v>1954913</v>
      </c>
      <c r="F71" s="2">
        <v>2023968</v>
      </c>
      <c r="G71" s="2">
        <v>2017362</v>
      </c>
      <c r="H71" s="2">
        <v>2095219</v>
      </c>
    </row>
    <row r="72" spans="1:8" x14ac:dyDescent="0.25">
      <c r="A72" s="35" t="s">
        <v>78</v>
      </c>
      <c r="B72" s="2">
        <v>2227136</v>
      </c>
      <c r="C72" s="2">
        <v>2232869</v>
      </c>
      <c r="D72" s="2">
        <v>2231202</v>
      </c>
      <c r="E72" s="2">
        <v>2195984</v>
      </c>
      <c r="F72" s="2">
        <v>2237502</v>
      </c>
      <c r="G72" s="2">
        <v>2212276</v>
      </c>
      <c r="H72" s="2">
        <v>2258573</v>
      </c>
    </row>
    <row r="73" spans="1:8" x14ac:dyDescent="0.25">
      <c r="A73" s="35" t="s">
        <v>79</v>
      </c>
      <c r="B73" s="2">
        <v>1077920</v>
      </c>
      <c r="C73" s="2">
        <v>1085659</v>
      </c>
      <c r="D73" s="2">
        <v>1081353</v>
      </c>
      <c r="E73" s="2">
        <v>1066128</v>
      </c>
      <c r="F73" s="2">
        <v>1086889</v>
      </c>
      <c r="G73" s="2">
        <v>1070578</v>
      </c>
      <c r="H73" s="2">
        <v>1101910</v>
      </c>
    </row>
    <row r="74" spans="1:8" x14ac:dyDescent="0.25">
      <c r="A74" s="35" t="s">
        <v>80</v>
      </c>
      <c r="B74" s="2">
        <v>420480</v>
      </c>
      <c r="C74" s="2">
        <v>417741</v>
      </c>
      <c r="D74" s="2">
        <v>423044</v>
      </c>
      <c r="E74" s="2">
        <v>417173</v>
      </c>
      <c r="F74" s="2">
        <v>424070</v>
      </c>
      <c r="G74" s="2">
        <v>416221</v>
      </c>
      <c r="H74" s="2">
        <v>409230</v>
      </c>
    </row>
    <row r="75" spans="1:8" x14ac:dyDescent="0.25">
      <c r="A75" s="35" t="s">
        <v>81</v>
      </c>
      <c r="B75" s="2">
        <v>728736</v>
      </c>
      <c r="C75" s="2">
        <v>729469</v>
      </c>
      <c r="D75" s="2">
        <v>726805</v>
      </c>
      <c r="E75" s="2">
        <v>712683</v>
      </c>
      <c r="F75" s="2">
        <v>726543</v>
      </c>
      <c r="G75" s="2">
        <v>725477</v>
      </c>
      <c r="H75" s="2">
        <v>747433</v>
      </c>
    </row>
    <row r="76" spans="1:8" x14ac:dyDescent="0.25">
      <c r="A76" s="35" t="s">
        <v>82</v>
      </c>
      <c r="B76" s="2">
        <v>1732864</v>
      </c>
      <c r="C76" s="2">
        <v>1756207</v>
      </c>
      <c r="D76" s="2">
        <v>1765511</v>
      </c>
      <c r="E76" s="2">
        <v>1717046</v>
      </c>
      <c r="F76" s="2">
        <v>1746640</v>
      </c>
      <c r="G76" s="2">
        <v>1720907</v>
      </c>
      <c r="H76" s="2">
        <v>1786265</v>
      </c>
    </row>
    <row r="77" spans="1:8" x14ac:dyDescent="0.25">
      <c r="A77" s="35" t="s">
        <v>117</v>
      </c>
      <c r="B77" s="2">
        <v>8715515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</row>
    <row r="78" spans="1:8" x14ac:dyDescent="0.25">
      <c r="A78" s="35" t="s">
        <v>83</v>
      </c>
      <c r="B78" t="s">
        <v>0</v>
      </c>
      <c r="C78" s="2">
        <v>7852794</v>
      </c>
      <c r="D78" s="2">
        <v>7795249</v>
      </c>
      <c r="E78" s="2">
        <v>7571985</v>
      </c>
      <c r="F78" s="2">
        <v>7764812</v>
      </c>
      <c r="G78" s="2">
        <v>7815755</v>
      </c>
      <c r="H78" s="2">
        <v>7795186</v>
      </c>
    </row>
    <row r="79" spans="1:8" x14ac:dyDescent="0.25">
      <c r="A79" s="35" t="s">
        <v>84</v>
      </c>
      <c r="B79" s="2">
        <v>83419</v>
      </c>
      <c r="C79" s="2">
        <v>82793</v>
      </c>
      <c r="D79" s="2">
        <v>81694</v>
      </c>
      <c r="E79" s="2">
        <v>80642</v>
      </c>
      <c r="F79" s="2">
        <v>82355</v>
      </c>
      <c r="G79" s="2">
        <v>82977</v>
      </c>
      <c r="H79" s="2">
        <v>80493</v>
      </c>
    </row>
    <row r="80" spans="1:8" x14ac:dyDescent="0.25">
      <c r="A80" s="35" t="s">
        <v>85</v>
      </c>
      <c r="B80" s="2">
        <v>98746</v>
      </c>
      <c r="C80" s="2">
        <v>102918</v>
      </c>
      <c r="D80" s="2">
        <v>100810</v>
      </c>
      <c r="E80" s="2">
        <v>101940</v>
      </c>
      <c r="F80" s="2">
        <v>103744</v>
      </c>
      <c r="G80" s="2">
        <v>111248</v>
      </c>
      <c r="H80" s="2">
        <v>112318</v>
      </c>
    </row>
    <row r="81" spans="1:8" x14ac:dyDescent="0.25">
      <c r="A81" s="35" t="s">
        <v>86</v>
      </c>
      <c r="B81" s="2">
        <v>235583</v>
      </c>
      <c r="C81" s="2">
        <v>230099</v>
      </c>
      <c r="D81" s="2">
        <v>220621</v>
      </c>
      <c r="E81" s="2">
        <v>207602</v>
      </c>
      <c r="F81" s="2">
        <v>228353</v>
      </c>
      <c r="G81" s="2">
        <v>233339</v>
      </c>
      <c r="H81" s="2">
        <v>248162</v>
      </c>
    </row>
    <row r="82" spans="1:8" x14ac:dyDescent="0.25">
      <c r="A82" s="35" t="s">
        <v>87</v>
      </c>
      <c r="B82" s="2">
        <v>1008504</v>
      </c>
      <c r="C82" s="2">
        <v>1023380</v>
      </c>
      <c r="D82" s="2">
        <v>1018080</v>
      </c>
      <c r="E82" s="2">
        <v>975961</v>
      </c>
      <c r="F82" s="2">
        <v>1006307</v>
      </c>
      <c r="G82" s="2">
        <v>1077230</v>
      </c>
      <c r="H82" s="2">
        <v>1057796</v>
      </c>
    </row>
    <row r="83" spans="1:8" x14ac:dyDescent="0.25">
      <c r="A83" s="35" t="s">
        <v>88</v>
      </c>
      <c r="B83" s="2">
        <v>1411208</v>
      </c>
      <c r="C83" s="2">
        <v>1406432</v>
      </c>
      <c r="D83" s="2">
        <v>1405246</v>
      </c>
      <c r="E83" s="2">
        <v>1363893</v>
      </c>
      <c r="F83" s="2">
        <v>1408727</v>
      </c>
      <c r="G83" s="2">
        <v>1380826</v>
      </c>
      <c r="H83" s="2">
        <v>1409376</v>
      </c>
    </row>
    <row r="84" spans="1:8" x14ac:dyDescent="0.25">
      <c r="A84" s="35" t="s">
        <v>89</v>
      </c>
      <c r="B84" s="2">
        <v>1096127</v>
      </c>
      <c r="C84" s="2">
        <v>1084775</v>
      </c>
      <c r="D84" s="2">
        <v>1082305</v>
      </c>
      <c r="E84" s="2">
        <v>1051544</v>
      </c>
      <c r="F84" s="2">
        <v>1073103</v>
      </c>
      <c r="G84" s="2">
        <v>1098353</v>
      </c>
      <c r="H84" s="2">
        <v>1093710</v>
      </c>
    </row>
    <row r="85" spans="1:8" x14ac:dyDescent="0.25">
      <c r="A85" s="35" t="s">
        <v>90</v>
      </c>
      <c r="B85" s="2">
        <v>1199976</v>
      </c>
      <c r="C85" s="2">
        <v>1194967</v>
      </c>
      <c r="D85" s="2">
        <v>1177184</v>
      </c>
      <c r="E85" s="2">
        <v>1146480</v>
      </c>
      <c r="F85" s="2">
        <v>1156582</v>
      </c>
      <c r="G85" s="2">
        <v>1157762</v>
      </c>
      <c r="H85" s="2">
        <v>1148148</v>
      </c>
    </row>
    <row r="86" spans="1:8" x14ac:dyDescent="0.25">
      <c r="A86" s="35" t="s">
        <v>91</v>
      </c>
      <c r="B86" s="2">
        <v>1340696</v>
      </c>
      <c r="C86" s="2">
        <v>1326980</v>
      </c>
      <c r="D86" s="2">
        <v>1324078</v>
      </c>
      <c r="E86" s="2">
        <v>1288179</v>
      </c>
      <c r="F86" s="2">
        <v>1328332</v>
      </c>
      <c r="G86" s="2">
        <v>1307468</v>
      </c>
      <c r="H86" s="2">
        <v>1314944</v>
      </c>
    </row>
    <row r="87" spans="1:8" x14ac:dyDescent="0.25">
      <c r="A87" s="35" t="s">
        <v>92</v>
      </c>
      <c r="B87" s="2">
        <v>895264</v>
      </c>
      <c r="C87" s="2">
        <v>891740</v>
      </c>
      <c r="D87" s="2">
        <v>883620</v>
      </c>
      <c r="E87" s="2">
        <v>876613</v>
      </c>
      <c r="F87" s="2">
        <v>877788</v>
      </c>
      <c r="G87" s="2">
        <v>868066</v>
      </c>
      <c r="H87" s="2">
        <v>835766</v>
      </c>
    </row>
    <row r="88" spans="1:8" x14ac:dyDescent="0.25">
      <c r="A88" s="35" t="s">
        <v>93</v>
      </c>
      <c r="B88" s="2">
        <v>496080</v>
      </c>
      <c r="C88" s="2">
        <v>508710</v>
      </c>
      <c r="D88" s="2">
        <v>501611</v>
      </c>
      <c r="E88" s="2">
        <v>479131</v>
      </c>
      <c r="F88" s="2">
        <v>499521</v>
      </c>
      <c r="G88" s="2">
        <v>498486</v>
      </c>
      <c r="H88" s="2">
        <v>494473</v>
      </c>
    </row>
    <row r="89" spans="1:8" x14ac:dyDescent="0.25">
      <c r="A89" s="35" t="s">
        <v>116</v>
      </c>
      <c r="B89" s="2">
        <v>3189746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</row>
    <row r="90" spans="1:8" x14ac:dyDescent="0.25">
      <c r="A90" s="35" t="s">
        <v>94</v>
      </c>
      <c r="B90" t="s">
        <v>0</v>
      </c>
      <c r="C90" s="2">
        <v>4030626</v>
      </c>
      <c r="D90" s="2">
        <v>3954690</v>
      </c>
      <c r="E90" s="2">
        <v>3898635</v>
      </c>
      <c r="F90" s="2">
        <v>3945533</v>
      </c>
      <c r="G90" s="2">
        <v>3926088</v>
      </c>
      <c r="H90" s="2">
        <v>3964961</v>
      </c>
    </row>
    <row r="91" spans="1:8" x14ac:dyDescent="0.25">
      <c r="A91" s="35" t="s">
        <v>95</v>
      </c>
      <c r="B91" s="2">
        <v>382660</v>
      </c>
      <c r="C91" s="2">
        <v>382280</v>
      </c>
      <c r="D91" s="2">
        <v>367382</v>
      </c>
      <c r="E91" s="2">
        <v>352813</v>
      </c>
      <c r="F91" s="2">
        <v>370855</v>
      </c>
      <c r="G91" s="2">
        <v>366163</v>
      </c>
      <c r="H91" s="2">
        <v>376773</v>
      </c>
    </row>
    <row r="92" spans="1:8" x14ac:dyDescent="0.25">
      <c r="A92" s="35" t="s">
        <v>96</v>
      </c>
      <c r="B92" s="2">
        <v>467252</v>
      </c>
      <c r="C92" s="2">
        <v>466996</v>
      </c>
      <c r="D92" s="2">
        <v>457616</v>
      </c>
      <c r="E92" s="2">
        <v>452546</v>
      </c>
      <c r="F92" s="2">
        <v>456784</v>
      </c>
      <c r="G92" s="2">
        <v>446341</v>
      </c>
      <c r="H92" s="2">
        <v>427382</v>
      </c>
    </row>
    <row r="93" spans="1:8" x14ac:dyDescent="0.25">
      <c r="A93" s="35" t="s">
        <v>97</v>
      </c>
      <c r="B93" s="2">
        <v>492114</v>
      </c>
      <c r="C93" s="2">
        <v>497013</v>
      </c>
      <c r="D93" s="2">
        <v>504883</v>
      </c>
      <c r="E93" s="2">
        <v>492412</v>
      </c>
      <c r="F93" s="2">
        <v>495692</v>
      </c>
      <c r="G93" s="2">
        <v>509218</v>
      </c>
      <c r="H93" s="2">
        <v>526730</v>
      </c>
    </row>
    <row r="94" spans="1:8" x14ac:dyDescent="0.25">
      <c r="A94" s="35" t="s">
        <v>98</v>
      </c>
      <c r="B94" s="2">
        <v>165402</v>
      </c>
      <c r="C94" s="2">
        <v>163866</v>
      </c>
      <c r="D94" s="2">
        <v>165421</v>
      </c>
      <c r="E94" s="2">
        <v>166965</v>
      </c>
      <c r="F94" s="2">
        <v>172036</v>
      </c>
      <c r="G94" s="2">
        <v>164498</v>
      </c>
      <c r="H94" s="2">
        <v>161394</v>
      </c>
    </row>
    <row r="95" spans="1:8" x14ac:dyDescent="0.25">
      <c r="A95" s="35" t="s">
        <v>99</v>
      </c>
      <c r="B95" s="2">
        <v>973944</v>
      </c>
      <c r="C95" s="2">
        <v>971004</v>
      </c>
      <c r="D95" s="2">
        <v>938759</v>
      </c>
      <c r="E95" s="2">
        <v>924718</v>
      </c>
      <c r="F95" s="2">
        <v>936168</v>
      </c>
      <c r="G95" s="2">
        <v>928278</v>
      </c>
      <c r="H95" s="2">
        <v>936222</v>
      </c>
    </row>
    <row r="96" spans="1:8" x14ac:dyDescent="0.25">
      <c r="A96" s="35" t="s">
        <v>100</v>
      </c>
      <c r="B96" s="2">
        <v>690879</v>
      </c>
      <c r="C96" s="2">
        <v>691782</v>
      </c>
      <c r="D96" s="2">
        <v>667782</v>
      </c>
      <c r="E96" s="2">
        <v>666482</v>
      </c>
      <c r="F96" s="2">
        <v>674431</v>
      </c>
      <c r="G96" s="2">
        <v>669762</v>
      </c>
      <c r="H96" s="2">
        <v>679737</v>
      </c>
    </row>
    <row r="97" spans="1:8" x14ac:dyDescent="0.25">
      <c r="A97" s="35" t="s">
        <v>101</v>
      </c>
      <c r="B97" s="2">
        <v>390648</v>
      </c>
      <c r="C97" s="2">
        <v>387918</v>
      </c>
      <c r="D97" s="2">
        <v>387654</v>
      </c>
      <c r="E97" s="2">
        <v>381150</v>
      </c>
      <c r="F97" s="2">
        <v>381359</v>
      </c>
      <c r="G97" s="2">
        <v>383118</v>
      </c>
      <c r="H97" s="2">
        <v>399920</v>
      </c>
    </row>
    <row r="98" spans="1:8" x14ac:dyDescent="0.25">
      <c r="A98" s="35" t="s">
        <v>102</v>
      </c>
      <c r="B98" s="2">
        <v>93188</v>
      </c>
      <c r="C98" s="2">
        <v>91595</v>
      </c>
      <c r="D98" s="2">
        <v>90396</v>
      </c>
      <c r="E98" s="2">
        <v>88800</v>
      </c>
      <c r="F98" s="2">
        <v>90246</v>
      </c>
      <c r="G98" s="2">
        <v>86744</v>
      </c>
      <c r="H98" s="2">
        <v>84522</v>
      </c>
    </row>
    <row r="99" spans="1:8" x14ac:dyDescent="0.25">
      <c r="A99" s="35" t="s">
        <v>103</v>
      </c>
      <c r="B99" s="2">
        <v>282737</v>
      </c>
      <c r="C99" s="2">
        <v>279652</v>
      </c>
      <c r="D99" s="2">
        <v>277775</v>
      </c>
      <c r="E99" s="2">
        <v>275362</v>
      </c>
      <c r="F99" s="2">
        <v>270806</v>
      </c>
      <c r="G99" s="2">
        <v>275696</v>
      </c>
      <c r="H99" s="2">
        <v>280137</v>
      </c>
    </row>
    <row r="100" spans="1:8" x14ac:dyDescent="0.25">
      <c r="A100" s="35" t="s">
        <v>104</v>
      </c>
      <c r="B100" s="2">
        <v>67156</v>
      </c>
      <c r="C100" s="2">
        <v>65218</v>
      </c>
      <c r="D100" s="2">
        <v>63561</v>
      </c>
      <c r="E100" s="2">
        <v>63851</v>
      </c>
      <c r="F100" s="2">
        <v>62158</v>
      </c>
      <c r="G100" s="2">
        <v>62748</v>
      </c>
      <c r="H100" s="2">
        <v>60194</v>
      </c>
    </row>
    <row r="101" spans="1:8" x14ac:dyDescent="0.25">
      <c r="A101" s="35" t="s">
        <v>105</v>
      </c>
      <c r="B101" s="2">
        <v>33678</v>
      </c>
      <c r="C101" s="2">
        <v>33302</v>
      </c>
      <c r="D101" s="2">
        <v>33461</v>
      </c>
      <c r="E101" s="2">
        <v>33536</v>
      </c>
      <c r="F101" s="2">
        <v>34998</v>
      </c>
      <c r="G101" s="2">
        <v>33522</v>
      </c>
      <c r="H101" s="2">
        <v>31950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84EE-742F-47CB-A0F1-F610B8E2E355}">
  <dimension ref="A1:N101"/>
  <sheetViews>
    <sheetView topLeftCell="A70" workbookViewId="0">
      <selection activeCell="A86" sqref="A86"/>
    </sheetView>
  </sheetViews>
  <sheetFormatPr defaultRowHeight="12.5" x14ac:dyDescent="0.25"/>
  <cols>
    <col min="1" max="1" width="111.81640625" bestFit="1" customWidth="1"/>
  </cols>
  <sheetData>
    <row r="1" spans="1:14" ht="13" x14ac:dyDescent="0.3">
      <c r="A1" s="34" t="s">
        <v>370</v>
      </c>
    </row>
    <row r="2" spans="1:14" x14ac:dyDescent="0.25">
      <c r="A2" t="s">
        <v>0</v>
      </c>
    </row>
    <row r="3" spans="1:14" x14ac:dyDescent="0.25">
      <c r="A3" s="107" t="s">
        <v>0</v>
      </c>
      <c r="B3" s="107" t="s">
        <v>0</v>
      </c>
      <c r="C3" s="35" t="s">
        <v>4</v>
      </c>
      <c r="D3" s="35" t="s">
        <v>5</v>
      </c>
      <c r="E3" s="35" t="s">
        <v>6</v>
      </c>
      <c r="F3" s="35" t="s">
        <v>7</v>
      </c>
      <c r="G3" s="35" t="s">
        <v>110</v>
      </c>
      <c r="I3" s="35" t="s">
        <v>4</v>
      </c>
      <c r="J3" s="35" t="s">
        <v>5</v>
      </c>
      <c r="K3" s="35" t="s">
        <v>6</v>
      </c>
      <c r="L3" s="35" t="s">
        <v>7</v>
      </c>
      <c r="M3" s="35" t="s">
        <v>110</v>
      </c>
      <c r="N3" s="36" t="s">
        <v>376</v>
      </c>
    </row>
    <row r="4" spans="1:14" x14ac:dyDescent="0.25">
      <c r="A4" s="107" t="s">
        <v>0</v>
      </c>
      <c r="B4" s="107" t="s">
        <v>0</v>
      </c>
      <c r="C4" s="35" t="s">
        <v>8</v>
      </c>
      <c r="D4" s="35" t="s">
        <v>8</v>
      </c>
      <c r="E4" s="35" t="s">
        <v>8</v>
      </c>
      <c r="F4" s="35" t="s">
        <v>8</v>
      </c>
      <c r="G4" s="35" t="s">
        <v>8</v>
      </c>
    </row>
    <row r="5" spans="1:14" x14ac:dyDescent="0.25">
      <c r="A5" s="35" t="s">
        <v>10</v>
      </c>
      <c r="B5" s="35" t="s">
        <v>121</v>
      </c>
      <c r="C5" s="2">
        <v>22701803</v>
      </c>
      <c r="D5" s="2">
        <v>22953396</v>
      </c>
      <c r="E5" s="2">
        <v>25538845</v>
      </c>
      <c r="F5" s="2">
        <v>28165732</v>
      </c>
      <c r="G5" s="2">
        <v>31449603</v>
      </c>
      <c r="I5">
        <f>C5/INDEX(ЗАНЯТОСТЬ!D:D,MATCH($A5,ЗАНЯТОСТЬ!$A:$A,0))*100</f>
        <v>31.945363132941118</v>
      </c>
      <c r="J5">
        <f>D5/INDEX(ЗАНЯТОСТЬ!E:E,MATCH($A5,ЗАНЯТОСТЬ!$A:$A,0))*100</f>
        <v>33.002582318009452</v>
      </c>
      <c r="K5">
        <f>E5/INDEX(ЗАНЯТОСТЬ!F:F,MATCH($A5,ЗАНЯТОСТЬ!$A:$A,0))*100</f>
        <v>36.062679093047841</v>
      </c>
      <c r="L5">
        <f>F5/INDEX(ЗАНЯТОСТЬ!G:G,MATCH($A5,ЗАНЯТОСТЬ!$A:$A,0))*100</f>
        <v>39.54923441398018</v>
      </c>
      <c r="M5">
        <f>G5/INDEX(ЗАНЯТОСТЬ!H:H,MATCH($A5,ЗАНЯТОСТЬ!$A:$A,0))*100</f>
        <v>43.133765942808019</v>
      </c>
      <c r="N5">
        <f>AVERAGE(I5:M5)</f>
        <v>36.738724980157322</v>
      </c>
    </row>
    <row r="6" spans="1:14" x14ac:dyDescent="0.25">
      <c r="A6" s="35" t="s">
        <v>11</v>
      </c>
      <c r="B6" s="35" t="s">
        <v>121</v>
      </c>
      <c r="C6" s="2">
        <v>6096157</v>
      </c>
      <c r="D6" t="s">
        <v>0</v>
      </c>
      <c r="E6" t="s">
        <v>0</v>
      </c>
      <c r="F6" t="s">
        <v>0</v>
      </c>
      <c r="G6" s="2">
        <v>10252542</v>
      </c>
      <c r="I6">
        <f>C6/INDEX(ЗАНЯТОСТЬ!D:D,MATCH($A6,ЗАНЯТОСТЬ!$A:$A,0))*100</f>
        <v>28.794642709536326</v>
      </c>
      <c r="J6" t="e">
        <f>D6/INDEX(ЗАНЯТОСТЬ!E:E,MATCH($A6,ЗАНЯТОСТЬ!$A:$A,0))*100</f>
        <v>#VALUE!</v>
      </c>
      <c r="K6" t="e">
        <f>E6/INDEX(ЗАНЯТОСТЬ!F:F,MATCH($A6,ЗАНЯТОСТЬ!$A:$A,0))*100</f>
        <v>#VALUE!</v>
      </c>
      <c r="L6" t="e">
        <f>F6/INDEX(ЗАНЯТОСТЬ!G:G,MATCH($A6,ЗАНЯТОСТЬ!$A:$A,0))*100</f>
        <v>#VALUE!</v>
      </c>
      <c r="M6">
        <f>G6/INDEX(ЗАНЯТОСТЬ!H:H,MATCH($A6,ЗАНЯТОСТЬ!$A:$A,0))*100</f>
        <v>47.602384172068973</v>
      </c>
      <c r="N6" t="e">
        <f t="shared" ref="N6:N70" si="0">AVERAGE(I6:M6)</f>
        <v>#VALUE!</v>
      </c>
    </row>
    <row r="7" spans="1:14" x14ac:dyDescent="0.25">
      <c r="A7" s="35" t="s">
        <v>12</v>
      </c>
      <c r="B7" s="35" t="s">
        <v>121</v>
      </c>
      <c r="C7" s="2">
        <v>188352</v>
      </c>
      <c r="D7" s="2">
        <v>221248</v>
      </c>
      <c r="E7" s="2">
        <v>233726</v>
      </c>
      <c r="F7" s="2">
        <v>248938</v>
      </c>
      <c r="G7" s="2">
        <v>270687</v>
      </c>
      <c r="I7">
        <f>C7/INDEX(ЗАНЯТОСТЬ!D:D,MATCH($A7,ЗАНЯТОСТЬ!$A:$A,0))*100</f>
        <v>24.976893138223456</v>
      </c>
      <c r="J7">
        <f>D7/INDEX(ЗАНЯТОСТЬ!E:E,MATCH($A7,ЗАНЯТОСТЬ!$A:$A,0))*100</f>
        <v>29.424289455170278</v>
      </c>
      <c r="K7">
        <f>E7/INDEX(ЗАНЯТОСТЬ!F:F,MATCH($A7,ЗАНЯТОСТЬ!$A:$A,0))*100</f>
        <v>30.693810441826137</v>
      </c>
      <c r="L7">
        <f>F7/INDEX(ЗАНЯТОСТЬ!G:G,MATCH($A7,ЗАНЯТОСТЬ!$A:$A,0))*100</f>
        <v>32.279430547577334</v>
      </c>
      <c r="M7">
        <f>G7/INDEX(ЗАНЯТОСТЬ!H:H,MATCH($A7,ЗАНЯТОСТЬ!$A:$A,0))*100</f>
        <v>35.370374484021156</v>
      </c>
      <c r="N7">
        <f t="shared" si="0"/>
        <v>30.548959613363671</v>
      </c>
    </row>
    <row r="8" spans="1:14" x14ac:dyDescent="0.25">
      <c r="A8" s="35" t="s">
        <v>13</v>
      </c>
      <c r="B8" s="35" t="s">
        <v>121</v>
      </c>
      <c r="C8" s="2">
        <v>129036</v>
      </c>
      <c r="D8" s="2">
        <v>142231</v>
      </c>
      <c r="E8" s="2">
        <v>154179</v>
      </c>
      <c r="F8" s="2">
        <v>162597</v>
      </c>
      <c r="G8" s="2">
        <v>174831</v>
      </c>
      <c r="I8">
        <f>C8/INDEX(ЗАНЯТОСТЬ!D:D,MATCH($A8,ЗАНЯТОСТЬ!$A:$A,0))*100</f>
        <v>25.372817366682398</v>
      </c>
      <c r="J8">
        <f>D8/INDEX(ЗАНЯТОСТЬ!E:E,MATCH($A8,ЗАНЯТОСТЬ!$A:$A,0))*100</f>
        <v>28.529220030288137</v>
      </c>
      <c r="K8">
        <f>E8/INDEX(ЗАНЯТОСТЬ!F:F,MATCH($A8,ЗАНЯТОСТЬ!$A:$A,0))*100</f>
        <v>30.154371512559187</v>
      </c>
      <c r="L8">
        <f>F8/INDEX(ЗАНЯТОСТЬ!G:G,MATCH($A8,ЗАНЯТОСТЬ!$A:$A,0))*100</f>
        <v>32.088768723727576</v>
      </c>
      <c r="M8">
        <f>G8/INDEX(ЗАНЯТОСТЬ!H:H,MATCH($A8,ЗАНЯТОСТЬ!$A:$A,0))*100</f>
        <v>34.657333840810693</v>
      </c>
      <c r="N8">
        <f t="shared" si="0"/>
        <v>30.160502294813604</v>
      </c>
    </row>
    <row r="9" spans="1:14" x14ac:dyDescent="0.25">
      <c r="A9" s="35" t="s">
        <v>14</v>
      </c>
      <c r="B9" s="35" t="s">
        <v>121</v>
      </c>
      <c r="C9" s="2">
        <v>183613</v>
      </c>
      <c r="D9" s="2">
        <v>205236</v>
      </c>
      <c r="E9" s="2">
        <v>217394</v>
      </c>
      <c r="F9" s="2">
        <v>225840</v>
      </c>
      <c r="G9" s="2">
        <v>244117</v>
      </c>
      <c r="I9">
        <f>C9/INDEX(ЗАНЯТОСТЬ!D:D,MATCH($A9,ЗАНЯТОСТЬ!$A:$A,0))*100</f>
        <v>28.878913751586577</v>
      </c>
      <c r="J9">
        <f>D9/INDEX(ЗАНЯТОСТЬ!E:E,MATCH($A9,ЗАНЯТОСТЬ!$A:$A,0))*100</f>
        <v>33.17846300086326</v>
      </c>
      <c r="K9">
        <f>E9/INDEX(ЗАНЯТОСТЬ!F:F,MATCH($A9,ЗАНЯТОСТЬ!$A:$A,0))*100</f>
        <v>35.284646535143601</v>
      </c>
      <c r="L9">
        <f>F9/INDEX(ЗАНЯТОСТЬ!G:G,MATCH($A9,ЗАНЯТОСТЬ!$A:$A,0))*100</f>
        <v>34.868694292150373</v>
      </c>
      <c r="M9">
        <f>G9/INDEX(ЗАНЯТОСТЬ!H:H,MATCH($A9,ЗАНЯТОСТЬ!$A:$A,0))*100</f>
        <v>38.204767046966211</v>
      </c>
      <c r="N9">
        <f t="shared" si="0"/>
        <v>34.083096925341998</v>
      </c>
    </row>
    <row r="10" spans="1:14" x14ac:dyDescent="0.25">
      <c r="A10" s="35" t="s">
        <v>15</v>
      </c>
      <c r="B10" s="35" t="s">
        <v>121</v>
      </c>
      <c r="C10" s="2">
        <v>301265</v>
      </c>
      <c r="D10" s="2">
        <v>362128</v>
      </c>
      <c r="E10" s="2">
        <v>389000</v>
      </c>
      <c r="F10" s="2">
        <v>419494</v>
      </c>
      <c r="G10" s="2">
        <v>455656</v>
      </c>
      <c r="I10">
        <f>C10/INDEX(ЗАНЯТОСТЬ!D:D,MATCH($A10,ЗАНЯТОСТЬ!$A:$A,0))*100</f>
        <v>27.22974524169771</v>
      </c>
      <c r="J10">
        <f>D10/INDEX(ЗАНЯТОСТЬ!E:E,MATCH($A10,ЗАНЯТОСТЬ!$A:$A,0))*100</f>
        <v>33.281957537307193</v>
      </c>
      <c r="K10">
        <f>E10/INDEX(ЗАНЯТОСТЬ!F:F,MATCH($A10,ЗАНЯТОСТЬ!$A:$A,0))*100</f>
        <v>34.952311210347318</v>
      </c>
      <c r="L10">
        <f>F10/INDEX(ЗАНЯТОСТЬ!G:G,MATCH($A10,ЗАНЯТОСТЬ!$A:$A,0))*100</f>
        <v>36.94735609041178</v>
      </c>
      <c r="M10">
        <f>G10/INDEX(ЗАНЯТОСТЬ!H:H,MATCH($A10,ЗАНЯТОСТЬ!$A:$A,0))*100</f>
        <v>39.568550862698551</v>
      </c>
      <c r="N10">
        <f t="shared" si="0"/>
        <v>34.395984188492505</v>
      </c>
    </row>
    <row r="11" spans="1:14" x14ac:dyDescent="0.25">
      <c r="A11" s="35" t="s">
        <v>16</v>
      </c>
      <c r="B11" s="35" t="s">
        <v>121</v>
      </c>
      <c r="C11" s="2">
        <v>149351</v>
      </c>
      <c r="D11" s="2">
        <v>167001</v>
      </c>
      <c r="E11" s="2">
        <v>172974</v>
      </c>
      <c r="F11" s="2">
        <v>184670</v>
      </c>
      <c r="G11" s="2">
        <v>198285</v>
      </c>
      <c r="I11">
        <f>C11/INDEX(ЗАНЯТОСТЬ!D:D,MATCH($A11,ЗАНЯТОСТЬ!$A:$A,0))*100</f>
        <v>33.687232996350481</v>
      </c>
      <c r="J11">
        <f>D11/INDEX(ЗАНЯТОСТЬ!E:E,MATCH($A11,ЗАНЯТОСТЬ!$A:$A,0))*100</f>
        <v>38.968393788428557</v>
      </c>
      <c r="K11">
        <f>E11/INDEX(ЗАНЯТОСТЬ!F:F,MATCH($A11,ЗАНЯТОСТЬ!$A:$A,0))*100</f>
        <v>39.003260531335826</v>
      </c>
      <c r="L11">
        <f>F11/INDEX(ЗАНЯТОСТЬ!G:G,MATCH($A11,ЗАНЯТОСТЬ!$A:$A,0))*100</f>
        <v>41.176405007971276</v>
      </c>
      <c r="M11">
        <f>G11/INDEX(ЗАНЯТОСТЬ!H:H,MATCH($A11,ЗАНЯТОСТЬ!$A:$A,0))*100</f>
        <v>46.961816657429907</v>
      </c>
      <c r="N11">
        <f t="shared" si="0"/>
        <v>39.959421796303204</v>
      </c>
    </row>
    <row r="12" spans="1:14" x14ac:dyDescent="0.25">
      <c r="A12" s="35" t="s">
        <v>17</v>
      </c>
      <c r="B12" s="35" t="s">
        <v>121</v>
      </c>
      <c r="C12" s="2">
        <v>148430</v>
      </c>
      <c r="D12" s="2">
        <v>174295</v>
      </c>
      <c r="E12" s="2">
        <v>189984</v>
      </c>
      <c r="F12" s="2">
        <v>202016</v>
      </c>
      <c r="G12" s="2">
        <v>217116</v>
      </c>
      <c r="I12">
        <f>C12/INDEX(ЗАНЯТОСТЬ!D:D,MATCH($A12,ЗАНЯТОСТЬ!$A:$A,0))*100</f>
        <v>29.780105132217809</v>
      </c>
      <c r="J12">
        <f>D12/INDEX(ЗАНЯТОСТЬ!E:E,MATCH($A12,ЗАНЯТОСТЬ!$A:$A,0))*100</f>
        <v>35.212320423125639</v>
      </c>
      <c r="K12">
        <f>E12/INDEX(ЗАНЯТОСТЬ!F:F,MATCH($A12,ЗАНЯТОСТЬ!$A:$A,0))*100</f>
        <v>37.357170526249554</v>
      </c>
      <c r="L12">
        <f>F12/INDEX(ЗАНЯТОСТЬ!G:G,MATCH($A12,ЗАНЯТОСТЬ!$A:$A,0))*100</f>
        <v>40.157037360977213</v>
      </c>
      <c r="M12">
        <f>G12/INDEX(ЗАНЯТОСТЬ!H:H,MATCH($A12,ЗАНЯТОСТЬ!$A:$A,0))*100</f>
        <v>40.439643948749179</v>
      </c>
      <c r="N12">
        <f t="shared" si="0"/>
        <v>36.589255478263873</v>
      </c>
    </row>
    <row r="13" spans="1:14" x14ac:dyDescent="0.25">
      <c r="A13" s="35" t="s">
        <v>18</v>
      </c>
      <c r="B13" s="35" t="s">
        <v>121</v>
      </c>
      <c r="C13" s="2">
        <v>100929</v>
      </c>
      <c r="D13" s="2">
        <v>112257</v>
      </c>
      <c r="E13" s="2">
        <v>114502</v>
      </c>
      <c r="F13" s="2">
        <v>119684</v>
      </c>
      <c r="G13" s="2">
        <v>128099</v>
      </c>
      <c r="I13">
        <f>C13/INDEX(ЗАНЯТОСТЬ!D:D,MATCH($A13,ЗАНЯТОСТЬ!$A:$A,0))*100</f>
        <v>36.467531904438438</v>
      </c>
      <c r="J13">
        <f>D13/INDEX(ЗАНЯТОСТЬ!E:E,MATCH($A13,ЗАНЯТОСТЬ!$A:$A,0))*100</f>
        <v>41.28264251277016</v>
      </c>
      <c r="K13">
        <f>E13/INDEX(ЗАНЯТОСТЬ!F:F,MATCH($A13,ЗАНЯТОСТЬ!$A:$A,0))*100</f>
        <v>41.840206091389106</v>
      </c>
      <c r="L13">
        <f>F13/INDEX(ЗАНЯТОСТЬ!G:G,MATCH($A13,ЗАНЯТОСТЬ!$A:$A,0))*100</f>
        <v>43.064655994415602</v>
      </c>
      <c r="M13">
        <f>G13/INDEX(ЗАНЯТОСТЬ!H:H,MATCH($A13,ЗАНЯТОСТЬ!$A:$A,0))*100</f>
        <v>49.785466105976631</v>
      </c>
      <c r="N13">
        <f t="shared" si="0"/>
        <v>42.488100521797989</v>
      </c>
    </row>
    <row r="14" spans="1:14" x14ac:dyDescent="0.25">
      <c r="A14" s="35" t="s">
        <v>19</v>
      </c>
      <c r="B14" s="35" t="s">
        <v>121</v>
      </c>
      <c r="C14" s="2">
        <v>115685</v>
      </c>
      <c r="D14" s="2">
        <v>130608</v>
      </c>
      <c r="E14" s="2">
        <v>136583</v>
      </c>
      <c r="F14" s="2">
        <v>145288</v>
      </c>
      <c r="G14" s="2">
        <v>157545</v>
      </c>
      <c r="I14">
        <f>C14/INDEX(ЗАНЯТОСТЬ!D:D,MATCH($A14,ЗАНЯТОСТЬ!$A:$A,0))*100</f>
        <v>22.887027881478492</v>
      </c>
      <c r="J14">
        <f>D14/INDEX(ЗАНЯТОСТЬ!E:E,MATCH($A14,ЗАНЯТОСТЬ!$A:$A,0))*100</f>
        <v>26.543643938624122</v>
      </c>
      <c r="K14">
        <f>E14/INDEX(ЗАНЯТОСТЬ!F:F,MATCH($A14,ЗАНЯТОСТЬ!$A:$A,0))*100</f>
        <v>26.819526888645839</v>
      </c>
      <c r="L14">
        <f>F14/INDEX(ЗАНЯТОСТЬ!G:G,MATCH($A14,ЗАНЯТОСТЬ!$A:$A,0))*100</f>
        <v>28.35928106310217</v>
      </c>
      <c r="M14">
        <f>G14/INDEX(ЗАНЯТОСТЬ!H:H,MATCH($A14,ЗАНЯТОСТЬ!$A:$A,0))*100</f>
        <v>31.346998710663293</v>
      </c>
      <c r="N14">
        <f t="shared" si="0"/>
        <v>27.191295696502785</v>
      </c>
    </row>
    <row r="15" spans="1:14" x14ac:dyDescent="0.25">
      <c r="A15" s="35" t="s">
        <v>20</v>
      </c>
      <c r="B15" s="35" t="s">
        <v>121</v>
      </c>
      <c r="C15" s="2">
        <v>123124</v>
      </c>
      <c r="D15" s="2">
        <v>142200</v>
      </c>
      <c r="E15" s="2">
        <v>153769</v>
      </c>
      <c r="F15" s="2">
        <v>169958</v>
      </c>
      <c r="G15" s="2">
        <v>188274</v>
      </c>
      <c r="I15">
        <f>C15/INDEX(ЗАНЯТОСТЬ!D:D,MATCH($A15,ЗАНЯТОСТЬ!$A:$A,0))*100</f>
        <v>21.787578015646485</v>
      </c>
      <c r="J15">
        <f>D15/INDEX(ЗАНЯТОСТЬ!E:E,MATCH($A15,ЗАНЯТОСТЬ!$A:$A,0))*100</f>
        <v>25.573653741360797</v>
      </c>
      <c r="K15">
        <f>E15/INDEX(ЗАНЯТОСТЬ!F:F,MATCH($A15,ЗАНЯТОСТЬ!$A:$A,0))*100</f>
        <v>27.488005091132706</v>
      </c>
      <c r="L15">
        <f>F15/INDEX(ЗАНЯТОСТЬ!G:G,MATCH($A15,ЗАНЯТОСТЬ!$A:$A,0))*100</f>
        <v>30.929628625347817</v>
      </c>
      <c r="M15">
        <f>G15/INDEX(ЗАНЯТОСТЬ!H:H,MATCH($A15,ЗАНЯТОСТЬ!$A:$A,0))*100</f>
        <v>33.280009615945502</v>
      </c>
      <c r="N15">
        <f t="shared" si="0"/>
        <v>27.811775017886657</v>
      </c>
    </row>
    <row r="16" spans="1:14" x14ac:dyDescent="0.25">
      <c r="A16" s="35" t="s">
        <v>21</v>
      </c>
      <c r="B16" s="35" t="s">
        <v>121</v>
      </c>
      <c r="C16" s="2">
        <v>1094238</v>
      </c>
      <c r="D16" s="2">
        <v>1411673</v>
      </c>
      <c r="E16" s="2">
        <v>1590881</v>
      </c>
      <c r="F16" s="2">
        <v>1759105</v>
      </c>
      <c r="G16" s="2">
        <v>1962272</v>
      </c>
      <c r="I16">
        <f>C16/INDEX(ЗАНЯТОСТЬ!D:D,MATCH($A16,ЗАНЯТОСТЬ!$A:$A,0))*100</f>
        <v>31.836064219217235</v>
      </c>
      <c r="J16">
        <f>D16/INDEX(ЗАНЯТОСТЬ!E:E,MATCH($A16,ЗАНЯТОСТЬ!$A:$A,0))*100</f>
        <v>41.244499216114555</v>
      </c>
      <c r="K16">
        <f>E16/INDEX(ЗАНЯТОСТЬ!F:F,MATCH($A16,ЗАНЯТОСТЬ!$A:$A,0))*100</f>
        <v>45.60521732898556</v>
      </c>
      <c r="L16">
        <f>F16/INDEX(ЗАНЯТОСТЬ!G:G,MATCH($A16,ЗАНЯТОСТЬ!$A:$A,0))*100</f>
        <v>50.952647569205581</v>
      </c>
      <c r="M16">
        <f>G16/INDEX(ЗАНЯТОСТЬ!H:H,MATCH($A16,ЗАНЯТОСТЬ!$A:$A,0))*100</f>
        <v>49.157006557868215</v>
      </c>
      <c r="N16">
        <f t="shared" si="0"/>
        <v>43.759086978278233</v>
      </c>
    </row>
    <row r="17" spans="1:14" x14ac:dyDescent="0.25">
      <c r="A17" s="35" t="s">
        <v>22</v>
      </c>
      <c r="B17" s="35" t="s">
        <v>121</v>
      </c>
      <c r="C17" s="2">
        <v>88983</v>
      </c>
      <c r="D17" s="2">
        <v>98157</v>
      </c>
      <c r="E17" s="2">
        <v>107257</v>
      </c>
      <c r="F17" s="2">
        <v>113571</v>
      </c>
      <c r="G17" s="2">
        <v>121273</v>
      </c>
      <c r="I17">
        <f>C17/INDEX(ЗАНЯТОСТЬ!D:D,MATCH($A17,ЗАНЯТОСТЬ!$A:$A,0))*100</f>
        <v>29.794678792180918</v>
      </c>
      <c r="J17">
        <f>D17/INDEX(ЗАНЯТОСТЬ!E:E,MATCH($A17,ЗАНЯТОСТЬ!$A:$A,0))*100</f>
        <v>33.408325108063039</v>
      </c>
      <c r="K17">
        <f>E17/INDEX(ЗАНЯТОСТЬ!F:F,MATCH($A17,ЗАНЯТОСТЬ!$A:$A,0))*100</f>
        <v>35.84361507305271</v>
      </c>
      <c r="L17">
        <f>F17/INDEX(ЗАНЯТОСТЬ!G:G,MATCH($A17,ЗАНЯТОСТЬ!$A:$A,0))*100</f>
        <v>38.142560637304626</v>
      </c>
      <c r="M17">
        <f>G17/INDEX(ЗАНЯТОСТЬ!H:H,MATCH($A17,ЗАНЯТОСТЬ!$A:$A,0))*100</f>
        <v>40.224551394739464</v>
      </c>
      <c r="N17">
        <f t="shared" si="0"/>
        <v>35.482746201068153</v>
      </c>
    </row>
    <row r="18" spans="1:14" x14ac:dyDescent="0.25">
      <c r="A18" s="35" t="s">
        <v>23</v>
      </c>
      <c r="B18" s="35" t="s">
        <v>121</v>
      </c>
      <c r="C18" s="2">
        <v>156293</v>
      </c>
      <c r="D18" s="2">
        <v>171064</v>
      </c>
      <c r="E18" s="2">
        <v>180914</v>
      </c>
      <c r="F18" s="2">
        <v>189162</v>
      </c>
      <c r="G18" s="2">
        <v>206682</v>
      </c>
      <c r="I18">
        <f>C18/INDEX(ЗАНЯТОСТЬ!D:D,MATCH($A18,ЗАНЯТОСТЬ!$A:$A,0))*100</f>
        <v>31.598089877645425</v>
      </c>
      <c r="J18">
        <f>D18/INDEX(ЗАНЯТОСТЬ!E:E,MATCH($A18,ЗАНЯТОСТЬ!$A:$A,0))*100</f>
        <v>36.191306334705693</v>
      </c>
      <c r="K18">
        <f>E18/INDEX(ЗАНЯТОСТЬ!F:F,MATCH($A18,ЗАНЯТОСТЬ!$A:$A,0))*100</f>
        <v>37.136083257212647</v>
      </c>
      <c r="L18">
        <f>F18/INDEX(ЗАНЯТОСТЬ!G:G,MATCH($A18,ЗАНЯТОСТЬ!$A:$A,0))*100</f>
        <v>38.187621252894424</v>
      </c>
      <c r="M18">
        <f>G18/INDEX(ЗАНЯТОСТЬ!H:H,MATCH($A18,ЗАНЯТОСТЬ!$A:$A,0))*100</f>
        <v>41.362210019051886</v>
      </c>
      <c r="N18">
        <f t="shared" si="0"/>
        <v>36.895062148302017</v>
      </c>
    </row>
    <row r="19" spans="1:14" x14ac:dyDescent="0.25">
      <c r="A19" s="35" t="s">
        <v>24</v>
      </c>
      <c r="B19" s="35" t="s">
        <v>121</v>
      </c>
      <c r="C19" s="2">
        <v>130912</v>
      </c>
      <c r="D19" s="2">
        <v>144620</v>
      </c>
      <c r="E19" s="2">
        <v>156835</v>
      </c>
      <c r="F19" s="2">
        <v>161458</v>
      </c>
      <c r="G19" s="2">
        <v>170940</v>
      </c>
      <c r="I19">
        <f>C19/INDEX(ЗАНЯТОСТЬ!D:D,MATCH($A19,ЗАНЯТОСТЬ!$A:$A,0))*100</f>
        <v>31.821640134858882</v>
      </c>
      <c r="J19">
        <f>D19/INDEX(ЗАНЯТОСТЬ!E:E,MATCH($A19,ЗАНЯТОСТЬ!$A:$A,0))*100</f>
        <v>35.512403066511474</v>
      </c>
      <c r="K19">
        <f>E19/INDEX(ЗАНЯТОСТЬ!F:F,MATCH($A19,ЗАНЯТОСТЬ!$A:$A,0))*100</f>
        <v>38.102630632731795</v>
      </c>
      <c r="L19">
        <f>F19/INDEX(ЗАНЯТОСТЬ!G:G,MATCH($A19,ЗАНЯТОСТЬ!$A:$A,0))*100</f>
        <v>38.129627224314845</v>
      </c>
      <c r="M19">
        <f>G19/INDEX(ЗАНЯТОСТЬ!H:H,MATCH($A19,ЗАНЯТОСТЬ!$A:$A,0))*100</f>
        <v>41.732990888760852</v>
      </c>
      <c r="N19">
        <f t="shared" si="0"/>
        <v>37.059858389435568</v>
      </c>
    </row>
    <row r="20" spans="1:14" x14ac:dyDescent="0.25">
      <c r="A20" s="35" t="s">
        <v>25</v>
      </c>
      <c r="B20" s="35" t="s">
        <v>121</v>
      </c>
      <c r="C20" s="2">
        <v>100082</v>
      </c>
      <c r="D20" s="2">
        <v>115833</v>
      </c>
      <c r="E20" s="2">
        <v>120857</v>
      </c>
      <c r="F20" s="2">
        <v>129680</v>
      </c>
      <c r="G20" s="2">
        <v>141671</v>
      </c>
      <c r="I20">
        <f>C20/INDEX(ЗАНЯТОСТЬ!D:D,MATCH($A20,ЗАНЯТОСТЬ!$A:$A,0))*100</f>
        <v>22.040221278694879</v>
      </c>
      <c r="J20">
        <f>D20/INDEX(ЗАНЯТОСТЬ!E:E,MATCH($A20,ЗАНЯТОСТЬ!$A:$A,0))*100</f>
        <v>25.796099618513562</v>
      </c>
      <c r="K20">
        <f>E20/INDEX(ЗАНЯТОСТЬ!F:F,MATCH($A20,ЗАНЯТОСТЬ!$A:$A,0))*100</f>
        <v>26.750288293193623</v>
      </c>
      <c r="L20">
        <f>F20/INDEX(ЗАНЯТОСТЬ!G:G,MATCH($A20,ЗАНЯТОСТЬ!$A:$A,0))*100</f>
        <v>28.048197565897475</v>
      </c>
      <c r="M20">
        <f>G20/INDEX(ЗАНЯТОСТЬ!H:H,MATCH($A20,ЗАНЯТОСТЬ!$A:$A,0))*100</f>
        <v>30.807821612946718</v>
      </c>
      <c r="N20">
        <f t="shared" si="0"/>
        <v>26.688525673849249</v>
      </c>
    </row>
    <row r="21" spans="1:14" x14ac:dyDescent="0.25">
      <c r="A21" s="35" t="s">
        <v>26</v>
      </c>
      <c r="B21" s="35" t="s">
        <v>121</v>
      </c>
      <c r="C21" s="2">
        <v>173482</v>
      </c>
      <c r="D21" s="2">
        <v>188822</v>
      </c>
      <c r="E21" s="2">
        <v>200532</v>
      </c>
      <c r="F21" s="2">
        <v>220269</v>
      </c>
      <c r="G21" s="2">
        <v>238123</v>
      </c>
      <c r="I21">
        <f>C21/INDEX(ЗАНЯТОСТЬ!D:D,MATCH($A21,ЗАНЯТОСТЬ!$A:$A,0))*100</f>
        <v>29.23146137087031</v>
      </c>
      <c r="J21">
        <f>D21/INDEX(ЗАНЯТОСТЬ!E:E,MATCH($A21,ЗАНЯТОСТЬ!$A:$A,0))*100</f>
        <v>32.781426485625943</v>
      </c>
      <c r="K21">
        <f>E21/INDEX(ЗАНЯТОСТЬ!F:F,MATCH($A21,ЗАНЯТОСТЬ!$A:$A,0))*100</f>
        <v>35.100506206809634</v>
      </c>
      <c r="L21">
        <f>F21/INDEX(ЗАНЯТОСТЬ!G:G,MATCH($A21,ЗАНЯТОСТЬ!$A:$A,0))*100</f>
        <v>38.297594892471714</v>
      </c>
      <c r="M21">
        <f>G21/INDEX(ЗАНЯТОСТЬ!H:H,MATCH($A21,ЗАНЯТОСТЬ!$A:$A,0))*100</f>
        <v>41.181791139765906</v>
      </c>
      <c r="N21">
        <f t="shared" si="0"/>
        <v>35.318556019108698</v>
      </c>
    </row>
    <row r="22" spans="1:14" x14ac:dyDescent="0.25">
      <c r="A22" s="35" t="s">
        <v>27</v>
      </c>
      <c r="B22" s="35" t="s">
        <v>121</v>
      </c>
      <c r="C22" s="2">
        <v>174169</v>
      </c>
      <c r="D22" s="2">
        <v>200253</v>
      </c>
      <c r="E22" s="2">
        <v>209925</v>
      </c>
      <c r="F22" s="2">
        <v>228336</v>
      </c>
      <c r="G22" s="2">
        <v>245735</v>
      </c>
      <c r="I22">
        <f>C22/INDEX(ЗАНЯТОСТЬ!D:D,MATCH($A22,ЗАНЯТОСТЬ!$A:$A,0))*100</f>
        <v>24.691338772443416</v>
      </c>
      <c r="J22">
        <f>D22/INDEX(ЗАНЯТОСТЬ!E:E,MATCH($A22,ЗАНЯТОСТЬ!$A:$A,0))*100</f>
        <v>28.402545624229671</v>
      </c>
      <c r="K22">
        <f>E22/INDEX(ЗАНЯТОСТЬ!F:F,MATCH($A22,ЗАНЯТОСТЬ!$A:$A,0))*100</f>
        <v>29.444148339317771</v>
      </c>
      <c r="L22">
        <f>F22/INDEX(ЗАНЯТОСТЬ!G:G,MATCH($A22,ЗАНЯТОСТЬ!$A:$A,0))*100</f>
        <v>31.889834710166689</v>
      </c>
      <c r="M22">
        <f>G22/INDEX(ЗАНЯТОСТЬ!H:H,MATCH($A22,ЗАНЯТОСТЬ!$A:$A,0))*100</f>
        <v>33.372264359777006</v>
      </c>
      <c r="N22">
        <f t="shared" si="0"/>
        <v>29.560026361186914</v>
      </c>
    </row>
    <row r="23" spans="1:14" x14ac:dyDescent="0.25">
      <c r="A23" s="35" t="s">
        <v>28</v>
      </c>
      <c r="B23" s="35" t="s">
        <v>121</v>
      </c>
      <c r="C23" s="2">
        <v>174827</v>
      </c>
      <c r="D23" s="2">
        <v>204566</v>
      </c>
      <c r="E23" s="2">
        <v>219494</v>
      </c>
      <c r="F23" s="2">
        <v>236816</v>
      </c>
      <c r="G23" s="2">
        <v>264260</v>
      </c>
      <c r="I23">
        <f>C23/INDEX(ЗАНЯТОСТЬ!D:D,MATCH($A23,ЗАНЯТОСТЬ!$A:$A,0))*100</f>
        <v>28.784598337402841</v>
      </c>
      <c r="J23">
        <f>D23/INDEX(ЗАНЯТОСТЬ!E:E,MATCH($A23,ЗАНЯТОСТЬ!$A:$A,0))*100</f>
        <v>34.235841478109521</v>
      </c>
      <c r="K23">
        <f>E23/INDEX(ЗАНЯТОСТЬ!F:F,MATCH($A23,ЗАНЯТОСТЬ!$A:$A,0))*100</f>
        <v>35.891775571340737</v>
      </c>
      <c r="L23">
        <f>F23/INDEX(ЗАНЯТОСТЬ!G:G,MATCH($A23,ЗАНЯТОСТЬ!$A:$A,0))*100</f>
        <v>39.270754219496744</v>
      </c>
      <c r="M23">
        <f>G23/INDEX(ЗАНЯТОСТЬ!H:H,MATCH($A23,ЗАНЯТОСТЬ!$A:$A,0))*100</f>
        <v>44.13646126660587</v>
      </c>
      <c r="N23">
        <f t="shared" si="0"/>
        <v>36.463886174591138</v>
      </c>
    </row>
    <row r="24" spans="1:14" x14ac:dyDescent="0.25">
      <c r="A24" s="5" t="s">
        <v>29</v>
      </c>
      <c r="B24" s="35" t="s">
        <v>121</v>
      </c>
      <c r="C24" s="2">
        <v>2563386</v>
      </c>
      <c r="D24" s="2">
        <v>3441725</v>
      </c>
      <c r="E24" s="2">
        <v>4029128</v>
      </c>
      <c r="F24" s="2">
        <v>4442660</v>
      </c>
      <c r="G24" s="2">
        <v>4866979</v>
      </c>
      <c r="I24">
        <f>C24/INDEX(ЗАНЯТОСТЬ!D:D,MATCH($A24,ЗАНЯТОСТЬ!$A:$A,0))*100</f>
        <v>28.882871059146549</v>
      </c>
      <c r="J24">
        <f>D24/INDEX(ЗАНЯТОСТЬ!E:E,MATCH($A24,ЗАНЯТОСТЬ!$A:$A,0))*100</f>
        <v>39.830391373543101</v>
      </c>
      <c r="K24">
        <f>E24/INDEX(ЗАНЯТОСТЬ!F:F,MATCH($A24,ЗАНЯТОСТЬ!$A:$A,0))*100</f>
        <v>46.981392741238118</v>
      </c>
      <c r="L24">
        <f>F24/INDEX(ЗАНЯТОСТЬ!G:G,MATCH($A24,ЗАНЯТОСТЬ!$A:$A,0))*100</f>
        <v>52.475892964609315</v>
      </c>
      <c r="M24">
        <f>G24/INDEX(ЗАНЯТОСТЬ!H:H,MATCH($A24,ЗАНЯТОСТЬ!$A:$A,0))*100</f>
        <v>56.480592850340749</v>
      </c>
      <c r="N24">
        <f t="shared" si="0"/>
        <v>44.930228197775563</v>
      </c>
    </row>
    <row r="25" spans="1:14" x14ac:dyDescent="0.25">
      <c r="A25" s="35" t="s">
        <v>30</v>
      </c>
      <c r="B25" s="35" t="s">
        <v>121</v>
      </c>
      <c r="C25" s="2">
        <v>2239517</v>
      </c>
      <c r="D25" t="s">
        <v>0</v>
      </c>
      <c r="E25" t="s">
        <v>0</v>
      </c>
      <c r="F25" t="s">
        <v>0</v>
      </c>
      <c r="G25" s="2">
        <v>3663171</v>
      </c>
      <c r="I25">
        <f>C25/INDEX(ЗАНЯТОСТЬ!D:D,MATCH($A25,ЗАНЯТОСТЬ!$A:$A,0))*100</f>
        <v>31.697502674699752</v>
      </c>
      <c r="J25" t="e">
        <f>D25/INDEX(ЗАНЯТОСТЬ!E:E,MATCH($A25,ЗАНЯТОСТЬ!$A:$A,0))*100</f>
        <v>#VALUE!</v>
      </c>
      <c r="K25" t="e">
        <f>E25/INDEX(ЗАНЯТОСТЬ!F:F,MATCH($A25,ЗАНЯТОСТЬ!$A:$A,0))*100</f>
        <v>#VALUE!</v>
      </c>
      <c r="L25" t="e">
        <f>F25/INDEX(ЗАНЯТОСТЬ!G:G,MATCH($A25,ЗАНЯТОСТЬ!$A:$A,0))*100</f>
        <v>#VALUE!</v>
      </c>
      <c r="M25">
        <f>G25/INDEX(ЗАНЯТОСТЬ!H:H,MATCH($A25,ЗАНЯТОСТЬ!$A:$A,0))*100</f>
        <v>50.7277633258023</v>
      </c>
      <c r="N25" t="e">
        <f t="shared" si="0"/>
        <v>#VALUE!</v>
      </c>
    </row>
    <row r="26" spans="1:14" x14ac:dyDescent="0.25">
      <c r="A26" s="35" t="s">
        <v>31</v>
      </c>
      <c r="B26" s="35" t="s">
        <v>121</v>
      </c>
      <c r="C26" s="2">
        <v>74031</v>
      </c>
      <c r="D26" s="2">
        <v>85871</v>
      </c>
      <c r="E26" s="2">
        <v>94274</v>
      </c>
      <c r="F26" s="2">
        <v>100984</v>
      </c>
      <c r="G26" s="2">
        <v>110733</v>
      </c>
      <c r="I26">
        <f>C26/INDEX(ЗАНЯТОСТЬ!D:D,MATCH($A26,ЗАНЯТОСТЬ!$A:$A,0))*100</f>
        <v>27.798597134188469</v>
      </c>
      <c r="J26">
        <f>D26/INDEX(ЗАНЯТОСТЬ!E:E,MATCH($A26,ЗАНЯТОСТЬ!$A:$A,0))*100</f>
        <v>33.019560795351858</v>
      </c>
      <c r="K26">
        <f>E26/INDEX(ЗАНЯТОСТЬ!F:F,MATCH($A26,ЗАНЯТОСТЬ!$A:$A,0))*100</f>
        <v>35.58274798730293</v>
      </c>
      <c r="L26">
        <f>F26/INDEX(ЗАНЯТОСТЬ!G:G,MATCH($A26,ЗАНЯТОСТЬ!$A:$A,0))*100</f>
        <v>38.12342621570707</v>
      </c>
      <c r="M26">
        <f>G26/INDEX(ЗАНЯТОСТЬ!H:H,MATCH($A26,ЗАНЯТОСТЬ!$A:$A,0))*100</f>
        <v>47.104991130565729</v>
      </c>
      <c r="N26">
        <f t="shared" si="0"/>
        <v>36.325864652623217</v>
      </c>
    </row>
    <row r="27" spans="1:14" x14ac:dyDescent="0.25">
      <c r="A27" s="35" t="s">
        <v>32</v>
      </c>
      <c r="B27" s="35" t="s">
        <v>121</v>
      </c>
      <c r="C27" s="2">
        <v>87734</v>
      </c>
      <c r="D27" s="2">
        <v>97897</v>
      </c>
      <c r="E27" s="2">
        <v>101295</v>
      </c>
      <c r="F27" s="2">
        <v>105526</v>
      </c>
      <c r="G27" s="2">
        <v>113040</v>
      </c>
      <c r="I27">
        <f>C27/INDEX(ЗАНЯТОСТЬ!D:D,MATCH($A27,ЗАНЯТОСТЬ!$A:$A,0))*100</f>
        <v>21.880330796165318</v>
      </c>
      <c r="J27">
        <f>D27/INDEX(ЗАНЯТОСТЬ!E:E,MATCH($A27,ЗАНЯТОСТЬ!$A:$A,0))*100</f>
        <v>25.546767151957035</v>
      </c>
      <c r="K27">
        <f>E27/INDEX(ЗАНЯТОСТЬ!F:F,MATCH($A27,ЗАНЯТОСТЬ!$A:$A,0))*100</f>
        <v>26.849827044650311</v>
      </c>
      <c r="L27">
        <f>F27/INDEX(ЗАНЯТОСТЬ!G:G,MATCH($A27,ЗАНЯТОСТЬ!$A:$A,0))*100</f>
        <v>28.606359619398734</v>
      </c>
      <c r="M27">
        <f>G27/INDEX(ЗАНЯТОСТЬ!H:H,MATCH($A27,ЗАНЯТОСТЬ!$A:$A,0))*100</f>
        <v>33.682152988009825</v>
      </c>
      <c r="N27">
        <f t="shared" si="0"/>
        <v>27.313087520036241</v>
      </c>
    </row>
    <row r="28" spans="1:14" x14ac:dyDescent="0.25">
      <c r="A28" s="35" t="s">
        <v>33</v>
      </c>
      <c r="B28" s="35" t="s">
        <v>121</v>
      </c>
      <c r="C28" s="2">
        <v>121187</v>
      </c>
      <c r="D28" s="2">
        <v>132206</v>
      </c>
      <c r="E28" s="2">
        <v>137216</v>
      </c>
      <c r="F28" s="2">
        <v>142030</v>
      </c>
      <c r="G28" s="2">
        <v>148887</v>
      </c>
      <c r="I28">
        <f>C28/INDEX(ЗАНЯТОСТЬ!D:D,MATCH($A28,ЗАНЯТОСТЬ!$A:$A,0))*100</f>
        <v>23.74348796338565</v>
      </c>
      <c r="J28">
        <f>D28/INDEX(ЗАНЯТОСТЬ!E:E,MATCH($A28,ЗАНЯТОСТЬ!$A:$A,0))*100</f>
        <v>26.562057360992515</v>
      </c>
      <c r="K28">
        <f>E28/INDEX(ЗАНЯТОСТЬ!F:F,MATCH($A28,ЗАНЯТОСТЬ!$A:$A,0))*100</f>
        <v>26.951338080039282</v>
      </c>
      <c r="L28">
        <f>F28/INDEX(ЗАНЯТОСТЬ!G:G,MATCH($A28,ЗАНЯТОСТЬ!$A:$A,0))*100</f>
        <v>27.802790653971439</v>
      </c>
      <c r="M28">
        <f>G28/INDEX(ЗАНЯТОСТЬ!H:H,MATCH($A28,ЗАНЯТОСТЬ!$A:$A,0))*100</f>
        <v>32.333070563478465</v>
      </c>
      <c r="N28">
        <f t="shared" si="0"/>
        <v>27.478548924373474</v>
      </c>
    </row>
    <row r="29" spans="1:14" x14ac:dyDescent="0.25">
      <c r="A29" s="5" t="s">
        <v>35</v>
      </c>
      <c r="B29" s="35"/>
      <c r="C29" s="2">
        <f>C28-C30</f>
        <v>116588</v>
      </c>
      <c r="D29" s="2">
        <f t="shared" ref="D29:G29" si="1">D28-D30</f>
        <v>125587</v>
      </c>
      <c r="E29" s="2">
        <f t="shared" si="1"/>
        <v>128874</v>
      </c>
      <c r="F29" s="2">
        <f t="shared" si="1"/>
        <v>132775</v>
      </c>
      <c r="G29" s="2">
        <f t="shared" si="1"/>
        <v>138621</v>
      </c>
      <c r="I29">
        <f>C29/INDEX(ЗАНЯТОСТЬ!D:D,MATCH($A29,ЗАНЯТОСТЬ!$A:$A,0))*100</f>
        <v>24.335403934141535</v>
      </c>
      <c r="J29">
        <f>D29/INDEX(ЗАНЯТОСТЬ!E:E,MATCH($A29,ЗАНЯТОСТЬ!$A:$A,0))*100</f>
        <v>26.920018262921769</v>
      </c>
      <c r="K29">
        <f>E29/INDEX(ЗАНЯТОСТЬ!F:F,MATCH($A29,ЗАНЯТОСТЬ!$A:$A,0))*100</f>
        <v>26.899129828574768</v>
      </c>
      <c r="L29">
        <f>F29/INDEX(ЗАНЯТОСТЬ!G:G,MATCH($A29,ЗАНЯТОСТЬ!$A:$A,0))*100</f>
        <v>27.692208222880826</v>
      </c>
      <c r="M29">
        <f>G29/INDEX(ЗАНЯТОСТЬ!H:H,MATCH($A29,ЗАНЯТОСТЬ!$A:$A,0))*100</f>
        <v>32.252518037501247</v>
      </c>
      <c r="N29">
        <f t="shared" ref="N29" si="2">AVERAGE(I29:M29)</f>
        <v>27.619855657204027</v>
      </c>
    </row>
    <row r="30" spans="1:14" x14ac:dyDescent="0.25">
      <c r="A30" s="35" t="s">
        <v>34</v>
      </c>
      <c r="B30" s="35" t="s">
        <v>121</v>
      </c>
      <c r="C30" s="2">
        <v>4599</v>
      </c>
      <c r="D30" s="2">
        <v>6619</v>
      </c>
      <c r="E30" s="2">
        <v>8342</v>
      </c>
      <c r="F30" s="2">
        <v>9255</v>
      </c>
      <c r="G30" s="2">
        <v>10266</v>
      </c>
      <c r="I30">
        <f>C30/INDEX(ЗАНЯТОСТЬ!D:D,MATCH($A30,ЗАНЯТОСТЬ!$A:$A,0))*100</f>
        <v>14.687190623702614</v>
      </c>
      <c r="J30">
        <f>D30/INDEX(ЗАНЯТОСТЬ!E:E,MATCH($A30,ЗАНЯТОСТЬ!$A:$A,0))*100</f>
        <v>21.210664615779017</v>
      </c>
      <c r="K30">
        <f>E30/INDEX(ЗАНЯТОСТЬ!F:F,MATCH($A30,ЗАНЯТОСТЬ!$A:$A,0))*100</f>
        <v>27.784439115374365</v>
      </c>
      <c r="L30">
        <f>F30/INDEX(ЗАНЯТОСТЬ!G:G,MATCH($A30,ЗАНЯТОСТЬ!$A:$A,0))*100</f>
        <v>29.492367993371786</v>
      </c>
      <c r="M30">
        <f>G30/INDEX(ЗАНЯТОСТЬ!H:H,MATCH($A30,ЗАНЯТОСТЬ!$A:$A,0))*100</f>
        <v>33.46153846153846</v>
      </c>
      <c r="N30">
        <f t="shared" si="0"/>
        <v>25.327240161953249</v>
      </c>
    </row>
    <row r="31" spans="1:14" x14ac:dyDescent="0.25">
      <c r="A31" s="35" t="s">
        <v>36</v>
      </c>
      <c r="B31" s="35" t="s">
        <v>121</v>
      </c>
      <c r="C31" s="2">
        <v>156816</v>
      </c>
      <c r="D31" s="2">
        <v>179820</v>
      </c>
      <c r="E31" s="2">
        <v>191602</v>
      </c>
      <c r="F31" s="2">
        <v>202807</v>
      </c>
      <c r="G31" s="2">
        <v>220768</v>
      </c>
      <c r="I31">
        <f>C31/INDEX(ЗАНЯТОСТЬ!D:D,MATCH($A31,ЗАНЯТОСТЬ!$A:$A,0))*100</f>
        <v>30.122803209441614</v>
      </c>
      <c r="J31">
        <f>D31/INDEX(ЗАНЯТОСТЬ!E:E,MATCH($A31,ЗАНЯТОСТЬ!$A:$A,0))*100</f>
        <v>34.740642997486511</v>
      </c>
      <c r="K31">
        <f>E31/INDEX(ЗАНЯТОСТЬ!F:F,MATCH($A31,ЗАНЯТОСТЬ!$A:$A,0))*100</f>
        <v>37.196471419585798</v>
      </c>
      <c r="L31">
        <f>F31/INDEX(ЗАНЯТОСТЬ!G:G,MATCH($A31,ЗАНЯТОСТЬ!$A:$A,0))*100</f>
        <v>39.175602246144869</v>
      </c>
      <c r="M31">
        <f>G31/INDEX(ЗАНЯТОСТЬ!H:H,MATCH($A31,ЗАНЯТОСТЬ!$A:$A,0))*100</f>
        <v>43.869849811419733</v>
      </c>
      <c r="N31">
        <f t="shared" si="0"/>
        <v>37.021073936815711</v>
      </c>
    </row>
    <row r="32" spans="1:14" x14ac:dyDescent="0.25">
      <c r="A32" s="35" t="s">
        <v>37</v>
      </c>
      <c r="B32" s="35" t="s">
        <v>121</v>
      </c>
      <c r="C32" s="2">
        <v>169632</v>
      </c>
      <c r="D32" s="2">
        <v>198551</v>
      </c>
      <c r="E32" s="2">
        <v>220840</v>
      </c>
      <c r="F32" s="2">
        <v>230704</v>
      </c>
      <c r="G32" s="2">
        <v>251772</v>
      </c>
      <c r="I32">
        <f>C32/INDEX(ЗАНЯТОСТЬ!D:D,MATCH($A32,ЗАНЯТОСТЬ!$A:$A,0))*100</f>
        <v>35.419028707804287</v>
      </c>
      <c r="J32">
        <f>D32/INDEX(ЗАНЯТОСТЬ!E:E,MATCH($A32,ЗАНЯТОСТЬ!$A:$A,0))*100</f>
        <v>41.99604471377053</v>
      </c>
      <c r="K32">
        <f>E32/INDEX(ЗАНЯТОСТЬ!F:F,MATCH($A32,ЗАНЯТОСТЬ!$A:$A,0))*100</f>
        <v>45.098932157597119</v>
      </c>
      <c r="L32">
        <f>F32/INDEX(ЗАНЯТОСТЬ!G:G,MATCH($A32,ЗАНЯТОСТЬ!$A:$A,0))*100</f>
        <v>45.533833992874975</v>
      </c>
      <c r="M32">
        <f>G32/INDEX(ЗАНЯТОСТЬ!H:H,MATCH($A32,ЗАНЯТОСТЬ!$A:$A,0))*100</f>
        <v>48.479877073091835</v>
      </c>
      <c r="N32">
        <f t="shared" si="0"/>
        <v>43.305543329027749</v>
      </c>
    </row>
    <row r="33" spans="1:14" x14ac:dyDescent="0.25">
      <c r="A33" s="35" t="s">
        <v>38</v>
      </c>
      <c r="B33" s="35" t="s">
        <v>121</v>
      </c>
      <c r="C33" s="2">
        <v>192996</v>
      </c>
      <c r="D33" s="2">
        <v>260129</v>
      </c>
      <c r="E33" s="2">
        <v>291946</v>
      </c>
      <c r="F33" s="2">
        <v>319831</v>
      </c>
      <c r="G33" s="2">
        <v>358614</v>
      </c>
      <c r="I33">
        <f>C33/INDEX(ЗАНЯТОСТЬ!D:D,MATCH($A33,ЗАНЯТОСТЬ!$A:$A,0))*100</f>
        <v>24.621955840308633</v>
      </c>
      <c r="J33">
        <f>D33/INDEX(ЗАНЯТОСТЬ!E:E,MATCH($A33,ЗАНЯТОСТЬ!$A:$A,0))*100</f>
        <v>33.23937218963114</v>
      </c>
      <c r="K33">
        <f>E33/INDEX(ЗАНЯТОСТЬ!F:F,MATCH($A33,ЗАНЯТОСТЬ!$A:$A,0))*100</f>
        <v>36.463486678998272</v>
      </c>
      <c r="L33">
        <f>F33/INDEX(ЗАНЯТОСТЬ!G:G,MATCH($A33,ЗАНЯТОСТЬ!$A:$A,0))*100</f>
        <v>36.717869238275647</v>
      </c>
      <c r="M33">
        <f>G33/INDEX(ЗАНЯТОСТЬ!H:H,MATCH($A33,ЗАНЯТОСТЬ!$A:$A,0))*100</f>
        <v>39.779656373093317</v>
      </c>
      <c r="N33">
        <f t="shared" si="0"/>
        <v>34.16446806406141</v>
      </c>
    </row>
    <row r="34" spans="1:14" x14ac:dyDescent="0.25">
      <c r="A34" s="35" t="s">
        <v>39</v>
      </c>
      <c r="B34" s="35" t="s">
        <v>121</v>
      </c>
      <c r="C34" s="2">
        <v>66646</v>
      </c>
      <c r="D34" s="2">
        <v>80487</v>
      </c>
      <c r="E34" s="2">
        <v>89924</v>
      </c>
      <c r="F34" s="2">
        <v>97888</v>
      </c>
      <c r="G34" s="2">
        <v>105597</v>
      </c>
      <c r="I34">
        <f>C34/INDEX(ЗАНЯТОСТЬ!D:D,MATCH($A34,ЗАНЯТОСТЬ!$A:$A,0))*100</f>
        <v>18.396623540810385</v>
      </c>
      <c r="J34">
        <f>D34/INDEX(ЗАНЯТОСТЬ!E:E,MATCH($A34,ЗАНЯТОСТЬ!$A:$A,0))*100</f>
        <v>23.109920494775739</v>
      </c>
      <c r="K34">
        <f>E34/INDEX(ЗАНЯТОСТЬ!F:F,MATCH($A34,ЗАНЯТОСТЬ!$A:$A,0))*100</f>
        <v>25.223132892396933</v>
      </c>
      <c r="L34">
        <f>F34/INDEX(ЗАНЯТОСТЬ!G:G,MATCH($A34,ЗАНЯТОСТЬ!$A:$A,0))*100</f>
        <v>28.711883894735607</v>
      </c>
      <c r="M34">
        <f>G34/INDEX(ЗАНЯТОСТЬ!H:H,MATCH($A34,ЗАНЯТОСТЬ!$A:$A,0))*100</f>
        <v>33.720146763444539</v>
      </c>
      <c r="N34">
        <f t="shared" si="0"/>
        <v>25.832341517232642</v>
      </c>
    </row>
    <row r="35" spans="1:14" x14ac:dyDescent="0.25">
      <c r="A35" s="35" t="s">
        <v>40</v>
      </c>
      <c r="B35" s="35" t="s">
        <v>121</v>
      </c>
      <c r="C35" s="2">
        <v>67438</v>
      </c>
      <c r="D35" s="2">
        <v>80748</v>
      </c>
      <c r="E35" s="2">
        <v>86569</v>
      </c>
      <c r="F35" s="2">
        <v>95010</v>
      </c>
      <c r="G35" s="2">
        <v>105730</v>
      </c>
      <c r="I35">
        <f>C35/INDEX(ЗАНЯТОСТЬ!D:D,MATCH($A35,ЗАНЯТОСТЬ!$A:$A,0))*100</f>
        <v>24.252777248321426</v>
      </c>
      <c r="J35">
        <f>D35/INDEX(ЗАНЯТОСТЬ!E:E,MATCH($A35,ЗАНЯТОСТЬ!$A:$A,0))*100</f>
        <v>31.199721803639736</v>
      </c>
      <c r="K35">
        <f>E35/INDEX(ЗАНЯТОСТЬ!F:F,MATCH($A35,ЗАНЯТОСТЬ!$A:$A,0))*100</f>
        <v>32.724970230782318</v>
      </c>
      <c r="L35">
        <f>F35/INDEX(ЗАНЯТОСТЬ!G:G,MATCH($A35,ЗАНЯТОСТЬ!$A:$A,0))*100</f>
        <v>35.443292969536898</v>
      </c>
      <c r="M35">
        <f>G35/INDEX(ЗАНЯТОСТЬ!H:H,MATCH($A35,ЗАНЯТОСТЬ!$A:$A,0))*100</f>
        <v>38.622831050228314</v>
      </c>
      <c r="N35">
        <f t="shared" si="0"/>
        <v>32.44871866050174</v>
      </c>
    </row>
    <row r="36" spans="1:14" x14ac:dyDescent="0.25">
      <c r="A36" s="35" t="s">
        <v>41</v>
      </c>
      <c r="B36" s="35" t="s">
        <v>121</v>
      </c>
      <c r="C36" s="2">
        <v>73900</v>
      </c>
      <c r="D36" s="2">
        <v>82907</v>
      </c>
      <c r="E36" s="2">
        <v>91621</v>
      </c>
      <c r="F36" s="2">
        <v>94215</v>
      </c>
      <c r="G36" s="2">
        <v>103028</v>
      </c>
      <c r="I36">
        <f>C36/INDEX(ЗАНЯТОСТЬ!D:D,MATCH($A36,ЗАНЯТОСТЬ!$A:$A,0))*100</f>
        <v>26.232185009672897</v>
      </c>
      <c r="J36">
        <f>D36/INDEX(ЗАНЯТОСТЬ!E:E,MATCH($A36,ЗАНЯТОСТЬ!$A:$A,0))*100</f>
        <v>30.479394139921329</v>
      </c>
      <c r="K36">
        <f>E36/INDEX(ЗАНЯТОСТЬ!F:F,MATCH($A36,ЗАНЯТОСТЬ!$A:$A,0))*100</f>
        <v>33.375711256985078</v>
      </c>
      <c r="L36">
        <f>F36/INDEX(ЗАНЯТОСТЬ!G:G,MATCH($A36,ЗАНЯТОСТЬ!$A:$A,0))*100</f>
        <v>34.143539490755174</v>
      </c>
      <c r="M36">
        <f>G36/INDEX(ЗАНЯТОСТЬ!H:H,MATCH($A36,ЗАНЯТОСТЬ!$A:$A,0))*100</f>
        <v>36.122038271942557</v>
      </c>
      <c r="N36">
        <f t="shared" si="0"/>
        <v>32.070573633855403</v>
      </c>
    </row>
    <row r="37" spans="1:14" x14ac:dyDescent="0.25">
      <c r="A37" s="35" t="s">
        <v>42</v>
      </c>
      <c r="B37" s="35" t="s">
        <v>121</v>
      </c>
      <c r="C37" s="2">
        <v>1224538</v>
      </c>
      <c r="D37" s="2">
        <v>1563610</v>
      </c>
      <c r="E37" s="2">
        <v>1782310</v>
      </c>
      <c r="F37" s="2">
        <v>1922249</v>
      </c>
      <c r="G37" s="2">
        <v>2134737</v>
      </c>
      <c r="I37">
        <f>C37/INDEX(ЗАНЯТОСТЬ!D:D,MATCH($A37,ЗАНЯТОСТЬ!$A:$A,0))*100</f>
        <v>38.481007407481897</v>
      </c>
      <c r="J37">
        <f>D37/INDEX(ЗАНЯТОСТЬ!E:E,MATCH($A37,ЗАНЯТОСТЬ!$A:$A,0))*100</f>
        <v>49.463531634345493</v>
      </c>
      <c r="K37">
        <f>E37/INDEX(ЗАНЯТОСТЬ!F:F,MATCH($A37,ЗАНЯТОСТЬ!$A:$A,0))*100</f>
        <v>55.774295463478261</v>
      </c>
      <c r="L37">
        <f>F37/INDEX(ЗАНЯТОСТЬ!G:G,MATCH($A37,ЗАНЯТОСТЬ!$A:$A,0))*100</f>
        <v>59.816379412014562</v>
      </c>
      <c r="M37">
        <f>G37/INDEX(ЗАНЯТОСТЬ!H:H,MATCH($A37,ЗАНЯТОСТЬ!$A:$A,0))*100</f>
        <v>62.899712835538381</v>
      </c>
      <c r="N37">
        <f t="shared" si="0"/>
        <v>53.286985350571719</v>
      </c>
    </row>
    <row r="38" spans="1:14" x14ac:dyDescent="0.25">
      <c r="A38" s="35" t="s">
        <v>371</v>
      </c>
      <c r="B38" s="35" t="s">
        <v>121</v>
      </c>
      <c r="C38" s="2">
        <v>1991661</v>
      </c>
      <c r="D38" t="s">
        <v>0</v>
      </c>
      <c r="E38" t="s">
        <v>0</v>
      </c>
      <c r="F38" t="s">
        <v>0</v>
      </c>
      <c r="G38" t="s">
        <v>0</v>
      </c>
      <c r="I38" t="e">
        <f>C38/INDEX(ЗАНЯТОСТЬ!D:D,MATCH($A38,ЗАНЯТОСТЬ!$A:$A,0))*100</f>
        <v>#N/A</v>
      </c>
      <c r="J38" t="e">
        <f>D38/INDEX(ЗАНЯТОСТЬ!E:E,MATCH($A38,ЗАНЯТОСТЬ!$A:$A,0))*100</f>
        <v>#VALUE!</v>
      </c>
      <c r="K38" t="e">
        <f>E38/INDEX(ЗАНЯТОСТЬ!F:F,MATCH($A38,ЗАНЯТОСТЬ!$A:$A,0))*100</f>
        <v>#VALUE!</v>
      </c>
      <c r="L38" t="e">
        <f>F38/INDEX(ЗАНЯТОСТЬ!G:G,MATCH($A38,ЗАНЯТОСТЬ!$A:$A,0))*100</f>
        <v>#VALUE!</v>
      </c>
      <c r="M38" t="e">
        <f>G38/INDEX(ЗАНЯТОСТЬ!H:H,MATCH($A38,ЗАНЯТОСТЬ!$A:$A,0))*100</f>
        <v>#VALUE!</v>
      </c>
      <c r="N38" t="e">
        <f t="shared" si="0"/>
        <v>#N/A</v>
      </c>
    </row>
    <row r="39" spans="1:14" x14ac:dyDescent="0.25">
      <c r="A39" s="35" t="s">
        <v>372</v>
      </c>
      <c r="B39" s="35" t="s">
        <v>121</v>
      </c>
      <c r="C39" t="s">
        <v>0</v>
      </c>
      <c r="D39" t="s">
        <v>0</v>
      </c>
      <c r="E39" t="s">
        <v>0</v>
      </c>
      <c r="F39" t="s">
        <v>0</v>
      </c>
      <c r="G39" s="2">
        <v>3330022</v>
      </c>
      <c r="I39" t="e">
        <f>C39/INDEX(ЗАНЯТОСТЬ!D:D,MATCH($A39,ЗАНЯТОСТЬ!$A:$A,0))*100</f>
        <v>#VALUE!</v>
      </c>
      <c r="J39" t="e">
        <f>D39/INDEX(ЗАНЯТОСТЬ!E:E,MATCH($A39,ЗАНЯТОСТЬ!$A:$A,0))*100</f>
        <v>#VALUE!</v>
      </c>
      <c r="K39" t="e">
        <f>E39/INDEX(ЗАНЯТОСТЬ!F:F,MATCH($A39,ЗАНЯТОСТЬ!$A:$A,0))*100</f>
        <v>#VALUE!</v>
      </c>
      <c r="L39" t="e">
        <f>F39/INDEX(ЗАНЯТОСТЬ!G:G,MATCH($A39,ЗАНЯТОСТЬ!$A:$A,0))*100</f>
        <v>#VALUE!</v>
      </c>
      <c r="M39" t="e">
        <f>G39/INDEX(ЗАНЯТОСТЬ!H:H,MATCH($A39,ЗАНЯТОСТЬ!$A:$A,0))*100</f>
        <v>#N/A</v>
      </c>
      <c r="N39" t="e">
        <f t="shared" si="0"/>
        <v>#VALUE!</v>
      </c>
    </row>
    <row r="40" spans="1:14" x14ac:dyDescent="0.25">
      <c r="A40" s="35" t="s">
        <v>44</v>
      </c>
      <c r="B40" s="35" t="s">
        <v>121</v>
      </c>
      <c r="C40" s="2">
        <v>44485</v>
      </c>
      <c r="D40" s="2">
        <v>52948</v>
      </c>
      <c r="E40" s="2">
        <v>55760</v>
      </c>
      <c r="F40" s="2">
        <v>63740</v>
      </c>
      <c r="G40" s="2">
        <v>72081</v>
      </c>
      <c r="I40">
        <f>C40/INDEX(ЗАНЯТОСТЬ!D:D,MATCH($A40,ЗАНЯТОСТЬ!$A:$A,0))*100</f>
        <v>29.270876514209387</v>
      </c>
      <c r="J40">
        <f>D40/INDEX(ЗАНЯТОСТЬ!E:E,MATCH($A40,ЗАНЯТОСТЬ!$A:$A,0))*100</f>
        <v>34.793236911794665</v>
      </c>
      <c r="K40">
        <f>E40/INDEX(ЗАНЯТОСТЬ!F:F,MATCH($A40,ЗАНЯТОСТЬ!$A:$A,0))*100</f>
        <v>36.593689294902084</v>
      </c>
      <c r="L40">
        <f>F40/INDEX(ЗАНЯТОСТЬ!G:G,MATCH($A40,ЗАНЯТОСТЬ!$A:$A,0))*100</f>
        <v>41.789048568131754</v>
      </c>
      <c r="M40">
        <f>G40/INDEX(ЗАНЯТОСТЬ!H:H,MATCH($A40,ЗАНЯТОСТЬ!$A:$A,0))*100</f>
        <v>46.014044047239068</v>
      </c>
      <c r="N40">
        <f t="shared" si="0"/>
        <v>37.692179067255395</v>
      </c>
    </row>
    <row r="41" spans="1:14" x14ac:dyDescent="0.25">
      <c r="A41" s="35" t="s">
        <v>45</v>
      </c>
      <c r="B41" s="35" t="s">
        <v>121</v>
      </c>
      <c r="C41" s="2">
        <v>19094</v>
      </c>
      <c r="D41" s="2">
        <v>19802</v>
      </c>
      <c r="E41" s="2">
        <v>26807</v>
      </c>
      <c r="F41" s="2">
        <v>37731</v>
      </c>
      <c r="G41" s="2">
        <v>62672</v>
      </c>
      <c r="I41">
        <f>C41/INDEX(ЗАНЯТОСТЬ!D:D,MATCH($A41,ЗАНЯТОСТЬ!$A:$A,0))*100</f>
        <v>18.311371962330014</v>
      </c>
      <c r="J41">
        <f>D41/INDEX(ЗАНЯТОСТЬ!E:E,MATCH($A41,ЗАНЯТОСТЬ!$A:$A,0))*100</f>
        <v>19.0387370323722</v>
      </c>
      <c r="K41">
        <f>E41/INDEX(ЗАНЯТОСТЬ!F:F,MATCH($A41,ЗАНЯТОСТЬ!$A:$A,0))*100</f>
        <v>25.504000608891719</v>
      </c>
      <c r="L41">
        <f>F41/INDEX(ЗАНЯТОСТЬ!G:G,MATCH($A41,ЗАНЯТОСТЬ!$A:$A,0))*100</f>
        <v>33.682678831269698</v>
      </c>
      <c r="M41">
        <f>G41/INDEX(ЗАНЯТОСТЬ!H:H,MATCH($A41,ЗАНЯТОСТЬ!$A:$A,0))*100</f>
        <v>55.999142213803211</v>
      </c>
      <c r="N41">
        <f t="shared" si="0"/>
        <v>30.507186129733366</v>
      </c>
    </row>
    <row r="42" spans="1:14" x14ac:dyDescent="0.25">
      <c r="A42" s="35" t="s">
        <v>46</v>
      </c>
      <c r="B42" s="35" t="s">
        <v>121</v>
      </c>
      <c r="C42" s="2">
        <v>242596</v>
      </c>
      <c r="D42" s="2">
        <v>285654</v>
      </c>
      <c r="E42" s="2">
        <v>314624</v>
      </c>
      <c r="F42" s="2">
        <v>341009</v>
      </c>
      <c r="G42" s="2">
        <v>385493</v>
      </c>
      <c r="I42">
        <f>C42/INDEX(ЗАНЯТОСТЬ!D:D,MATCH($A42,ЗАНЯТОСТЬ!$A:$A,0))*100</f>
        <v>28.449967222188992</v>
      </c>
      <c r="J42">
        <f>D42/INDEX(ЗАНЯТОСТЬ!E:E,MATCH($A42,ЗАНЯТОСТЬ!$A:$A,0))*100</f>
        <v>33.884404377094391</v>
      </c>
      <c r="K42">
        <f>E42/INDEX(ЗАНЯТОСТЬ!F:F,MATCH($A42,ЗАНЯТОСТЬ!$A:$A,0))*100</f>
        <v>37.007796216223845</v>
      </c>
      <c r="L42">
        <f>F42/INDEX(ЗАНЯТОСТЬ!G:G,MATCH($A42,ЗАНЯТОСТЬ!$A:$A,0))*100</f>
        <v>40.643000589963471</v>
      </c>
      <c r="M42">
        <f>G42/INDEX(ЗАНЯТОСТЬ!H:H,MATCH($A42,ЗАНЯТОСТЬ!$A:$A,0))*100</f>
        <v>43.285806040135824</v>
      </c>
      <c r="N42">
        <f t="shared" si="0"/>
        <v>36.6541948891213</v>
      </c>
    </row>
    <row r="43" spans="1:14" x14ac:dyDescent="0.25">
      <c r="A43" s="35" t="s">
        <v>47</v>
      </c>
      <c r="B43" s="35" t="s">
        <v>121</v>
      </c>
      <c r="C43" s="2">
        <v>754355</v>
      </c>
      <c r="D43" s="2">
        <v>884461</v>
      </c>
      <c r="E43" s="2">
        <v>1009204</v>
      </c>
      <c r="F43" s="2">
        <v>1159179</v>
      </c>
      <c r="G43" s="2">
        <v>1327846</v>
      </c>
      <c r="I43">
        <f>C43/INDEX(ЗАНЯТОСТЬ!D:D,MATCH($A43,ЗАНЯТОСТЬ!$A:$A,0))*100</f>
        <v>28.756504336224147</v>
      </c>
      <c r="J43">
        <f>D43/INDEX(ЗАНЯТОСТЬ!E:E,MATCH($A43,ЗАНЯТОСТЬ!$A:$A,0))*100</f>
        <v>33.898980034555869</v>
      </c>
      <c r="K43">
        <f>E43/INDEX(ЗАНЯТОСТЬ!F:F,MATCH($A43,ЗАНЯТОСТЬ!$A:$A,0))*100</f>
        <v>37.334921627310763</v>
      </c>
      <c r="L43">
        <f>F43/INDEX(ЗАНЯТОСТЬ!G:G,MATCH($A43,ЗАНЯТОСТЬ!$A:$A,0))*100</f>
        <v>42.321403144954893</v>
      </c>
      <c r="M43">
        <f>G43/INDEX(ЗАНЯТОСТЬ!H:H,MATCH($A43,ЗАНЯТОСТЬ!$A:$A,0))*100</f>
        <v>45.661169955592115</v>
      </c>
      <c r="N43">
        <f t="shared" si="0"/>
        <v>37.594595819727559</v>
      </c>
    </row>
    <row r="44" spans="1:14" x14ac:dyDescent="0.25">
      <c r="A44" s="35" t="s">
        <v>48</v>
      </c>
      <c r="B44" s="35" t="s">
        <v>121</v>
      </c>
      <c r="C44" s="2">
        <v>95555</v>
      </c>
      <c r="D44" s="2">
        <v>102813</v>
      </c>
      <c r="E44" s="2">
        <v>112463</v>
      </c>
      <c r="F44" s="2">
        <v>129959</v>
      </c>
      <c r="G44" s="2">
        <v>147728</v>
      </c>
      <c r="I44">
        <f>C44/INDEX(ЗАНЯТОСТЬ!D:D,MATCH($A44,ЗАНЯТОСТЬ!$A:$A,0))*100</f>
        <v>20.695846536036612</v>
      </c>
      <c r="J44">
        <f>D44/INDEX(ЗАНЯТОСТЬ!E:E,MATCH($A44,ЗАНЯТОСТЬ!$A:$A,0))*100</f>
        <v>23.144873540965524</v>
      </c>
      <c r="K44">
        <f>E44/INDEX(ЗАНЯТОСТЬ!F:F,MATCH($A44,ЗАНЯТОСТЬ!$A:$A,0))*100</f>
        <v>24.568543665565635</v>
      </c>
      <c r="L44">
        <f>F44/INDEX(ЗАНЯТОСТЬ!G:G,MATCH($A44,ЗАНЯТОСТЬ!$A:$A,0))*100</f>
        <v>27.480414027890848</v>
      </c>
      <c r="M44">
        <f>G44/INDEX(ЗАНЯТОСТЬ!H:H,MATCH($A44,ЗАНЯТОСТЬ!$A:$A,0))*100</f>
        <v>31.645602159290519</v>
      </c>
      <c r="N44">
        <f t="shared" si="0"/>
        <v>25.507055985949826</v>
      </c>
    </row>
    <row r="45" spans="1:14" x14ac:dyDescent="0.25">
      <c r="A45" s="35" t="s">
        <v>49</v>
      </c>
      <c r="B45" s="35" t="s">
        <v>121</v>
      </c>
      <c r="C45" s="2">
        <v>241534</v>
      </c>
      <c r="D45" s="2">
        <v>288982</v>
      </c>
      <c r="E45" s="2">
        <v>310124</v>
      </c>
      <c r="F45" s="2">
        <v>339948</v>
      </c>
      <c r="G45" s="2">
        <v>376633</v>
      </c>
      <c r="I45">
        <f>C45/INDEX(ЗАНЯТОСТЬ!D:D,MATCH($A45,ЗАНЯТОСТЬ!$A:$A,0))*100</f>
        <v>21.859724669593557</v>
      </c>
      <c r="J45">
        <f>D45/INDEX(ЗАНЯТОСТЬ!E:E,MATCH($A45,ЗАНЯТОСТЬ!$A:$A,0))*100</f>
        <v>26.941593699190026</v>
      </c>
      <c r="K45">
        <f>E45/INDEX(ЗАНЯТОСТЬ!F:F,MATCH($A45,ЗАНЯТОСТЬ!$A:$A,0))*100</f>
        <v>28.048741883814298</v>
      </c>
      <c r="L45">
        <f>F45/INDEX(ЗАНЯТОСТЬ!G:G,MATCH($A45,ЗАНЯТОСТЬ!$A:$A,0))*100</f>
        <v>30.090364565123295</v>
      </c>
      <c r="M45">
        <f>G45/INDEX(ЗАНЯТОСТЬ!H:H,MATCH($A45,ЗАНЯТОСТЬ!$A:$A,0))*100</f>
        <v>31.915914104055748</v>
      </c>
      <c r="N45">
        <f t="shared" si="0"/>
        <v>27.771267784355388</v>
      </c>
    </row>
    <row r="46" spans="1:14" x14ac:dyDescent="0.25">
      <c r="A46" s="35" t="s">
        <v>50</v>
      </c>
      <c r="B46" s="35" t="s">
        <v>121</v>
      </c>
      <c r="C46" s="2">
        <v>530143</v>
      </c>
      <c r="D46" s="2">
        <v>632175</v>
      </c>
      <c r="E46" s="2">
        <v>687279</v>
      </c>
      <c r="F46" s="2">
        <v>762058</v>
      </c>
      <c r="G46" s="2">
        <v>856545</v>
      </c>
      <c r="I46">
        <f>C46/INDEX(ЗАНЯТОСТЬ!D:D,MATCH($A46,ЗАНЯТОСТЬ!$A:$A,0))*100</f>
        <v>27.625815979360226</v>
      </c>
      <c r="J46">
        <f>D46/INDEX(ЗАНЯТОСТЬ!E:E,MATCH($A46,ЗАНЯТОСТЬ!$A:$A,0))*100</f>
        <v>33.107943916423487</v>
      </c>
      <c r="K46">
        <f>E46/INDEX(ЗАНЯТОСТЬ!F:F,MATCH($A46,ЗАНЯТОСТЬ!$A:$A,0))*100</f>
        <v>34.6305009659348</v>
      </c>
      <c r="L46">
        <f>F46/INDEX(ЗАНЯТОСТЬ!G:G,MATCH($A46,ЗАНЯТОСТЬ!$A:$A,0))*100</f>
        <v>37.777540928751129</v>
      </c>
      <c r="M46">
        <f>G46/INDEX(ЗАНЯТОСТЬ!H:H,MATCH($A46,ЗАНЯТОСТЬ!$A:$A,0))*100</f>
        <v>40.941563469712008</v>
      </c>
      <c r="N46">
        <f t="shared" si="0"/>
        <v>34.816673052036336</v>
      </c>
    </row>
    <row r="47" spans="1:14" x14ac:dyDescent="0.25">
      <c r="A47" s="5" t="s">
        <v>51</v>
      </c>
      <c r="B47" s="35" t="s">
        <v>121</v>
      </c>
      <c r="C47" s="2">
        <v>63899</v>
      </c>
      <c r="D47" s="2">
        <v>76427</v>
      </c>
      <c r="E47" s="2">
        <v>84428</v>
      </c>
      <c r="F47" s="2">
        <v>92809</v>
      </c>
      <c r="G47" s="2">
        <v>101024</v>
      </c>
      <c r="I47">
        <f>C47/INDEX(ЗАНЯТОСТЬ!D:D,MATCH($A47,ЗАНЯТОСТЬ!$A:$A,0))*100</f>
        <v>32.031982354562999</v>
      </c>
      <c r="J47">
        <f>D47/INDEX(ЗАНЯТОСТЬ!E:E,MATCH($A47,ЗАНЯТОСТЬ!$A:$A,0))*100</f>
        <v>39.336558752380462</v>
      </c>
      <c r="K47">
        <f>E47/INDEX(ЗАНЯТОСТЬ!F:F,MATCH($A47,ЗАНЯТОСТЬ!$A:$A,0))*100</f>
        <v>41.193030733275762</v>
      </c>
      <c r="L47">
        <f>F47/INDEX(ЗАНЯТОСТЬ!G:G,MATCH($A47,ЗАНЯТОСТЬ!$A:$A,0))*100</f>
        <v>39.833385552355651</v>
      </c>
      <c r="M47">
        <f>G47/INDEX(ЗАНЯТОСТЬ!H:H,MATCH($A47,ЗАНЯТОСТЬ!$A:$A,0))*100</f>
        <v>40.192080460547515</v>
      </c>
      <c r="N47">
        <f t="shared" si="0"/>
        <v>38.517407570624485</v>
      </c>
    </row>
    <row r="48" spans="1:14" x14ac:dyDescent="0.25">
      <c r="A48" s="35" t="s">
        <v>373</v>
      </c>
      <c r="B48" s="35" t="s">
        <v>121</v>
      </c>
      <c r="C48" s="2">
        <v>503370</v>
      </c>
      <c r="D48" t="s">
        <v>0</v>
      </c>
      <c r="E48" t="s">
        <v>0</v>
      </c>
      <c r="F48" t="s">
        <v>0</v>
      </c>
      <c r="G48" s="2">
        <v>1260890</v>
      </c>
      <c r="I48" t="e">
        <f>C48/INDEX(ЗАНЯТОСТЬ!D:D,MATCH($A48,ЗАНЯТОСТЬ!$A:$A,0))*100</f>
        <v>#N/A</v>
      </c>
      <c r="J48" t="e">
        <f>D48/INDEX(ЗАНЯТОСТЬ!E:E,MATCH($A48,ЗАНЯТОСТЬ!$A:$A,0))*100</f>
        <v>#VALUE!</v>
      </c>
      <c r="K48" t="e">
        <f>E48/INDEX(ЗАНЯТОСТЬ!F:F,MATCH($A48,ЗАНЯТОСТЬ!$A:$A,0))*100</f>
        <v>#VALUE!</v>
      </c>
      <c r="L48" t="e">
        <f>F48/INDEX(ЗАНЯТОСТЬ!G:G,MATCH($A48,ЗАНЯТОСТЬ!$A:$A,0))*100</f>
        <v>#VALUE!</v>
      </c>
      <c r="M48" t="e">
        <f>G48/INDEX(ЗАНЯТОСТЬ!H:H,MATCH($A48,ЗАНЯТОСТЬ!$A:$A,0))*100</f>
        <v>#N/A</v>
      </c>
      <c r="N48" t="e">
        <f t="shared" si="0"/>
        <v>#N/A</v>
      </c>
    </row>
    <row r="49" spans="1:14" x14ac:dyDescent="0.25">
      <c r="A49" s="35" t="s">
        <v>53</v>
      </c>
      <c r="B49" s="35" t="s">
        <v>121</v>
      </c>
      <c r="C49" s="2">
        <v>70792</v>
      </c>
      <c r="D49" s="2">
        <v>85858</v>
      </c>
      <c r="E49" s="2">
        <v>130375</v>
      </c>
      <c r="F49" s="2">
        <v>305936</v>
      </c>
      <c r="G49" s="2">
        <v>369390</v>
      </c>
      <c r="I49">
        <f>C49/INDEX(ЗАНЯТОСТЬ!D:D,MATCH($A49,ЗАНЯТОСТЬ!$A:$A,0))*100</f>
        <v>6.3812507042253523</v>
      </c>
      <c r="J49">
        <f>D49/INDEX(ЗАНЯТОСТЬ!E:E,MATCH($A49,ЗАНЯТОСТЬ!$A:$A,0))*100</f>
        <v>8.3939643389965717</v>
      </c>
      <c r="K49">
        <f>E49/INDEX(ЗАНЯТОСТЬ!F:F,MATCH($A49,ЗАНЯТОСТЬ!$A:$A,0))*100</f>
        <v>12.299261431119891</v>
      </c>
      <c r="L49">
        <f>F49/INDEX(ЗАНЯТОСТЬ!G:G,MATCH($A49,ЗАНЯТОСТЬ!$A:$A,0))*100</f>
        <v>26.534394815517022</v>
      </c>
      <c r="M49">
        <f>G49/INDEX(ЗАНЯТОСТЬ!H:H,MATCH($A49,ЗАНЯТОСТЬ!$A:$A,0))*100</f>
        <v>30.02760598552393</v>
      </c>
      <c r="N49">
        <f t="shared" si="0"/>
        <v>16.727295455076554</v>
      </c>
    </row>
    <row r="50" spans="1:14" x14ac:dyDescent="0.25">
      <c r="A50" s="35" t="s">
        <v>54</v>
      </c>
      <c r="B50" s="35" t="s">
        <v>121</v>
      </c>
      <c r="C50" s="2">
        <v>7700</v>
      </c>
      <c r="D50" s="2">
        <v>7626</v>
      </c>
      <c r="E50" s="2">
        <v>13763</v>
      </c>
      <c r="F50" s="2">
        <v>19311</v>
      </c>
      <c r="G50" s="2">
        <v>26411</v>
      </c>
      <c r="I50">
        <f>C50/INDEX(ЗАНЯТОСТЬ!D:D,MATCH($A50,ЗАНЯТОСТЬ!$A:$A,0))*100</f>
        <v>4.1003903358592453</v>
      </c>
      <c r="J50">
        <f>D50/INDEX(ЗАНЯТОСТЬ!E:E,MATCH($A50,ЗАНЯТОСТЬ!$A:$A,0))*100</f>
        <v>4.1856942126986914</v>
      </c>
      <c r="K50">
        <f>E50/INDEX(ЗАНЯТОСТЬ!F:F,MATCH($A50,ЗАНЯТОСТЬ!$A:$A,0))*100</f>
        <v>7.474935097381084</v>
      </c>
      <c r="L50">
        <f>F50/INDEX(ЗАНЯТОСТЬ!G:G,MATCH($A50,ЗАНЯТОСТЬ!$A:$A,0))*100</f>
        <v>9.6640526866276648</v>
      </c>
      <c r="M50">
        <f>G50/INDEX(ЗАНЯТОСТЬ!H:H,MATCH($A50,ЗАНЯТОСТЬ!$A:$A,0))*100</f>
        <v>13.301805068697369</v>
      </c>
      <c r="N50">
        <f t="shared" si="0"/>
        <v>7.745375480252811</v>
      </c>
    </row>
    <row r="51" spans="1:14" x14ac:dyDescent="0.25">
      <c r="A51" s="35" t="s">
        <v>55</v>
      </c>
      <c r="B51" s="35" t="s">
        <v>121</v>
      </c>
      <c r="C51" s="2">
        <v>42627</v>
      </c>
      <c r="D51" s="2">
        <v>45513</v>
      </c>
      <c r="E51" s="2">
        <v>58702</v>
      </c>
      <c r="F51" s="2">
        <v>102085</v>
      </c>
      <c r="G51" s="2">
        <v>118174</v>
      </c>
      <c r="I51">
        <f>C51/INDEX(ЗАНЯТОСТЬ!D:D,MATCH($A51,ЗАНЯТОСТЬ!$A:$A,0))*100</f>
        <v>11.58465163427646</v>
      </c>
      <c r="J51">
        <f>D51/INDEX(ЗАНЯТОСТЬ!E:E,MATCH($A51,ЗАНЯТОСТЬ!$A:$A,0))*100</f>
        <v>12.619959350382512</v>
      </c>
      <c r="K51">
        <f>E51/INDEX(ЗАНЯТОСТЬ!F:F,MATCH($A51,ЗАНЯТОСТЬ!$A:$A,0))*100</f>
        <v>16.139426698706142</v>
      </c>
      <c r="L51">
        <f>F51/INDEX(ЗАНЯТОСТЬ!G:G,MATCH($A51,ЗАНЯТОСТЬ!$A:$A,0))*100</f>
        <v>27.043530321814963</v>
      </c>
      <c r="M51">
        <f>G51/INDEX(ЗАНЯТОСТЬ!H:H,MATCH($A51,ЗАНЯТОСТЬ!$A:$A,0))*100</f>
        <v>30.614470722033538</v>
      </c>
      <c r="N51">
        <f t="shared" si="0"/>
        <v>19.60040774544272</v>
      </c>
    </row>
    <row r="52" spans="1:14" x14ac:dyDescent="0.25">
      <c r="A52" s="35" t="s">
        <v>56</v>
      </c>
      <c r="B52" s="35" t="s">
        <v>121</v>
      </c>
      <c r="C52" s="2">
        <v>26342</v>
      </c>
      <c r="D52" s="2">
        <v>29116</v>
      </c>
      <c r="E52" s="2">
        <v>35317</v>
      </c>
      <c r="F52" s="2">
        <v>46002</v>
      </c>
      <c r="G52" s="2">
        <v>52858</v>
      </c>
      <c r="I52">
        <f>C52/INDEX(ЗАНЯТОСТЬ!D:D,MATCH($A52,ЗАНЯТОСТЬ!$A:$A,0))*100</f>
        <v>15.644747469948211</v>
      </c>
      <c r="J52">
        <f>D52/INDEX(ЗАНЯТОСТЬ!E:E,MATCH($A52,ЗАНЯТОСТЬ!$A:$A,0))*100</f>
        <v>17.98994105507705</v>
      </c>
      <c r="K52">
        <f>E52/INDEX(ЗАНЯТОСТЬ!F:F,MATCH($A52,ЗАНЯТОСТЬ!$A:$A,0))*100</f>
        <v>20.919047308783547</v>
      </c>
      <c r="L52">
        <f>F52/INDEX(ЗАНЯТОСТЬ!G:G,MATCH($A52,ЗАНЯТОСТЬ!$A:$A,0))*100</f>
        <v>25.698579935868072</v>
      </c>
      <c r="M52">
        <f>G52/INDEX(ЗАНЯТОСТЬ!H:H,MATCH($A52,ЗАНЯТОСТЬ!$A:$A,0))*100</f>
        <v>28.122090455897297</v>
      </c>
      <c r="N52">
        <f t="shared" si="0"/>
        <v>21.674881245114836</v>
      </c>
    </row>
    <row r="53" spans="1:14" x14ac:dyDescent="0.25">
      <c r="A53" s="5" t="s">
        <v>57</v>
      </c>
      <c r="B53" s="35" t="s">
        <v>121</v>
      </c>
      <c r="C53" s="2">
        <v>36970</v>
      </c>
      <c r="D53" s="2">
        <v>41593</v>
      </c>
      <c r="E53" s="2">
        <v>53076</v>
      </c>
      <c r="F53" s="2">
        <v>69390</v>
      </c>
      <c r="G53" s="2">
        <v>85576</v>
      </c>
      <c r="I53">
        <f>C53/INDEX(ЗАНЯТОСТЬ!D:D,MATCH($A53,ЗАНЯТОСТЬ!$A:$A,0))*100</f>
        <v>13.53850435597807</v>
      </c>
      <c r="J53">
        <f>D53/INDEX(ЗАНЯТОСТЬ!E:E,MATCH($A53,ЗАНЯТОСТЬ!$A:$A,0))*100</f>
        <v>16.725712470393322</v>
      </c>
      <c r="K53">
        <f>E53/INDEX(ЗАНЯТОСТЬ!F:F,MATCH($A53,ЗАНЯТОСТЬ!$A:$A,0))*100</f>
        <v>20.784204693637001</v>
      </c>
      <c r="L53">
        <f>F53/INDEX(ЗАНЯТОСТЬ!G:G,MATCH($A53,ЗАНЯТОСТЬ!$A:$A,0))*100</f>
        <v>26.017997750281214</v>
      </c>
      <c r="M53">
        <f>G53/INDEX(ЗАНЯТОСТЬ!H:H,MATCH($A53,ЗАНЯТОСТЬ!$A:$A,0))*100</f>
        <v>31.204215209028423</v>
      </c>
      <c r="N53">
        <f t="shared" si="0"/>
        <v>21.654126895863605</v>
      </c>
    </row>
    <row r="54" spans="1:14" x14ac:dyDescent="0.25">
      <c r="A54" s="35" t="s">
        <v>58</v>
      </c>
      <c r="B54" s="35" t="s">
        <v>121</v>
      </c>
      <c r="C54" s="2">
        <v>23902</v>
      </c>
      <c r="D54" s="2">
        <v>31219</v>
      </c>
      <c r="E54" s="2">
        <v>59497</v>
      </c>
      <c r="F54" s="2">
        <v>138245</v>
      </c>
      <c r="G54" s="2">
        <v>168091</v>
      </c>
      <c r="I54">
        <f>C54/INDEX(ЗАНЯТОСТЬ!D:D,MATCH($A54,ЗАНЯТОСТЬ!$A:$A,0))*100</f>
        <v>4.4111024988004282</v>
      </c>
      <c r="J54">
        <f>D54/INDEX(ЗАНЯТОСТЬ!E:E,MATCH($A54,ЗАНЯТОСТЬ!$A:$A,0))*100</f>
        <v>6.0613179614525103</v>
      </c>
      <c r="K54">
        <f>E54/INDEX(ЗАНЯТОСТЬ!F:F,MATCH($A54,ЗАНЯТОСТЬ!$A:$A,0))*100</f>
        <v>11.04209197876842</v>
      </c>
      <c r="L54">
        <f>F54/INDEX(ЗАНЯТОСТЬ!G:G,MATCH($A54,ЗАНЯТОСТЬ!$A:$A,0))*100</f>
        <v>24.08743226525883</v>
      </c>
      <c r="M54">
        <f>G54/INDEX(ЗАНЯТОСТЬ!H:H,MATCH($A54,ЗАНЯТОСТЬ!$A:$A,0))*100</f>
        <v>29.532860360597784</v>
      </c>
      <c r="N54">
        <f t="shared" si="0"/>
        <v>15.026961012975594</v>
      </c>
    </row>
    <row r="55" spans="1:14" x14ac:dyDescent="0.25">
      <c r="A55" s="35" t="s">
        <v>59</v>
      </c>
      <c r="B55" s="35" t="s">
        <v>121</v>
      </c>
      <c r="C55" s="2">
        <v>295037</v>
      </c>
      <c r="D55" s="2">
        <v>332755</v>
      </c>
      <c r="E55" s="2">
        <v>359732</v>
      </c>
      <c r="F55" s="2">
        <v>399321</v>
      </c>
      <c r="G55" s="2">
        <v>440390</v>
      </c>
      <c r="I55">
        <f>C55/INDEX(ЗАНЯТОСТЬ!D:D,MATCH($A55,ЗАНЯТОСТЬ!$A:$A,0))*100</f>
        <v>23.497147644726269</v>
      </c>
      <c r="J55">
        <f>D55/INDEX(ЗАНЯТОСТЬ!E:E,MATCH($A55,ЗАНЯТОСТЬ!$A:$A,0))*100</f>
        <v>26.665582162415998</v>
      </c>
      <c r="K55">
        <f>E55/INDEX(ЗАНЯТОСТЬ!F:F,MATCH($A55,ЗАНЯТОСТЬ!$A:$A,0))*100</f>
        <v>28.301175767159553</v>
      </c>
      <c r="L55">
        <f>F55/INDEX(ЗАНЯТОСТЬ!G:G,MATCH($A55,ЗАНЯТОСТЬ!$A:$A,0))*100</f>
        <v>30.856089758449627</v>
      </c>
      <c r="M55">
        <f>G55/INDEX(ЗАНЯТОСТЬ!H:H,MATCH($A55,ЗАНЯТОСТЬ!$A:$A,0))*100</f>
        <v>32.758119236608401</v>
      </c>
      <c r="N55">
        <f t="shared" si="0"/>
        <v>28.415622913871971</v>
      </c>
    </row>
    <row r="56" spans="1:14" x14ac:dyDescent="0.25">
      <c r="A56" s="35" t="s">
        <v>60</v>
      </c>
      <c r="B56" s="35" t="s">
        <v>121</v>
      </c>
      <c r="C56" s="2">
        <v>3683493</v>
      </c>
      <c r="D56" t="s">
        <v>0</v>
      </c>
      <c r="E56" t="s">
        <v>0</v>
      </c>
      <c r="F56" t="s">
        <v>0</v>
      </c>
      <c r="G56" s="2">
        <v>5600072</v>
      </c>
      <c r="I56">
        <f>C56/INDEX(ЗАНЯТОСТЬ!D:D,MATCH($A56,ЗАНЯТОСТЬ!$A:$A,0))*100</f>
        <v>27.417980557499749</v>
      </c>
      <c r="J56" t="e">
        <f>D56/INDEX(ЗАНЯТОСТЬ!E:E,MATCH($A56,ЗАНЯТОСТЬ!$A:$A,0))*100</f>
        <v>#VALUE!</v>
      </c>
      <c r="K56" t="e">
        <f>E56/INDEX(ЗАНЯТОСТЬ!F:F,MATCH($A56,ЗАНЯТОСТЬ!$A:$A,0))*100</f>
        <v>#VALUE!</v>
      </c>
      <c r="L56" t="e">
        <f>F56/INDEX(ЗАНЯТОСТЬ!G:G,MATCH($A56,ЗАНЯТОСТЬ!$A:$A,0))*100</f>
        <v>#VALUE!</v>
      </c>
      <c r="M56">
        <f>G56/INDEX(ЗАНЯТОСТЬ!H:H,MATCH($A56,ЗАНЯТОСТЬ!$A:$A,0))*100</f>
        <v>40.888650829138165</v>
      </c>
      <c r="N56" t="e">
        <f t="shared" si="0"/>
        <v>#VALUE!</v>
      </c>
    </row>
    <row r="57" spans="1:14" x14ac:dyDescent="0.25">
      <c r="A57" s="35" t="s">
        <v>61</v>
      </c>
      <c r="B57" s="35" t="s">
        <v>121</v>
      </c>
      <c r="C57" s="2">
        <v>410053</v>
      </c>
      <c r="D57" s="2">
        <v>472590</v>
      </c>
      <c r="E57" s="2">
        <v>513111</v>
      </c>
      <c r="F57" s="2">
        <v>566210</v>
      </c>
      <c r="G57" s="2">
        <v>633414</v>
      </c>
      <c r="I57">
        <f>C57/INDEX(ЗАНЯТОСТЬ!D:D,MATCH($A57,ЗАНЯТОСТЬ!$A:$A,0))*100</f>
        <v>24.89924698621428</v>
      </c>
      <c r="J57">
        <f>D57/INDEX(ЗАНЯТОСТЬ!E:E,MATCH($A57,ЗАНЯТОСТЬ!$A:$A,0))*100</f>
        <v>29.742600852270044</v>
      </c>
      <c r="K57">
        <f>E57/INDEX(ЗАНЯТОСТЬ!F:F,MATCH($A57,ЗАНЯТОСТЬ!$A:$A,0))*100</f>
        <v>31.080099652862536</v>
      </c>
      <c r="L57">
        <f>F57/INDEX(ЗАНЯТОСТЬ!G:G,MATCH($A57,ЗАНЯТОСТЬ!$A:$A,0))*100</f>
        <v>33.605879203776709</v>
      </c>
      <c r="M57">
        <f>G57/INDEX(ЗАНЯТОСТЬ!H:H,MATCH($A57,ЗАНЯТОСТЬ!$A:$A,0))*100</f>
        <v>36.613335537560786</v>
      </c>
      <c r="N57">
        <f t="shared" si="0"/>
        <v>31.188232446536869</v>
      </c>
    </row>
    <row r="58" spans="1:14" x14ac:dyDescent="0.25">
      <c r="A58" s="35" t="s">
        <v>62</v>
      </c>
      <c r="B58" s="35" t="s">
        <v>121</v>
      </c>
      <c r="C58" s="2">
        <v>77571</v>
      </c>
      <c r="D58" s="2">
        <v>87881</v>
      </c>
      <c r="E58" s="2">
        <v>92484</v>
      </c>
      <c r="F58" s="2">
        <v>98817</v>
      </c>
      <c r="G58" s="2">
        <v>107831</v>
      </c>
      <c r="I58">
        <f>C58/INDEX(ЗАНЯТОСТЬ!D:D,MATCH($A58,ЗАНЯТОСТЬ!$A:$A,0))*100</f>
        <v>27.790177371914982</v>
      </c>
      <c r="J58">
        <f>D58/INDEX(ЗАНЯТОСТЬ!E:E,MATCH($A58,ЗАНЯТОСТЬ!$A:$A,0))*100</f>
        <v>33.226712642113661</v>
      </c>
      <c r="K58">
        <f>E58/INDEX(ЗАНЯТОСТЬ!F:F,MATCH($A58,ЗАНЯТОСТЬ!$A:$A,0))*100</f>
        <v>34.134620707982236</v>
      </c>
      <c r="L58">
        <f>F58/INDEX(ЗАНЯТОСТЬ!G:G,MATCH($A58,ЗАНЯТОСТЬ!$A:$A,0))*100</f>
        <v>36.829825535673692</v>
      </c>
      <c r="M58">
        <f>G58/INDEX(ЗАНЯТОСТЬ!H:H,MATCH($A58,ЗАНЯТОСТЬ!$A:$A,0))*100</f>
        <v>38.421193280005703</v>
      </c>
      <c r="N58">
        <f t="shared" si="0"/>
        <v>34.080505907538054</v>
      </c>
    </row>
    <row r="59" spans="1:14" x14ac:dyDescent="0.25">
      <c r="A59" s="35" t="s">
        <v>63</v>
      </c>
      <c r="B59" s="35" t="s">
        <v>121</v>
      </c>
      <c r="C59" s="2">
        <v>82317</v>
      </c>
      <c r="D59" s="2">
        <v>89905</v>
      </c>
      <c r="E59" s="2">
        <v>93414</v>
      </c>
      <c r="F59" s="2">
        <v>99976</v>
      </c>
      <c r="G59" s="2">
        <v>115868</v>
      </c>
      <c r="I59">
        <f>C59/INDEX(ЗАНЯТОСТЬ!D:D,MATCH($A59,ЗАНЯТОСТЬ!$A:$A,0))*100</f>
        <v>21.171468914202528</v>
      </c>
      <c r="J59">
        <f>D59/INDEX(ЗАНЯТОСТЬ!E:E,MATCH($A59,ЗАНЯТОСТЬ!$A:$A,0))*100</f>
        <v>24.606630557053279</v>
      </c>
      <c r="K59">
        <f>E59/INDEX(ЗАНЯТОСТЬ!F:F,MATCH($A59,ЗАНЯТОСТЬ!$A:$A,0))*100</f>
        <v>24.977005347593582</v>
      </c>
      <c r="L59">
        <f>F59/INDEX(ЗАНЯТОСТЬ!G:G,MATCH($A59,ЗАНЯТОСТЬ!$A:$A,0))*100</f>
        <v>25.896895252995694</v>
      </c>
      <c r="M59">
        <f>G59/INDEX(ЗАНЯТОСТЬ!H:H,MATCH($A59,ЗАНЯТОСТЬ!$A:$A,0))*100</f>
        <v>31.37766777064958</v>
      </c>
      <c r="N59">
        <f t="shared" si="0"/>
        <v>25.605933568498934</v>
      </c>
    </row>
    <row r="60" spans="1:14" x14ac:dyDescent="0.25">
      <c r="A60" s="35" t="s">
        <v>64</v>
      </c>
      <c r="B60" s="35" t="s">
        <v>121</v>
      </c>
      <c r="C60" s="2">
        <v>552209</v>
      </c>
      <c r="D60" s="2">
        <v>687619</v>
      </c>
      <c r="E60" s="2">
        <v>772754</v>
      </c>
      <c r="F60" s="2">
        <v>828963</v>
      </c>
      <c r="G60" s="2">
        <v>916215</v>
      </c>
      <c r="I60">
        <f>C60/INDEX(ЗАНЯТОСТЬ!D:D,MATCH($A60,ЗАНЯТОСТЬ!$A:$A,0))*100</f>
        <v>28.44467544134373</v>
      </c>
      <c r="J60">
        <f>D60/INDEX(ЗАНЯТОСТЬ!E:E,MATCH($A60,ЗАНЯТОСТЬ!$A:$A,0))*100</f>
        <v>35.465429640254527</v>
      </c>
      <c r="K60">
        <f>E60/INDEX(ЗАНЯТОСТЬ!F:F,MATCH($A60,ЗАНЯТОСТЬ!$A:$A,0))*100</f>
        <v>38.913460235962141</v>
      </c>
      <c r="L60">
        <f>F60/INDEX(ЗАНЯТОСТЬ!G:G,MATCH($A60,ЗАНЯТОСТЬ!$A:$A,0))*100</f>
        <v>41.581564449536337</v>
      </c>
      <c r="M60">
        <f>G60/INDEX(ЗАНЯТОСТЬ!H:H,MATCH($A60,ЗАНЯТОСТЬ!$A:$A,0))*100</f>
        <v>44.988605724684255</v>
      </c>
      <c r="N60">
        <f t="shared" si="0"/>
        <v>37.878747098356193</v>
      </c>
    </row>
    <row r="61" spans="1:14" x14ac:dyDescent="0.25">
      <c r="A61" s="35" t="s">
        <v>65</v>
      </c>
      <c r="B61" s="35" t="s">
        <v>121</v>
      </c>
      <c r="C61" s="2">
        <v>204386</v>
      </c>
      <c r="D61" s="2">
        <v>243901</v>
      </c>
      <c r="E61" s="2">
        <v>269918</v>
      </c>
      <c r="F61" s="2">
        <v>285330</v>
      </c>
      <c r="G61" s="2">
        <v>324340</v>
      </c>
      <c r="I61">
        <f>C61/INDEX(ЗАНЯТОСТЬ!D:D,MATCH($A61,ЗАНЯТОСТЬ!$A:$A,0))*100</f>
        <v>29.688625746624215</v>
      </c>
      <c r="J61">
        <f>D61/INDEX(ЗАНЯТОСТЬ!E:E,MATCH($A61,ЗАНЯТОСТЬ!$A:$A,0))*100</f>
        <v>35.949897339069963</v>
      </c>
      <c r="K61">
        <f>E61/INDEX(ЗАНЯТОСТЬ!F:F,MATCH($A61,ЗАНЯТОСТЬ!$A:$A,0))*100</f>
        <v>38.912652039714494</v>
      </c>
      <c r="L61">
        <f>F61/INDEX(ЗАНЯТОСТЬ!G:G,MATCH($A61,ЗАНЯТОСТЬ!$A:$A,0))*100</f>
        <v>41.629705281587391</v>
      </c>
      <c r="M61">
        <f>G61/INDEX(ЗАНЯТОСТЬ!H:H,MATCH($A61,ЗАНЯТОСТЬ!$A:$A,0))*100</f>
        <v>47.595288896976172</v>
      </c>
      <c r="N61">
        <f t="shared" si="0"/>
        <v>38.755233860794441</v>
      </c>
    </row>
    <row r="62" spans="1:14" x14ac:dyDescent="0.25">
      <c r="A62" s="35" t="s">
        <v>66</v>
      </c>
      <c r="B62" s="35" t="s">
        <v>121</v>
      </c>
      <c r="C62" s="2">
        <v>152471</v>
      </c>
      <c r="D62" s="2">
        <v>171440</v>
      </c>
      <c r="E62" s="2">
        <v>184578</v>
      </c>
      <c r="F62" s="2">
        <v>196953</v>
      </c>
      <c r="G62" s="2">
        <v>219907</v>
      </c>
      <c r="I62">
        <f>C62/INDEX(ЗАНЯТОСТЬ!D:D,MATCH($A62,ЗАНЯТОСТЬ!$A:$A,0))*100</f>
        <v>30.401111795681622</v>
      </c>
      <c r="J62">
        <f>D62/INDEX(ЗАНЯТОСТЬ!E:E,MATCH($A62,ЗАНЯТОСТЬ!$A:$A,0))*100</f>
        <v>35.798107360912745</v>
      </c>
      <c r="K62">
        <f>E62/INDEX(ЗАНЯТОСТЬ!F:F,MATCH($A62,ЗАНЯТОСТЬ!$A:$A,0))*100</f>
        <v>37.359354411702199</v>
      </c>
      <c r="L62">
        <f>F62/INDEX(ЗАНЯТОСТЬ!G:G,MATCH($A62,ЗАНЯТОСТЬ!$A:$A,0))*100</f>
        <v>39.786073571298708</v>
      </c>
      <c r="M62">
        <f>G62/INDEX(ЗАНЯТОСТЬ!H:H,MATCH($A62,ЗАНЯТОСТЬ!$A:$A,0))*100</f>
        <v>43.228191982890124</v>
      </c>
      <c r="N62">
        <f t="shared" si="0"/>
        <v>37.314567824497075</v>
      </c>
    </row>
    <row r="63" spans="1:14" x14ac:dyDescent="0.25">
      <c r="A63" s="35" t="s">
        <v>67</v>
      </c>
      <c r="B63" s="35" t="s">
        <v>121</v>
      </c>
      <c r="C63" s="2">
        <v>348909</v>
      </c>
      <c r="D63" s="2">
        <v>401863</v>
      </c>
      <c r="E63" s="2">
        <v>439460</v>
      </c>
      <c r="F63" s="2">
        <v>480252</v>
      </c>
      <c r="G63" s="2">
        <v>528320</v>
      </c>
      <c r="I63">
        <f>C63/INDEX(ЗАНЯТОСТЬ!D:D,MATCH($A63,ЗАНЯТОСТЬ!$A:$A,0))*100</f>
        <v>31.29161345406018</v>
      </c>
      <c r="J63">
        <f>D63/INDEX(ЗАНЯТОСТЬ!E:E,MATCH($A63,ЗАНЯТОСТЬ!$A:$A,0))*100</f>
        <v>36.251817719290017</v>
      </c>
      <c r="K63">
        <f>E63/INDEX(ЗАНЯТОСТЬ!F:F,MATCH($A63,ЗАНЯТОСТЬ!$A:$A,0))*100</f>
        <v>38.09796272214998</v>
      </c>
      <c r="L63">
        <f>F63/INDEX(ЗАНЯТОСТЬ!G:G,MATCH($A63,ЗАНЯТОСТЬ!$A:$A,0))*100</f>
        <v>42.034818075990579</v>
      </c>
      <c r="M63">
        <f>G63/INDEX(ЗАНЯТОСТЬ!H:H,MATCH($A63,ЗАНЯТОСТЬ!$A:$A,0))*100</f>
        <v>46.115426479535145</v>
      </c>
      <c r="N63">
        <f t="shared" si="0"/>
        <v>38.758327690205178</v>
      </c>
    </row>
    <row r="64" spans="1:14" x14ac:dyDescent="0.25">
      <c r="A64" s="35" t="s">
        <v>68</v>
      </c>
      <c r="B64" s="35" t="s">
        <v>121</v>
      </c>
      <c r="C64" s="2">
        <v>169566</v>
      </c>
      <c r="D64" s="2">
        <v>193909</v>
      </c>
      <c r="E64" s="2">
        <v>203706</v>
      </c>
      <c r="F64" s="2">
        <v>216142</v>
      </c>
      <c r="G64" s="2">
        <v>229695</v>
      </c>
      <c r="I64">
        <f>C64/INDEX(ЗАНЯТОСТЬ!D:D,MATCH($A64,ЗАНЯТОСТЬ!$A:$A,0))*100</f>
        <v>30.355368660748333</v>
      </c>
      <c r="J64">
        <f>D64/INDEX(ЗАНЯТОСТЬ!E:E,MATCH($A64,ЗАНЯТОСТЬ!$A:$A,0))*100</f>
        <v>35.117754016893407</v>
      </c>
      <c r="K64">
        <f>E64/INDEX(ЗАНЯТОСТЬ!F:F,MATCH($A64,ЗАНЯТОСТЬ!$A:$A,0))*100</f>
        <v>36.546928318460232</v>
      </c>
      <c r="L64">
        <f>F64/INDEX(ЗАНЯТОСТЬ!G:G,MATCH($A64,ЗАНЯТОСТЬ!$A:$A,0))*100</f>
        <v>38.909170771047549</v>
      </c>
      <c r="M64">
        <f>G64/INDEX(ЗАНЯТОСТЬ!H:H,MATCH($A64,ЗАНЯТОСТЬ!$A:$A,0))*100</f>
        <v>43.338433933392828</v>
      </c>
      <c r="N64">
        <f t="shared" si="0"/>
        <v>36.853531140108473</v>
      </c>
    </row>
    <row r="65" spans="1:14" x14ac:dyDescent="0.25">
      <c r="A65" s="35" t="s">
        <v>69</v>
      </c>
      <c r="B65" s="35" t="s">
        <v>121</v>
      </c>
      <c r="C65" s="2">
        <v>468640</v>
      </c>
      <c r="D65" s="2">
        <v>549647</v>
      </c>
      <c r="E65" s="2">
        <v>585900</v>
      </c>
      <c r="F65" s="2">
        <v>627397</v>
      </c>
      <c r="G65" s="2">
        <v>687274</v>
      </c>
      <c r="I65">
        <f>C65/INDEX(ЗАНЯТОСТЬ!D:D,MATCH($A65,ЗАНЯТОСТЬ!$A:$A,0))*100</f>
        <v>28.672098360274607</v>
      </c>
      <c r="J65">
        <f>D65/INDEX(ЗАНЯТОСТЬ!E:E,MATCH($A65,ЗАНЯТОСТЬ!$A:$A,0))*100</f>
        <v>34.276543653332638</v>
      </c>
      <c r="K65">
        <f>E65/INDEX(ЗАНЯТОСТЬ!F:F,MATCH($A65,ЗАНЯТОСТЬ!$A:$A,0))*100</f>
        <v>35.772288229763227</v>
      </c>
      <c r="L65">
        <f>F65/INDEX(ЗАНЯТОСТЬ!G:G,MATCH($A65,ЗАНЯТОСТЬ!$A:$A,0))*100</f>
        <v>38.257944171428605</v>
      </c>
      <c r="M65">
        <f>G65/INDEX(ЗАНЯТОСТЬ!H:H,MATCH($A65,ЗАНЯТОСТЬ!$A:$A,0))*100</f>
        <v>41.390753005354561</v>
      </c>
      <c r="N65">
        <f t="shared" si="0"/>
        <v>35.673925484030725</v>
      </c>
    </row>
    <row r="66" spans="1:14" x14ac:dyDescent="0.25">
      <c r="A66" s="35" t="s">
        <v>70</v>
      </c>
      <c r="B66" s="35" t="s">
        <v>121</v>
      </c>
      <c r="C66" s="2">
        <v>191004</v>
      </c>
      <c r="D66" s="2">
        <v>214170</v>
      </c>
      <c r="E66" s="2">
        <v>239516</v>
      </c>
      <c r="F66" s="2">
        <v>261035</v>
      </c>
      <c r="G66" s="2">
        <v>292857</v>
      </c>
      <c r="I66">
        <f>C66/INDEX(ЗАНЯТОСТЬ!D:D,MATCH($A66,ЗАНЯТОСТЬ!$A:$A,0))*100</f>
        <v>21.81798243860537</v>
      </c>
      <c r="J66">
        <f>D66/INDEX(ЗАНЯТОСТЬ!E:E,MATCH($A66,ЗАНЯТОСТЬ!$A:$A,0))*100</f>
        <v>25.733606646016021</v>
      </c>
      <c r="K66">
        <f>E66/INDEX(ЗАНЯТОСТЬ!F:F,MATCH($A66,ЗАНЯТОСТЬ!$A:$A,0))*100</f>
        <v>28.080566497842806</v>
      </c>
      <c r="L66">
        <f>F66/INDEX(ЗАНЯТОСТЬ!G:G,MATCH($A66,ЗАНЯТОСТЬ!$A:$A,0))*100</f>
        <v>30.85844728346126</v>
      </c>
      <c r="M66">
        <f>G66/INDEX(ЗАНЯТОСТЬ!H:H,MATCH($A66,ЗАНЯТОСТЬ!$A:$A,0))*100</f>
        <v>34.523380086433114</v>
      </c>
      <c r="N66">
        <f t="shared" si="0"/>
        <v>28.202796590471714</v>
      </c>
    </row>
    <row r="67" spans="1:14" x14ac:dyDescent="0.25">
      <c r="A67" s="35" t="s">
        <v>71</v>
      </c>
      <c r="B67" s="35" t="s">
        <v>121</v>
      </c>
      <c r="C67" s="2">
        <v>156577</v>
      </c>
      <c r="D67" s="2">
        <v>182065</v>
      </c>
      <c r="E67" s="2">
        <v>192102</v>
      </c>
      <c r="F67" s="2">
        <v>210304</v>
      </c>
      <c r="G67" s="2">
        <v>227417</v>
      </c>
      <c r="I67">
        <f>C67/INDEX(ЗАНЯТОСТЬ!D:D,MATCH($A67,ЗАНЯТОСТЬ!$A:$A,0))*100</f>
        <v>26.944236510845531</v>
      </c>
      <c r="J67">
        <f>D67/INDEX(ЗАНЯТОСТЬ!E:E,MATCH($A67,ЗАНЯТОСТЬ!$A:$A,0))*100</f>
        <v>32.75174763534055</v>
      </c>
      <c r="K67">
        <f>E67/INDEX(ЗАНЯТОСТЬ!F:F,MATCH($A67,ЗАНЯТОСТЬ!$A:$A,0))*100</f>
        <v>33.15865240220802</v>
      </c>
      <c r="L67">
        <f>F67/INDEX(ЗАНЯТОСТЬ!G:G,MATCH($A67,ЗАНЯТОСТЬ!$A:$A,0))*100</f>
        <v>37.444426441707634</v>
      </c>
      <c r="M67">
        <f>G67/INDEX(ЗАНЯТОСТЬ!H:H,MATCH($A67,ЗАНЯТОСТЬ!$A:$A,0))*100</f>
        <v>39.173355841113441</v>
      </c>
      <c r="N67">
        <f t="shared" si="0"/>
        <v>33.894483766243034</v>
      </c>
    </row>
    <row r="68" spans="1:14" x14ac:dyDescent="0.25">
      <c r="A68" s="35" t="s">
        <v>72</v>
      </c>
      <c r="B68" s="35" t="s">
        <v>121</v>
      </c>
      <c r="C68" s="2">
        <v>449625</v>
      </c>
      <c r="D68" s="2">
        <v>530610</v>
      </c>
      <c r="E68" s="2">
        <v>590919</v>
      </c>
      <c r="F68" s="2">
        <v>645490</v>
      </c>
      <c r="G68" s="2">
        <v>709926</v>
      </c>
      <c r="I68">
        <f>C68/INDEX(ЗАНЯТОСТЬ!D:D,MATCH($A68,ЗАНЯТОСТЬ!$A:$A,0))*100</f>
        <v>27.78084995035438</v>
      </c>
      <c r="J68">
        <f>D68/INDEX(ЗАНЯТОСТЬ!E:E,MATCH($A68,ЗАНЯТОСТЬ!$A:$A,0))*100</f>
        <v>33.216853260148291</v>
      </c>
      <c r="K68">
        <f>E68/INDEX(ЗАНЯТОСТЬ!F:F,MATCH($A68,ЗАНЯТОСТЬ!$A:$A,0))*100</f>
        <v>36.456632870252122</v>
      </c>
      <c r="L68">
        <f>F68/INDEX(ЗАНЯТОСТЬ!G:G,MATCH($A68,ЗАНЯТОСТЬ!$A:$A,0))*100</f>
        <v>39.936249498082347</v>
      </c>
      <c r="M68">
        <f>G68/INDEX(ЗАНЯТОСТЬ!H:H,MATCH($A68,ЗАНЯТОСТЬ!$A:$A,0))*100</f>
        <v>43.122805291173059</v>
      </c>
      <c r="N68">
        <f t="shared" si="0"/>
        <v>36.102678174002037</v>
      </c>
    </row>
    <row r="69" spans="1:14" x14ac:dyDescent="0.25">
      <c r="A69" s="35" t="s">
        <v>73</v>
      </c>
      <c r="B69" s="35" t="s">
        <v>121</v>
      </c>
      <c r="C69" s="2">
        <v>272471</v>
      </c>
      <c r="D69" s="2">
        <v>302728</v>
      </c>
      <c r="E69" s="2">
        <v>326491</v>
      </c>
      <c r="F69" s="2">
        <v>351027</v>
      </c>
      <c r="G69" s="2">
        <v>385411</v>
      </c>
      <c r="I69">
        <f>C69/INDEX(ЗАНЯТОСТЬ!D:D,MATCH($A69,ЗАНЯТОСТЬ!$A:$A,0))*100</f>
        <v>25.894254665025727</v>
      </c>
      <c r="J69">
        <f>D69/INDEX(ЗАНЯТОСТЬ!E:E,MATCH($A69,ЗАНЯТОСТЬ!$A:$A,0))*100</f>
        <v>29.989934933705293</v>
      </c>
      <c r="K69">
        <f>E69/INDEX(ЗАНЯТОСТЬ!F:F,MATCH($A69,ЗАНЯТОСТЬ!$A:$A,0))*100</f>
        <v>31.870628039507004</v>
      </c>
      <c r="L69">
        <f>F69/INDEX(ЗАНЯТОСТЬ!G:G,MATCH($A69,ЗАНЯТОСТЬ!$A:$A,0))*100</f>
        <v>33.138795558798897</v>
      </c>
      <c r="M69">
        <f>G69/INDEX(ЗАНЯТОСТЬ!H:H,MATCH($A69,ЗАНЯТОСТЬ!$A:$A,0))*100</f>
        <v>34.400393442154723</v>
      </c>
      <c r="N69">
        <f t="shared" si="0"/>
        <v>31.058801327838331</v>
      </c>
    </row>
    <row r="70" spans="1:14" x14ac:dyDescent="0.25">
      <c r="A70" s="35" t="s">
        <v>74</v>
      </c>
      <c r="B70" s="35" t="s">
        <v>121</v>
      </c>
      <c r="C70" s="2">
        <v>147694</v>
      </c>
      <c r="D70" s="2">
        <v>169288</v>
      </c>
      <c r="E70" s="2">
        <v>184408</v>
      </c>
      <c r="F70" s="2">
        <v>202181</v>
      </c>
      <c r="G70" s="2">
        <v>221598</v>
      </c>
      <c r="I70">
        <f>C70/INDEX(ЗАНЯТОСТЬ!D:D,MATCH($A70,ЗАНЯТОСТЬ!$A:$A,0))*100</f>
        <v>26.702512524656079</v>
      </c>
      <c r="J70">
        <f>D70/INDEX(ЗАНЯТОСТЬ!E:E,MATCH($A70,ЗАНЯТОСТЬ!$A:$A,0))*100</f>
        <v>31.358863072645466</v>
      </c>
      <c r="K70">
        <f>E70/INDEX(ЗАНЯТОСТЬ!F:F,MATCH($A70,ЗАНЯТОСТЬ!$A:$A,0))*100</f>
        <v>34.079955054850828</v>
      </c>
      <c r="L70">
        <f>F70/INDEX(ЗАНЯТОСТЬ!G:G,MATCH($A70,ЗАНЯТОСТЬ!$A:$A,0))*100</f>
        <v>35.966819181259915</v>
      </c>
      <c r="M70">
        <f>G70/INDEX(ЗАНЯТОСТЬ!H:H,MATCH($A70,ЗАНЯТОСТЬ!$A:$A,0))*100</f>
        <v>39.7361182339503</v>
      </c>
      <c r="N70">
        <f t="shared" si="0"/>
        <v>33.568853613472513</v>
      </c>
    </row>
    <row r="71" spans="1:14" x14ac:dyDescent="0.25">
      <c r="A71" s="35" t="s">
        <v>75</v>
      </c>
      <c r="B71" s="35" t="s">
        <v>121</v>
      </c>
      <c r="C71" s="2">
        <v>1619420</v>
      </c>
      <c r="D71" t="s">
        <v>0</v>
      </c>
      <c r="E71" t="s">
        <v>0</v>
      </c>
      <c r="F71" t="s">
        <v>0</v>
      </c>
      <c r="G71" s="2">
        <v>2538343</v>
      </c>
      <c r="I71">
        <f>C71/INDEX(ЗАНЯТОСТЬ!D:D,MATCH($A71,ЗАНЯТОСТЬ!$A:$A,0))*100</f>
        <v>25.615206583124859</v>
      </c>
      <c r="J71" t="e">
        <f>D71/INDEX(ЗАНЯТОСТЬ!E:E,MATCH($A71,ЗАНЯТОСТЬ!$A:$A,0))*100</f>
        <v>#VALUE!</v>
      </c>
      <c r="K71" t="e">
        <f>E71/INDEX(ЗАНЯТОСТЬ!F:F,MATCH($A71,ЗАНЯТОСТЬ!$A:$A,0))*100</f>
        <v>#VALUE!</v>
      </c>
      <c r="L71" t="e">
        <f>F71/INDEX(ЗАНЯТОСТЬ!G:G,MATCH($A71,ЗАНЯТОСТЬ!$A:$A,0))*100</f>
        <v>#VALUE!</v>
      </c>
      <c r="M71">
        <f>G71/INDEX(ЗАНЯТОСТЬ!H:H,MATCH($A71,ЗАНЯТОСТЬ!$A:$A,0))*100</f>
        <v>39.362625631686321</v>
      </c>
      <c r="N71" t="e">
        <f t="shared" ref="N71:N101" si="3">AVERAGE(I71:M71)</f>
        <v>#VALUE!</v>
      </c>
    </row>
    <row r="72" spans="1:14" x14ac:dyDescent="0.25">
      <c r="A72" s="35" t="s">
        <v>76</v>
      </c>
      <c r="B72" s="35" t="s">
        <v>121</v>
      </c>
      <c r="C72" s="2">
        <v>78108</v>
      </c>
      <c r="D72" s="2">
        <v>85899</v>
      </c>
      <c r="E72" s="2">
        <v>92553</v>
      </c>
      <c r="F72" s="2">
        <v>103173</v>
      </c>
      <c r="G72" s="2">
        <v>114975</v>
      </c>
      <c r="I72">
        <f>C72/INDEX(ЗАНЯТОСТЬ!D:D,MATCH($A72,ЗАНЯТОСТЬ!$A:$A,0))*100</f>
        <v>25.107039537126326</v>
      </c>
      <c r="J72">
        <f>D72/INDEX(ЗАНЯТОСТЬ!E:E,MATCH($A72,ЗАНЯТОСТЬ!$A:$A,0))*100</f>
        <v>27.730018174833504</v>
      </c>
      <c r="K72">
        <f>E72/INDEX(ЗАНЯТОСТЬ!F:F,MATCH($A72,ЗАНЯТОСТЬ!$A:$A,0))*100</f>
        <v>30.566527517239557</v>
      </c>
      <c r="L72">
        <f>F72/INDEX(ЗАНЯТОСТЬ!G:G,MATCH($A72,ЗАНЯТОСТЬ!$A:$A,0))*100</f>
        <v>33.700587301483601</v>
      </c>
      <c r="M72">
        <f>G72/INDEX(ЗАНЯТОСТЬ!H:H,MATCH($A72,ЗАНЯТОСТЬ!$A:$A,0))*100</f>
        <v>37.262400544473437</v>
      </c>
      <c r="N72">
        <f t="shared" si="3"/>
        <v>30.87331461503129</v>
      </c>
    </row>
    <row r="73" spans="1:14" x14ac:dyDescent="0.25">
      <c r="A73" s="35" t="s">
        <v>77</v>
      </c>
      <c r="B73" s="35" t="s">
        <v>121</v>
      </c>
      <c r="C73" s="2">
        <v>639818</v>
      </c>
      <c r="D73" s="2">
        <v>754643</v>
      </c>
      <c r="E73" s="2">
        <v>829609</v>
      </c>
      <c r="F73" s="2">
        <v>903587</v>
      </c>
      <c r="G73" s="2">
        <v>1009470</v>
      </c>
      <c r="I73">
        <f>C73/INDEX(ЗАНЯТОСТЬ!D:D,MATCH($A73,ЗАНЯТОСТЬ!$A:$A,0))*100</f>
        <v>31.763930832238241</v>
      </c>
      <c r="J73">
        <f>D73/INDEX(ЗАНЯТОСТЬ!E:E,MATCH($A73,ЗАНЯТОСТЬ!$A:$A,0))*100</f>
        <v>38.602382817035846</v>
      </c>
      <c r="K73">
        <f>E73/INDEX(ЗАНЯТОСТЬ!F:F,MATCH($A73,ЗАНЯТОСТЬ!$A:$A,0))*100</f>
        <v>40.989235007668107</v>
      </c>
      <c r="L73">
        <f>F73/INDEX(ЗАНЯТОСТЬ!G:G,MATCH($A73,ЗАНЯТОСТЬ!$A:$A,0))*100</f>
        <v>44.790523465793449</v>
      </c>
      <c r="M73">
        <f>G73/INDEX(ЗАНЯТОСТЬ!H:H,MATCH($A73,ЗАНЯТОСТЬ!$A:$A,0))*100</f>
        <v>48.179689092166498</v>
      </c>
      <c r="N73">
        <f t="shared" si="3"/>
        <v>40.865152242980436</v>
      </c>
    </row>
    <row r="74" spans="1:14" x14ac:dyDescent="0.25">
      <c r="A74" s="35" t="s">
        <v>78</v>
      </c>
      <c r="B74" s="35" t="s">
        <v>121</v>
      </c>
      <c r="C74" s="2">
        <v>218032</v>
      </c>
      <c r="D74" s="2">
        <v>262330</v>
      </c>
      <c r="E74" s="2">
        <v>294340</v>
      </c>
      <c r="F74" s="2">
        <v>322230</v>
      </c>
      <c r="G74" s="2">
        <v>366632</v>
      </c>
      <c r="I74">
        <f>C74/INDEX(ЗАНЯТОСТЬ!D:D,MATCH($A74,ЗАНЯТОСТЬ!$A:$A,0))*100</f>
        <v>9.7719525170737569</v>
      </c>
      <c r="J74">
        <f>D74/INDEX(ЗАНЯТОСТЬ!E:E,MATCH($A74,ЗАНЯТОСТЬ!$A:$A,0))*100</f>
        <v>11.945897602168323</v>
      </c>
      <c r="K74">
        <f>E74/INDEX(ЗАНЯТОСТЬ!F:F,MATCH($A74,ЗАНЯТОСТЬ!$A:$A,0))*100</f>
        <v>13.154848576671663</v>
      </c>
      <c r="L74">
        <f>F74/INDEX(ЗАНЯТОСТЬ!G:G,MATCH($A74,ЗАНЯТОСТЬ!$A:$A,0))*100</f>
        <v>14.565542454919731</v>
      </c>
      <c r="M74">
        <f>G74/INDEX(ЗАНЯТОСТЬ!H:H,MATCH($A74,ЗАНЯТОСТЬ!$A:$A,0))*100</f>
        <v>16.232904581786819</v>
      </c>
      <c r="N74">
        <f t="shared" si="3"/>
        <v>13.134229146524058</v>
      </c>
    </row>
    <row r="75" spans="1:14" x14ac:dyDescent="0.25">
      <c r="A75" s="35" t="s">
        <v>79</v>
      </c>
      <c r="B75" s="35" t="s">
        <v>121</v>
      </c>
      <c r="C75" s="2">
        <v>196420</v>
      </c>
      <c r="D75" s="2">
        <v>223701</v>
      </c>
      <c r="E75" s="2">
        <v>242999</v>
      </c>
      <c r="F75" s="2">
        <v>264910</v>
      </c>
      <c r="G75" s="2">
        <v>289382</v>
      </c>
      <c r="I75">
        <f>C75/INDEX(ЗАНЯТОСТЬ!D:D,MATCH($A75,ЗАНЯТОСТЬ!$A:$A,0))*100</f>
        <v>18.164281229163834</v>
      </c>
      <c r="J75">
        <f>D75/INDEX(ЗАНЯТОСТЬ!E:E,MATCH($A75,ЗАНЯТОСТЬ!$A:$A,0))*100</f>
        <v>20.982564945297373</v>
      </c>
      <c r="K75">
        <f>E75/INDEX(ЗАНЯТОСТЬ!F:F,MATCH($A75,ЗАНЯТОСТЬ!$A:$A,0))*100</f>
        <v>22.35729683527941</v>
      </c>
      <c r="L75">
        <f>F75/INDEX(ЗАНЯТОСТЬ!G:G,MATCH($A75,ЗАНЯТОСТЬ!$A:$A,0))*100</f>
        <v>24.7445772283757</v>
      </c>
      <c r="M75">
        <f>G75/INDEX(ЗАНЯТОСТЬ!H:H,MATCH($A75,ЗАНЯТОСТЬ!$A:$A,0))*100</f>
        <v>26.261854416422391</v>
      </c>
      <c r="N75">
        <f t="shared" si="3"/>
        <v>22.502114930907744</v>
      </c>
    </row>
    <row r="76" spans="1:14" x14ac:dyDescent="0.25">
      <c r="A76" s="35" t="s">
        <v>80</v>
      </c>
      <c r="B76" s="35" t="s">
        <v>121</v>
      </c>
      <c r="C76" s="2">
        <v>55373</v>
      </c>
      <c r="D76" s="2">
        <v>69562</v>
      </c>
      <c r="E76" s="2">
        <v>73213</v>
      </c>
      <c r="F76" s="2">
        <v>78849</v>
      </c>
      <c r="G76" s="2">
        <v>84746</v>
      </c>
      <c r="I76">
        <f>C76/INDEX(ЗАНЯТОСТЬ!D:D,MATCH($A76,ЗАНЯТОСТЬ!$A:$A,0))*100</f>
        <v>13.089182212724918</v>
      </c>
      <c r="J76">
        <f>D76/INDEX(ЗАНЯТОСТЬ!E:E,MATCH($A76,ЗАНЯТОСТЬ!$A:$A,0))*100</f>
        <v>16.674617005415019</v>
      </c>
      <c r="K76">
        <f>E76/INDEX(ЗАНЯТОСТЬ!F:F,MATCH($A76,ЗАНЯТОСТЬ!$A:$A,0))*100</f>
        <v>17.264366731907469</v>
      </c>
      <c r="L76">
        <f>F76/INDEX(ЗАНЯТОСТЬ!G:G,MATCH($A76,ЗАНЯТОСТЬ!$A:$A,0))*100</f>
        <v>18.94402252649434</v>
      </c>
      <c r="M76">
        <f>G76/INDEX(ЗАНЯТОСТЬ!H:H,MATCH($A76,ЗАНЯТОСТЬ!$A:$A,0))*100</f>
        <v>20.708647948586371</v>
      </c>
      <c r="N76">
        <f t="shared" si="3"/>
        <v>17.336167285025624</v>
      </c>
    </row>
    <row r="77" spans="1:14" x14ac:dyDescent="0.25">
      <c r="A77" s="5" t="s">
        <v>81</v>
      </c>
      <c r="B77" s="35" t="s">
        <v>121</v>
      </c>
      <c r="C77" s="2">
        <f>C74-C75-C76</f>
        <v>-33761</v>
      </c>
      <c r="D77" s="2">
        <f t="shared" ref="D77:G77" si="4">D74-D75-D76</f>
        <v>-30933</v>
      </c>
      <c r="E77" s="2">
        <f t="shared" si="4"/>
        <v>-21872</v>
      </c>
      <c r="F77" s="2">
        <f t="shared" si="4"/>
        <v>-21529</v>
      </c>
      <c r="G77" s="2">
        <f t="shared" si="4"/>
        <v>-7496</v>
      </c>
      <c r="I77">
        <f>C77/INDEX(ЗАНЯТОСТЬ!D:D,MATCH($A77,ЗАНЯТОСТЬ!$A:$A,0))*100</f>
        <v>-4.6451248959487064</v>
      </c>
      <c r="J77">
        <f>D77/INDEX(ЗАНЯТОСТЬ!E:E,MATCH($A77,ЗАНЯТОСТЬ!$A:$A,0))*100</f>
        <v>-4.3403588972937479</v>
      </c>
      <c r="K77">
        <f>E77/INDEX(ЗАНЯТОСТЬ!F:F,MATCH($A77,ЗАНЯТОСТЬ!$A:$A,0))*100</f>
        <v>-3.01042058075021</v>
      </c>
      <c r="L77">
        <f>F77/INDEX(ЗАНЯТОСТЬ!G:G,MATCH($A77,ЗАНЯТОСТЬ!$A:$A,0))*100</f>
        <v>-2.9675647884081782</v>
      </c>
      <c r="M77">
        <f>G77/INDEX(ЗАНЯТОСТЬ!H:H,MATCH($A77,ЗАНЯТОСТЬ!$A:$A,0))*100</f>
        <v>-1.0028992565219892</v>
      </c>
      <c r="N77">
        <f t="shared" ref="N77" si="5">AVERAGE(I77:M77)</f>
        <v>-3.1932736837845668</v>
      </c>
    </row>
    <row r="78" spans="1:14" x14ac:dyDescent="0.25">
      <c r="A78" s="35" t="s">
        <v>82</v>
      </c>
      <c r="B78" s="35" t="s">
        <v>121</v>
      </c>
      <c r="C78" s="2">
        <v>431669</v>
      </c>
      <c r="D78" s="2">
        <v>499415</v>
      </c>
      <c r="E78" s="2">
        <v>543700</v>
      </c>
      <c r="F78" s="2">
        <v>599961</v>
      </c>
      <c r="G78" s="2">
        <v>673138</v>
      </c>
      <c r="I78">
        <f>C78/INDEX(ЗАНЯТОСТЬ!D:D,MATCH($A78,ЗАНЯТОСТЬ!$A:$A,0))*100</f>
        <v>24.450088388007778</v>
      </c>
      <c r="J78">
        <f>D78/INDEX(ЗАНЯТОСТЬ!E:E,MATCH($A78,ЗАНЯТОСТЬ!$A:$A,0))*100</f>
        <v>29.085708827835717</v>
      </c>
      <c r="K78">
        <f>E78/INDEX(ЗАНЯТОСТЬ!F:F,MATCH($A78,ЗАНЯТОСТЬ!$A:$A,0))*100</f>
        <v>31.12833783721889</v>
      </c>
      <c r="L78">
        <f>F78/INDEX(ЗАНЯТОСТЬ!G:G,MATCH($A78,ЗАНЯТОСТЬ!$A:$A,0))*100</f>
        <v>34.863069300084199</v>
      </c>
      <c r="M78">
        <f>G78/INDEX(ЗАНЯТОСТЬ!H:H,MATCH($A78,ЗАНЯТОСТЬ!$A:$A,0))*100</f>
        <v>37.684106221641244</v>
      </c>
      <c r="N78">
        <f t="shared" si="3"/>
        <v>31.442262114957565</v>
      </c>
    </row>
    <row r="79" spans="1:14" x14ac:dyDescent="0.25">
      <c r="A79" s="35" t="s">
        <v>117</v>
      </c>
      <c r="B79" s="35" t="s">
        <v>121</v>
      </c>
      <c r="C79" s="2">
        <v>2032517</v>
      </c>
      <c r="D79" t="s">
        <v>0</v>
      </c>
      <c r="E79" t="s">
        <v>0</v>
      </c>
      <c r="F79" t="s">
        <v>0</v>
      </c>
      <c r="G79" s="2">
        <v>3168391</v>
      </c>
      <c r="I79" t="e">
        <f>C79/INDEX(ЗАНЯТОСТЬ!D:D,MATCH($A79,ЗАНЯТОСТЬ!$A:$A,0))*100</f>
        <v>#VALUE!</v>
      </c>
      <c r="J79" t="e">
        <f>D79/INDEX(ЗАНЯТОСТЬ!E:E,MATCH($A79,ЗАНЯТОСТЬ!$A:$A,0))*100</f>
        <v>#VALUE!</v>
      </c>
      <c r="K79" t="e">
        <f>E79/INDEX(ЗАНЯТОСТЬ!F:F,MATCH($A79,ЗАНЯТОСТЬ!$A:$A,0))*100</f>
        <v>#VALUE!</v>
      </c>
      <c r="L79" t="e">
        <f>F79/INDEX(ЗАНЯТОСТЬ!G:G,MATCH($A79,ЗАНЯТОСТЬ!$A:$A,0))*100</f>
        <v>#VALUE!</v>
      </c>
      <c r="M79" t="e">
        <f>G79/INDEX(ЗАНЯТОСТЬ!H:H,MATCH($A79,ЗАНЯТОСТЬ!$A:$A,0))*100</f>
        <v>#VALUE!</v>
      </c>
      <c r="N79" t="e">
        <f t="shared" si="3"/>
        <v>#VALUE!</v>
      </c>
    </row>
    <row r="80" spans="1:14" x14ac:dyDescent="0.25">
      <c r="A80" s="35" t="s">
        <v>84</v>
      </c>
      <c r="B80" s="35" t="s">
        <v>121</v>
      </c>
      <c r="C80" s="2">
        <v>24551</v>
      </c>
      <c r="D80" s="2">
        <v>28273</v>
      </c>
      <c r="E80" s="2">
        <v>33190</v>
      </c>
      <c r="F80" s="2">
        <v>35634</v>
      </c>
      <c r="G80" s="2">
        <v>40061</v>
      </c>
      <c r="I80">
        <f>C80/INDEX(ЗАНЯТОСТЬ!D:D,MATCH($A80,ЗАНЯТОСТЬ!$A:$A,0))*100</f>
        <v>30.052390628442726</v>
      </c>
      <c r="J80">
        <f>D80/INDEX(ЗАНЯТОСТЬ!E:E,MATCH($A80,ЗАНЯТОСТЬ!$A:$A,0))*100</f>
        <v>35.059894347858432</v>
      </c>
      <c r="K80">
        <f>E80/INDEX(ЗАНЯТОСТЬ!F:F,MATCH($A80,ЗАНЯТОСТЬ!$A:$A,0))*100</f>
        <v>40.301135328759642</v>
      </c>
      <c r="L80">
        <f>F80/INDEX(ЗАНЯТОСТЬ!G:G,MATCH($A80,ЗАНЯТОСТЬ!$A:$A,0))*100</f>
        <v>42.944430384323368</v>
      </c>
      <c r="M80">
        <f>G80/INDEX(ЗАНЯТОСТЬ!H:H,MATCH($A80,ЗАНЯТОСТЬ!$A:$A,0))*100</f>
        <v>49.76954517784155</v>
      </c>
      <c r="N80">
        <f t="shared" si="3"/>
        <v>39.62547917344515</v>
      </c>
    </row>
    <row r="81" spans="1:14" x14ac:dyDescent="0.25">
      <c r="A81" s="35" t="s">
        <v>85</v>
      </c>
      <c r="B81" s="35" t="s">
        <v>121</v>
      </c>
      <c r="C81" s="2">
        <v>14865</v>
      </c>
      <c r="D81" s="2">
        <v>15833</v>
      </c>
      <c r="E81" s="2">
        <v>20133</v>
      </c>
      <c r="F81" s="2">
        <v>26988</v>
      </c>
      <c r="G81" s="2">
        <v>33771</v>
      </c>
      <c r="I81">
        <f>C81/INDEX(ЗАНЯТОСТЬ!D:D,MATCH($A81,ЗАНЯТОСТЬ!$A:$A,0))*100</f>
        <v>14.745560956254339</v>
      </c>
      <c r="J81">
        <f>D81/INDEX(ЗАНЯТОСТЬ!E:E,MATCH($A81,ЗАНЯТОСТЬ!$A:$A,0))*100</f>
        <v>15.531685305081419</v>
      </c>
      <c r="K81">
        <f>E81/INDEX(ЗАНЯТОСТЬ!F:F,MATCH($A81,ЗАНЯТОСТЬ!$A:$A,0))*100</f>
        <v>19.406423504009869</v>
      </c>
      <c r="L81">
        <f>F81/INDEX(ЗАНЯТОСТЬ!G:G,MATCH($A81,ЗАНЯТОСТЬ!$A:$A,0))*100</f>
        <v>24.259312526966777</v>
      </c>
      <c r="M81">
        <f>G81/INDEX(ЗАНЯТОСТЬ!H:H,MATCH($A81,ЗАНЯТОСТЬ!$A:$A,0))*100</f>
        <v>30.067308890827825</v>
      </c>
      <c r="N81">
        <f t="shared" si="3"/>
        <v>20.802058236628046</v>
      </c>
    </row>
    <row r="82" spans="1:14" x14ac:dyDescent="0.25">
      <c r="A82" s="35" t="s">
        <v>86</v>
      </c>
      <c r="B82" s="35" t="s">
        <v>121</v>
      </c>
      <c r="C82" s="2">
        <v>51512</v>
      </c>
      <c r="D82" s="2">
        <v>57922</v>
      </c>
      <c r="E82" s="2">
        <v>64273</v>
      </c>
      <c r="F82" s="2">
        <v>74141</v>
      </c>
      <c r="G82" s="2">
        <v>79809</v>
      </c>
      <c r="I82">
        <f>C82/INDEX(ЗАНЯТОСТЬ!D:D,MATCH($A82,ЗАНЯТОСТЬ!$A:$A,0))*100</f>
        <v>23.348638615544303</v>
      </c>
      <c r="J82">
        <f>D82/INDEX(ЗАНЯТОСТЬ!E:E,MATCH($A82,ЗАНЯТОСТЬ!$A:$A,0))*100</f>
        <v>27.900501921946802</v>
      </c>
      <c r="K82">
        <f>E82/INDEX(ЗАНЯТОСТЬ!F:F,MATCH($A82,ЗАНЯТОСТЬ!$A:$A,0))*100</f>
        <v>28.146334841232651</v>
      </c>
      <c r="L82">
        <f>F82/INDEX(ЗАНЯТОСТЬ!G:G,MATCH($A82,ЗАНЯТОСТЬ!$A:$A,0))*100</f>
        <v>31.773942632821772</v>
      </c>
      <c r="M82">
        <f>G82/INDEX(ЗАНЯТОСТЬ!H:H,MATCH($A82,ЗАНЯТОСТЬ!$A:$A,0))*100</f>
        <v>32.160040618628152</v>
      </c>
      <c r="N82">
        <f t="shared" si="3"/>
        <v>28.665891726034733</v>
      </c>
    </row>
    <row r="83" spans="1:14" x14ac:dyDescent="0.25">
      <c r="A83" s="35" t="s">
        <v>87</v>
      </c>
      <c r="B83" s="35" t="s">
        <v>121</v>
      </c>
      <c r="C83" s="2">
        <v>264336</v>
      </c>
      <c r="D83" s="2">
        <v>297307</v>
      </c>
      <c r="E83" s="2">
        <v>318002</v>
      </c>
      <c r="F83" s="2">
        <v>352789</v>
      </c>
      <c r="G83" s="2">
        <v>392503</v>
      </c>
      <c r="I83">
        <f>C83/INDEX(ЗАНЯТОСТЬ!D:D,MATCH($A83,ЗАНЯТОСТЬ!$A:$A,0))*100</f>
        <v>25.964167845355963</v>
      </c>
      <c r="J83">
        <f>D83/INDEX(ЗАНЯТОСТЬ!E:E,MATCH($A83,ЗАНЯТОСТЬ!$A:$A,0))*100</f>
        <v>30.463000058403971</v>
      </c>
      <c r="K83">
        <f>E83/INDEX(ЗАНЯТОСТЬ!F:F,MATCH($A83,ЗАНЯТОСТЬ!$A:$A,0))*100</f>
        <v>31.600893166797011</v>
      </c>
      <c r="L83">
        <f>F83/INDEX(ЗАНЯТОСТЬ!G:G,MATCH($A83,ЗАНЯТОСТЬ!$A:$A,0))*100</f>
        <v>32.749644922625627</v>
      </c>
      <c r="M83">
        <f>G83/INDEX(ЗАНЯТОСТЬ!H:H,MATCH($A83,ЗАНЯТОСТЬ!$A:$A,0))*100</f>
        <v>37.105736833945294</v>
      </c>
      <c r="N83">
        <f t="shared" si="3"/>
        <v>31.57668856542557</v>
      </c>
    </row>
    <row r="84" spans="1:14" x14ac:dyDescent="0.25">
      <c r="A84" s="35" t="s">
        <v>88</v>
      </c>
      <c r="B84" s="35" t="s">
        <v>121</v>
      </c>
      <c r="C84" s="2">
        <v>331969</v>
      </c>
      <c r="D84" s="2">
        <v>401798</v>
      </c>
      <c r="E84" s="2">
        <v>443970</v>
      </c>
      <c r="F84" s="2">
        <v>493712</v>
      </c>
      <c r="G84" s="2">
        <v>547307</v>
      </c>
      <c r="I84">
        <f>C84/INDEX(ЗАНЯТОСТЬ!D:D,MATCH($A84,ЗАНЯТОСТЬ!$A:$A,0))*100</f>
        <v>23.623550609644148</v>
      </c>
      <c r="J84">
        <f>D84/INDEX(ЗАНЯТОСТЬ!E:E,MATCH($A84,ЗАНЯТОСТЬ!$A:$A,0))*100</f>
        <v>29.459642361974144</v>
      </c>
      <c r="K84">
        <f>E84/INDEX(ЗАНЯТОСТЬ!F:F,MATCH($A84,ЗАНЯТОСТЬ!$A:$A,0))*100</f>
        <v>31.515687567569874</v>
      </c>
      <c r="L84">
        <f>F84/INDEX(ЗАНЯТОСТЬ!G:G,MATCH($A84,ЗАНЯТОСТЬ!$A:$A,0))*100</f>
        <v>35.754830804170837</v>
      </c>
      <c r="M84">
        <f>G84/INDEX(ЗАНЯТОСТЬ!H:H,MATCH($A84,ЗАНЯТОСТЬ!$A:$A,0))*100</f>
        <v>38.833285085030539</v>
      </c>
      <c r="N84">
        <f t="shared" si="3"/>
        <v>31.837399285677908</v>
      </c>
    </row>
    <row r="85" spans="1:14" x14ac:dyDescent="0.25">
      <c r="A85" s="35" t="s">
        <v>89</v>
      </c>
      <c r="B85" s="35" t="s">
        <v>121</v>
      </c>
      <c r="C85" s="2">
        <v>274193</v>
      </c>
      <c r="D85" s="2">
        <v>312410</v>
      </c>
      <c r="E85" s="2">
        <v>351096</v>
      </c>
      <c r="F85" s="2">
        <v>382106</v>
      </c>
      <c r="G85" s="2">
        <v>421784</v>
      </c>
      <c r="I85">
        <f>C85/INDEX(ЗАНЯТОСТЬ!D:D,MATCH($A85,ЗАНЯТОСТЬ!$A:$A,0))*100</f>
        <v>25.334171051598208</v>
      </c>
      <c r="J85">
        <f>D85/INDEX(ЗАНЯТОСТЬ!E:E,MATCH($A85,ЗАНЯТОСТЬ!$A:$A,0))*100</f>
        <v>29.70964600625366</v>
      </c>
      <c r="K85">
        <f>E85/INDEX(ЗАНЯТОСТЬ!F:F,MATCH($A85,ЗАНЯТОСТЬ!$A:$A,0))*100</f>
        <v>32.717828577499084</v>
      </c>
      <c r="L85">
        <f>F85/INDEX(ЗАНЯТОСТЬ!G:G,MATCH($A85,ЗАНЯТОСТЬ!$A:$A,0))*100</f>
        <v>34.788997708387008</v>
      </c>
      <c r="M85">
        <f>G85/INDEX(ЗАНЯТОСТЬ!H:H,MATCH($A85,ЗАНЯТОСТЬ!$A:$A,0))*100</f>
        <v>38.564518930978046</v>
      </c>
      <c r="N85">
        <f t="shared" si="3"/>
        <v>32.223032454943201</v>
      </c>
    </row>
    <row r="86" spans="1:14" x14ac:dyDescent="0.25">
      <c r="A86" s="5" t="s">
        <v>90</v>
      </c>
      <c r="B86" s="35" t="s">
        <v>121</v>
      </c>
      <c r="C86" s="2">
        <v>244978</v>
      </c>
      <c r="D86" s="2">
        <v>273652</v>
      </c>
      <c r="E86" s="2">
        <v>300364</v>
      </c>
      <c r="F86" s="2">
        <v>328872</v>
      </c>
      <c r="G86" s="2">
        <v>360732</v>
      </c>
      <c r="I86">
        <f>C86/INDEX(ЗАНЯТОСТЬ!D:D,MATCH($A86,ЗАНЯТОСТЬ!$A:$A,0))*100</f>
        <v>20.810510506428901</v>
      </c>
      <c r="J86">
        <f>D86/INDEX(ЗАНЯТОСТЬ!E:E,MATCH($A86,ЗАНЯТОСТЬ!$A:$A,0))*100</f>
        <v>23.868885632544835</v>
      </c>
      <c r="K86">
        <f>E86/INDEX(ЗАНЯТОСТЬ!F:F,MATCH($A86,ЗАНЯТОСТЬ!$A:$A,0))*100</f>
        <v>25.969970136142528</v>
      </c>
      <c r="L86">
        <f>F86/INDEX(ЗАНЯТОСТЬ!G:G,MATCH($A86,ЗАНЯТОСТЬ!$A:$A,0))*100</f>
        <v>28.405838160174547</v>
      </c>
      <c r="M86">
        <f>G86/INDEX(ЗАНЯТОСТЬ!H:H,MATCH($A86,ЗАНЯТОСТЬ!$A:$A,0))*100</f>
        <v>31.418597602399689</v>
      </c>
      <c r="N86">
        <f t="shared" si="3"/>
        <v>26.094760407538104</v>
      </c>
    </row>
    <row r="87" spans="1:14" x14ac:dyDescent="0.25">
      <c r="A87" s="35" t="s">
        <v>91</v>
      </c>
      <c r="B87" s="35" t="s">
        <v>121</v>
      </c>
      <c r="C87" s="2">
        <v>469755</v>
      </c>
      <c r="D87" s="2">
        <v>568423</v>
      </c>
      <c r="E87" s="2">
        <v>628398</v>
      </c>
      <c r="F87" s="2">
        <v>679568</v>
      </c>
      <c r="G87" s="2">
        <v>744590</v>
      </c>
      <c r="I87">
        <f>C87/INDEX(ЗАНЯТОСТЬ!D:D,MATCH($A87,ЗАНЯТОСТЬ!$A:$A,0))*100</f>
        <v>35.477894806801416</v>
      </c>
      <c r="J87">
        <f>D87/INDEX(ЗАНЯТОСТЬ!E:E,MATCH($A87,ЗАНЯТОСТЬ!$A:$A,0))*100</f>
        <v>44.126088066953429</v>
      </c>
      <c r="K87">
        <f>E87/INDEX(ЗАНЯТОСТЬ!F:F,MATCH($A87,ЗАНЯТОСТЬ!$A:$A,0))*100</f>
        <v>47.307299681103821</v>
      </c>
      <c r="L87">
        <f>F87/INDEX(ЗАНЯТОСТЬ!G:G,MATCH($A87,ЗАНЯТОСТЬ!$A:$A,0))*100</f>
        <v>51.97588009802152</v>
      </c>
      <c r="M87">
        <f>G87/INDEX(ЗАНЯТОСТЬ!H:H,MATCH($A87,ЗАНЯТОСТЬ!$A:$A,0))*100</f>
        <v>56.625225104643242</v>
      </c>
      <c r="N87">
        <f t="shared" si="3"/>
        <v>47.102477551504691</v>
      </c>
    </row>
    <row r="88" spans="1:14" x14ac:dyDescent="0.25">
      <c r="A88" s="35" t="s">
        <v>92</v>
      </c>
      <c r="B88" s="35" t="s">
        <v>121</v>
      </c>
      <c r="C88" s="2">
        <v>220499</v>
      </c>
      <c r="D88" s="2">
        <v>256974</v>
      </c>
      <c r="E88" s="2">
        <v>281940</v>
      </c>
      <c r="F88" s="2">
        <v>308906</v>
      </c>
      <c r="G88" s="2">
        <v>344350</v>
      </c>
      <c r="I88">
        <f>C88/INDEX(ЗАНЯТОСТЬ!D:D,MATCH($A88,ЗАНЯТОСТЬ!$A:$A,0))*100</f>
        <v>24.954052647065481</v>
      </c>
      <c r="J88">
        <f>D88/INDEX(ЗАНЯТОСТЬ!E:E,MATCH($A88,ЗАНЯТОСТЬ!$A:$A,0))*100</f>
        <v>29.314418106963963</v>
      </c>
      <c r="K88">
        <f>E88/INDEX(ЗАНЯТОСТЬ!F:F,MATCH($A88,ЗАНЯТОСТЬ!$A:$A,0))*100</f>
        <v>32.119372787051084</v>
      </c>
      <c r="L88">
        <f>F88/INDEX(ЗАНЯТОСТЬ!G:G,MATCH($A88,ЗАНЯТОСТЬ!$A:$A,0))*100</f>
        <v>35.585543034746202</v>
      </c>
      <c r="M88">
        <f>G88/INDEX(ЗАНЯТОСТЬ!H:H,MATCH($A88,ЗАНЯТОСТЬ!$A:$A,0))*100</f>
        <v>41.201723927510805</v>
      </c>
      <c r="N88">
        <f t="shared" si="3"/>
        <v>32.635022100667513</v>
      </c>
    </row>
    <row r="89" spans="1:14" x14ac:dyDescent="0.25">
      <c r="A89" s="35" t="s">
        <v>93</v>
      </c>
      <c r="B89" s="35" t="s">
        <v>121</v>
      </c>
      <c r="C89" s="2">
        <v>135859</v>
      </c>
      <c r="D89" s="2">
        <v>157869</v>
      </c>
      <c r="E89" s="2">
        <v>172830</v>
      </c>
      <c r="F89" s="2">
        <v>188154</v>
      </c>
      <c r="G89" s="2">
        <v>203485</v>
      </c>
      <c r="I89">
        <f>C89/INDEX(ЗАНЯТОСТЬ!D:D,MATCH($A89,ЗАНЯТОСТЬ!$A:$A,0))*100</f>
        <v>27.084533632635647</v>
      </c>
      <c r="J89">
        <f>D89/INDEX(ЗАНЯТОСТЬ!E:E,MATCH($A89,ЗАНЯТОСТЬ!$A:$A,0))*100</f>
        <v>32.949026466665693</v>
      </c>
      <c r="K89">
        <f>E89/INDEX(ЗАНЯТОСТЬ!F:F,MATCH($A89,ЗАНЯТОСТЬ!$A:$A,0))*100</f>
        <v>34.599145981850619</v>
      </c>
      <c r="L89">
        <f>F89/INDEX(ЗАНЯТОСТЬ!G:G,MATCH($A89,ЗАНЯТОСТЬ!$A:$A,0))*100</f>
        <v>37.745092138996881</v>
      </c>
      <c r="M89">
        <f>G89/INDEX(ЗАНЯТОСТЬ!H:H,MATCH($A89,ЗАНЯТОСТЬ!$A:$A,0))*100</f>
        <v>41.151893025503924</v>
      </c>
      <c r="N89">
        <f t="shared" si="3"/>
        <v>34.705938249130554</v>
      </c>
    </row>
    <row r="90" spans="1:14" x14ac:dyDescent="0.25">
      <c r="A90" s="35" t="s">
        <v>374</v>
      </c>
      <c r="B90" s="35" t="s">
        <v>121</v>
      </c>
      <c r="C90" s="2">
        <v>951628</v>
      </c>
      <c r="D90" t="s">
        <v>0</v>
      </c>
      <c r="E90" t="s">
        <v>0</v>
      </c>
      <c r="F90" t="s">
        <v>0</v>
      </c>
      <c r="G90" s="2">
        <v>1371164</v>
      </c>
      <c r="I90" t="e">
        <f>C90/INDEX(ЗАНЯТОСТЬ!D:D,MATCH($A90,ЗАНЯТОСТЬ!$A:$A,0))*100</f>
        <v>#N/A</v>
      </c>
      <c r="J90" t="e">
        <f>D90/INDEX(ЗАНЯТОСТЬ!E:E,MATCH($A90,ЗАНЯТОСТЬ!$A:$A,0))*100</f>
        <v>#VALUE!</v>
      </c>
      <c r="K90" t="e">
        <f>E90/INDEX(ЗАНЯТОСТЬ!F:F,MATCH($A90,ЗАНЯТОСТЬ!$A:$A,0))*100</f>
        <v>#VALUE!</v>
      </c>
      <c r="L90" t="e">
        <f>F90/INDEX(ЗАНЯТОСТЬ!G:G,MATCH($A90,ЗАНЯТОСТЬ!$A:$A,0))*100</f>
        <v>#VALUE!</v>
      </c>
      <c r="M90" t="e">
        <f>G90/INDEX(ЗАНЯТОСТЬ!H:H,MATCH($A90,ЗАНЯТОСТЬ!$A:$A,0))*100</f>
        <v>#N/A</v>
      </c>
      <c r="N90" t="e">
        <f t="shared" si="3"/>
        <v>#N/A</v>
      </c>
    </row>
    <row r="91" spans="1:14" x14ac:dyDescent="0.25">
      <c r="A91" s="35" t="s">
        <v>95</v>
      </c>
      <c r="B91" s="35" t="s">
        <v>121</v>
      </c>
      <c r="C91" s="2">
        <v>76832</v>
      </c>
      <c r="D91" s="2">
        <v>87203</v>
      </c>
      <c r="E91" s="2">
        <v>95387</v>
      </c>
      <c r="F91" s="2">
        <v>104637</v>
      </c>
      <c r="G91" s="2">
        <v>120682</v>
      </c>
      <c r="I91">
        <f>C91/INDEX(ЗАНЯТОСТЬ!D:D,MATCH($A91,ЗАНЯТОСТЬ!$A:$A,0))*100</f>
        <v>20.913381711678852</v>
      </c>
      <c r="J91">
        <f>D91/INDEX(ЗАНЯТОСТЬ!E:E,MATCH($A91,ЗАНЯТОСТЬ!$A:$A,0))*100</f>
        <v>24.716492872995044</v>
      </c>
      <c r="K91">
        <f>E91/INDEX(ЗАНЯТОСТЬ!F:F,MATCH($A91,ЗАНЯТОСТЬ!$A:$A,0))*100</f>
        <v>25.720834288333716</v>
      </c>
      <c r="L91">
        <f>F91/INDEX(ЗАНЯТОСТЬ!G:G,MATCH($A91,ЗАНЯТОСТЬ!$A:$A,0))*100</f>
        <v>28.576617517335173</v>
      </c>
      <c r="M91">
        <f>G91/INDEX(ЗАНЯТОСТЬ!H:H,MATCH($A91,ЗАНЯТОСТЬ!$A:$A,0))*100</f>
        <v>32.030426808715063</v>
      </c>
      <c r="N91">
        <f t="shared" si="3"/>
        <v>26.391550639811566</v>
      </c>
    </row>
    <row r="92" spans="1:14" x14ac:dyDescent="0.25">
      <c r="A92" s="35" t="s">
        <v>97</v>
      </c>
      <c r="B92" s="35" t="s">
        <v>121</v>
      </c>
      <c r="C92" s="2">
        <v>87154</v>
      </c>
      <c r="D92" s="2">
        <v>96605</v>
      </c>
      <c r="E92" s="2">
        <v>116614</v>
      </c>
      <c r="F92" s="2">
        <v>123160</v>
      </c>
      <c r="G92" s="2">
        <v>137923</v>
      </c>
      <c r="I92">
        <f>C92/INDEX(ЗАНЯТОСТЬ!D:D,MATCH($A92,ЗАНЯТОСТЬ!$A:$A,0))*100</f>
        <v>17.262217186952224</v>
      </c>
      <c r="J92">
        <f>D92/INDEX(ЗАНЯТОСТЬ!E:E,MATCH($A92,ЗАНЯТОСТЬ!$A:$A,0))*100</f>
        <v>19.618733905753718</v>
      </c>
      <c r="K92">
        <f>E92/INDEX(ЗАНЯТОСТЬ!F:F,MATCH($A92,ЗАНЯТОСТЬ!$A:$A,0))*100</f>
        <v>23.525495670698739</v>
      </c>
      <c r="L92">
        <f>F92/INDEX(ЗАНЯТОСТЬ!G:G,MATCH($A92,ЗАНЯТОСТЬ!$A:$A,0))*100</f>
        <v>24.186104968795291</v>
      </c>
      <c r="M92">
        <f>G92/INDEX(ЗАНЯТОСТЬ!H:H,MATCH($A92,ЗАНЯТОСТЬ!$A:$A,0))*100</f>
        <v>26.184762591840222</v>
      </c>
      <c r="N92">
        <f t="shared" si="3"/>
        <v>22.15546286480804</v>
      </c>
    </row>
    <row r="93" spans="1:14" x14ac:dyDescent="0.25">
      <c r="A93" s="35" t="s">
        <v>96</v>
      </c>
      <c r="B93" s="35" t="s">
        <v>121</v>
      </c>
      <c r="C93" s="2">
        <v>84825</v>
      </c>
      <c r="D93" s="2">
        <v>94421</v>
      </c>
      <c r="E93" s="2">
        <v>104237</v>
      </c>
      <c r="F93" s="2">
        <v>113928</v>
      </c>
      <c r="G93" s="2">
        <v>132277</v>
      </c>
      <c r="I93">
        <f>C93/INDEX(ЗАНЯТОСТЬ!D:D,MATCH($A93,ЗАНЯТОСТЬ!$A:$A,0))*100</f>
        <v>18.536283696374252</v>
      </c>
      <c r="J93">
        <f>D93/INDEX(ЗАНЯТОСТЬ!E:E,MATCH($A93,ЗАНЯТОСТЬ!$A:$A,0))*100</f>
        <v>20.864398315309383</v>
      </c>
      <c r="K93">
        <f>E93/INDEX(ЗАНЯТОСТЬ!F:F,MATCH($A93,ЗАНЯТОСТЬ!$A:$A,0))*100</f>
        <v>22.819757259448668</v>
      </c>
      <c r="L93">
        <f>F93/INDEX(ЗАНЯТОСТЬ!G:G,MATCH($A93,ЗАНЯТОСТЬ!$A:$A,0))*100</f>
        <v>25.524878960256842</v>
      </c>
      <c r="M93">
        <f>G93/INDEX(ЗАНЯТОСТЬ!H:H,MATCH($A93,ЗАНЯТОСТЬ!$A:$A,0))*100</f>
        <v>30.950531374742035</v>
      </c>
      <c r="N93">
        <f t="shared" si="3"/>
        <v>23.739169921226239</v>
      </c>
    </row>
    <row r="94" spans="1:14" x14ac:dyDescent="0.25">
      <c r="A94" s="35" t="s">
        <v>98</v>
      </c>
      <c r="B94" s="35" t="s">
        <v>121</v>
      </c>
      <c r="C94" s="2">
        <v>43175</v>
      </c>
      <c r="D94" s="2">
        <v>48465</v>
      </c>
      <c r="E94" s="2">
        <v>53748</v>
      </c>
      <c r="F94" s="2">
        <v>56853</v>
      </c>
      <c r="G94" s="2">
        <v>62695</v>
      </c>
      <c r="I94">
        <f>C94/INDEX(ЗАНЯТОСТЬ!D:D,MATCH($A94,ЗАНЯТОСТЬ!$A:$A,0))*100</f>
        <v>26.100071937662083</v>
      </c>
      <c r="J94">
        <f>D94/INDEX(ЗАНЯТОСТЬ!E:E,MATCH($A94,ЗАНЯТОСТЬ!$A:$A,0))*100</f>
        <v>29.027041595543977</v>
      </c>
      <c r="K94">
        <f>E94/INDEX(ЗАНЯТОСТЬ!F:F,MATCH($A94,ЗАНЯТОСТЬ!$A:$A,0))*100</f>
        <v>31.242298123648538</v>
      </c>
      <c r="L94">
        <f>F94/INDEX(ЗАНЯТОСТЬ!G:G,MATCH($A94,ЗАНЯТОСТЬ!$A:$A,0))*100</f>
        <v>34.561514425707301</v>
      </c>
      <c r="M94">
        <f>G94/INDEX(ЗАНЯТОСТЬ!H:H,MATCH($A94,ЗАНЯТОСТЬ!$A:$A,0))*100</f>
        <v>38.845929836301224</v>
      </c>
      <c r="N94">
        <f t="shared" si="3"/>
        <v>31.955371183772627</v>
      </c>
    </row>
    <row r="95" spans="1:14" x14ac:dyDescent="0.25">
      <c r="A95" s="35" t="s">
        <v>99</v>
      </c>
      <c r="B95" s="35" t="s">
        <v>121</v>
      </c>
      <c r="C95" s="2">
        <v>273526</v>
      </c>
      <c r="D95" s="2">
        <v>304882</v>
      </c>
      <c r="E95" s="2">
        <v>328449</v>
      </c>
      <c r="F95" s="2">
        <v>348276</v>
      </c>
      <c r="G95" s="2">
        <v>381853</v>
      </c>
      <c r="I95">
        <f>C95/INDEX(ЗАНЯТОСТЬ!D:D,MATCH($A95,ЗАНЯТОСТЬ!$A:$A,0))*100</f>
        <v>29.136977648150374</v>
      </c>
      <c r="J95">
        <f>D95/INDEX(ЗАНЯТОСТЬ!E:E,MATCH($A95,ЗАНЯТОСТЬ!$A:$A,0))*100</f>
        <v>32.970267692420826</v>
      </c>
      <c r="K95">
        <f>E95/INDEX(ЗАНЯТОСТЬ!F:F,MATCH($A95,ЗАНЯТОСТЬ!$A:$A,0))*100</f>
        <v>35.084407926782376</v>
      </c>
      <c r="L95">
        <f>F95/INDEX(ЗАНЯТОСТЬ!G:G,MATCH($A95,ЗАНЯТОСТЬ!$A:$A,0))*100</f>
        <v>37.518502000478307</v>
      </c>
      <c r="M95">
        <f>G95/INDEX(ЗАНЯТОСТЬ!H:H,MATCH($A95,ЗАНЯТОСТЬ!$A:$A,0))*100</f>
        <v>40.786586941985981</v>
      </c>
      <c r="N95">
        <f t="shared" si="3"/>
        <v>35.099348441963571</v>
      </c>
    </row>
    <row r="96" spans="1:14" x14ac:dyDescent="0.25">
      <c r="A96" s="35" t="s">
        <v>100</v>
      </c>
      <c r="B96" s="35" t="s">
        <v>121</v>
      </c>
      <c r="C96" s="2">
        <v>169922</v>
      </c>
      <c r="D96" s="2">
        <v>191867</v>
      </c>
      <c r="E96" s="2">
        <v>215873</v>
      </c>
      <c r="F96" s="2">
        <v>223102</v>
      </c>
      <c r="G96" s="2">
        <v>243150</v>
      </c>
      <c r="I96">
        <f>C96/INDEX(ЗАНЯТОСТЬ!D:D,MATCH($A96,ЗАНЯТОСТЬ!$A:$A,0))*100</f>
        <v>25.445729294889652</v>
      </c>
      <c r="J96">
        <f>D96/INDEX(ЗАНЯТОСТЬ!E:E,MATCH($A96,ЗАНЯТОСТЬ!$A:$A,0))*100</f>
        <v>28.788024282726315</v>
      </c>
      <c r="K96">
        <f>E96/INDEX(ЗАНЯТОСТЬ!F:F,MATCH($A96,ЗАНЯТОСТЬ!$A:$A,0))*100</f>
        <v>32.008166884381055</v>
      </c>
      <c r="L96">
        <f>F96/INDEX(ЗАНЯТОСТЬ!G:G,MATCH($A96,ЗАНЯТОСТЬ!$A:$A,0))*100</f>
        <v>33.310638704495027</v>
      </c>
      <c r="M96">
        <f>G96/INDEX(ЗАНЯТОСТЬ!H:H,MATCH($A96,ЗАНЯТОСТЬ!$A:$A,0))*100</f>
        <v>35.771187974172364</v>
      </c>
      <c r="N96">
        <f t="shared" si="3"/>
        <v>31.064749428132881</v>
      </c>
    </row>
    <row r="97" spans="1:14" x14ac:dyDescent="0.25">
      <c r="A97" s="35" t="s">
        <v>101</v>
      </c>
      <c r="B97" s="35" t="s">
        <v>121</v>
      </c>
      <c r="C97" s="2">
        <v>93216</v>
      </c>
      <c r="D97" s="2">
        <v>106940</v>
      </c>
      <c r="E97" s="2">
        <v>113386</v>
      </c>
      <c r="F97" s="2">
        <v>123480</v>
      </c>
      <c r="G97" s="2">
        <v>132961</v>
      </c>
      <c r="I97">
        <f>C97/INDEX(ЗАНЯТОСТЬ!D:D,MATCH($A97,ЗАНЯТОСТЬ!$A:$A,0))*100</f>
        <v>24.046185515949787</v>
      </c>
      <c r="J97">
        <f>D97/INDEX(ЗАНЯТОСТЬ!E:E,MATCH($A97,ЗАНЯТОСТЬ!$A:$A,0))*100</f>
        <v>28.057195329922603</v>
      </c>
      <c r="K97">
        <f>E97/INDEX(ЗАНЯТОСТЬ!F:F,MATCH($A97,ЗАНЯТОСТЬ!$A:$A,0))*100</f>
        <v>29.73208971074499</v>
      </c>
      <c r="L97">
        <f>F97/INDEX(ЗАНЯТОСТЬ!G:G,MATCH($A97,ЗАНЯТОСТЬ!$A:$A,0))*100</f>
        <v>32.230278921898737</v>
      </c>
      <c r="M97">
        <f>G97/INDEX(ЗАНЯТОСТЬ!H:H,MATCH($A97,ЗАНЯТОСТЬ!$A:$A,0))*100</f>
        <v>33.246899379875977</v>
      </c>
      <c r="N97">
        <f t="shared" si="3"/>
        <v>29.462529771678419</v>
      </c>
    </row>
    <row r="98" spans="1:14" x14ac:dyDescent="0.25">
      <c r="A98" s="35" t="s">
        <v>102</v>
      </c>
      <c r="B98" s="35" t="s">
        <v>121</v>
      </c>
      <c r="C98" s="2">
        <v>23411</v>
      </c>
      <c r="D98" s="2">
        <v>27085</v>
      </c>
      <c r="E98" s="2">
        <v>28317</v>
      </c>
      <c r="F98" s="2">
        <v>30249</v>
      </c>
      <c r="G98" s="2">
        <v>31411</v>
      </c>
      <c r="I98">
        <f>C98/INDEX(ЗАНЯТОСТЬ!D:D,MATCH($A98,ЗАНЯТОСТЬ!$A:$A,0))*100</f>
        <v>25.898269834948451</v>
      </c>
      <c r="J98">
        <f>D98/INDEX(ЗАНЯТОСТЬ!E:E,MATCH($A98,ЗАНЯТОСТЬ!$A:$A,0))*100</f>
        <v>30.501126126126128</v>
      </c>
      <c r="K98">
        <f>E98/INDEX(ЗАНЯТОСТЬ!F:F,MATCH($A98,ЗАНЯТОСТЬ!$A:$A,0))*100</f>
        <v>31.377567980852341</v>
      </c>
      <c r="L98">
        <f>F98/INDEX(ЗАНЯТОСТЬ!G:G,MATCH($A98,ЗАНЯТОСТЬ!$A:$A,0))*100</f>
        <v>34.871576132066771</v>
      </c>
      <c r="M98">
        <f>G98/INDEX(ЗАНЯТОСТЬ!H:H,MATCH($A98,ЗАНЯТОСТЬ!$A:$A,0))*100</f>
        <v>37.163105463666263</v>
      </c>
      <c r="N98">
        <f t="shared" si="3"/>
        <v>31.962329107531986</v>
      </c>
    </row>
    <row r="99" spans="1:14" x14ac:dyDescent="0.25">
      <c r="A99" s="35" t="s">
        <v>103</v>
      </c>
      <c r="B99" s="35" t="s">
        <v>121</v>
      </c>
      <c r="C99" s="2">
        <v>81495</v>
      </c>
      <c r="D99" s="2">
        <v>93460</v>
      </c>
      <c r="E99" s="2">
        <v>97661</v>
      </c>
      <c r="F99" s="2">
        <v>101714</v>
      </c>
      <c r="G99" s="2">
        <v>103913</v>
      </c>
      <c r="I99">
        <f>C99/INDEX(ЗАНЯТОСТЬ!D:D,MATCH($A99,ЗАНЯТОСТЬ!$A:$A,0))*100</f>
        <v>29.338493384933852</v>
      </c>
      <c r="J99">
        <f>D99/INDEX(ЗАНЯТОСТЬ!E:E,MATCH($A99,ЗАНЯТОСТЬ!$A:$A,0))*100</f>
        <v>33.940776141951325</v>
      </c>
      <c r="K99">
        <f>E99/INDEX(ЗАНЯТОСТЬ!F:F,MATCH($A99,ЗАНЯТОСТЬ!$A:$A,0))*100</f>
        <v>36.063085751423529</v>
      </c>
      <c r="L99">
        <f>F99/INDEX(ЗАНЯТОСТЬ!G:G,MATCH($A99,ЗАНЯТОСТЬ!$A:$A,0))*100</f>
        <v>36.893534908014622</v>
      </c>
      <c r="M99">
        <f>G99/INDEX(ЗАНЯТОСТЬ!H:H,MATCH($A99,ЗАНЯТОСТЬ!$A:$A,0))*100</f>
        <v>37.093636327939542</v>
      </c>
      <c r="N99">
        <f t="shared" si="3"/>
        <v>34.665905302852579</v>
      </c>
    </row>
    <row r="100" spans="1:14" x14ac:dyDescent="0.25">
      <c r="A100" s="35" t="s">
        <v>104</v>
      </c>
      <c r="B100" s="35" t="s">
        <v>121</v>
      </c>
      <c r="C100" s="2">
        <v>13846</v>
      </c>
      <c r="D100" s="2">
        <v>13331</v>
      </c>
      <c r="E100" s="2">
        <v>14416</v>
      </c>
      <c r="F100" s="2">
        <v>15792</v>
      </c>
      <c r="G100" s="2">
        <v>17406</v>
      </c>
      <c r="I100">
        <f>C100/INDEX(ЗАНЯТОСТЬ!D:D,MATCH($A100,ЗАНЯТОСТЬ!$A:$A,0))*100</f>
        <v>21.783798241059767</v>
      </c>
      <c r="J100">
        <f>D100/INDEX(ЗАНЯТОСТЬ!E:E,MATCH($A100,ЗАНЯТОСТЬ!$A:$A,0))*100</f>
        <v>20.878294780034768</v>
      </c>
      <c r="K100">
        <f>E100/INDEX(ЗАНЯТОСТЬ!F:F,MATCH($A100,ЗАНЯТОСТЬ!$A:$A,0))*100</f>
        <v>23.192509411499724</v>
      </c>
      <c r="L100">
        <f>F100/INDEX(ЗАНЯТОСТЬ!G:G,MATCH($A100,ЗАНЯТОСТЬ!$A:$A,0))*100</f>
        <v>25.167336010709505</v>
      </c>
      <c r="M100">
        <f>G100/INDEX(ЗАНЯТОСТЬ!H:H,MATCH($A100,ЗАНЯТОСТЬ!$A:$A,0))*100</f>
        <v>28.916503305977344</v>
      </c>
      <c r="N100">
        <f t="shared" si="3"/>
        <v>23.987688349856221</v>
      </c>
    </row>
    <row r="101" spans="1:14" x14ac:dyDescent="0.25">
      <c r="A101" s="35" t="s">
        <v>105</v>
      </c>
      <c r="B101" s="35" t="s">
        <v>121</v>
      </c>
      <c r="C101" s="2">
        <v>4226</v>
      </c>
      <c r="D101" s="2">
        <v>5806</v>
      </c>
      <c r="E101" s="2">
        <v>6362</v>
      </c>
      <c r="F101" s="2">
        <v>7325</v>
      </c>
      <c r="G101" s="2">
        <v>6893</v>
      </c>
      <c r="I101">
        <f>C101/INDEX(ЗАНЯТОСТЬ!D:D,MATCH($A101,ЗАНЯТОСТЬ!$A:$A,0))*100</f>
        <v>12.629628522757837</v>
      </c>
      <c r="J101">
        <f>D101/INDEX(ЗАНЯТОСТЬ!E:E,MATCH($A101,ЗАНЯТОСТЬ!$A:$A,0))*100</f>
        <v>17.31273854961832</v>
      </c>
      <c r="K101">
        <f>E101/INDEX(ЗАНЯТОСТЬ!F:F,MATCH($A101,ЗАНЯТОСТЬ!$A:$A,0))*100</f>
        <v>18.178181610377735</v>
      </c>
      <c r="L101">
        <f>F101/INDEX(ЗАНЯТОСТЬ!G:G,MATCH($A101,ЗАНЯТОСТЬ!$A:$A,0))*100</f>
        <v>21.851321520195693</v>
      </c>
      <c r="M101">
        <f>G101/INDEX(ЗАНЯТОСТЬ!H:H,MATCH($A101,ЗАНЯТОСТЬ!$A:$A,0))*100</f>
        <v>21.574334898278561</v>
      </c>
      <c r="N101">
        <f t="shared" si="3"/>
        <v>18.309241020245629</v>
      </c>
    </row>
  </sheetData>
  <mergeCells count="1">
    <mergeCell ref="A3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896D-6CEE-4855-910E-A1729E407D5D}">
  <dimension ref="A1:I101"/>
  <sheetViews>
    <sheetView workbookViewId="0">
      <selection sqref="A1:Z1"/>
    </sheetView>
  </sheetViews>
  <sheetFormatPr defaultRowHeight="12.5" x14ac:dyDescent="0.25"/>
  <cols>
    <col min="2" max="2" width="105.54296875" bestFit="1" customWidth="1"/>
    <col min="3" max="9" width="15.81640625" customWidth="1"/>
  </cols>
  <sheetData>
    <row r="1" spans="1:9" ht="13" x14ac:dyDescent="0.3">
      <c r="A1" s="4" t="s">
        <v>131</v>
      </c>
    </row>
    <row r="2" spans="1:9" x14ac:dyDescent="0.25">
      <c r="A2" t="s">
        <v>0</v>
      </c>
    </row>
    <row r="3" spans="1:9" x14ac:dyDescent="0.25">
      <c r="A3" s="108" t="s">
        <v>0</v>
      </c>
      <c r="B3" s="108" t="s">
        <v>0</v>
      </c>
      <c r="C3" s="38" t="s">
        <v>1</v>
      </c>
      <c r="D3" s="38" t="s">
        <v>2</v>
      </c>
      <c r="E3" s="38" t="s">
        <v>3</v>
      </c>
      <c r="F3" s="38" t="s">
        <v>4</v>
      </c>
      <c r="G3" s="38" t="s">
        <v>5</v>
      </c>
      <c r="H3" s="38" t="s">
        <v>6</v>
      </c>
      <c r="I3" s="38" t="s">
        <v>7</v>
      </c>
    </row>
    <row r="4" spans="1:9" x14ac:dyDescent="0.25">
      <c r="A4" s="108" t="s">
        <v>0</v>
      </c>
      <c r="B4" s="108" t="s">
        <v>0</v>
      </c>
      <c r="C4" s="38" t="s">
        <v>388</v>
      </c>
      <c r="D4" s="38" t="s">
        <v>388</v>
      </c>
      <c r="E4" s="38" t="s">
        <v>388</v>
      </c>
      <c r="F4" s="38" t="s">
        <v>388</v>
      </c>
      <c r="G4" s="38" t="s">
        <v>388</v>
      </c>
      <c r="H4" s="38" t="s">
        <v>388</v>
      </c>
      <c r="I4" s="38" t="s">
        <v>388</v>
      </c>
    </row>
    <row r="5" spans="1:9" x14ac:dyDescent="0.25">
      <c r="A5" s="108" t="s">
        <v>9</v>
      </c>
      <c r="B5" s="38" t="s">
        <v>10</v>
      </c>
      <c r="C5" s="3">
        <v>74120174806.399994</v>
      </c>
      <c r="D5" s="3">
        <v>79745093918.600006</v>
      </c>
      <c r="E5" s="3">
        <v>90202901494.800003</v>
      </c>
      <c r="F5" s="3">
        <v>95060662314.899994</v>
      </c>
      <c r="G5" s="3">
        <v>94410215309.899994</v>
      </c>
      <c r="H5" s="2">
        <v>122199665241</v>
      </c>
      <c r="I5" s="3">
        <v>140670816545.60001</v>
      </c>
    </row>
    <row r="6" spans="1:9" x14ac:dyDescent="0.25">
      <c r="A6" s="108" t="s">
        <v>9</v>
      </c>
      <c r="B6" s="38" t="s">
        <v>11</v>
      </c>
      <c r="C6" s="2">
        <v>25995587470</v>
      </c>
      <c r="D6" s="3">
        <v>27915455016.5</v>
      </c>
      <c r="E6" s="3">
        <v>31191756583.099998</v>
      </c>
      <c r="F6" s="3">
        <v>33139758081.799999</v>
      </c>
      <c r="G6" s="3">
        <v>34167817751.200001</v>
      </c>
      <c r="H6" s="3">
        <v>41592339015.300003</v>
      </c>
      <c r="I6" s="3">
        <v>47367524388.800003</v>
      </c>
    </row>
    <row r="7" spans="1:9" x14ac:dyDescent="0.25">
      <c r="A7" s="108" t="s">
        <v>9</v>
      </c>
      <c r="B7" s="38" t="s">
        <v>12</v>
      </c>
      <c r="C7" s="3">
        <v>778027773.60000002</v>
      </c>
      <c r="D7" s="3">
        <v>837306783.10000002</v>
      </c>
      <c r="E7" s="3">
        <v>911597945.79999995</v>
      </c>
      <c r="F7" s="3">
        <v>955329249.39999998</v>
      </c>
      <c r="G7" s="3">
        <v>997330862.70000005</v>
      </c>
      <c r="H7" s="3">
        <v>1359965557.8</v>
      </c>
      <c r="I7" s="2">
        <v>1311232557</v>
      </c>
    </row>
    <row r="8" spans="1:9" x14ac:dyDescent="0.25">
      <c r="A8" s="108" t="s">
        <v>9</v>
      </c>
      <c r="B8" s="38" t="s">
        <v>13</v>
      </c>
      <c r="C8" s="3">
        <v>316489444.5</v>
      </c>
      <c r="D8" s="2">
        <v>341177769</v>
      </c>
      <c r="E8" s="3">
        <v>367157123.89999998</v>
      </c>
      <c r="F8" s="3">
        <v>399113785.19999999</v>
      </c>
      <c r="G8" s="3">
        <v>414179382.19999999</v>
      </c>
      <c r="H8" s="3">
        <v>482669370.60000002</v>
      </c>
      <c r="I8" s="2">
        <v>549347090</v>
      </c>
    </row>
    <row r="9" spans="1:9" x14ac:dyDescent="0.25">
      <c r="A9" s="108" t="s">
        <v>9</v>
      </c>
      <c r="B9" s="38" t="s">
        <v>14</v>
      </c>
      <c r="C9" s="3">
        <v>431549808.30000001</v>
      </c>
      <c r="D9" s="3">
        <v>449849253.5</v>
      </c>
      <c r="E9" s="2">
        <v>480027849</v>
      </c>
      <c r="F9" s="3">
        <v>535493361.39999998</v>
      </c>
      <c r="G9" s="3">
        <v>553092432.5</v>
      </c>
      <c r="H9" s="3">
        <v>730328826.39999998</v>
      </c>
      <c r="I9" s="3">
        <v>780490371.60000002</v>
      </c>
    </row>
    <row r="10" spans="1:9" x14ac:dyDescent="0.25">
      <c r="A10" s="108" t="s">
        <v>9</v>
      </c>
      <c r="B10" s="38" t="s">
        <v>15</v>
      </c>
      <c r="C10" s="3">
        <v>827928563.70000005</v>
      </c>
      <c r="D10" s="3">
        <v>873429415.70000005</v>
      </c>
      <c r="E10" s="3">
        <v>951292333.70000005</v>
      </c>
      <c r="F10" s="3">
        <v>1001790281.3</v>
      </c>
      <c r="G10" s="3">
        <v>1062765405.6</v>
      </c>
      <c r="H10" s="3">
        <v>1273851868.3</v>
      </c>
      <c r="I10" s="3">
        <v>1377736480.5</v>
      </c>
    </row>
    <row r="11" spans="1:9" x14ac:dyDescent="0.25">
      <c r="A11" s="108" t="s">
        <v>9</v>
      </c>
      <c r="B11" s="38" t="s">
        <v>16</v>
      </c>
      <c r="C11" s="3">
        <v>205818571.69999999</v>
      </c>
      <c r="D11" s="3">
        <v>212464732.80000001</v>
      </c>
      <c r="E11" s="3">
        <v>232493593.90000001</v>
      </c>
      <c r="F11" s="3">
        <v>254968880.40000001</v>
      </c>
      <c r="G11" s="3">
        <v>269508772.80000001</v>
      </c>
      <c r="H11" s="3">
        <v>308392185.69999999</v>
      </c>
      <c r="I11" s="3">
        <v>364016542.69999999</v>
      </c>
    </row>
    <row r="12" spans="1:9" x14ac:dyDescent="0.25">
      <c r="A12" s="108" t="s">
        <v>9</v>
      </c>
      <c r="B12" s="38" t="s">
        <v>17</v>
      </c>
      <c r="C12" s="3">
        <v>409462263.5</v>
      </c>
      <c r="D12" s="3">
        <v>457052516.80000001</v>
      </c>
      <c r="E12" s="3">
        <v>507632174.10000002</v>
      </c>
      <c r="F12" s="3">
        <v>549755818.5</v>
      </c>
      <c r="G12" s="3">
        <v>561895765.10000002</v>
      </c>
      <c r="H12" s="3">
        <v>671155456.29999995</v>
      </c>
      <c r="I12" s="3">
        <v>693947580.39999998</v>
      </c>
    </row>
    <row r="13" spans="1:9" x14ac:dyDescent="0.25">
      <c r="A13" s="108" t="s">
        <v>9</v>
      </c>
      <c r="B13" s="38" t="s">
        <v>18</v>
      </c>
      <c r="C13" s="3">
        <v>170225149.90000001</v>
      </c>
      <c r="D13" s="3">
        <v>178485648.30000001</v>
      </c>
      <c r="E13" s="3">
        <v>191812906.19999999</v>
      </c>
      <c r="F13" s="3">
        <v>203821423.59999999</v>
      </c>
      <c r="G13" s="3">
        <v>204114089.09999999</v>
      </c>
      <c r="H13" s="3">
        <v>247507976.69999999</v>
      </c>
      <c r="I13" s="3">
        <v>276043867.30000001</v>
      </c>
    </row>
    <row r="14" spans="1:9" x14ac:dyDescent="0.25">
      <c r="A14" s="108" t="s">
        <v>9</v>
      </c>
      <c r="B14" s="38" t="s">
        <v>19</v>
      </c>
      <c r="C14" s="3">
        <v>379011264.69999999</v>
      </c>
      <c r="D14" s="3">
        <v>404759816.60000002</v>
      </c>
      <c r="E14" s="3">
        <v>451000461.19999999</v>
      </c>
      <c r="F14" s="3">
        <v>495864427.80000001</v>
      </c>
      <c r="G14" s="2">
        <v>523000525</v>
      </c>
      <c r="H14" s="3">
        <v>688469126.10000002</v>
      </c>
      <c r="I14" s="3">
        <v>665472525.5</v>
      </c>
    </row>
    <row r="15" spans="1:9" x14ac:dyDescent="0.25">
      <c r="A15" s="108" t="s">
        <v>9</v>
      </c>
      <c r="B15" s="38" t="s">
        <v>20</v>
      </c>
      <c r="C15" s="3">
        <v>501263525.69999999</v>
      </c>
      <c r="D15" s="3">
        <v>522266170.10000002</v>
      </c>
      <c r="E15" s="3">
        <v>604396239.79999995</v>
      </c>
      <c r="F15" s="3">
        <v>570022912.89999998</v>
      </c>
      <c r="G15" s="3">
        <v>618273130.5</v>
      </c>
      <c r="H15" s="3">
        <v>853038437.10000002</v>
      </c>
      <c r="I15" s="3">
        <v>792823174.5</v>
      </c>
    </row>
    <row r="16" spans="1:9" x14ac:dyDescent="0.25">
      <c r="A16" s="108" t="s">
        <v>9</v>
      </c>
      <c r="B16" s="38" t="s">
        <v>21</v>
      </c>
      <c r="C16" s="3">
        <v>4206505962.1999998</v>
      </c>
      <c r="D16" s="3">
        <v>4290261254.4000001</v>
      </c>
      <c r="E16" s="3">
        <v>4644635008.8000002</v>
      </c>
      <c r="F16" s="3">
        <v>5196136356.8000002</v>
      </c>
      <c r="G16" s="3">
        <v>5406076529.3000002</v>
      </c>
      <c r="H16" s="2">
        <v>6809951132</v>
      </c>
      <c r="I16" s="3">
        <v>7720842651.1999998</v>
      </c>
    </row>
    <row r="17" spans="1:9" x14ac:dyDescent="0.25">
      <c r="A17" s="108" t="s">
        <v>9</v>
      </c>
      <c r="B17" s="38" t="s">
        <v>22</v>
      </c>
      <c r="C17" s="3">
        <v>228583086.59999999</v>
      </c>
      <c r="D17" s="3">
        <v>231118403.59999999</v>
      </c>
      <c r="E17" s="3">
        <v>247105506.80000001</v>
      </c>
      <c r="F17" s="2">
        <v>266655649</v>
      </c>
      <c r="G17" s="3">
        <v>282883748.39999998</v>
      </c>
      <c r="H17" s="3">
        <v>338266125.19999999</v>
      </c>
      <c r="I17" s="2">
        <v>369901154</v>
      </c>
    </row>
    <row r="18" spans="1:9" x14ac:dyDescent="0.25">
      <c r="A18" s="108" t="s">
        <v>9</v>
      </c>
      <c r="B18" s="38" t="s">
        <v>23</v>
      </c>
      <c r="C18" s="2">
        <v>366211279</v>
      </c>
      <c r="D18" s="3">
        <v>395276914.5</v>
      </c>
      <c r="E18" s="3">
        <v>416183163.69999999</v>
      </c>
      <c r="F18" s="3">
        <v>436417665.10000002</v>
      </c>
      <c r="G18" s="3">
        <v>461214614.10000002</v>
      </c>
      <c r="H18" s="3">
        <v>544053642.60000002</v>
      </c>
      <c r="I18" s="2">
        <v>619185007</v>
      </c>
    </row>
    <row r="19" spans="1:9" x14ac:dyDescent="0.25">
      <c r="A19" s="108" t="s">
        <v>9</v>
      </c>
      <c r="B19" s="38" t="s">
        <v>24</v>
      </c>
      <c r="C19" s="3">
        <v>283725533.19999999</v>
      </c>
      <c r="D19" s="3">
        <v>313615762.60000002</v>
      </c>
      <c r="E19" s="3">
        <v>335059906.30000001</v>
      </c>
      <c r="F19" s="3">
        <v>349237634.89999998</v>
      </c>
      <c r="G19" s="3">
        <v>365048132.89999998</v>
      </c>
      <c r="H19" s="3">
        <v>428827497.5</v>
      </c>
      <c r="I19" s="3">
        <v>483299828.10000002</v>
      </c>
    </row>
    <row r="20" spans="1:9" x14ac:dyDescent="0.25">
      <c r="A20" s="108" t="s">
        <v>9</v>
      </c>
      <c r="B20" s="38" t="s">
        <v>25</v>
      </c>
      <c r="C20" s="2">
        <v>320623373</v>
      </c>
      <c r="D20" s="3">
        <v>320572369.60000002</v>
      </c>
      <c r="E20" s="3">
        <v>352202635.69999999</v>
      </c>
      <c r="F20" s="3">
        <v>353745473.60000002</v>
      </c>
      <c r="G20" s="2">
        <v>376258663</v>
      </c>
      <c r="H20" s="3">
        <v>442996917.80000001</v>
      </c>
      <c r="I20" s="3">
        <v>473768705.89999998</v>
      </c>
    </row>
    <row r="21" spans="1:9" x14ac:dyDescent="0.25">
      <c r="A21" s="108" t="s">
        <v>9</v>
      </c>
      <c r="B21" s="38" t="s">
        <v>26</v>
      </c>
      <c r="C21" s="3">
        <v>397438929.10000002</v>
      </c>
      <c r="D21" s="3">
        <v>420671461.10000002</v>
      </c>
      <c r="E21" s="2">
        <v>471065507</v>
      </c>
      <c r="F21" s="2">
        <v>488367456</v>
      </c>
      <c r="G21" s="3">
        <v>486599127.30000001</v>
      </c>
      <c r="H21" s="2">
        <v>564548502</v>
      </c>
      <c r="I21" s="3">
        <v>629398968.60000002</v>
      </c>
    </row>
    <row r="22" spans="1:9" x14ac:dyDescent="0.25">
      <c r="A22" s="108" t="s">
        <v>9</v>
      </c>
      <c r="B22" s="38" t="s">
        <v>27</v>
      </c>
      <c r="C22" s="2">
        <v>552308427</v>
      </c>
      <c r="D22" s="2">
        <v>594407577</v>
      </c>
      <c r="E22" s="3">
        <v>666762964.39999998</v>
      </c>
      <c r="F22" s="3">
        <v>676822642.29999995</v>
      </c>
      <c r="G22" s="3">
        <v>713110356.89999998</v>
      </c>
      <c r="H22" s="2">
        <v>887541138</v>
      </c>
      <c r="I22" s="3">
        <v>1004283183.4</v>
      </c>
    </row>
    <row r="23" spans="1:9" x14ac:dyDescent="0.25">
      <c r="A23" s="108" t="s">
        <v>9</v>
      </c>
      <c r="B23" s="38" t="s">
        <v>28</v>
      </c>
      <c r="C23" s="3">
        <v>498880349.39999998</v>
      </c>
      <c r="D23" s="3">
        <v>534549665.30000001</v>
      </c>
      <c r="E23" s="3">
        <v>583605257.60000002</v>
      </c>
      <c r="F23" s="3">
        <v>609150781.10000002</v>
      </c>
      <c r="G23" s="3">
        <v>611748469.60000002</v>
      </c>
      <c r="H23" s="3">
        <v>695015379.70000005</v>
      </c>
      <c r="I23" s="2">
        <v>748305557</v>
      </c>
    </row>
    <row r="24" spans="1:9" x14ac:dyDescent="0.25">
      <c r="A24" s="108" t="s">
        <v>9</v>
      </c>
      <c r="B24" s="38" t="s">
        <v>29</v>
      </c>
      <c r="C24" s="3">
        <v>15121534165.1</v>
      </c>
      <c r="D24" s="3">
        <v>16538189502.299999</v>
      </c>
      <c r="E24" s="3">
        <v>18777726005.299999</v>
      </c>
      <c r="F24" s="3">
        <v>19797064282.5</v>
      </c>
      <c r="G24" s="3">
        <v>20260717744.200001</v>
      </c>
      <c r="H24" s="3">
        <v>24265759875.5</v>
      </c>
      <c r="I24" s="2">
        <v>28507429144</v>
      </c>
    </row>
    <row r="25" spans="1:9" x14ac:dyDescent="0.25">
      <c r="A25" s="108" t="s">
        <v>9</v>
      </c>
      <c r="B25" s="38" t="s">
        <v>30</v>
      </c>
      <c r="C25" s="3">
        <v>8399737364.1999998</v>
      </c>
      <c r="D25" s="3">
        <v>8814880789.8999996</v>
      </c>
      <c r="E25" s="3">
        <v>9865793194.7000008</v>
      </c>
      <c r="F25" s="3">
        <v>10577620098.200001</v>
      </c>
      <c r="G25" s="3">
        <v>10742733495.200001</v>
      </c>
      <c r="H25" s="3">
        <v>16682107002.9</v>
      </c>
      <c r="I25" s="3">
        <v>18928860626.900002</v>
      </c>
    </row>
    <row r="26" spans="1:9" x14ac:dyDescent="0.25">
      <c r="A26" s="108" t="s">
        <v>9</v>
      </c>
      <c r="B26" s="38" t="s">
        <v>31</v>
      </c>
      <c r="C26" s="3">
        <v>248140392.09999999</v>
      </c>
      <c r="D26" s="3">
        <v>270802546.19999999</v>
      </c>
      <c r="E26" s="3">
        <v>300977072.10000002</v>
      </c>
      <c r="F26" s="3">
        <v>319050011.89999998</v>
      </c>
      <c r="G26" s="2">
        <v>322803624</v>
      </c>
      <c r="H26" s="3">
        <v>447564050.19999999</v>
      </c>
      <c r="I26" s="3">
        <v>391410457.19999999</v>
      </c>
    </row>
    <row r="27" spans="1:9" x14ac:dyDescent="0.25">
      <c r="A27" s="108" t="s">
        <v>9</v>
      </c>
      <c r="B27" s="38" t="s">
        <v>32</v>
      </c>
      <c r="C27" s="3">
        <v>578649148.89999998</v>
      </c>
      <c r="D27" s="3">
        <v>608574500.5</v>
      </c>
      <c r="E27" s="3">
        <v>696242180.10000002</v>
      </c>
      <c r="F27" s="3">
        <v>718138683.60000002</v>
      </c>
      <c r="G27" s="3">
        <v>613266883.60000002</v>
      </c>
      <c r="H27" s="2">
        <v>869995813</v>
      </c>
      <c r="I27" s="3">
        <v>975700720.5</v>
      </c>
    </row>
    <row r="28" spans="1:9" x14ac:dyDescent="0.25">
      <c r="A28" s="108" t="s">
        <v>9</v>
      </c>
      <c r="B28" s="38" t="s">
        <v>33</v>
      </c>
      <c r="C28" s="3">
        <v>713043881.5</v>
      </c>
      <c r="D28" s="3">
        <v>759206476.60000002</v>
      </c>
      <c r="E28" s="3">
        <v>865723330.70000005</v>
      </c>
      <c r="F28" s="3">
        <v>889974376.5</v>
      </c>
      <c r="G28" s="3">
        <v>781818997.20000005</v>
      </c>
      <c r="H28" s="2">
        <v>1080494914</v>
      </c>
      <c r="I28" s="3">
        <v>1188187141.2</v>
      </c>
    </row>
    <row r="29" spans="1:9" x14ac:dyDescent="0.25">
      <c r="A29" s="108" t="s">
        <v>9</v>
      </c>
      <c r="B29" s="38" t="s">
        <v>34</v>
      </c>
      <c r="C29" s="3">
        <v>261772475.59999999</v>
      </c>
      <c r="D29" s="3">
        <v>265790873.09999999</v>
      </c>
      <c r="E29" s="3">
        <v>320405686.89999998</v>
      </c>
      <c r="F29" s="3">
        <v>330999011.69999999</v>
      </c>
      <c r="G29" s="3">
        <v>230674318.30000001</v>
      </c>
      <c r="H29" s="3">
        <v>409388263.60000002</v>
      </c>
      <c r="I29" s="3">
        <v>488014441.80000001</v>
      </c>
    </row>
    <row r="30" spans="1:9" x14ac:dyDescent="0.25">
      <c r="A30" s="108" t="s">
        <v>9</v>
      </c>
      <c r="B30" s="38" t="s">
        <v>35</v>
      </c>
      <c r="C30" s="2">
        <v>451271406</v>
      </c>
      <c r="D30" s="3">
        <v>493415603.5</v>
      </c>
      <c r="E30" s="3">
        <v>545317643.79999995</v>
      </c>
      <c r="F30" s="3">
        <v>558975364.79999995</v>
      </c>
      <c r="G30" s="2">
        <v>551144679</v>
      </c>
      <c r="H30" s="3">
        <v>671106650.39999998</v>
      </c>
      <c r="I30" s="3">
        <v>700172699.39999998</v>
      </c>
    </row>
    <row r="31" spans="1:9" x14ac:dyDescent="0.25">
      <c r="A31" s="108" t="s">
        <v>9</v>
      </c>
      <c r="B31" s="38" t="s">
        <v>36</v>
      </c>
      <c r="C31" s="3">
        <v>509931657.60000002</v>
      </c>
      <c r="D31" s="3">
        <v>542663401.5</v>
      </c>
      <c r="E31" s="3">
        <v>615647666.89999998</v>
      </c>
      <c r="F31" s="3">
        <v>632759493.5</v>
      </c>
      <c r="G31" s="3">
        <v>624437139.5</v>
      </c>
      <c r="H31" s="3">
        <v>1026496547.1</v>
      </c>
      <c r="I31" s="3">
        <v>1024197021.5</v>
      </c>
    </row>
    <row r="32" spans="1:9" x14ac:dyDescent="0.25">
      <c r="A32" s="108" t="s">
        <v>9</v>
      </c>
      <c r="B32" s="38" t="s">
        <v>37</v>
      </c>
      <c r="C32" s="2">
        <v>417094862</v>
      </c>
      <c r="D32" s="2">
        <v>446677598</v>
      </c>
      <c r="E32" s="3">
        <v>493302374.19999999</v>
      </c>
      <c r="F32" s="3">
        <v>520951191.30000001</v>
      </c>
      <c r="G32" s="2">
        <v>549311195</v>
      </c>
      <c r="H32" s="3">
        <v>683811570.5</v>
      </c>
      <c r="I32" s="3">
        <v>738007570.89999998</v>
      </c>
    </row>
    <row r="33" spans="1:9" x14ac:dyDescent="0.25">
      <c r="A33" s="108" t="s">
        <v>9</v>
      </c>
      <c r="B33" s="38" t="s">
        <v>38</v>
      </c>
      <c r="C33" s="3">
        <v>953668330.89999998</v>
      </c>
      <c r="D33" s="3">
        <v>1002543284.5</v>
      </c>
      <c r="E33" s="3">
        <v>1147644386.8</v>
      </c>
      <c r="F33" s="3">
        <v>1223679613.9000001</v>
      </c>
      <c r="G33" s="3">
        <v>1238641316.4000001</v>
      </c>
      <c r="H33" s="3">
        <v>1473287071.5999999</v>
      </c>
      <c r="I33" s="3">
        <v>1657842578.0999999</v>
      </c>
    </row>
    <row r="34" spans="1:9" x14ac:dyDescent="0.25">
      <c r="A34" s="108" t="s">
        <v>9</v>
      </c>
      <c r="B34" s="38" t="s">
        <v>39</v>
      </c>
      <c r="C34" s="3">
        <v>467006457.69999999</v>
      </c>
      <c r="D34" s="2">
        <v>479352810</v>
      </c>
      <c r="E34" s="3">
        <v>521051531.89999998</v>
      </c>
      <c r="F34" s="3">
        <v>616504098.29999995</v>
      </c>
      <c r="G34" s="3">
        <v>798450094.79999995</v>
      </c>
      <c r="H34" s="3">
        <v>1106607719.0999999</v>
      </c>
      <c r="I34" s="2">
        <v>1148670734</v>
      </c>
    </row>
    <row r="35" spans="1:9" x14ac:dyDescent="0.25">
      <c r="A35" s="108" t="s">
        <v>9</v>
      </c>
      <c r="B35" s="38" t="s">
        <v>40</v>
      </c>
      <c r="C35" s="3">
        <v>253056830.30000001</v>
      </c>
      <c r="D35" s="3">
        <v>256165753.40000001</v>
      </c>
      <c r="E35" s="3">
        <v>259255769.69999999</v>
      </c>
      <c r="F35" s="3">
        <v>273807999.5</v>
      </c>
      <c r="G35" s="3">
        <v>279689287.69999999</v>
      </c>
      <c r="H35" s="2">
        <v>345664340</v>
      </c>
      <c r="I35" s="3">
        <v>380629903.5</v>
      </c>
    </row>
    <row r="36" spans="1:9" x14ac:dyDescent="0.25">
      <c r="A36" s="108" t="s">
        <v>9</v>
      </c>
      <c r="B36" s="38" t="s">
        <v>41</v>
      </c>
      <c r="C36" s="3">
        <v>159206139.09999999</v>
      </c>
      <c r="D36" s="3">
        <v>165858068.80000001</v>
      </c>
      <c r="E36" s="2">
        <v>180730328</v>
      </c>
      <c r="F36" s="3">
        <v>196625301.19999999</v>
      </c>
      <c r="G36" s="3">
        <v>201756689.19999999</v>
      </c>
      <c r="H36" s="3">
        <v>227739723.59999999</v>
      </c>
      <c r="I36" s="3">
        <v>257770799.90000001</v>
      </c>
    </row>
    <row r="37" spans="1:9" x14ac:dyDescent="0.25">
      <c r="A37" s="108" t="s">
        <v>9</v>
      </c>
      <c r="B37" s="38" t="s">
        <v>42</v>
      </c>
      <c r="C37" s="2">
        <v>4099939664</v>
      </c>
      <c r="D37" s="3">
        <v>4283036350.4000001</v>
      </c>
      <c r="E37" s="3">
        <v>4785218554.1999998</v>
      </c>
      <c r="F37" s="3">
        <v>5186129328.3999996</v>
      </c>
      <c r="G37" s="2">
        <v>5332558268</v>
      </c>
      <c r="H37" s="3">
        <v>9420445253.7999992</v>
      </c>
      <c r="I37" s="3">
        <v>11166443700.200001</v>
      </c>
    </row>
    <row r="38" spans="1:9" x14ac:dyDescent="0.25">
      <c r="A38" s="108" t="s">
        <v>9</v>
      </c>
      <c r="B38" s="38" t="s">
        <v>43</v>
      </c>
      <c r="C38" s="2">
        <v>5448896169</v>
      </c>
      <c r="D38" s="3">
        <v>5833454181.6999998</v>
      </c>
      <c r="E38" s="3">
        <v>6320333035.5</v>
      </c>
      <c r="F38" s="3">
        <v>6611731573.5</v>
      </c>
      <c r="G38" s="3">
        <v>6783875082.3999996</v>
      </c>
      <c r="H38" s="3">
        <v>8131122381.6999998</v>
      </c>
      <c r="I38" s="3">
        <v>9815610922.2999992</v>
      </c>
    </row>
    <row r="39" spans="1:9" x14ac:dyDescent="0.25">
      <c r="A39" s="108" t="s">
        <v>9</v>
      </c>
      <c r="B39" s="38" t="s">
        <v>44</v>
      </c>
      <c r="C39" s="3">
        <v>101102695.59999999</v>
      </c>
      <c r="D39" s="3">
        <v>109714561.09999999</v>
      </c>
      <c r="E39" s="3">
        <v>119961758.90000001</v>
      </c>
      <c r="F39" s="3">
        <v>131125774.90000001</v>
      </c>
      <c r="G39" s="3">
        <v>142913546.5</v>
      </c>
      <c r="H39" s="3">
        <v>171386144.80000001</v>
      </c>
      <c r="I39" s="3">
        <v>197082020.30000001</v>
      </c>
    </row>
    <row r="40" spans="1:9" x14ac:dyDescent="0.25">
      <c r="A40" s="108" t="s">
        <v>9</v>
      </c>
      <c r="B40" s="38" t="s">
        <v>45</v>
      </c>
      <c r="C40" s="3">
        <v>69564170.700000003</v>
      </c>
      <c r="D40" s="3">
        <v>80126865.900000006</v>
      </c>
      <c r="E40" s="3">
        <v>86107138.599999994</v>
      </c>
      <c r="F40" s="3">
        <v>88986895.5</v>
      </c>
      <c r="G40" s="3">
        <v>94025925.799999997</v>
      </c>
      <c r="H40" s="2">
        <v>102377221</v>
      </c>
      <c r="I40" s="3">
        <v>118961636.90000001</v>
      </c>
    </row>
    <row r="41" spans="1:9" x14ac:dyDescent="0.25">
      <c r="A41" s="108" t="s">
        <v>9</v>
      </c>
      <c r="B41" s="38" t="s">
        <v>46</v>
      </c>
      <c r="C41" s="3">
        <v>362671747.19999999</v>
      </c>
      <c r="D41" s="3">
        <v>384983409.5</v>
      </c>
      <c r="E41" s="3">
        <v>437438039.60000002</v>
      </c>
      <c r="F41" s="3">
        <v>475525339.89999998</v>
      </c>
      <c r="G41" s="3">
        <v>517147321.5</v>
      </c>
      <c r="H41" s="3">
        <v>614282945.29999995</v>
      </c>
      <c r="I41" s="3">
        <v>655921273.79999995</v>
      </c>
    </row>
    <row r="42" spans="1:9" x14ac:dyDescent="0.25">
      <c r="A42" s="108" t="s">
        <v>9</v>
      </c>
      <c r="B42" s="38" t="s">
        <v>47</v>
      </c>
      <c r="C42" s="3">
        <v>2257074474.6999998</v>
      </c>
      <c r="D42" s="3">
        <v>2422752682.5</v>
      </c>
      <c r="E42" s="3">
        <v>2499915466.5999999</v>
      </c>
      <c r="F42" s="3">
        <v>2577131143.3000002</v>
      </c>
      <c r="G42" s="2">
        <v>2667228174</v>
      </c>
      <c r="H42" s="2">
        <v>3280988791</v>
      </c>
      <c r="I42" s="3">
        <v>4304028274.8000002</v>
      </c>
    </row>
    <row r="43" spans="1:9" x14ac:dyDescent="0.25">
      <c r="A43" s="108" t="s">
        <v>9</v>
      </c>
      <c r="B43" s="38" t="s">
        <v>48</v>
      </c>
      <c r="C43" s="3">
        <v>368485352.60000002</v>
      </c>
      <c r="D43" s="3">
        <v>442608763.30000001</v>
      </c>
      <c r="E43" s="3">
        <v>579209979.29999995</v>
      </c>
      <c r="F43" s="3">
        <v>601811216.10000002</v>
      </c>
      <c r="G43" s="3">
        <v>527290168.39999998</v>
      </c>
      <c r="H43" s="3">
        <v>663770638.10000002</v>
      </c>
      <c r="I43" s="3">
        <v>765239289.79999995</v>
      </c>
    </row>
    <row r="44" spans="1:9" x14ac:dyDescent="0.25">
      <c r="A44" s="108" t="s">
        <v>9</v>
      </c>
      <c r="B44" s="38" t="s">
        <v>49</v>
      </c>
      <c r="C44" s="3">
        <v>825586466.70000005</v>
      </c>
      <c r="D44" s="3">
        <v>850263702.39999998</v>
      </c>
      <c r="E44" s="2">
        <v>927811740</v>
      </c>
      <c r="F44" s="3">
        <v>963214357.29999995</v>
      </c>
      <c r="G44" s="2">
        <v>977707730</v>
      </c>
      <c r="H44" s="3">
        <v>1067376192.9</v>
      </c>
      <c r="I44" s="3">
        <v>1218846239.8</v>
      </c>
    </row>
    <row r="45" spans="1:9" x14ac:dyDescent="0.25">
      <c r="A45" s="108" t="s">
        <v>9</v>
      </c>
      <c r="B45" s="38" t="s">
        <v>50</v>
      </c>
      <c r="C45" s="3">
        <v>1375107444.8</v>
      </c>
      <c r="D45" s="2">
        <v>1441723281</v>
      </c>
      <c r="E45" s="3">
        <v>1548222938.8</v>
      </c>
      <c r="F45" s="3">
        <v>1636017488.9000001</v>
      </c>
      <c r="G45" s="3">
        <v>1714576658.0999999</v>
      </c>
      <c r="H45" s="3">
        <v>2042953911.0999999</v>
      </c>
      <c r="I45" s="3">
        <v>2325839310.4000001</v>
      </c>
    </row>
    <row r="46" spans="1:9" x14ac:dyDescent="0.25">
      <c r="A46" s="108" t="s">
        <v>9</v>
      </c>
      <c r="B46" s="38" t="s">
        <v>51</v>
      </c>
      <c r="C46" s="3">
        <v>89303816.599999994</v>
      </c>
      <c r="D46" s="3">
        <v>101280915.8</v>
      </c>
      <c r="E46" s="3">
        <v>121665973.8</v>
      </c>
      <c r="F46" s="3">
        <v>137919357.59999999</v>
      </c>
      <c r="G46" s="3">
        <v>142985558.19999999</v>
      </c>
      <c r="H46" s="3">
        <v>187986537.59999999</v>
      </c>
      <c r="I46" s="3">
        <v>229692876.59999999</v>
      </c>
    </row>
    <row r="47" spans="1:9" x14ac:dyDescent="0.25">
      <c r="A47" s="108" t="s">
        <v>9</v>
      </c>
      <c r="B47" s="38" t="s">
        <v>52</v>
      </c>
      <c r="C47" s="3">
        <v>1970260370.0999999</v>
      </c>
      <c r="D47" s="3">
        <v>2042468286.9000001</v>
      </c>
      <c r="E47" s="3">
        <v>2159836620.5999999</v>
      </c>
      <c r="F47" s="3">
        <v>2294816617.4000001</v>
      </c>
      <c r="G47" s="2">
        <v>2364953025</v>
      </c>
      <c r="H47" s="3">
        <v>2710364618.5999999</v>
      </c>
      <c r="I47" s="2">
        <v>3111332134</v>
      </c>
    </row>
    <row r="48" spans="1:9" x14ac:dyDescent="0.25">
      <c r="A48" s="108" t="s">
        <v>9</v>
      </c>
      <c r="B48" s="38" t="s">
        <v>53</v>
      </c>
      <c r="C48" s="2">
        <v>617587560</v>
      </c>
      <c r="D48" s="2">
        <v>639513250</v>
      </c>
      <c r="E48" s="3">
        <v>676060826.60000002</v>
      </c>
      <c r="F48" s="3">
        <v>713723622.5</v>
      </c>
      <c r="G48" s="3">
        <v>740798845.89999998</v>
      </c>
      <c r="H48" s="3">
        <v>802523280.10000002</v>
      </c>
      <c r="I48" s="3">
        <v>913292096.60000002</v>
      </c>
    </row>
    <row r="49" spans="1:9" x14ac:dyDescent="0.25">
      <c r="A49" s="108" t="s">
        <v>9</v>
      </c>
      <c r="B49" s="38" t="s">
        <v>54</v>
      </c>
      <c r="C49" s="3">
        <v>58141513.899999999</v>
      </c>
      <c r="D49" s="3">
        <v>60855812.299999997</v>
      </c>
      <c r="E49" s="3">
        <v>67468233.299999997</v>
      </c>
      <c r="F49" s="3">
        <v>73791541.599999994</v>
      </c>
      <c r="G49" s="3">
        <v>70857322.099999994</v>
      </c>
      <c r="H49" s="3">
        <v>71831580.900000006</v>
      </c>
      <c r="I49" s="3">
        <v>82227256.299999997</v>
      </c>
    </row>
    <row r="50" spans="1:9" x14ac:dyDescent="0.25">
      <c r="A50" s="108" t="s">
        <v>9</v>
      </c>
      <c r="B50" s="38" t="s">
        <v>55</v>
      </c>
      <c r="C50" s="3">
        <v>152970828.19999999</v>
      </c>
      <c r="D50" s="3">
        <v>155221747.80000001</v>
      </c>
      <c r="E50" s="3">
        <v>161577504.90000001</v>
      </c>
      <c r="F50" s="3">
        <v>171544721.19999999</v>
      </c>
      <c r="G50" s="3">
        <v>180077470.59999999</v>
      </c>
      <c r="H50" s="3">
        <v>212776900.09999999</v>
      </c>
      <c r="I50" s="3">
        <v>258862560.59999999</v>
      </c>
    </row>
    <row r="51" spans="1:9" x14ac:dyDescent="0.25">
      <c r="A51" s="108" t="s">
        <v>9</v>
      </c>
      <c r="B51" s="38" t="s">
        <v>56</v>
      </c>
      <c r="C51" s="3">
        <v>78521138.900000006</v>
      </c>
      <c r="D51" s="3">
        <v>82765617.299999997</v>
      </c>
      <c r="E51" s="3">
        <v>85737929.799999997</v>
      </c>
      <c r="F51" s="3">
        <v>91430025.099999994</v>
      </c>
      <c r="G51" s="3">
        <v>95297068.200000003</v>
      </c>
      <c r="H51" s="3">
        <v>108591698.2</v>
      </c>
      <c r="I51" s="3">
        <v>125877004.3</v>
      </c>
    </row>
    <row r="52" spans="1:9" x14ac:dyDescent="0.25">
      <c r="A52" s="108" t="s">
        <v>9</v>
      </c>
      <c r="B52" s="38" t="s">
        <v>57</v>
      </c>
      <c r="C52" s="3">
        <v>148810041.90000001</v>
      </c>
      <c r="D52" s="3">
        <v>152526368.90000001</v>
      </c>
      <c r="E52" s="3">
        <v>161092746.40000001</v>
      </c>
      <c r="F52" s="3">
        <v>173459410.09999999</v>
      </c>
      <c r="G52" s="3">
        <v>179159048.80000001</v>
      </c>
      <c r="H52" s="2">
        <v>197993063</v>
      </c>
      <c r="I52" s="2">
        <v>215976598</v>
      </c>
    </row>
    <row r="53" spans="1:9" x14ac:dyDescent="0.25">
      <c r="A53" s="108" t="s">
        <v>9</v>
      </c>
      <c r="B53" s="38" t="s">
        <v>58</v>
      </c>
      <c r="C53" s="3">
        <v>201634747.19999999</v>
      </c>
      <c r="D53" s="3">
        <v>215975947.09999999</v>
      </c>
      <c r="E53" s="3">
        <v>223853666.90000001</v>
      </c>
      <c r="F53" s="3">
        <v>241643396.69999999</v>
      </c>
      <c r="G53" s="3">
        <v>251873191.19999999</v>
      </c>
      <c r="H53" s="3">
        <v>278784628.69999999</v>
      </c>
      <c r="I53" s="3">
        <v>315069556.39999998</v>
      </c>
    </row>
    <row r="54" spans="1:9" x14ac:dyDescent="0.25">
      <c r="A54" s="108" t="s">
        <v>9</v>
      </c>
      <c r="B54" s="38" t="s">
        <v>59</v>
      </c>
      <c r="C54" s="2">
        <v>712594540</v>
      </c>
      <c r="D54" s="3">
        <v>735609543.5</v>
      </c>
      <c r="E54" s="3">
        <v>784045712.70000005</v>
      </c>
      <c r="F54" s="3">
        <v>829223900.29999995</v>
      </c>
      <c r="G54" s="3">
        <v>846890078.29999995</v>
      </c>
      <c r="H54" s="3">
        <v>1037863467.5</v>
      </c>
      <c r="I54" s="3">
        <v>1200027061.8</v>
      </c>
    </row>
    <row r="55" spans="1:9" x14ac:dyDescent="0.25">
      <c r="A55" s="108" t="s">
        <v>9</v>
      </c>
      <c r="B55" s="38" t="s">
        <v>60</v>
      </c>
      <c r="C55" s="2">
        <v>11078328283</v>
      </c>
      <c r="D55" s="3">
        <v>11822590897.9</v>
      </c>
      <c r="E55" s="2">
        <v>13330796930</v>
      </c>
      <c r="F55" s="3">
        <v>14103743869.799999</v>
      </c>
      <c r="G55" s="3">
        <v>13655382095.9</v>
      </c>
      <c r="H55" s="3">
        <v>17158637425.799999</v>
      </c>
      <c r="I55" s="3">
        <v>19664499374.700001</v>
      </c>
    </row>
    <row r="56" spans="1:9" x14ac:dyDescent="0.25">
      <c r="A56" s="108" t="s">
        <v>9</v>
      </c>
      <c r="B56" s="38" t="s">
        <v>61</v>
      </c>
      <c r="C56" s="3">
        <v>1421517606.5999999</v>
      </c>
      <c r="D56" s="3">
        <v>1487892173.9000001</v>
      </c>
      <c r="E56" s="3">
        <v>1739362867.0999999</v>
      </c>
      <c r="F56" s="3">
        <v>1803321697.5999999</v>
      </c>
      <c r="G56" s="3">
        <v>1694189746.3</v>
      </c>
      <c r="H56" s="3">
        <v>2016023657.0999999</v>
      </c>
      <c r="I56" s="3">
        <v>2242646944.3000002</v>
      </c>
    </row>
    <row r="57" spans="1:9" x14ac:dyDescent="0.25">
      <c r="A57" s="108" t="s">
        <v>9</v>
      </c>
      <c r="B57" s="38" t="s">
        <v>62</v>
      </c>
      <c r="C57" s="3">
        <v>170890463.90000001</v>
      </c>
      <c r="D57" s="3">
        <v>178193165.59999999</v>
      </c>
      <c r="E57" s="3">
        <v>192690334.09999999</v>
      </c>
      <c r="F57" s="3">
        <v>203282130.69999999</v>
      </c>
      <c r="G57" s="3">
        <v>197948713.90000001</v>
      </c>
      <c r="H57" s="3">
        <v>226451457.19999999</v>
      </c>
      <c r="I57" s="3">
        <v>261992801.40000001</v>
      </c>
    </row>
    <row r="58" spans="1:9" x14ac:dyDescent="0.25">
      <c r="A58" s="108" t="s">
        <v>9</v>
      </c>
      <c r="B58" s="38" t="s">
        <v>63</v>
      </c>
      <c r="C58" s="3">
        <v>223297718.90000001</v>
      </c>
      <c r="D58" s="3">
        <v>236090793.09999999</v>
      </c>
      <c r="E58" s="3">
        <v>245675615.30000001</v>
      </c>
      <c r="F58" s="3">
        <v>262760569.90000001</v>
      </c>
      <c r="G58" s="3">
        <v>266386953.5</v>
      </c>
      <c r="H58" s="3">
        <v>304167209.39999998</v>
      </c>
      <c r="I58" s="3">
        <v>342626321.69999999</v>
      </c>
    </row>
    <row r="59" spans="1:9" x14ac:dyDescent="0.25">
      <c r="A59" s="108" t="s">
        <v>9</v>
      </c>
      <c r="B59" s="38" t="s">
        <v>64</v>
      </c>
      <c r="C59" s="3">
        <v>2058139909.5999999</v>
      </c>
      <c r="D59" s="3">
        <v>2264655850.6999998</v>
      </c>
      <c r="E59" s="3">
        <v>2622773924.0999999</v>
      </c>
      <c r="F59" s="3">
        <v>2808753275.0999999</v>
      </c>
      <c r="G59" s="3">
        <v>2631286837.5999999</v>
      </c>
      <c r="H59" s="3">
        <v>3533272514.5</v>
      </c>
      <c r="I59" s="3">
        <v>4179258653.6999998</v>
      </c>
    </row>
    <row r="60" spans="1:9" x14ac:dyDescent="0.25">
      <c r="A60" s="108" t="s">
        <v>9</v>
      </c>
      <c r="B60" s="38" t="s">
        <v>65</v>
      </c>
      <c r="C60" s="3">
        <v>570254794.20000005</v>
      </c>
      <c r="D60" s="3">
        <v>592037605.89999998</v>
      </c>
      <c r="E60" s="3">
        <v>679938856.79999995</v>
      </c>
      <c r="F60" s="3">
        <v>722845998.60000002</v>
      </c>
      <c r="G60" s="3">
        <v>684430640.60000002</v>
      </c>
      <c r="H60" s="2">
        <v>867612502</v>
      </c>
      <c r="I60" s="3">
        <v>965723676.70000005</v>
      </c>
    </row>
    <row r="61" spans="1:9" x14ac:dyDescent="0.25">
      <c r="A61" s="108" t="s">
        <v>9</v>
      </c>
      <c r="B61" s="38" t="s">
        <v>66</v>
      </c>
      <c r="C61" s="2">
        <v>284659108</v>
      </c>
      <c r="D61" s="3">
        <v>296505773.30000001</v>
      </c>
      <c r="E61" s="3">
        <v>316622870.60000002</v>
      </c>
      <c r="F61" s="3">
        <v>339490413.5</v>
      </c>
      <c r="G61" s="2">
        <v>346046391</v>
      </c>
      <c r="H61" s="2">
        <v>399899296</v>
      </c>
      <c r="I61" s="2">
        <v>501506454</v>
      </c>
    </row>
    <row r="62" spans="1:9" x14ac:dyDescent="0.25">
      <c r="A62" s="108" t="s">
        <v>9</v>
      </c>
      <c r="B62" s="38" t="s">
        <v>67</v>
      </c>
      <c r="C62" s="3">
        <v>1147634030.9000001</v>
      </c>
      <c r="D62" s="3">
        <v>1245826903.8</v>
      </c>
      <c r="E62" s="3">
        <v>1422704559.5999999</v>
      </c>
      <c r="F62" s="2">
        <v>1496401415</v>
      </c>
      <c r="G62" s="3">
        <v>1385352502.5999999</v>
      </c>
      <c r="H62" s="3">
        <v>1765366594.2</v>
      </c>
      <c r="I62" s="3">
        <v>2002818831.0999999</v>
      </c>
    </row>
    <row r="63" spans="1:9" x14ac:dyDescent="0.25">
      <c r="A63" s="108" t="s">
        <v>9</v>
      </c>
      <c r="B63" s="38" t="s">
        <v>68</v>
      </c>
      <c r="C63" s="3">
        <v>313533809.19999999</v>
      </c>
      <c r="D63" s="3">
        <v>331754419.30000001</v>
      </c>
      <c r="E63" s="3">
        <v>353265490.60000002</v>
      </c>
      <c r="F63" s="3">
        <v>370472632.80000001</v>
      </c>
      <c r="G63" s="2">
        <v>396946793</v>
      </c>
      <c r="H63" s="3">
        <v>488594489.80000001</v>
      </c>
      <c r="I63" s="3">
        <v>554557184.39999998</v>
      </c>
    </row>
    <row r="64" spans="1:9" x14ac:dyDescent="0.25">
      <c r="A64" s="108" t="s">
        <v>9</v>
      </c>
      <c r="B64" s="38" t="s">
        <v>69</v>
      </c>
      <c r="C64" s="2">
        <v>1282751718</v>
      </c>
      <c r="D64" s="3">
        <v>1387920891.0999999</v>
      </c>
      <c r="E64" s="3">
        <v>1502156215.4000001</v>
      </c>
      <c r="F64" s="3">
        <v>1617171682.5999999</v>
      </c>
      <c r="G64" s="3">
        <v>1600333399.5999999</v>
      </c>
      <c r="H64" s="3">
        <v>1931254090.9000001</v>
      </c>
      <c r="I64" s="3">
        <v>2287862263.6999998</v>
      </c>
    </row>
    <row r="65" spans="1:9" x14ac:dyDescent="0.25">
      <c r="A65" s="108" t="s">
        <v>9</v>
      </c>
      <c r="B65" s="38" t="s">
        <v>70</v>
      </c>
      <c r="C65" s="3">
        <v>814765416.20000005</v>
      </c>
      <c r="D65" s="3">
        <v>872857132.39999998</v>
      </c>
      <c r="E65" s="3">
        <v>1058504829.5</v>
      </c>
      <c r="F65" s="3">
        <v>1106329322.9000001</v>
      </c>
      <c r="G65" s="3">
        <v>1046728312.4</v>
      </c>
      <c r="H65" s="3">
        <v>1409920982.4000001</v>
      </c>
      <c r="I65" s="3">
        <v>1571366405.3</v>
      </c>
    </row>
    <row r="66" spans="1:9" x14ac:dyDescent="0.25">
      <c r="A66" s="108" t="s">
        <v>9</v>
      </c>
      <c r="B66" s="38" t="s">
        <v>71</v>
      </c>
      <c r="C66" s="3">
        <v>358258197.69999999</v>
      </c>
      <c r="D66" s="3">
        <v>376076200.10000002</v>
      </c>
      <c r="E66" s="3">
        <v>411028739.60000002</v>
      </c>
      <c r="F66" s="2">
        <v>448521114</v>
      </c>
      <c r="G66" s="3">
        <v>484785389.89999998</v>
      </c>
      <c r="H66" s="3">
        <v>540115810.60000002</v>
      </c>
      <c r="I66" s="3">
        <v>592885478.20000005</v>
      </c>
    </row>
    <row r="67" spans="1:9" x14ac:dyDescent="0.25">
      <c r="A67" s="108" t="s">
        <v>9</v>
      </c>
      <c r="B67" s="38" t="s">
        <v>72</v>
      </c>
      <c r="C67" s="3">
        <v>1364822203.5</v>
      </c>
      <c r="D67" s="3">
        <v>1449005713.0999999</v>
      </c>
      <c r="E67" s="3">
        <v>1625558655.5999999</v>
      </c>
      <c r="F67" s="3">
        <v>1689575399.2</v>
      </c>
      <c r="G67" s="3">
        <v>1625461769.7</v>
      </c>
      <c r="H67" s="3">
        <v>2157662020.4000001</v>
      </c>
      <c r="I67" s="3">
        <v>2378451040.0999999</v>
      </c>
    </row>
    <row r="68" spans="1:9" x14ac:dyDescent="0.25">
      <c r="A68" s="108" t="s">
        <v>9</v>
      </c>
      <c r="B68" s="38" t="s">
        <v>73</v>
      </c>
      <c r="C68" s="3">
        <v>700848615.39999998</v>
      </c>
      <c r="D68" s="3">
        <v>728946353.20000005</v>
      </c>
      <c r="E68" s="3">
        <v>773838556.70000005</v>
      </c>
      <c r="F68" s="3">
        <v>809822627.10000002</v>
      </c>
      <c r="G68" s="3">
        <v>856515731.39999998</v>
      </c>
      <c r="H68" s="3">
        <v>1009797732.7</v>
      </c>
      <c r="I68" s="3">
        <v>1193979263.7</v>
      </c>
    </row>
    <row r="69" spans="1:9" x14ac:dyDescent="0.25">
      <c r="A69" s="108" t="s">
        <v>9</v>
      </c>
      <c r="B69" s="38" t="s">
        <v>74</v>
      </c>
      <c r="C69" s="3">
        <v>366954691.19999999</v>
      </c>
      <c r="D69" s="3">
        <v>374827922.30000001</v>
      </c>
      <c r="E69" s="2">
        <v>386675415</v>
      </c>
      <c r="F69" s="2">
        <v>424995591</v>
      </c>
      <c r="G69" s="3">
        <v>438968914.30000001</v>
      </c>
      <c r="H69" s="3">
        <v>508499068.60000002</v>
      </c>
      <c r="I69" s="3">
        <v>588824056.5</v>
      </c>
    </row>
    <row r="70" spans="1:9" x14ac:dyDescent="0.25">
      <c r="A70" s="108" t="s">
        <v>9</v>
      </c>
      <c r="B70" s="38" t="s">
        <v>75</v>
      </c>
      <c r="C70" s="2">
        <v>9770442756</v>
      </c>
      <c r="D70" s="3">
        <v>10983195053.1</v>
      </c>
      <c r="E70" s="3">
        <v>13035608413.6</v>
      </c>
      <c r="F70" s="3">
        <v>13272019286.1</v>
      </c>
      <c r="G70" s="3">
        <v>11636178164.5</v>
      </c>
      <c r="H70" s="3">
        <v>16913972194.1</v>
      </c>
      <c r="I70" s="3">
        <v>20073356502.599998</v>
      </c>
    </row>
    <row r="71" spans="1:9" x14ac:dyDescent="0.25">
      <c r="A71" s="108" t="s">
        <v>9</v>
      </c>
      <c r="B71" s="38" t="s">
        <v>76</v>
      </c>
      <c r="C71" s="3">
        <v>202100465.19999999</v>
      </c>
      <c r="D71" s="3">
        <v>209985517.59999999</v>
      </c>
      <c r="E71" s="3">
        <v>215589911.59999999</v>
      </c>
      <c r="F71" s="2">
        <v>236825785</v>
      </c>
      <c r="G71" s="3">
        <v>240188194.40000001</v>
      </c>
      <c r="H71" s="3">
        <v>272175150.30000001</v>
      </c>
      <c r="I71" s="3">
        <v>339533900.39999998</v>
      </c>
    </row>
    <row r="72" spans="1:9" x14ac:dyDescent="0.25">
      <c r="A72" s="108" t="s">
        <v>9</v>
      </c>
      <c r="B72" s="38" t="s">
        <v>77</v>
      </c>
      <c r="C72" s="3">
        <v>2109619098.0999999</v>
      </c>
      <c r="D72" s="3">
        <v>2259526023.5999999</v>
      </c>
      <c r="E72" s="3">
        <v>2423689369.9000001</v>
      </c>
      <c r="F72" s="3">
        <v>2535215024.4000001</v>
      </c>
      <c r="G72" s="3">
        <v>2512654896.5</v>
      </c>
      <c r="H72" s="3">
        <v>3083947075.9000001</v>
      </c>
      <c r="I72" s="3">
        <v>3469555268.3000002</v>
      </c>
    </row>
    <row r="73" spans="1:9" x14ac:dyDescent="0.25">
      <c r="A73" s="108" t="s">
        <v>9</v>
      </c>
      <c r="B73" s="38" t="s">
        <v>78</v>
      </c>
      <c r="C73" s="3">
        <v>6125961796.5</v>
      </c>
      <c r="D73" s="3">
        <v>7097070220.8999996</v>
      </c>
      <c r="E73" s="3">
        <v>8875003696.2999992</v>
      </c>
      <c r="F73" s="2">
        <v>8952460437</v>
      </c>
      <c r="G73" s="3">
        <v>7280595635.3000002</v>
      </c>
      <c r="H73" s="3">
        <v>11492922319.6</v>
      </c>
      <c r="I73" s="3">
        <v>13964548837.6</v>
      </c>
    </row>
    <row r="74" spans="1:9" x14ac:dyDescent="0.25">
      <c r="A74" s="108" t="s">
        <v>9</v>
      </c>
      <c r="B74" s="38" t="s">
        <v>79</v>
      </c>
      <c r="C74" s="3">
        <v>3130196439.3000002</v>
      </c>
      <c r="D74" s="3">
        <v>3557367053.4000001</v>
      </c>
      <c r="E74" s="3">
        <v>4506739722.3000002</v>
      </c>
      <c r="F74" s="3">
        <v>4558879763.6000004</v>
      </c>
      <c r="G74" s="3">
        <v>3341831969.4000001</v>
      </c>
      <c r="H74" s="3">
        <v>5700228317.3999996</v>
      </c>
      <c r="I74" s="2">
        <v>6894316511</v>
      </c>
    </row>
    <row r="75" spans="1:9" x14ac:dyDescent="0.25">
      <c r="A75" s="108" t="s">
        <v>9</v>
      </c>
      <c r="B75" s="38" t="s">
        <v>80</v>
      </c>
      <c r="C75" s="3">
        <v>2028234598.4000001</v>
      </c>
      <c r="D75" s="3">
        <v>2456293737.6999998</v>
      </c>
      <c r="E75" s="3">
        <v>3051613085.8000002</v>
      </c>
      <c r="F75" s="3">
        <v>3158827619.5</v>
      </c>
      <c r="G75" s="3">
        <v>2767734463.5</v>
      </c>
      <c r="H75" s="3">
        <v>4219244615.4000001</v>
      </c>
      <c r="I75" s="3">
        <v>5350247881.8999996</v>
      </c>
    </row>
    <row r="76" spans="1:9" x14ac:dyDescent="0.25">
      <c r="A76" s="108" t="s">
        <v>9</v>
      </c>
      <c r="B76" s="38" t="s">
        <v>81</v>
      </c>
      <c r="C76" s="3">
        <v>967530758.20000005</v>
      </c>
      <c r="D76" s="3">
        <v>1083409429.2</v>
      </c>
      <c r="E76" s="3">
        <v>1316650887.9000001</v>
      </c>
      <c r="F76" s="3">
        <v>1234753053.9000001</v>
      </c>
      <c r="G76" s="3">
        <v>1171029201.0999999</v>
      </c>
      <c r="H76" s="3">
        <v>1573449386.8</v>
      </c>
      <c r="I76" s="3">
        <v>1719984444.5999999</v>
      </c>
    </row>
    <row r="77" spans="1:9" x14ac:dyDescent="0.25">
      <c r="A77" s="108" t="s">
        <v>9</v>
      </c>
      <c r="B77" s="38" t="s">
        <v>82</v>
      </c>
      <c r="C77" s="3">
        <v>1332761396.3</v>
      </c>
      <c r="D77" s="2">
        <v>1416613291</v>
      </c>
      <c r="E77" s="3">
        <v>1521325435.7</v>
      </c>
      <c r="F77" s="3">
        <v>1547518039.7</v>
      </c>
      <c r="G77" s="3">
        <v>1602739438.4000001</v>
      </c>
      <c r="H77" s="3">
        <v>2064927648.3</v>
      </c>
      <c r="I77" s="3">
        <v>2299718496.4000001</v>
      </c>
    </row>
    <row r="78" spans="1:9" x14ac:dyDescent="0.25">
      <c r="A78" s="108" t="s">
        <v>9</v>
      </c>
      <c r="B78" s="38" t="s">
        <v>83</v>
      </c>
      <c r="C78" s="2">
        <v>6975354342</v>
      </c>
      <c r="D78" s="3">
        <v>7653768857.5</v>
      </c>
      <c r="E78" s="3">
        <v>8701658841.7999992</v>
      </c>
      <c r="F78" s="3">
        <v>9090340510.6000004</v>
      </c>
      <c r="G78" s="3">
        <v>9021766420.1000004</v>
      </c>
      <c r="H78" s="3">
        <v>11417377851.5</v>
      </c>
      <c r="I78" s="3">
        <v>13054068321.1</v>
      </c>
    </row>
    <row r="79" spans="1:9" x14ac:dyDescent="0.25">
      <c r="A79" s="108" t="s">
        <v>9</v>
      </c>
      <c r="B79" s="38" t="s">
        <v>84</v>
      </c>
      <c r="C79" s="3">
        <v>47434942.200000003</v>
      </c>
      <c r="D79" s="3">
        <v>48415223.100000001</v>
      </c>
      <c r="E79" s="3">
        <v>54069394.100000001</v>
      </c>
      <c r="F79" s="3">
        <v>57063978.799999997</v>
      </c>
      <c r="G79" s="3">
        <v>62850786.799999997</v>
      </c>
      <c r="H79" s="3">
        <v>74513448.400000006</v>
      </c>
      <c r="I79" s="2">
        <v>91614705</v>
      </c>
    </row>
    <row r="80" spans="1:9" x14ac:dyDescent="0.25">
      <c r="A80" s="108" t="s">
        <v>9</v>
      </c>
      <c r="B80" s="38" t="s">
        <v>85</v>
      </c>
      <c r="C80" s="2">
        <v>58001071</v>
      </c>
      <c r="D80" s="3">
        <v>65038874.799999997</v>
      </c>
      <c r="E80" s="3">
        <v>73681594.599999994</v>
      </c>
      <c r="F80" s="3">
        <v>79321311.400000006</v>
      </c>
      <c r="G80" s="3">
        <v>82230808.799999997</v>
      </c>
      <c r="H80" s="2">
        <v>91529311</v>
      </c>
      <c r="I80" s="3">
        <v>107783484.2</v>
      </c>
    </row>
    <row r="81" spans="1:9" x14ac:dyDescent="0.25">
      <c r="A81" s="108" t="s">
        <v>9</v>
      </c>
      <c r="B81" s="38" t="s">
        <v>86</v>
      </c>
      <c r="C81" s="3">
        <v>207742574.30000001</v>
      </c>
      <c r="D81" s="3">
        <v>218148346.80000001</v>
      </c>
      <c r="E81" s="3">
        <v>242341138.40000001</v>
      </c>
      <c r="F81" s="3">
        <v>256322293.90000001</v>
      </c>
      <c r="G81" s="3">
        <v>266213207.80000001</v>
      </c>
      <c r="H81" s="3">
        <v>315304367.69999999</v>
      </c>
      <c r="I81" s="3">
        <v>349156336.5</v>
      </c>
    </row>
    <row r="82" spans="1:9" x14ac:dyDescent="0.25">
      <c r="A82" s="108" t="s">
        <v>9</v>
      </c>
      <c r="B82" s="38" t="s">
        <v>87</v>
      </c>
      <c r="C82" s="3">
        <v>532401532.60000002</v>
      </c>
      <c r="D82" s="3">
        <v>545303023.5</v>
      </c>
      <c r="E82" s="3">
        <v>579740542.29999995</v>
      </c>
      <c r="F82" s="3">
        <v>628146106.29999995</v>
      </c>
      <c r="G82" s="3">
        <v>664129207.70000005</v>
      </c>
      <c r="H82" s="3">
        <v>869672146.5</v>
      </c>
      <c r="I82" s="3">
        <v>944894085.89999998</v>
      </c>
    </row>
    <row r="83" spans="1:9" x14ac:dyDescent="0.25">
      <c r="A83" s="108" t="s">
        <v>9</v>
      </c>
      <c r="B83" s="38" t="s">
        <v>88</v>
      </c>
      <c r="C83" s="3">
        <v>1821899897.7</v>
      </c>
      <c r="D83" s="3">
        <v>1977016065.4000001</v>
      </c>
      <c r="E83" s="2">
        <v>2374749913</v>
      </c>
      <c r="F83" s="3">
        <v>2696158902.9000001</v>
      </c>
      <c r="G83" s="3">
        <v>2725096711.1999998</v>
      </c>
      <c r="H83" s="3">
        <v>3122115340.5</v>
      </c>
      <c r="I83" s="3">
        <v>3319026236.6999998</v>
      </c>
    </row>
    <row r="84" spans="1:9" x14ac:dyDescent="0.25">
      <c r="A84" s="108" t="s">
        <v>9</v>
      </c>
      <c r="B84" s="38" t="s">
        <v>89</v>
      </c>
      <c r="C84" s="3">
        <v>1139206835.4000001</v>
      </c>
      <c r="D84" s="3">
        <v>1268311738.4000001</v>
      </c>
      <c r="E84" s="2">
        <v>1460512152</v>
      </c>
      <c r="F84" s="3">
        <v>1540237816.5999999</v>
      </c>
      <c r="G84" s="3">
        <v>1494326567.2</v>
      </c>
      <c r="H84" s="2">
        <v>1972480493</v>
      </c>
      <c r="I84" s="3">
        <v>2356810141.5999999</v>
      </c>
    </row>
    <row r="85" spans="1:9" x14ac:dyDescent="0.25">
      <c r="A85" s="108" t="s">
        <v>9</v>
      </c>
      <c r="B85" s="38" t="s">
        <v>90</v>
      </c>
      <c r="C85" s="3">
        <v>903348871.60000002</v>
      </c>
      <c r="D85" s="3">
        <v>1097860995.0999999</v>
      </c>
      <c r="E85" s="3">
        <v>1266424459.2</v>
      </c>
      <c r="F85" s="3">
        <v>1110194803.5999999</v>
      </c>
      <c r="G85" s="2">
        <v>1045077140</v>
      </c>
      <c r="H85" s="3">
        <v>1823647743.8</v>
      </c>
      <c r="I85" s="3">
        <v>2188751390.9000001</v>
      </c>
    </row>
    <row r="86" spans="1:9" x14ac:dyDescent="0.25">
      <c r="A86" s="108" t="s">
        <v>9</v>
      </c>
      <c r="B86" s="38" t="s">
        <v>91</v>
      </c>
      <c r="C86" s="3">
        <v>1074794706.5999999</v>
      </c>
      <c r="D86" s="3">
        <v>1179564231.4000001</v>
      </c>
      <c r="E86" s="3">
        <v>1301631140.5999999</v>
      </c>
      <c r="F86" s="3">
        <v>1332895765.9000001</v>
      </c>
      <c r="G86" s="3">
        <v>1358350071.3</v>
      </c>
      <c r="H86" s="3">
        <v>1628844352.5</v>
      </c>
      <c r="I86" s="3">
        <v>1939378157.9000001</v>
      </c>
    </row>
    <row r="87" spans="1:9" x14ac:dyDescent="0.25">
      <c r="A87" s="108" t="s">
        <v>9</v>
      </c>
      <c r="B87" s="38" t="s">
        <v>92</v>
      </c>
      <c r="C87" s="3">
        <v>669480399.79999995</v>
      </c>
      <c r="D87" s="3">
        <v>699716507.70000005</v>
      </c>
      <c r="E87" s="3">
        <v>736076838.79999995</v>
      </c>
      <c r="F87" s="3">
        <v>772095892.89999998</v>
      </c>
      <c r="G87" s="3">
        <v>770280360.89999998</v>
      </c>
      <c r="H87" s="3">
        <v>796044144.29999995</v>
      </c>
      <c r="I87" s="3">
        <v>947059377.29999995</v>
      </c>
    </row>
    <row r="88" spans="1:9" x14ac:dyDescent="0.25">
      <c r="A88" s="108" t="s">
        <v>9</v>
      </c>
      <c r="B88" s="38" t="s">
        <v>93</v>
      </c>
      <c r="C88" s="3">
        <v>521043510.80000001</v>
      </c>
      <c r="D88" s="3">
        <v>554393851.29999995</v>
      </c>
      <c r="E88" s="3">
        <v>612431668.89999998</v>
      </c>
      <c r="F88" s="3">
        <v>617903638.29999995</v>
      </c>
      <c r="G88" s="3">
        <v>553211558.29999995</v>
      </c>
      <c r="H88" s="3">
        <v>723226503.79999995</v>
      </c>
      <c r="I88" s="3">
        <v>809594405.20000005</v>
      </c>
    </row>
    <row r="89" spans="1:9" x14ac:dyDescent="0.25">
      <c r="A89" s="108" t="s">
        <v>9</v>
      </c>
      <c r="B89" s="38" t="s">
        <v>94</v>
      </c>
      <c r="C89" s="3">
        <v>4481568052.1000004</v>
      </c>
      <c r="D89" s="3">
        <v>4679280835.3000002</v>
      </c>
      <c r="E89" s="3">
        <v>5597117875.6000004</v>
      </c>
      <c r="F89" s="3">
        <v>5970632277.3999996</v>
      </c>
      <c r="G89" s="3">
        <v>6037509275.6000004</v>
      </c>
      <c r="H89" s="3">
        <v>7593744751.1999998</v>
      </c>
      <c r="I89" s="3">
        <v>8655564275.1000004</v>
      </c>
    </row>
    <row r="90" spans="1:9" x14ac:dyDescent="0.25">
      <c r="A90" s="108" t="s">
        <v>9</v>
      </c>
      <c r="B90" s="38" t="s">
        <v>95</v>
      </c>
      <c r="C90" s="3">
        <v>220764555.80000001</v>
      </c>
      <c r="D90" s="3">
        <v>224594109.59999999</v>
      </c>
      <c r="E90" s="3">
        <v>258578553.09999999</v>
      </c>
      <c r="F90" s="3">
        <v>285490577.10000002</v>
      </c>
      <c r="G90" s="3">
        <v>302800398.5</v>
      </c>
      <c r="H90" s="3">
        <v>356150162.19999999</v>
      </c>
      <c r="I90" s="3">
        <v>447008536.60000002</v>
      </c>
    </row>
    <row r="91" spans="1:9" x14ac:dyDescent="0.25">
      <c r="A91" s="108" t="s">
        <v>9</v>
      </c>
      <c r="B91" s="38" t="s">
        <v>96</v>
      </c>
      <c r="C91" s="3">
        <v>279140684.5</v>
      </c>
      <c r="D91" s="2">
        <v>306596495</v>
      </c>
      <c r="E91" s="2">
        <v>339838879</v>
      </c>
      <c r="F91" s="3">
        <v>369476546.19999999</v>
      </c>
      <c r="G91" s="3">
        <v>422734532.60000002</v>
      </c>
      <c r="H91" s="3">
        <v>516630091.10000002</v>
      </c>
      <c r="I91" s="3">
        <v>547235633.60000002</v>
      </c>
    </row>
    <row r="92" spans="1:9" x14ac:dyDescent="0.25">
      <c r="A92" s="108" t="s">
        <v>9</v>
      </c>
      <c r="B92" s="38" t="s">
        <v>97</v>
      </c>
      <c r="C92" s="3">
        <v>889449306.70000005</v>
      </c>
      <c r="D92" s="3">
        <v>942029628.60000002</v>
      </c>
      <c r="E92" s="3">
        <v>1126774718.2</v>
      </c>
      <c r="F92" s="2">
        <v>1227680260</v>
      </c>
      <c r="G92" s="3">
        <v>1133688196.8</v>
      </c>
      <c r="H92" s="3">
        <v>1672273783.2</v>
      </c>
      <c r="I92" s="3">
        <v>2025049385.8</v>
      </c>
    </row>
    <row r="93" spans="1:9" x14ac:dyDescent="0.25">
      <c r="A93" s="108" t="s">
        <v>9</v>
      </c>
      <c r="B93" s="38" t="s">
        <v>98</v>
      </c>
      <c r="C93" s="3">
        <v>224090983.90000001</v>
      </c>
      <c r="D93" s="3">
        <v>228167184.80000001</v>
      </c>
      <c r="E93" s="3">
        <v>263151292.59999999</v>
      </c>
      <c r="F93" s="3">
        <v>279337843.30000001</v>
      </c>
      <c r="G93" s="2">
        <v>296429400</v>
      </c>
      <c r="H93" s="3">
        <v>351233672.19999999</v>
      </c>
      <c r="I93" s="3">
        <v>357183538.30000001</v>
      </c>
    </row>
    <row r="94" spans="1:9" x14ac:dyDescent="0.25">
      <c r="A94" s="108" t="s">
        <v>9</v>
      </c>
      <c r="B94" s="38" t="s">
        <v>99</v>
      </c>
      <c r="C94" s="2">
        <v>860803569</v>
      </c>
      <c r="D94" s="3">
        <v>906265030.70000005</v>
      </c>
      <c r="E94" s="3">
        <v>965485182.29999995</v>
      </c>
      <c r="F94" s="2">
        <v>1069330650</v>
      </c>
      <c r="G94" s="3">
        <v>1105672590.5</v>
      </c>
      <c r="H94" s="3">
        <v>1354099499.8</v>
      </c>
      <c r="I94" s="3">
        <v>1539350317.0999999</v>
      </c>
    </row>
    <row r="95" spans="1:9" x14ac:dyDescent="0.25">
      <c r="A95" s="108" t="s">
        <v>9</v>
      </c>
      <c r="B95" s="38" t="s">
        <v>100</v>
      </c>
      <c r="C95" s="3">
        <v>672660424.10000002</v>
      </c>
      <c r="D95" s="3">
        <v>697950975.20000005</v>
      </c>
      <c r="E95" s="2">
        <v>761589209</v>
      </c>
      <c r="F95" s="3">
        <v>805215557.60000002</v>
      </c>
      <c r="G95" s="3">
        <v>856904810.39999998</v>
      </c>
      <c r="H95" s="3">
        <v>1017795133.1</v>
      </c>
      <c r="I95" s="3">
        <v>1067881505.8</v>
      </c>
    </row>
    <row r="96" spans="1:9" x14ac:dyDescent="0.25">
      <c r="A96" s="108" t="s">
        <v>9</v>
      </c>
      <c r="B96" s="38" t="s">
        <v>101</v>
      </c>
      <c r="C96" s="3">
        <v>297531027.19999999</v>
      </c>
      <c r="D96" s="3">
        <v>299180978.5</v>
      </c>
      <c r="E96" s="3">
        <v>334164376.69999999</v>
      </c>
      <c r="F96" s="2">
        <v>395617226</v>
      </c>
      <c r="G96" s="3">
        <v>449317505.80000001</v>
      </c>
      <c r="H96" s="3">
        <v>548269796.79999995</v>
      </c>
      <c r="I96" s="3">
        <v>603837326.20000005</v>
      </c>
    </row>
    <row r="97" spans="1:9" x14ac:dyDescent="0.25">
      <c r="A97" s="108" t="s">
        <v>9</v>
      </c>
      <c r="B97" s="38" t="s">
        <v>102</v>
      </c>
      <c r="C97" s="3">
        <v>153879834.80000001</v>
      </c>
      <c r="D97" s="3">
        <v>161851153.19999999</v>
      </c>
      <c r="E97" s="3">
        <v>176370619.5</v>
      </c>
      <c r="F97" s="3">
        <v>214414925.90000001</v>
      </c>
      <c r="G97" s="3">
        <v>285146025.60000002</v>
      </c>
      <c r="H97" s="2">
        <v>320159607</v>
      </c>
      <c r="I97" s="3">
        <v>315919119.19999999</v>
      </c>
    </row>
    <row r="98" spans="1:9" x14ac:dyDescent="0.25">
      <c r="A98" s="108" t="s">
        <v>9</v>
      </c>
      <c r="B98" s="38" t="s">
        <v>103</v>
      </c>
      <c r="C98" s="3">
        <v>762510326.89999998</v>
      </c>
      <c r="D98" s="3">
        <v>784503408.60000002</v>
      </c>
      <c r="E98" s="3">
        <v>1233164717.2</v>
      </c>
      <c r="F98" s="3">
        <v>1172226053.8</v>
      </c>
      <c r="G98" s="3">
        <v>1001689396.6</v>
      </c>
      <c r="H98" s="3">
        <v>1237949818.2</v>
      </c>
      <c r="I98" s="3">
        <v>1530380610.9000001</v>
      </c>
    </row>
    <row r="99" spans="1:9" x14ac:dyDescent="0.25">
      <c r="A99" s="108" t="s">
        <v>9</v>
      </c>
      <c r="B99" s="38" t="s">
        <v>104</v>
      </c>
      <c r="C99" s="3">
        <v>48563190.799999997</v>
      </c>
      <c r="D99" s="3">
        <v>55268035.299999997</v>
      </c>
      <c r="E99" s="3">
        <v>54577763.899999999</v>
      </c>
      <c r="F99" s="3">
        <v>56847621.200000003</v>
      </c>
      <c r="G99" s="3">
        <v>63177058.200000003</v>
      </c>
      <c r="H99" s="2">
        <v>79156937</v>
      </c>
      <c r="I99" s="3">
        <v>80676231.799999997</v>
      </c>
    </row>
    <row r="100" spans="1:9" x14ac:dyDescent="0.25">
      <c r="A100" s="108" t="s">
        <v>9</v>
      </c>
      <c r="B100" s="38" t="s">
        <v>105</v>
      </c>
      <c r="C100" s="3">
        <v>72174148.5</v>
      </c>
      <c r="D100" s="3">
        <v>72873835.900000006</v>
      </c>
      <c r="E100" s="3">
        <v>83422564.200000003</v>
      </c>
      <c r="F100" s="3">
        <v>94995016.299999997</v>
      </c>
      <c r="G100" s="3">
        <v>119949360.59999999</v>
      </c>
      <c r="H100" s="3">
        <v>140026250.40000001</v>
      </c>
      <c r="I100" s="3">
        <v>141042069.90000001</v>
      </c>
    </row>
    <row r="101" spans="1:9" x14ac:dyDescent="0.25">
      <c r="A101" s="108" t="s">
        <v>9</v>
      </c>
      <c r="B101" s="38" t="s">
        <v>129</v>
      </c>
      <c r="C101" s="2">
        <v>3809430780</v>
      </c>
      <c r="D101" s="3">
        <v>4338477468.8000002</v>
      </c>
      <c r="E101" s="3">
        <v>5351838314.5</v>
      </c>
      <c r="F101" s="3">
        <v>5801477328.8000002</v>
      </c>
      <c r="G101" s="3">
        <v>5639592828.6000004</v>
      </c>
      <c r="H101" s="2">
        <v>7994675699</v>
      </c>
      <c r="I101" s="3">
        <v>9275846548.1000004</v>
      </c>
    </row>
  </sheetData>
  <mergeCells count="2">
    <mergeCell ref="A3:B4"/>
    <mergeCell ref="A5:A10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9645-F3B1-4A34-926A-41BA79448D93}">
  <dimension ref="A1:Z6"/>
  <sheetViews>
    <sheetView workbookViewId="0">
      <selection activeCell="C8" sqref="C8"/>
    </sheetView>
  </sheetViews>
  <sheetFormatPr defaultRowHeight="12.5" x14ac:dyDescent="0.25"/>
  <sheetData>
    <row r="1" spans="1:26" ht="13" x14ac:dyDescent="0.3">
      <c r="A1" s="103" t="s">
        <v>384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</row>
    <row r="2" spans="1:26" x14ac:dyDescent="0.25">
      <c r="A2" t="s">
        <v>0</v>
      </c>
    </row>
    <row r="3" spans="1:26" x14ac:dyDescent="0.25">
      <c r="A3" s="105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110</v>
      </c>
      <c r="I3" s="1" t="s">
        <v>385</v>
      </c>
    </row>
    <row r="4" spans="1:26" ht="37.5" x14ac:dyDescent="0.25">
      <c r="A4" s="105" t="s">
        <v>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</row>
    <row r="5" spans="1:26" ht="62.5" x14ac:dyDescent="0.25">
      <c r="A5" s="1" t="s">
        <v>386</v>
      </c>
      <c r="B5" s="3">
        <v>58.33</v>
      </c>
      <c r="C5" s="3">
        <v>62.541600000000003</v>
      </c>
      <c r="D5" s="3">
        <v>64.727599999999995</v>
      </c>
      <c r="E5" s="3">
        <v>71.9422</v>
      </c>
      <c r="F5" s="3">
        <v>73.645700000000005</v>
      </c>
      <c r="G5" s="3">
        <v>67.456199999999995</v>
      </c>
      <c r="H5" s="3">
        <v>84.656599999999997</v>
      </c>
      <c r="I5" s="3">
        <v>92.443399999999997</v>
      </c>
    </row>
    <row r="6" spans="1:26" ht="50" x14ac:dyDescent="0.25">
      <c r="A6" s="1" t="s">
        <v>387</v>
      </c>
      <c r="B6" s="3">
        <v>65.78</v>
      </c>
      <c r="C6" s="3">
        <v>73.877399999999994</v>
      </c>
      <c r="D6" s="3">
        <v>72.484999999999999</v>
      </c>
      <c r="E6" s="3">
        <v>82.039199999999994</v>
      </c>
      <c r="F6" s="3">
        <v>87.156599999999997</v>
      </c>
      <c r="G6" s="3">
        <v>70.860500000000002</v>
      </c>
      <c r="H6" s="3">
        <v>91.592399999999998</v>
      </c>
      <c r="I6" s="3">
        <v>100.1127</v>
      </c>
    </row>
  </sheetData>
  <mergeCells count="2">
    <mergeCell ref="A1:Z1"/>
    <mergeCell ref="A3:A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533C-ADB9-4451-957E-A0387431E731}">
  <dimension ref="A1:Z104"/>
  <sheetViews>
    <sheetView zoomScale="81" workbookViewId="0">
      <selection activeCell="V13" sqref="V13"/>
    </sheetView>
  </sheetViews>
  <sheetFormatPr defaultRowHeight="12.5" x14ac:dyDescent="0.25"/>
  <cols>
    <col min="1" max="1" width="51.08984375" customWidth="1"/>
    <col min="4" max="10" width="9" bestFit="1" customWidth="1"/>
    <col min="14" max="14" width="10.90625" bestFit="1" customWidth="1"/>
    <col min="15" max="15" width="11.08984375" bestFit="1" customWidth="1"/>
    <col min="16" max="16" width="12.08984375" bestFit="1" customWidth="1"/>
    <col min="17" max="18" width="11.08984375" bestFit="1" customWidth="1"/>
    <col min="20" max="23" width="17.90625" customWidth="1"/>
    <col min="24" max="24" width="21.6328125" customWidth="1"/>
  </cols>
  <sheetData>
    <row r="1" spans="1:26" ht="13" x14ac:dyDescent="0.3">
      <c r="A1" s="4" t="s">
        <v>378</v>
      </c>
    </row>
    <row r="2" spans="1:26" x14ac:dyDescent="0.25">
      <c r="A2" t="s">
        <v>0</v>
      </c>
      <c r="L2" t="s">
        <v>389</v>
      </c>
      <c r="T2" t="s">
        <v>390</v>
      </c>
    </row>
    <row r="3" spans="1:26" x14ac:dyDescent="0.25">
      <c r="A3" s="108" t="s">
        <v>0</v>
      </c>
      <c r="B3" s="108" t="s">
        <v>0</v>
      </c>
      <c r="C3" s="108" t="s">
        <v>0</v>
      </c>
      <c r="D3" s="38" t="s">
        <v>111</v>
      </c>
      <c r="E3" s="38" t="s">
        <v>1</v>
      </c>
      <c r="F3" s="38" t="s">
        <v>2</v>
      </c>
      <c r="G3" s="38" t="s">
        <v>3</v>
      </c>
      <c r="H3" s="38" t="s">
        <v>4</v>
      </c>
      <c r="I3" s="38" t="s">
        <v>5</v>
      </c>
      <c r="J3" s="38" t="s">
        <v>6</v>
      </c>
      <c r="L3" s="38" t="s">
        <v>111</v>
      </c>
      <c r="M3" s="38" t="s">
        <v>1</v>
      </c>
      <c r="N3" s="38" t="s">
        <v>2</v>
      </c>
      <c r="O3" s="38" t="s">
        <v>3</v>
      </c>
      <c r="P3" s="38" t="s">
        <v>4</v>
      </c>
      <c r="Q3" s="38" t="s">
        <v>5</v>
      </c>
      <c r="R3" s="38" t="s">
        <v>6</v>
      </c>
      <c r="T3" s="38" t="s">
        <v>2</v>
      </c>
      <c r="U3" s="38" t="s">
        <v>3</v>
      </c>
      <c r="V3" s="38" t="s">
        <v>4</v>
      </c>
      <c r="W3" s="38" t="s">
        <v>5</v>
      </c>
      <c r="X3" s="38" t="s">
        <v>6</v>
      </c>
      <c r="Z3" s="40" t="s">
        <v>391</v>
      </c>
    </row>
    <row r="4" spans="1:26" x14ac:dyDescent="0.25">
      <c r="A4" s="108" t="s">
        <v>0</v>
      </c>
      <c r="B4" s="108" t="s">
        <v>0</v>
      </c>
      <c r="C4" s="108" t="s">
        <v>0</v>
      </c>
      <c r="D4" s="38" t="s">
        <v>379</v>
      </c>
      <c r="E4" s="38" t="s">
        <v>379</v>
      </c>
      <c r="F4" s="38" t="s">
        <v>379</v>
      </c>
      <c r="G4" s="38" t="s">
        <v>379</v>
      </c>
      <c r="H4" s="38" t="s">
        <v>379</v>
      </c>
      <c r="I4" s="38" t="s">
        <v>379</v>
      </c>
      <c r="J4" s="38" t="s">
        <v>379</v>
      </c>
    </row>
    <row r="5" spans="1:26" x14ac:dyDescent="0.25">
      <c r="A5" s="38" t="s">
        <v>10</v>
      </c>
      <c r="B5" s="38" t="s">
        <v>380</v>
      </c>
      <c r="C5" s="38" t="s">
        <v>381</v>
      </c>
      <c r="D5" s="3">
        <v>182718.7</v>
      </c>
      <c r="E5" s="3">
        <v>182346.9</v>
      </c>
      <c r="F5" s="3">
        <v>227502.6</v>
      </c>
      <c r="G5" s="3">
        <v>238493.4</v>
      </c>
      <c r="H5" s="3">
        <v>244348.5</v>
      </c>
      <c r="I5" s="2">
        <v>231668</v>
      </c>
      <c r="J5" s="3">
        <v>293531.2</v>
      </c>
      <c r="N5">
        <f>F5*'ВАЛЮТНЫЙ КУРС'!B$5</f>
        <v>13270226.658</v>
      </c>
      <c r="O5">
        <f>G5*'ВАЛЮТНЫЙ КУРС'!C$5</f>
        <v>14915758.825440001</v>
      </c>
      <c r="P5">
        <f>H5*'ВАЛЮТНЫЙ КУРС'!D$5</f>
        <v>15816091.968599999</v>
      </c>
      <c r="Q5">
        <f>I5*'ВАЛЮТНЫЙ КУРС'!E$5</f>
        <v>16666705.589600001</v>
      </c>
      <c r="R5">
        <f>J5*'ВАЛЮТНЫЙ КУРС'!F$5</f>
        <v>21617310.695840001</v>
      </c>
      <c r="T5" s="39">
        <f>N5*1000/INDEX('ВРП-НОМИН'!D:D,MATCH($A5,'ВРП-НОМИН'!$B:$B,0))</f>
        <v>0.16640806356746679</v>
      </c>
      <c r="U5" s="39">
        <f>O5*1000/INDEX('ВРП-НОМИН'!E:E,MATCH($A5,'ВРП-НОМИН'!$B:$B,0))</f>
        <v>0.1653578607590562</v>
      </c>
      <c r="V5" s="39">
        <f>P5*1000/INDEX('ВРП-НОМИН'!F:F,MATCH($A5,'ВРП-НОМИН'!$B:$B,0))</f>
        <v>0.166378937232809</v>
      </c>
      <c r="W5" s="39">
        <f>Q5*1000/INDEX('ВРП-НОМИН'!G:G,MATCH($A5,'ВРП-НОМИН'!$B:$B,0))</f>
        <v>0.17653498125061795</v>
      </c>
      <c r="X5" s="39">
        <f>R5*1000/INDEX('ВРП-НОМИН'!H:H,MATCH($A5,'ВРП-НОМИН'!$B:$B,0))</f>
        <v>0.17690155413443012</v>
      </c>
      <c r="Z5" s="41">
        <f>AVERAGE(T5:X5)</f>
        <v>0.170316279388876</v>
      </c>
    </row>
    <row r="6" spans="1:26" x14ac:dyDescent="0.25">
      <c r="A6" s="38" t="s">
        <v>11</v>
      </c>
      <c r="B6" s="38" t="s">
        <v>380</v>
      </c>
      <c r="C6" s="38" t="s">
        <v>381</v>
      </c>
      <c r="D6" s="3">
        <v>108797.6</v>
      </c>
      <c r="E6" s="3">
        <v>109216.6</v>
      </c>
      <c r="F6" s="3">
        <v>140187.29999999999</v>
      </c>
      <c r="G6" s="3">
        <v>150168.4</v>
      </c>
      <c r="H6" s="3">
        <v>154566.20000000001</v>
      </c>
      <c r="I6" s="3">
        <v>147197.5</v>
      </c>
      <c r="J6" s="3">
        <v>185561.4</v>
      </c>
      <c r="N6">
        <f>F6*'ВАЛЮТНЫЙ КУРС'!B$5</f>
        <v>8177125.2089999989</v>
      </c>
      <c r="O6">
        <f>G6*'ВАЛЮТНЫЙ КУРС'!C$5</f>
        <v>9391772.0054400004</v>
      </c>
      <c r="P6">
        <f>H6*'ВАЛЮТНЫЙ КУРС'!D$5</f>
        <v>10004699.16712</v>
      </c>
      <c r="Q6">
        <f>I6*'ВАЛЮТНЫЙ КУРС'!E$5</f>
        <v>10589711.9845</v>
      </c>
      <c r="R6">
        <f>J6*'ВАЛЮТНЫЙ КУРС'!F$5</f>
        <v>13665799.195980001</v>
      </c>
      <c r="T6" s="39">
        <f>N6*1000/INDEX('ВРП-НОМИН'!D:D,MATCH($A6,'ВРП-НОМИН'!$B:$B,0))</f>
        <v>0.29292466141665047</v>
      </c>
      <c r="U6" s="39">
        <f>O6*1000/INDEX('ВРП-НОМИН'!E:E,MATCH($A6,'ВРП-НОМИН'!$B:$B,0))</f>
        <v>0.30109788720679348</v>
      </c>
      <c r="V6" s="39">
        <f>P6*1000/INDEX('ВРП-НОМИН'!F:F,MATCH($A6,'ВРП-НОМИН'!$B:$B,0))</f>
        <v>0.30189415210651388</v>
      </c>
      <c r="W6" s="39">
        <f>Q6*1000/INDEX('ВРП-НОМИН'!G:G,MATCH($A6,'ВРП-НОМИН'!$B:$B,0))</f>
        <v>0.30993234808295828</v>
      </c>
      <c r="X6" s="39">
        <f>R6*1000/INDEX('ВРП-НОМИН'!H:H,MATCH($A6,'ВРП-НОМИН'!$B:$B,0))</f>
        <v>0.32856529638674448</v>
      </c>
      <c r="Z6" s="41">
        <f t="shared" ref="Z6:Z69" si="0">AVERAGE(T6:X6)</f>
        <v>0.30688286903993212</v>
      </c>
    </row>
    <row r="7" spans="1:26" x14ac:dyDescent="0.25">
      <c r="A7" s="38" t="s">
        <v>12</v>
      </c>
      <c r="B7" s="38" t="s">
        <v>380</v>
      </c>
      <c r="C7" s="38" t="s">
        <v>381</v>
      </c>
      <c r="D7" s="3">
        <v>1822.7</v>
      </c>
      <c r="E7" s="3">
        <v>1399.7</v>
      </c>
      <c r="F7" s="2">
        <v>1609</v>
      </c>
      <c r="G7" s="3">
        <v>1486.5</v>
      </c>
      <c r="H7" s="3">
        <v>1487.4</v>
      </c>
      <c r="I7" s="3">
        <v>1422.7</v>
      </c>
      <c r="J7" s="3">
        <v>1478.9</v>
      </c>
      <c r="N7">
        <f>F7*'ВАЛЮТНЫЙ КУРС'!B$5</f>
        <v>93852.97</v>
      </c>
      <c r="O7">
        <f>G7*'ВАЛЮТНЫЙ КУРС'!C$5</f>
        <v>92968.088400000008</v>
      </c>
      <c r="P7">
        <f>H7*'ВАЛЮТНЫЙ КУРС'!D$5</f>
        <v>96275.832240000003</v>
      </c>
      <c r="Q7">
        <f>I7*'ВАЛЮТНЫЙ КУРС'!E$5</f>
        <v>102352.16794</v>
      </c>
      <c r="R7">
        <f>J7*'ВАЛЮТНЫЙ КУРС'!F$5</f>
        <v>108914.62573000001</v>
      </c>
      <c r="T7" s="39">
        <f>N7*1000/INDEX('ВРП-НОМИН'!D:D,MATCH($A7,'ВРП-НОМИН'!$B:$B,0))</f>
        <v>0.11208910747447162</v>
      </c>
      <c r="U7" s="39">
        <f>O7*1000/INDEX('ВРП-НОМИН'!E:E,MATCH($A7,'ВРП-НОМИН'!$B:$B,0))</f>
        <v>0.10198365280256648</v>
      </c>
      <c r="V7" s="39">
        <f>P7*1000/INDEX('ВРП-НОМИН'!F:F,MATCH($A7,'ВРП-НОМИН'!$B:$B,0))</f>
        <v>0.10077764529921658</v>
      </c>
      <c r="W7" s="39">
        <f>Q7*1000/INDEX('ВРП-НОМИН'!G:G,MATCH($A7,'ВРП-НОМИН'!$B:$B,0))</f>
        <v>0.10262609106762177</v>
      </c>
      <c r="X7" s="39">
        <f>R7*1000/INDEX('ВРП-НОМИН'!H:H,MATCH($A7,'ВРП-НОМИН'!$B:$B,0))</f>
        <v>8.0086311822624323E-2</v>
      </c>
      <c r="Z7" s="41">
        <f t="shared" si="0"/>
        <v>9.9512561693300153E-2</v>
      </c>
    </row>
    <row r="8" spans="1:26" x14ac:dyDescent="0.25">
      <c r="A8" s="38" t="s">
        <v>13</v>
      </c>
      <c r="B8" s="38" t="s">
        <v>380</v>
      </c>
      <c r="C8" s="38" t="s">
        <v>381</v>
      </c>
      <c r="D8" s="3">
        <v>636.4</v>
      </c>
      <c r="E8" s="3">
        <v>581.4</v>
      </c>
      <c r="F8" s="3">
        <v>711.9</v>
      </c>
      <c r="G8" s="3">
        <v>809.4</v>
      </c>
      <c r="H8" s="3">
        <v>883.3</v>
      </c>
      <c r="I8" s="3">
        <v>1024.9000000000001</v>
      </c>
      <c r="J8" s="3">
        <v>785.1</v>
      </c>
      <c r="N8">
        <f>F8*'ВАЛЮТНЫЙ КУРС'!B$5</f>
        <v>41525.127</v>
      </c>
      <c r="O8">
        <f>G8*'ВАЛЮТНЫЙ КУРС'!C$5</f>
        <v>50621.171040000001</v>
      </c>
      <c r="P8">
        <f>H8*'ВАЛЮТНЫЙ КУРС'!D$5</f>
        <v>57173.889079999994</v>
      </c>
      <c r="Q8">
        <f>I8*'ВАЛЮТНЫЙ КУРС'!E$5</f>
        <v>73733.56078</v>
      </c>
      <c r="R8">
        <f>J8*'ВАЛЮТНЫЙ КУРС'!F$5</f>
        <v>57819.239070000003</v>
      </c>
      <c r="T8" s="39">
        <f>N8*1000/INDEX('ВРП-НОМИН'!D:D,MATCH($A8,'ВРП-НОМИН'!$B:$B,0))</f>
        <v>0.12171111594319617</v>
      </c>
      <c r="U8" s="39">
        <f>O8*1000/INDEX('ВРП-НОМИН'!E:E,MATCH($A8,'ВРП-НОМИН'!$B:$B,0))</f>
        <v>0.13787331838286035</v>
      </c>
      <c r="V8" s="39">
        <f>P8*1000/INDEX('ВРП-НОМИН'!F:F,MATCH($A8,'ВРП-НОМИН'!$B:$B,0))</f>
        <v>0.14325210303460095</v>
      </c>
      <c r="W8" s="39">
        <f>Q8*1000/INDEX('ВРП-НОМИН'!G:G,MATCH($A8,'ВРП-НОМИН'!$B:$B,0))</f>
        <v>0.17802325260216684</v>
      </c>
      <c r="X8" s="39">
        <f>R8*1000/INDEX('ВРП-НОМИН'!H:H,MATCH($A8,'ВРП-НОМИН'!$B:$B,0))</f>
        <v>0.11979057009174968</v>
      </c>
      <c r="Z8" s="41">
        <f t="shared" si="0"/>
        <v>0.14013007201091479</v>
      </c>
    </row>
    <row r="9" spans="1:26" x14ac:dyDescent="0.25">
      <c r="A9" s="38" t="s">
        <v>14</v>
      </c>
      <c r="B9" s="38" t="s">
        <v>380</v>
      </c>
      <c r="C9" s="38" t="s">
        <v>381</v>
      </c>
      <c r="D9" s="2">
        <v>1212</v>
      </c>
      <c r="E9" s="3">
        <v>1201.7</v>
      </c>
      <c r="F9" s="3">
        <v>1480.9</v>
      </c>
      <c r="G9" s="3">
        <v>1607.2</v>
      </c>
      <c r="H9" s="3">
        <v>1496.7</v>
      </c>
      <c r="I9" s="3">
        <v>1346.9</v>
      </c>
      <c r="J9" s="3">
        <v>1760.2</v>
      </c>
      <c r="N9">
        <f>F9*'ВАЛЮТНЫЙ КУРС'!B$5</f>
        <v>86380.896999999997</v>
      </c>
      <c r="O9">
        <f>G9*'ВАЛЮТНЫЙ КУРС'!C$5</f>
        <v>100516.85952000001</v>
      </c>
      <c r="P9">
        <f>H9*'ВАЛЮТНЫЙ КУРС'!D$5</f>
        <v>96877.798920000001</v>
      </c>
      <c r="Q9">
        <f>I9*'ВАЛЮТНЫЙ КУРС'!E$5</f>
        <v>96898.949180000011</v>
      </c>
      <c r="R9">
        <f>J9*'ВАЛЮТНЫЙ КУРС'!F$5</f>
        <v>129631.16114000001</v>
      </c>
      <c r="T9" s="39">
        <f>N9*1000/INDEX('ВРП-НОМИН'!D:D,MATCH($A9,'ВРП-НОМИН'!$B:$B,0))</f>
        <v>0.19202187472341775</v>
      </c>
      <c r="U9" s="39">
        <f>O9*1000/INDEX('ВРП-НОМИН'!E:E,MATCH($A9,'ВРП-НОМИН'!$B:$B,0))</f>
        <v>0.20939797499123849</v>
      </c>
      <c r="V9" s="39">
        <f>P9*1000/INDEX('ВРП-НОМИН'!F:F,MATCH($A9,'ВРП-НОМИН'!$B:$B,0))</f>
        <v>0.18091316513564534</v>
      </c>
      <c r="W9" s="39">
        <f>Q9*1000/INDEX('ВРП-НОМИН'!G:G,MATCH($A9,'ВРП-НОМИН'!$B:$B,0))</f>
        <v>0.17519485620516062</v>
      </c>
      <c r="X9" s="39">
        <f>R9*1000/INDEX('ВРП-НОМИН'!H:H,MATCH($A9,'ВРП-НОМИН'!$B:$B,0))</f>
        <v>0.1774969800644309</v>
      </c>
      <c r="Z9" s="41">
        <f t="shared" si="0"/>
        <v>0.18700497022397863</v>
      </c>
    </row>
    <row r="10" spans="1:26" x14ac:dyDescent="0.25">
      <c r="A10" s="38" t="s">
        <v>15</v>
      </c>
      <c r="B10" s="38" t="s">
        <v>380</v>
      </c>
      <c r="C10" s="38" t="s">
        <v>381</v>
      </c>
      <c r="D10" s="3">
        <v>716.5</v>
      </c>
      <c r="E10" s="3">
        <v>821.5</v>
      </c>
      <c r="F10" s="3">
        <v>1307.3</v>
      </c>
      <c r="G10" s="3">
        <v>928.4</v>
      </c>
      <c r="H10" s="3">
        <v>906.5</v>
      </c>
      <c r="I10" s="3">
        <v>992.5</v>
      </c>
      <c r="J10" s="3">
        <v>1219.8</v>
      </c>
      <c r="N10">
        <f>F10*'ВАЛЮТНЫЙ КУРС'!B$5</f>
        <v>76254.808999999994</v>
      </c>
      <c r="O10">
        <f>G10*'ВАЛЮТНЫЙ КУРС'!C$5</f>
        <v>58063.621440000003</v>
      </c>
      <c r="P10">
        <f>H10*'ВАЛЮТНЫЙ КУРС'!D$5</f>
        <v>58675.569399999993</v>
      </c>
      <c r="Q10">
        <f>I10*'ВАЛЮТНЫЙ КУРС'!E$5</f>
        <v>71402.633499999996</v>
      </c>
      <c r="R10">
        <f>J10*'ВАЛЮТНЫЙ КУРС'!F$5</f>
        <v>89833.024860000005</v>
      </c>
      <c r="T10" s="39">
        <f>N10*1000/INDEX('ВРП-НОМИН'!D:D,MATCH($A10,'ВРП-НОМИН'!$B:$B,0))</f>
        <v>8.7305061667617936E-2</v>
      </c>
      <c r="U10" s="39">
        <f>O10*1000/INDEX('ВРП-НОМИН'!E:E,MATCH($A10,'ВРП-НОМИН'!$B:$B,0))</f>
        <v>6.1036570340228323E-2</v>
      </c>
      <c r="V10" s="39">
        <f>P10*1000/INDEX('ВРП-НОМИН'!F:F,MATCH($A10,'ВРП-НОМИН'!$B:$B,0))</f>
        <v>5.8570711350741066E-2</v>
      </c>
      <c r="W10" s="39">
        <f>Q10*1000/INDEX('ВРП-НОМИН'!G:G,MATCH($A10,'ВРП-НОМИН'!$B:$B,0))</f>
        <v>6.7185696037676892E-2</v>
      </c>
      <c r="X10" s="39">
        <f>R10*1000/INDEX('ВРП-НОМИН'!H:H,MATCH($A10,'ВРП-НОМИН'!$B:$B,0))</f>
        <v>7.0520778039824455E-2</v>
      </c>
      <c r="Z10" s="41">
        <f t="shared" si="0"/>
        <v>6.8923763487217737E-2</v>
      </c>
    </row>
    <row r="11" spans="1:26" x14ac:dyDescent="0.25">
      <c r="A11" s="38" t="s">
        <v>16</v>
      </c>
      <c r="B11" s="38" t="s">
        <v>380</v>
      </c>
      <c r="C11" s="38" t="s">
        <v>381</v>
      </c>
      <c r="D11" s="3">
        <v>470.2</v>
      </c>
      <c r="E11" s="3">
        <v>440.2</v>
      </c>
      <c r="F11" s="3">
        <v>497.3</v>
      </c>
      <c r="G11" s="3">
        <v>566.70000000000005</v>
      </c>
      <c r="H11" s="3">
        <v>540.1</v>
      </c>
      <c r="I11" s="3">
        <v>562.9</v>
      </c>
      <c r="J11" s="3">
        <v>796.2</v>
      </c>
      <c r="N11">
        <f>F11*'ВАЛЮТНЫЙ КУРС'!B$5</f>
        <v>29007.508999999998</v>
      </c>
      <c r="O11">
        <f>G11*'ВАЛЮТНЫЙ КУРС'!C$5</f>
        <v>35442.324720000004</v>
      </c>
      <c r="P11">
        <f>H11*'ВАЛЮТНЫЙ КУРС'!D$5</f>
        <v>34959.376759999999</v>
      </c>
      <c r="Q11">
        <f>I11*'ВАЛЮТНЫЙ КУРС'!E$5</f>
        <v>40496.264380000001</v>
      </c>
      <c r="R11">
        <f>J11*'ВАЛЮТНЫЙ КУРС'!F$5</f>
        <v>58636.706340000004</v>
      </c>
      <c r="T11" s="39">
        <f>N11*1000/INDEX('ВРП-НОМИН'!D:D,MATCH($A11,'ВРП-НОМИН'!$B:$B,0))</f>
        <v>0.13652858343933116</v>
      </c>
      <c r="U11" s="39">
        <f>O11*1000/INDEX('ВРП-НОМИН'!E:E,MATCH($A11,'ВРП-НОМИН'!$B:$B,0))</f>
        <v>0.15244430663859254</v>
      </c>
      <c r="V11" s="39">
        <f>P11*1000/INDEX('ВРП-НОМИН'!F:F,MATCH($A11,'ВРП-НОМИН'!$B:$B,0))</f>
        <v>0.13711232800314715</v>
      </c>
      <c r="W11" s="39">
        <f>Q11*1000/INDEX('ВРП-НОМИН'!G:G,MATCH($A11,'ВРП-НОМИН'!$B:$B,0))</f>
        <v>0.15025954056809834</v>
      </c>
      <c r="X11" s="39">
        <f>R11*1000/INDEX('ВРП-НОМИН'!H:H,MATCH($A11,'ВРП-НОМИН'!$B:$B,0))</f>
        <v>0.19013680974731653</v>
      </c>
      <c r="Z11" s="41">
        <f t="shared" si="0"/>
        <v>0.15329631367929714</v>
      </c>
    </row>
    <row r="12" spans="1:26" x14ac:dyDescent="0.25">
      <c r="A12" s="38" t="s">
        <v>17</v>
      </c>
      <c r="B12" s="38" t="s">
        <v>380</v>
      </c>
      <c r="C12" s="38" t="s">
        <v>381</v>
      </c>
      <c r="D12" s="3">
        <v>3264.2</v>
      </c>
      <c r="E12" s="3">
        <v>4060.9</v>
      </c>
      <c r="F12" s="3">
        <v>5286.2</v>
      </c>
      <c r="G12" s="3">
        <v>6004.2</v>
      </c>
      <c r="H12" s="2">
        <v>6683</v>
      </c>
      <c r="I12" s="3">
        <v>5963.8</v>
      </c>
      <c r="J12" s="3">
        <v>7527.8</v>
      </c>
      <c r="N12">
        <f>F12*'ВАЛЮТНЫЙ КУРС'!B$5</f>
        <v>308344.04599999997</v>
      </c>
      <c r="O12">
        <f>G12*'ВАЛЮТНЫЙ КУРС'!C$5</f>
        <v>375512.27471999999</v>
      </c>
      <c r="P12">
        <f>H12*'ВАЛЮТНЫЙ КУРС'!D$5</f>
        <v>432574.55079999997</v>
      </c>
      <c r="Q12">
        <f>I12*'ВАЛЮТНЫЙ КУРС'!E$5</f>
        <v>429048.89236</v>
      </c>
      <c r="R12">
        <f>J12*'ВАЛЮТНЫЙ КУРС'!F$5</f>
        <v>554390.1004600001</v>
      </c>
      <c r="T12" s="39">
        <f>N12*1000/INDEX('ВРП-НОМИН'!D:D,MATCH($A12,'ВРП-НОМИН'!$B:$B,0))</f>
        <v>0.67463592183855581</v>
      </c>
      <c r="U12" s="39">
        <f>O12*1000/INDEX('ВРП-НОМИН'!E:E,MATCH($A12,'ВРП-НОМИН'!$B:$B,0))</f>
        <v>0.73973300724241853</v>
      </c>
      <c r="V12" s="39">
        <f>P12*1000/INDEX('ВРП-НОМИН'!F:F,MATCH($A12,'ВРП-НОМИН'!$B:$B,0))</f>
        <v>0.7868485175477955</v>
      </c>
      <c r="W12" s="39">
        <f>Q12*1000/INDEX('ВРП-НОМИН'!G:G,MATCH($A12,'ВРП-НОМИН'!$B:$B,0))</f>
        <v>0.76357381387923895</v>
      </c>
      <c r="X12" s="39">
        <f>R12*1000/INDEX('ВРП-НОМИН'!H:H,MATCH($A12,'ВРП-НОМИН'!$B:$B,0))</f>
        <v>0.82602338289296895</v>
      </c>
      <c r="Z12" s="41">
        <f t="shared" si="0"/>
        <v>0.75816292868019564</v>
      </c>
    </row>
    <row r="13" spans="1:26" x14ac:dyDescent="0.25">
      <c r="A13" s="38" t="s">
        <v>18</v>
      </c>
      <c r="B13" s="38" t="s">
        <v>380</v>
      </c>
      <c r="C13" s="38" t="s">
        <v>381</v>
      </c>
      <c r="D13" s="3">
        <v>122.5</v>
      </c>
      <c r="E13" s="2">
        <v>157</v>
      </c>
      <c r="F13" s="3">
        <v>159.4</v>
      </c>
      <c r="G13" s="3">
        <v>139.30000000000001</v>
      </c>
      <c r="H13" s="3">
        <v>147.5</v>
      </c>
      <c r="I13" s="3">
        <v>150.1</v>
      </c>
      <c r="J13" s="3">
        <v>253.4</v>
      </c>
      <c r="N13">
        <f>F13*'ВАЛЮТНЫЙ КУРС'!B$5</f>
        <v>9297.8019999999997</v>
      </c>
      <c r="O13">
        <f>G13*'ВАЛЮТНЫЙ КУРС'!C$5</f>
        <v>8712.0448800000013</v>
      </c>
      <c r="P13">
        <f>H13*'ВАЛЮТНЫЙ КУРС'!D$5</f>
        <v>9547.3209999999999</v>
      </c>
      <c r="Q13">
        <f>I13*'ВАЛЮТНЫЙ КУРС'!E$5</f>
        <v>10798.524219999999</v>
      </c>
      <c r="R13">
        <f>J13*'ВАЛЮТНЫЙ КУРС'!F$5</f>
        <v>18661.820380000001</v>
      </c>
      <c r="T13" s="39">
        <f>N13*1000/INDEX('ВРП-НОМИН'!D:D,MATCH($A13,'ВРП-НОМИН'!$B:$B,0))</f>
        <v>5.2092714952477213E-2</v>
      </c>
      <c r="U13" s="39">
        <f>O13*1000/INDEX('ВРП-НОМИН'!E:E,MATCH($A13,'ВРП-НОМИН'!$B:$B,0))</f>
        <v>4.5419492632659986E-2</v>
      </c>
      <c r="V13" s="39">
        <f>P13*1000/INDEX('ВРП-НОМИН'!F:F,MATCH($A13,'ВРП-НОМИН'!$B:$B,0))</f>
        <v>4.6841597077334908E-2</v>
      </c>
      <c r="W13" s="39">
        <f>Q13*1000/INDEX('ВРП-НОМИН'!G:G,MATCH($A13,'ВРП-НОМИН'!$B:$B,0))</f>
        <v>5.2904354949792634E-2</v>
      </c>
      <c r="X13" s="39">
        <f>R13*1000/INDEX('ВРП-НОМИН'!H:H,MATCH($A13,'ВРП-НОМИН'!$B:$B,0))</f>
        <v>7.5398864427790396E-2</v>
      </c>
      <c r="Z13" s="41">
        <f t="shared" si="0"/>
        <v>5.4531404808011018E-2</v>
      </c>
    </row>
    <row r="14" spans="1:26" x14ac:dyDescent="0.25">
      <c r="A14" s="38" t="s">
        <v>19</v>
      </c>
      <c r="B14" s="38" t="s">
        <v>380</v>
      </c>
      <c r="C14" s="38" t="s">
        <v>381</v>
      </c>
      <c r="D14" s="3">
        <v>481.9</v>
      </c>
      <c r="E14" s="3">
        <v>435.8</v>
      </c>
      <c r="F14" s="3">
        <v>450.8</v>
      </c>
      <c r="G14" s="3">
        <v>522.4</v>
      </c>
      <c r="H14" s="3">
        <v>601.1</v>
      </c>
      <c r="I14" s="3">
        <v>618.4</v>
      </c>
      <c r="J14" s="3">
        <v>596.70000000000005</v>
      </c>
      <c r="N14">
        <f>F14*'ВАЛЮТНЫЙ КУРС'!B$5</f>
        <v>26295.164000000001</v>
      </c>
      <c r="O14">
        <f>G14*'ВАЛЮТНЫЙ КУРС'!C$5</f>
        <v>32671.73184</v>
      </c>
      <c r="P14">
        <f>H14*'ВАЛЮТНЫЙ КУРС'!D$5</f>
        <v>38907.76036</v>
      </c>
      <c r="Q14">
        <f>I14*'ВАЛЮТНЫЙ КУРС'!E$5</f>
        <v>44489.056479999999</v>
      </c>
      <c r="R14">
        <f>J14*'ВАЛЮТНЫЙ КУРС'!F$5</f>
        <v>43944.389190000009</v>
      </c>
      <c r="T14" s="39">
        <f>N14*1000/INDEX('ВРП-НОМИН'!D:D,MATCH($A14,'ВРП-НОМИН'!$B:$B,0))</f>
        <v>6.4964857976467422E-2</v>
      </c>
      <c r="U14" s="39">
        <f>O14*1000/INDEX('ВРП-НОМИН'!E:E,MATCH($A14,'ВРП-НОМИН'!$B:$B,0))</f>
        <v>7.2442790309057897E-2</v>
      </c>
      <c r="V14" s="39">
        <f>P14*1000/INDEX('ВРП-НОМИН'!F:F,MATCH($A14,'ВРП-НОМИН'!$B:$B,0))</f>
        <v>7.8464512029269629E-2</v>
      </c>
      <c r="W14" s="39">
        <f>Q14*1000/INDEX('ВРП-НОМИН'!G:G,MATCH($A14,'ВРП-НОМИН'!$B:$B,0))</f>
        <v>8.5065032162252599E-2</v>
      </c>
      <c r="X14" s="39">
        <f>R14*1000/INDEX('ВРП-НОМИН'!H:H,MATCH($A14,'ВРП-НОМИН'!$B:$B,0))</f>
        <v>6.3829135576396342E-2</v>
      </c>
      <c r="Z14" s="41">
        <f t="shared" si="0"/>
        <v>7.2953265610688781E-2</v>
      </c>
    </row>
    <row r="15" spans="1:26" x14ac:dyDescent="0.25">
      <c r="A15" s="38" t="s">
        <v>20</v>
      </c>
      <c r="B15" s="38" t="s">
        <v>380</v>
      </c>
      <c r="C15" s="38" t="s">
        <v>381</v>
      </c>
      <c r="D15" s="3">
        <v>934.5</v>
      </c>
      <c r="E15" s="2">
        <v>921</v>
      </c>
      <c r="F15" s="3">
        <v>1283.8</v>
      </c>
      <c r="G15" s="3">
        <v>1129.0999999999999</v>
      </c>
      <c r="H15" s="3">
        <v>1227.5</v>
      </c>
      <c r="I15" s="3">
        <v>1177.0999999999999</v>
      </c>
      <c r="J15" s="3">
        <v>1374.6</v>
      </c>
      <c r="N15">
        <f>F15*'ВАЛЮТНЫЙ КУРС'!B$5</f>
        <v>74884.053999999989</v>
      </c>
      <c r="O15">
        <f>G15*'ВАЛЮТНЫЙ КУРС'!C$5</f>
        <v>70615.720560000002</v>
      </c>
      <c r="P15">
        <f>H15*'ВАЛЮТНЫЙ КУРС'!D$5</f>
        <v>79453.129000000001</v>
      </c>
      <c r="Q15">
        <f>I15*'ВАЛЮТНЫЙ КУРС'!E$5</f>
        <v>84683.163619999992</v>
      </c>
      <c r="R15">
        <f>J15*'ВАЛЮТНЫЙ КУРС'!F$5</f>
        <v>101233.37922</v>
      </c>
      <c r="T15" s="39">
        <f>N15*1000/INDEX('ВРП-НОМИН'!D:D,MATCH($A15,'ВРП-НОМИН'!$B:$B,0))</f>
        <v>0.14338293055753867</v>
      </c>
      <c r="U15" s="39">
        <f>O15*1000/INDEX('ВРП-НОМИН'!E:E,MATCH($A15,'ВРП-НОМИН'!$B:$B,0))</f>
        <v>0.11683679664083842</v>
      </c>
      <c r="V15" s="39">
        <f>P15*1000/INDEX('ВРП-НОМИН'!F:F,MATCH($A15,'ВРП-НОМИН'!$B:$B,0))</f>
        <v>0.13938585134373113</v>
      </c>
      <c r="W15" s="39">
        <f>Q15*1000/INDEX('ВРП-НОМИН'!G:G,MATCH($A15,'ВРП-НОМИН'!$B:$B,0))</f>
        <v>0.13696723897982818</v>
      </c>
      <c r="X15" s="39">
        <f>R15*1000/INDEX('ВРП-НОМИН'!H:H,MATCH($A15,'ВРП-НОМИН'!$B:$B,0))</f>
        <v>0.1186738777729105</v>
      </c>
      <c r="Z15" s="41">
        <f t="shared" si="0"/>
        <v>0.13104933905896937</v>
      </c>
    </row>
    <row r="16" spans="1:26" x14ac:dyDescent="0.25">
      <c r="A16" s="38" t="s">
        <v>21</v>
      </c>
      <c r="B16" s="38" t="s">
        <v>380</v>
      </c>
      <c r="C16" s="38" t="s">
        <v>381</v>
      </c>
      <c r="D16" s="3">
        <v>16272.1</v>
      </c>
      <c r="E16" s="3">
        <v>18736.400000000001</v>
      </c>
      <c r="F16" s="3">
        <v>23629.8</v>
      </c>
      <c r="G16" s="3">
        <v>27806.1</v>
      </c>
      <c r="H16" s="3">
        <v>27541.5</v>
      </c>
      <c r="I16" s="3">
        <v>25404.7</v>
      </c>
      <c r="J16" s="3">
        <v>33552.300000000003</v>
      </c>
      <c r="N16">
        <f>F16*'ВАЛЮТНЫЙ КУРС'!B$5</f>
        <v>1378326.2339999999</v>
      </c>
      <c r="O16">
        <f>G16*'ВАЛЮТНЫЙ КУРС'!C$5</f>
        <v>1739037.98376</v>
      </c>
      <c r="P16">
        <f>H16*'ВАЛЮТНЫЙ КУРС'!D$5</f>
        <v>1782695.1953999999</v>
      </c>
      <c r="Q16">
        <f>I16*'ВАЛЮТНЫЙ КУРС'!E$5</f>
        <v>1827670.0083399999</v>
      </c>
      <c r="R16">
        <f>J16*'ВАЛЮТНЫЙ КУРС'!F$5</f>
        <v>2470982.6201100005</v>
      </c>
      <c r="T16" s="39">
        <f>N16*1000/INDEX('ВРП-НОМИН'!D:D,MATCH($A16,'ВРП-НОМИН'!$B:$B,0))</f>
        <v>0.32126860166998411</v>
      </c>
      <c r="U16" s="39">
        <f>O16*1000/INDEX('ВРП-НОМИН'!E:E,MATCH($A16,'ВРП-НОМИН'!$B:$B,0))</f>
        <v>0.37441865301904581</v>
      </c>
      <c r="V16" s="39">
        <f>P16*1000/INDEX('ВРП-НОМИН'!F:F,MATCH($A16,'ВРП-НОМИН'!$B:$B,0))</f>
        <v>0.34308091108252953</v>
      </c>
      <c r="W16" s="39">
        <f>Q16*1000/INDEX('ВРП-НОМИН'!G:G,MATCH($A16,'ВРП-НОМИН'!$B:$B,0))</f>
        <v>0.33807697660851532</v>
      </c>
      <c r="X16" s="39">
        <f>R16*1000/INDEX('ВРП-НОМИН'!H:H,MATCH($A16,'ВРП-НОМИН'!$B:$B,0))</f>
        <v>0.36284880349564314</v>
      </c>
      <c r="Z16" s="41">
        <f t="shared" si="0"/>
        <v>0.34793878917514359</v>
      </c>
    </row>
    <row r="17" spans="1:26" x14ac:dyDescent="0.25">
      <c r="A17" s="38" t="s">
        <v>22</v>
      </c>
      <c r="B17" s="38" t="s">
        <v>380</v>
      </c>
      <c r="C17" s="38" t="s">
        <v>381</v>
      </c>
      <c r="D17" s="3">
        <v>293.39999999999998</v>
      </c>
      <c r="E17" s="2">
        <v>195</v>
      </c>
      <c r="F17" s="3">
        <v>236.2</v>
      </c>
      <c r="G17" s="3">
        <v>324.89999999999998</v>
      </c>
      <c r="H17" s="3">
        <v>343.9</v>
      </c>
      <c r="I17" s="3">
        <v>274.8</v>
      </c>
      <c r="J17" s="3">
        <v>396.2</v>
      </c>
      <c r="N17">
        <f>F17*'ВАЛЮТНЫЙ КУРС'!B$5</f>
        <v>13777.545999999998</v>
      </c>
      <c r="O17">
        <f>G17*'ВАЛЮТНЫЙ КУРС'!C$5</f>
        <v>20319.76584</v>
      </c>
      <c r="P17">
        <f>H17*'ВАЛЮТНЫЙ КУРС'!D$5</f>
        <v>22259.821639999998</v>
      </c>
      <c r="Q17">
        <f>I17*'ВАЛЮТНЫЙ КУРС'!E$5</f>
        <v>19769.716560000001</v>
      </c>
      <c r="R17">
        <f>J17*'ВАЛЮТНЫЙ КУРС'!F$5</f>
        <v>29178.426340000002</v>
      </c>
      <c r="T17" s="39">
        <f>N17*1000/INDEX('ВРП-НОМИН'!D:D,MATCH($A17,'ВРП-НОМИН'!$B:$B,0))</f>
        <v>5.9612500715628854E-2</v>
      </c>
      <c r="U17" s="39">
        <f>O17*1000/INDEX('ВРП-НОМИН'!E:E,MATCH($A17,'ВРП-НОМИН'!$B:$B,0))</f>
        <v>8.2231133183309532E-2</v>
      </c>
      <c r="V17" s="39">
        <f>P17*1000/INDEX('ВРП-НОМИН'!F:F,MATCH($A17,'ВРП-НОМИН'!$B:$B,0))</f>
        <v>8.3477780138833654E-2</v>
      </c>
      <c r="W17" s="39">
        <f>Q17*1000/INDEX('ВРП-НОМИН'!G:G,MATCH($A17,'ВРП-НОМИН'!$B:$B,0))</f>
        <v>6.9886363821952249E-2</v>
      </c>
      <c r="X17" s="39">
        <f>R17*1000/INDEX('ВРП-НОМИН'!H:H,MATCH($A17,'ВРП-НОМИН'!$B:$B,0))</f>
        <v>8.6258789060678923E-2</v>
      </c>
      <c r="Z17" s="41">
        <f t="shared" si="0"/>
        <v>7.6293313384080644E-2</v>
      </c>
    </row>
    <row r="18" spans="1:26" x14ac:dyDescent="0.25">
      <c r="A18" s="38" t="s">
        <v>23</v>
      </c>
      <c r="B18" s="38" t="s">
        <v>380</v>
      </c>
      <c r="C18" s="38" t="s">
        <v>381</v>
      </c>
      <c r="D18" s="3">
        <v>513.5</v>
      </c>
      <c r="E18" s="3">
        <v>534.6</v>
      </c>
      <c r="F18" s="3">
        <v>636.29999999999995</v>
      </c>
      <c r="G18" s="3">
        <v>705.2</v>
      </c>
      <c r="H18" s="3">
        <v>672.4</v>
      </c>
      <c r="I18" s="3">
        <v>721.4</v>
      </c>
      <c r="J18" s="3">
        <v>916.8</v>
      </c>
      <c r="N18">
        <f>F18*'ВАЛЮТНЫЙ КУРС'!B$5</f>
        <v>37115.378999999994</v>
      </c>
      <c r="O18">
        <f>G18*'ВАЛЮТНЫЙ КУРС'!C$5</f>
        <v>44104.336320000002</v>
      </c>
      <c r="P18">
        <f>H18*'ВАЛЮТНЫЙ КУРС'!D$5</f>
        <v>43522.838239999997</v>
      </c>
      <c r="Q18">
        <f>I18*'ВАЛЮТНЫЙ КУРС'!E$5</f>
        <v>51899.103080000001</v>
      </c>
      <c r="R18">
        <f>J18*'ВАЛЮТНЫЙ КУРС'!F$5</f>
        <v>67518.377760000003</v>
      </c>
      <c r="T18" s="39">
        <f>N18*1000/INDEX('ВРП-НОМИН'!D:D,MATCH($A18,'ВРП-НОМИН'!$B:$B,0))</f>
        <v>9.389715826675224E-2</v>
      </c>
      <c r="U18" s="39">
        <f>O18*1000/INDEX('ВРП-НОМИН'!E:E,MATCH($A18,'ВРП-НОМИН'!$B:$B,0))</f>
        <v>0.10597337943202338</v>
      </c>
      <c r="V18" s="39">
        <f>P18*1000/INDEX('ВРП-НОМИН'!F:F,MATCH($A18,'ВРП-НОМИН'!$B:$B,0))</f>
        <v>9.9727489789001186E-2</v>
      </c>
      <c r="W18" s="39">
        <f>Q18*1000/INDEX('ВРП-НОМИН'!G:G,MATCH($A18,'ВРП-НОМИН'!$B:$B,0))</f>
        <v>0.11252701344096459</v>
      </c>
      <c r="X18" s="39">
        <f>R18*1000/INDEX('ВРП-НОМИН'!H:H,MATCH($A18,'ВРП-НОМИН'!$B:$B,0))</f>
        <v>0.12410242754250057</v>
      </c>
      <c r="Z18" s="41">
        <f t="shared" si="0"/>
        <v>0.10724549369424841</v>
      </c>
    </row>
    <row r="19" spans="1:26" x14ac:dyDescent="0.25">
      <c r="A19" s="38" t="s">
        <v>24</v>
      </c>
      <c r="B19" s="38" t="s">
        <v>380</v>
      </c>
      <c r="C19" s="38" t="s">
        <v>381</v>
      </c>
      <c r="D19" s="3">
        <v>1492.1</v>
      </c>
      <c r="E19" s="3">
        <v>1456.2</v>
      </c>
      <c r="F19" s="3">
        <v>1715.3</v>
      </c>
      <c r="G19" s="3">
        <v>1917.4</v>
      </c>
      <c r="H19" s="3">
        <v>1955.2</v>
      </c>
      <c r="I19" s="3">
        <v>1981.3</v>
      </c>
      <c r="J19" s="2">
        <v>2389</v>
      </c>
      <c r="N19">
        <f>F19*'ВАЛЮТНЫЙ КУРС'!B$5</f>
        <v>100053.44899999999</v>
      </c>
      <c r="O19">
        <f>G19*'ВАЛЮТНЫЙ КУРС'!C$5</f>
        <v>119917.26384000001</v>
      </c>
      <c r="P19">
        <f>H19*'ВАЛЮТНЫЙ КУРС'!D$5</f>
        <v>126555.40351999999</v>
      </c>
      <c r="Q19">
        <f>I19*'ВАЛЮТНЫЙ КУРС'!E$5</f>
        <v>142539.08085999999</v>
      </c>
      <c r="R19">
        <f>J19*'ВАЛЮТНЫЙ КУРС'!F$5</f>
        <v>175939.5773</v>
      </c>
      <c r="T19" s="39">
        <f>N19*1000/INDEX('ВРП-НОМИН'!D:D,MATCH($A19,'ВРП-НОМИН'!$B:$B,0))</f>
        <v>0.31903195225430292</v>
      </c>
      <c r="U19" s="39">
        <f>O19*1000/INDEX('ВРП-НОМИН'!E:E,MATCH($A19,'ВРП-НОМИН'!$B:$B,0))</f>
        <v>0.3578979805856885</v>
      </c>
      <c r="V19" s="39">
        <f>P19*1000/INDEX('ВРП-НОМИН'!F:F,MATCH($A19,'ВРП-НОМИН'!$B:$B,0))</f>
        <v>0.36237618994366866</v>
      </c>
      <c r="W19" s="39">
        <f>Q19*1000/INDEX('ВРП-НОМИН'!G:G,MATCH($A19,'ВРП-НОМИН'!$B:$B,0))</f>
        <v>0.39046653855656521</v>
      </c>
      <c r="X19" s="39">
        <f>R19*1000/INDEX('ВРП-НОМИН'!H:H,MATCH($A19,'ВРП-НОМИН'!$B:$B,0))</f>
        <v>0.41028054013723786</v>
      </c>
      <c r="Z19" s="41">
        <f t="shared" si="0"/>
        <v>0.36801064029549257</v>
      </c>
    </row>
    <row r="20" spans="1:26" x14ac:dyDescent="0.25">
      <c r="A20" s="38" t="s">
        <v>25</v>
      </c>
      <c r="B20" s="38" t="s">
        <v>380</v>
      </c>
      <c r="C20" s="38" t="s">
        <v>381</v>
      </c>
      <c r="D20" s="3">
        <v>209.1</v>
      </c>
      <c r="E20" s="3">
        <v>153.5</v>
      </c>
      <c r="F20" s="2">
        <v>212</v>
      </c>
      <c r="G20" s="3">
        <v>183.4</v>
      </c>
      <c r="H20" s="3">
        <v>239.1</v>
      </c>
      <c r="I20" s="3">
        <v>214.6</v>
      </c>
      <c r="J20" s="3">
        <v>235.9</v>
      </c>
      <c r="N20">
        <f>F20*'ВАЛЮТНЫЙ КУРС'!B$5</f>
        <v>12365.96</v>
      </c>
      <c r="O20">
        <f>G20*'ВАЛЮТНЫЙ КУРС'!C$5</f>
        <v>11470.129440000001</v>
      </c>
      <c r="P20">
        <f>H20*'ВАЛЮТНЫЙ КУРС'!D$5</f>
        <v>15476.369159999998</v>
      </c>
      <c r="Q20">
        <f>I20*'ВАЛЮТНЫЙ КУРС'!E$5</f>
        <v>15438.796119999999</v>
      </c>
      <c r="R20">
        <f>J20*'ВАЛЮТНЫЙ КУРС'!F$5</f>
        <v>17373.020630000003</v>
      </c>
      <c r="T20" s="39">
        <f>N20*1000/INDEX('ВРП-НОМИН'!D:D,MATCH($A20,'ВРП-НОМИН'!$B:$B,0))</f>
        <v>3.8574628298221239E-2</v>
      </c>
      <c r="U20" s="39">
        <f>O20*1000/INDEX('ВРП-НОМИН'!E:E,MATCH($A20,'ВРП-НОМИН'!$B:$B,0))</f>
        <v>3.2566847255992869E-2</v>
      </c>
      <c r="V20" s="39">
        <f>P20*1000/INDEX('ВРП-НОМИН'!F:F,MATCH($A20,'ВРП-НОМИН'!$B:$B,0))</f>
        <v>4.3750013258120168E-2</v>
      </c>
      <c r="W20" s="39">
        <f>Q20*1000/INDEX('ВРП-НОМИН'!G:G,MATCH($A20,'ВРП-НОМИН'!$B:$B,0))</f>
        <v>4.103240041545568E-2</v>
      </c>
      <c r="X20" s="39">
        <f>R20*1000/INDEX('ВРП-НОМИН'!H:H,MATCH($A20,'ВРП-НОМИН'!$B:$B,0))</f>
        <v>3.9217023712664764E-2</v>
      </c>
      <c r="Z20" s="41">
        <f t="shared" si="0"/>
        <v>3.9028182588090946E-2</v>
      </c>
    </row>
    <row r="21" spans="1:26" x14ac:dyDescent="0.25">
      <c r="A21" s="38" t="s">
        <v>26</v>
      </c>
      <c r="B21" s="38" t="s">
        <v>380</v>
      </c>
      <c r="C21" s="38" t="s">
        <v>381</v>
      </c>
      <c r="D21" s="3">
        <v>463.7</v>
      </c>
      <c r="E21" s="3">
        <v>425.3</v>
      </c>
      <c r="F21" s="3">
        <v>502.3</v>
      </c>
      <c r="G21" s="3">
        <v>602.79999999999995</v>
      </c>
      <c r="H21" s="2">
        <v>573</v>
      </c>
      <c r="I21" s="3">
        <v>532.9</v>
      </c>
      <c r="J21" s="3">
        <v>678.3</v>
      </c>
      <c r="N21">
        <f>F21*'ВАЛЮТНЫЙ КУРС'!B$5</f>
        <v>29299.159</v>
      </c>
      <c r="O21">
        <f>G21*'ВАЛЮТНЫЙ КУРС'!C$5</f>
        <v>37700.076479999996</v>
      </c>
      <c r="P21">
        <f>H21*'ВАЛЮТНЫЙ КУРС'!D$5</f>
        <v>37088.914799999999</v>
      </c>
      <c r="Q21">
        <f>I21*'ВАЛЮТНЫЙ КУРС'!E$5</f>
        <v>38337.998379999997</v>
      </c>
      <c r="R21">
        <f>J21*'ВАЛЮТНЫЙ КУРС'!F$5</f>
        <v>49953.87831</v>
      </c>
      <c r="T21" s="39">
        <f>N21*1000/INDEX('ВРП-НОМИН'!D:D,MATCH($A21,'ВРП-НОМИН'!$B:$B,0))</f>
        <v>6.9648554060184137E-2</v>
      </c>
      <c r="U21" s="39">
        <f>O21*1000/INDEX('ВРП-НОМИН'!E:E,MATCH($A21,'ВРП-НОМИН'!$B:$B,0))</f>
        <v>8.0031494388316568E-2</v>
      </c>
      <c r="V21" s="39">
        <f>P21*1000/INDEX('ВРП-НОМИН'!F:F,MATCH($A21,'ВРП-НОМИН'!$B:$B,0))</f>
        <v>7.5944689483977409E-2</v>
      </c>
      <c r="W21" s="39">
        <f>Q21*1000/INDEX('ВРП-НОМИН'!G:G,MATCH($A21,'ВРП-НОМИН'!$B:$B,0))</f>
        <v>7.8787643111336084E-2</v>
      </c>
      <c r="X21" s="39">
        <f>R21*1000/INDEX('ВРП-НОМИН'!H:H,MATCH($A21,'ВРП-НОМИН'!$B:$B,0))</f>
        <v>8.8484653015694303E-2</v>
      </c>
      <c r="Z21" s="41">
        <f t="shared" si="0"/>
        <v>7.8579406811901703E-2</v>
      </c>
    </row>
    <row r="22" spans="1:26" x14ac:dyDescent="0.25">
      <c r="A22" s="38" t="s">
        <v>27</v>
      </c>
      <c r="B22" s="38" t="s">
        <v>380</v>
      </c>
      <c r="C22" s="38" t="s">
        <v>381</v>
      </c>
      <c r="D22" s="3">
        <v>748.4</v>
      </c>
      <c r="E22" s="3">
        <v>817.9</v>
      </c>
      <c r="F22" s="3">
        <v>1052.3</v>
      </c>
      <c r="G22" s="3">
        <v>1082.3</v>
      </c>
      <c r="H22" s="2">
        <v>1186</v>
      </c>
      <c r="I22" s="3">
        <v>1125.2</v>
      </c>
      <c r="J22" s="3">
        <v>1794.3</v>
      </c>
      <c r="N22">
        <f>F22*'ВАЛЮТНЫЙ КУРС'!B$5</f>
        <v>61380.658999999992</v>
      </c>
      <c r="O22">
        <f>G22*'ВАЛЮТНЫЙ КУРС'!C$5</f>
        <v>67688.773679999998</v>
      </c>
      <c r="P22">
        <f>H22*'ВАЛЮТНЫЙ КУРС'!D$5</f>
        <v>76766.933599999989</v>
      </c>
      <c r="Q22">
        <f>I22*'ВАЛЮТНЫЙ КУРС'!E$5</f>
        <v>80949.363440000001</v>
      </c>
      <c r="R22">
        <f>J22*'ВАЛЮТНЫЙ КУРС'!F$5</f>
        <v>132142.47951</v>
      </c>
      <c r="T22" s="39">
        <f>N22*1000/INDEX('ВРП-НОМИН'!D:D,MATCH($A22,'ВРП-НОМИН'!$B:$B,0))</f>
        <v>0.1032635877721996</v>
      </c>
      <c r="U22" s="39">
        <f>O22*1000/INDEX('ВРП-НОМИН'!E:E,MATCH($A22,'ВРП-НОМИН'!$B:$B,0))</f>
        <v>0.1015184965183408</v>
      </c>
      <c r="V22" s="39">
        <f>P22*1000/INDEX('ВРП-НОМИН'!F:F,MATCH($A22,'ВРП-НОМИН'!$B:$B,0))</f>
        <v>0.11342252578774284</v>
      </c>
      <c r="W22" s="39">
        <f>Q22*1000/INDEX('ВРП-НОМИН'!G:G,MATCH($A22,'ВРП-НОМИН'!$B:$B,0))</f>
        <v>0.11351589926683898</v>
      </c>
      <c r="X22" s="39">
        <f>R22*1000/INDEX('ВРП-НОМИН'!H:H,MATCH($A22,'ВРП-НОМИН'!$B:$B,0))</f>
        <v>0.14888603339307976</v>
      </c>
      <c r="Z22" s="41">
        <f t="shared" si="0"/>
        <v>0.1161213085476404</v>
      </c>
    </row>
    <row r="23" spans="1:26" x14ac:dyDescent="0.25">
      <c r="A23" s="38" t="s">
        <v>28</v>
      </c>
      <c r="B23" s="38" t="s">
        <v>380</v>
      </c>
      <c r="C23" s="38" t="s">
        <v>381</v>
      </c>
      <c r="D23" s="3">
        <v>580.1</v>
      </c>
      <c r="E23" s="3">
        <v>648.79999999999995</v>
      </c>
      <c r="F23" s="3">
        <v>774.5</v>
      </c>
      <c r="G23" s="2">
        <v>778</v>
      </c>
      <c r="H23" s="2">
        <v>734</v>
      </c>
      <c r="I23" s="2">
        <v>626</v>
      </c>
      <c r="J23" s="3">
        <v>854.8</v>
      </c>
      <c r="N23">
        <f>F23*'ВАЛЮТНЫЙ КУРС'!B$5</f>
        <v>45176.584999999999</v>
      </c>
      <c r="O23">
        <f>G23*'ВАЛЮТНЫЙ КУРС'!C$5</f>
        <v>48657.364800000003</v>
      </c>
      <c r="P23">
        <f>H23*'ВАЛЮТНЫЙ КУРС'!D$5</f>
        <v>47510.058399999994</v>
      </c>
      <c r="Q23">
        <f>I23*'ВАЛЮТНЫЙ КУРС'!E$5</f>
        <v>45035.817199999998</v>
      </c>
      <c r="R23">
        <f>J23*'ВАЛЮТНЫЙ КУРС'!F$5</f>
        <v>62952.344360000003</v>
      </c>
      <c r="T23" s="39">
        <f>N23*1000/INDEX('ВРП-НОМИН'!D:D,MATCH($A23,'ВРП-НОМИН'!$B:$B,0))</f>
        <v>8.4513353824000603E-2</v>
      </c>
      <c r="U23" s="39">
        <f>O23*1000/INDEX('ВРП-НОМИН'!E:E,MATCH($A23,'ВРП-НОМИН'!$B:$B,0))</f>
        <v>8.3373760202396091E-2</v>
      </c>
      <c r="V23" s="39">
        <f>P23*1000/INDEX('ВРП-НОМИН'!F:F,MATCH($A23,'ВРП-НОМИН'!$B:$B,0))</f>
        <v>7.7993921823766979E-2</v>
      </c>
      <c r="W23" s="39">
        <f>Q23*1000/INDEX('ВРП-НОМИН'!G:G,MATCH($A23,'ВРП-НОМИН'!$B:$B,0))</f>
        <v>7.3618193486364211E-2</v>
      </c>
      <c r="X23" s="39">
        <f>R23*1000/INDEX('ВРП-НОМИН'!H:H,MATCH($A23,'ВРП-НОМИН'!$B:$B,0))</f>
        <v>9.0576908365931505E-2</v>
      </c>
      <c r="Z23" s="41">
        <f t="shared" si="0"/>
        <v>8.2015227540491883E-2</v>
      </c>
    </row>
    <row r="24" spans="1:26" x14ac:dyDescent="0.25">
      <c r="A24" s="38" t="s">
        <v>29</v>
      </c>
      <c r="B24" s="38" t="s">
        <v>380</v>
      </c>
      <c r="C24" s="38" t="s">
        <v>381</v>
      </c>
      <c r="D24" s="3">
        <v>78564.5</v>
      </c>
      <c r="E24" s="3">
        <v>76229.7</v>
      </c>
      <c r="F24" s="3">
        <v>98642.2</v>
      </c>
      <c r="G24" s="2">
        <v>103575</v>
      </c>
      <c r="H24" s="2">
        <v>107348</v>
      </c>
      <c r="I24" s="3">
        <v>103057.3</v>
      </c>
      <c r="J24" s="3">
        <v>128951.2</v>
      </c>
      <c r="N24">
        <f>F24*'ВАЛЮТНЫЙ КУРС'!B$5</f>
        <v>5753799.5259999996</v>
      </c>
      <c r="O24">
        <f>G24*'ВАЛЮТНЫЙ КУРС'!C$5</f>
        <v>6477746.2200000007</v>
      </c>
      <c r="P24">
        <f>H24*'ВАЛЮТНЫЙ КУРС'!D$5</f>
        <v>6948378.4047999997</v>
      </c>
      <c r="Q24">
        <f>I24*'ВАЛЮТНЫЙ КУРС'!E$5</f>
        <v>7414168.8880599998</v>
      </c>
      <c r="R24">
        <f>J24*'ВАЛЮТНЫЙ КУРС'!F$5</f>
        <v>9496701.3898400012</v>
      </c>
      <c r="T24" s="39">
        <f>N24*1000/INDEX('ВРП-НОМИН'!D:D,MATCH($A24,'ВРП-НОМИН'!$B:$B,0))</f>
        <v>0.34790988005064322</v>
      </c>
      <c r="U24" s="39">
        <f>O24*1000/INDEX('ВРП-НОМИН'!E:E,MATCH($A24,'ВРП-НОМИН'!$B:$B,0))</f>
        <v>0.34496968473028428</v>
      </c>
      <c r="V24" s="39">
        <f>P24*1000/INDEX('ВРП-НОМИН'!F:F,MATCH($A24,'ВРП-НОМИН'!$B:$B,0))</f>
        <v>0.35098024159784913</v>
      </c>
      <c r="W24" s="39">
        <f>Q24*1000/INDEX('ВРП-НОМИН'!G:G,MATCH($A24,'ВРП-НОМИН'!$B:$B,0))</f>
        <v>0.36593811639187562</v>
      </c>
      <c r="X24" s="39">
        <f>R24*1000/INDEX('ВРП-НОМИН'!H:H,MATCH($A24,'ВРП-НОМИН'!$B:$B,0))</f>
        <v>0.3913622090783308</v>
      </c>
      <c r="Z24" s="41">
        <f t="shared" si="0"/>
        <v>0.36023202636979657</v>
      </c>
    </row>
    <row r="25" spans="1:26" x14ac:dyDescent="0.25">
      <c r="A25" s="38" t="s">
        <v>30</v>
      </c>
      <c r="B25" s="38" t="s">
        <v>380</v>
      </c>
      <c r="C25" s="38" t="s">
        <v>381</v>
      </c>
      <c r="D25" s="3">
        <v>34008.800000000003</v>
      </c>
      <c r="E25" s="3">
        <v>32143.9</v>
      </c>
      <c r="F25" s="3">
        <v>35946.6</v>
      </c>
      <c r="G25" s="3">
        <v>37573.699999999997</v>
      </c>
      <c r="H25" s="3">
        <v>37769.1</v>
      </c>
      <c r="I25" s="2">
        <v>34528</v>
      </c>
      <c r="J25" s="3">
        <v>42851.199999999997</v>
      </c>
      <c r="N25">
        <f>F25*'ВАЛЮТНЫЙ КУРС'!B$5</f>
        <v>2096765.1779999998</v>
      </c>
      <c r="O25">
        <f>G25*'ВАЛЮТНЫЙ КУРС'!C$5</f>
        <v>2349919.31592</v>
      </c>
      <c r="P25">
        <f>H25*'ВАЛЮТНЫЙ КУРС'!D$5</f>
        <v>2444703.1971599995</v>
      </c>
      <c r="Q25">
        <f>I25*'ВАЛЮТНЫЙ КУРС'!E$5</f>
        <v>2484020.2815999999</v>
      </c>
      <c r="R25">
        <f>J25*'ВАЛЮТНЫЙ КУРС'!F$5</f>
        <v>3155806.6198399998</v>
      </c>
      <c r="T25" s="39">
        <f>N25*1000/INDEX('ВРП-НОМИН'!D:D,MATCH($A25,'ВРП-НОМИН'!$B:$B,0))</f>
        <v>0.23786653818420914</v>
      </c>
      <c r="U25" s="39">
        <f>O25*1000/INDEX('ВРП-НОМИН'!E:E,MATCH($A25,'ВРП-НОМИН'!$B:$B,0))</f>
        <v>0.23818858449033772</v>
      </c>
      <c r="V25" s="39">
        <f>P25*1000/INDEX('ВРП-НОМИН'!F:F,MATCH($A25,'ВРП-НОМИН'!$B:$B,0))</f>
        <v>0.23112034412882873</v>
      </c>
      <c r="W25" s="39">
        <f>Q25*1000/INDEX('ВРП-НОМИН'!G:G,MATCH($A25,'ВРП-НОМИН'!$B:$B,0))</f>
        <v>0.23122795354738102</v>
      </c>
      <c r="X25" s="39">
        <f>R25*1000/INDEX('ВРП-НОМИН'!H:H,MATCH($A25,'ВРП-НОМИН'!$B:$B,0))</f>
        <v>0.18917314337399932</v>
      </c>
      <c r="Z25" s="41">
        <f t="shared" si="0"/>
        <v>0.22551531274495118</v>
      </c>
    </row>
    <row r="26" spans="1:26" x14ac:dyDescent="0.25">
      <c r="A26" s="38" t="s">
        <v>31</v>
      </c>
      <c r="B26" s="38" t="s">
        <v>380</v>
      </c>
      <c r="C26" s="38" t="s">
        <v>381</v>
      </c>
      <c r="D26" s="2">
        <v>146</v>
      </c>
      <c r="E26" s="3">
        <v>179.5</v>
      </c>
      <c r="F26" s="3">
        <v>241.1</v>
      </c>
      <c r="G26" s="3">
        <v>200.4</v>
      </c>
      <c r="H26" s="3">
        <v>191.4</v>
      </c>
      <c r="I26" s="3">
        <v>223.8</v>
      </c>
      <c r="J26" s="3">
        <v>405.3</v>
      </c>
      <c r="N26">
        <f>F26*'ВАЛЮТНЫЙ КУРС'!B$5</f>
        <v>14063.362999999999</v>
      </c>
      <c r="O26">
        <f>G26*'ВАЛЮТНЫЙ КУРС'!C$5</f>
        <v>12533.336640000001</v>
      </c>
      <c r="P26">
        <f>H26*'ВАЛЮТНЫЙ КУРС'!D$5</f>
        <v>12388.862639999999</v>
      </c>
      <c r="Q26">
        <f>I26*'ВАЛЮТНЫЙ КУРС'!E$5</f>
        <v>16100.664360000001</v>
      </c>
      <c r="R26">
        <f>J26*'ВАЛЮТНЫЙ КУРС'!F$5</f>
        <v>29848.602210000005</v>
      </c>
      <c r="T26" s="39">
        <f>N26*1000/INDEX('ВРП-НОМИН'!D:D,MATCH($A26,'ВРП-НОМИН'!$B:$B,0))</f>
        <v>5.1932166803238131E-2</v>
      </c>
      <c r="U26" s="39">
        <f>O26*1000/INDEX('ВРП-НОМИН'!E:E,MATCH($A26,'ВРП-НОМИН'!$B:$B,0))</f>
        <v>4.1642164144103919E-2</v>
      </c>
      <c r="V26" s="39">
        <f>P26*1000/INDEX('ВРП-НОМИН'!F:F,MATCH($A26,'ВРП-НОМИН'!$B:$B,0))</f>
        <v>3.8830472270544994E-2</v>
      </c>
      <c r="W26" s="39">
        <f>Q26*1000/INDEX('ВРП-НОМИН'!G:G,MATCH($A26,'ВРП-НОМИН'!$B:$B,0))</f>
        <v>4.9877582415245751E-2</v>
      </c>
      <c r="X26" s="39">
        <f>R26*1000/INDEX('ВРП-НОМИН'!H:H,MATCH($A26,'ВРП-НОМИН'!$B:$B,0))</f>
        <v>6.6691241614829783E-2</v>
      </c>
      <c r="Z26" s="41">
        <f t="shared" si="0"/>
        <v>4.9794725449592521E-2</v>
      </c>
    </row>
    <row r="27" spans="1:26" x14ac:dyDescent="0.25">
      <c r="A27" s="38" t="s">
        <v>32</v>
      </c>
      <c r="B27" s="38" t="s">
        <v>380</v>
      </c>
      <c r="C27" s="38" t="s">
        <v>381</v>
      </c>
      <c r="D27" s="3">
        <v>173.7</v>
      </c>
      <c r="E27" s="3">
        <v>126.2</v>
      </c>
      <c r="F27" s="3">
        <v>134.19999999999999</v>
      </c>
      <c r="G27" s="3">
        <v>206.4</v>
      </c>
      <c r="H27" s="3">
        <v>152.80000000000001</v>
      </c>
      <c r="I27" s="2">
        <v>133</v>
      </c>
      <c r="J27" s="3">
        <v>128.69999999999999</v>
      </c>
      <c r="N27">
        <f>F27*'ВАЛЮТНЫЙ КУРС'!B$5</f>
        <v>7827.8859999999995</v>
      </c>
      <c r="O27">
        <f>G27*'ВАЛЮТНЫЙ КУРС'!C$5</f>
        <v>12908.586240000001</v>
      </c>
      <c r="P27">
        <f>H27*'ВАЛЮТНЫЙ КУРС'!D$5</f>
        <v>9890.3772800000006</v>
      </c>
      <c r="Q27">
        <f>I27*'ВАЛЮТНЫЙ КУРС'!E$5</f>
        <v>9568.3125999999993</v>
      </c>
      <c r="R27">
        <f>J27*'ВАЛЮТНЫЙ КУРС'!F$5</f>
        <v>9478.2015900000006</v>
      </c>
      <c r="T27" s="39">
        <f>N27*1000/INDEX('ВРП-НОМИН'!D:D,MATCH($A27,'ВРП-НОМИН'!$B:$B,0))</f>
        <v>1.2862658546437075E-2</v>
      </c>
      <c r="U27" s="39">
        <f>O27*1000/INDEX('ВРП-НОМИН'!E:E,MATCH($A27,'ВРП-НОМИН'!$B:$B,0))</f>
        <v>1.8540368005491945E-2</v>
      </c>
      <c r="V27" s="39">
        <f>P27*1000/INDEX('ВРП-НОМИН'!F:F,MATCH($A27,'ВРП-НОМИН'!$B:$B,0))</f>
        <v>1.3772238574337677E-2</v>
      </c>
      <c r="W27" s="39">
        <f>Q27*1000/INDEX('ВРП-НОМИН'!G:G,MATCH($A27,'ВРП-НОМИН'!$B:$B,0))</f>
        <v>1.5602200046792155E-2</v>
      </c>
      <c r="X27" s="39">
        <f>R27*1000/INDEX('ВРП-НОМИН'!H:H,MATCH($A27,'ВРП-НОМИН'!$B:$B,0))</f>
        <v>1.0894537017731602E-2</v>
      </c>
      <c r="Z27" s="41">
        <f t="shared" si="0"/>
        <v>1.433440043815809E-2</v>
      </c>
    </row>
    <row r="28" spans="1:26" x14ac:dyDescent="0.25">
      <c r="A28" s="38" t="s">
        <v>33</v>
      </c>
      <c r="B28" s="38" t="s">
        <v>380</v>
      </c>
      <c r="C28" s="38" t="s">
        <v>381</v>
      </c>
      <c r="D28" s="3">
        <v>125.9</v>
      </c>
      <c r="E28" s="3">
        <v>217.7</v>
      </c>
      <c r="F28" s="3">
        <v>192.8</v>
      </c>
      <c r="G28" s="3">
        <v>232.1</v>
      </c>
      <c r="H28" s="3">
        <v>281.5</v>
      </c>
      <c r="I28" s="3">
        <v>232.2</v>
      </c>
      <c r="J28" s="3">
        <v>367.2</v>
      </c>
      <c r="N28">
        <f>F28*'ВАЛЮТНЫЙ КУРС'!B$5</f>
        <v>11246.023999999999</v>
      </c>
      <c r="O28">
        <f>G28*'ВАЛЮТНЫЙ КУРС'!C$5</f>
        <v>14515.905360000001</v>
      </c>
      <c r="P28">
        <f>H28*'ВАЛЮТНЫЙ КУРС'!D$5</f>
        <v>18220.8194</v>
      </c>
      <c r="Q28">
        <f>I28*'ВАЛЮТНЫЙ КУРС'!E$5</f>
        <v>16704.97884</v>
      </c>
      <c r="R28">
        <f>J28*'ВАЛЮТНЫЙ КУРС'!F$5</f>
        <v>27042.70104</v>
      </c>
      <c r="T28" s="39">
        <f>N28*1000/INDEX('ВРП-НОМИН'!D:D,MATCH($A28,'ВРП-НОМИН'!$B:$B,0))</f>
        <v>1.4812866257890403E-2</v>
      </c>
      <c r="U28" s="39">
        <f>O28*1000/INDEX('ВРП-НОМИН'!E:E,MATCH($A28,'ВРП-НОМИН'!$B:$B,0))</f>
        <v>1.6767372259983846E-2</v>
      </c>
      <c r="V28" s="39">
        <f>P28*1000/INDEX('ВРП-НОМИН'!F:F,MATCH($A28,'ВРП-НОМИН'!$B:$B,0))</f>
        <v>2.0473420225486681E-2</v>
      </c>
      <c r="W28" s="39">
        <f>Q28*1000/INDEX('ВРП-НОМИН'!G:G,MATCH($A28,'ВРП-НОМИН'!$B:$B,0))</f>
        <v>2.1366811115906711E-2</v>
      </c>
      <c r="X28" s="39">
        <f>R28*1000/INDEX('ВРП-НОМИН'!H:H,MATCH($A28,'ВРП-НОМИН'!$B:$B,0))</f>
        <v>2.502806879477824E-2</v>
      </c>
      <c r="Z28" s="41">
        <f t="shared" si="0"/>
        <v>1.9689707730809178E-2</v>
      </c>
    </row>
    <row r="29" spans="1:26" x14ac:dyDescent="0.25">
      <c r="A29" s="38" t="s">
        <v>34</v>
      </c>
      <c r="B29" s="38" t="s">
        <v>380</v>
      </c>
      <c r="C29" s="38" t="s">
        <v>381</v>
      </c>
      <c r="D29" s="3">
        <v>0.7</v>
      </c>
      <c r="E29" s="2">
        <v>0</v>
      </c>
      <c r="F29" s="2">
        <v>0</v>
      </c>
      <c r="G29" s="2">
        <v>0</v>
      </c>
      <c r="H29" s="3">
        <v>0.2</v>
      </c>
      <c r="I29" s="2">
        <v>0</v>
      </c>
      <c r="J29" s="3">
        <v>6.1</v>
      </c>
      <c r="N29">
        <f>F29*'ВАЛЮТНЫЙ КУРС'!B$5</f>
        <v>0</v>
      </c>
      <c r="O29">
        <f>G29*'ВАЛЮТНЫЙ КУРС'!C$5</f>
        <v>0</v>
      </c>
      <c r="P29">
        <f>H29*'ВАЛЮТНЫЙ КУРС'!D$5</f>
        <v>12.94552</v>
      </c>
      <c r="Q29">
        <f>I29*'ВАЛЮТНЫЙ КУРС'!E$5</f>
        <v>0</v>
      </c>
      <c r="R29">
        <f>J29*'ВАЛЮТНЫЙ КУРС'!F$5</f>
        <v>449.23876999999999</v>
      </c>
      <c r="T29" s="39">
        <f>N29*1000/INDEX('ВРП-НОМИН'!D:D,MATCH($A29,'ВРП-НОМИН'!$B:$B,0))</f>
        <v>0</v>
      </c>
      <c r="U29" s="39">
        <f>O29*1000/INDEX('ВРП-НОМИН'!E:E,MATCH($A29,'ВРП-НОМИН'!$B:$B,0))</f>
        <v>0</v>
      </c>
      <c r="V29" s="39">
        <f>P29*1000/INDEX('ВРП-НОМИН'!F:F,MATCH($A29,'ВРП-НОМИН'!$B:$B,0))</f>
        <v>3.9110449102286552E-5</v>
      </c>
      <c r="W29" s="39">
        <f>Q29*1000/INDEX('ВРП-НОМИН'!G:G,MATCH($A29,'ВРП-НОМИН'!$B:$B,0))</f>
        <v>0</v>
      </c>
      <c r="X29" s="39">
        <f>R29*1000/INDEX('ВРП-НОМИН'!H:H,MATCH($A29,'ВРП-НОМИН'!$B:$B,0))</f>
        <v>1.0973415946260163E-3</v>
      </c>
      <c r="Z29" s="41">
        <f t="shared" si="0"/>
        <v>2.2729040874566058E-4</v>
      </c>
    </row>
    <row r="30" spans="1:26" x14ac:dyDescent="0.25">
      <c r="A30" s="38" t="s">
        <v>35</v>
      </c>
      <c r="B30" s="38" t="s">
        <v>380</v>
      </c>
      <c r="C30" s="38" t="s">
        <v>381</v>
      </c>
      <c r="D30" s="3">
        <v>125.3</v>
      </c>
      <c r="E30" s="3">
        <v>217.7</v>
      </c>
      <c r="F30" s="3">
        <v>192.8</v>
      </c>
      <c r="G30" s="3">
        <v>232.1</v>
      </c>
      <c r="H30" s="3">
        <v>281.3</v>
      </c>
      <c r="I30" s="3">
        <v>232.2</v>
      </c>
      <c r="J30" s="2">
        <v>361</v>
      </c>
      <c r="N30">
        <f>F30*'ВАЛЮТНЫЙ КУРС'!B$5</f>
        <v>11246.023999999999</v>
      </c>
      <c r="O30">
        <f>G30*'ВАЛЮТНЫЙ КУРС'!C$5</f>
        <v>14515.905360000001</v>
      </c>
      <c r="P30">
        <f>H30*'ВАЛЮТНЫЙ КУРС'!D$5</f>
        <v>18207.873879999999</v>
      </c>
      <c r="Q30">
        <f>I30*'ВАЛЮТНЫЙ КУРС'!E$5</f>
        <v>16704.97884</v>
      </c>
      <c r="R30">
        <f>J30*'ВАЛЮТНЫЙ КУРС'!F$5</f>
        <v>26586.097700000002</v>
      </c>
      <c r="T30" s="39">
        <f>N30*1000/INDEX('ВРП-НОМИН'!D:D,MATCH($A30,'ВРП-НОМИН'!$B:$B,0))</f>
        <v>2.2792193680595672E-2</v>
      </c>
      <c r="U30" s="39">
        <f>O30*1000/INDEX('ВРП-НОМИН'!E:E,MATCH($A30,'ВРП-НОМИН'!$B:$B,0))</f>
        <v>2.6619174209818595E-2</v>
      </c>
      <c r="V30" s="39">
        <f>P30*1000/INDEX('ВРП-НОМИН'!F:F,MATCH($A30,'ВРП-НОМИН'!$B:$B,0))</f>
        <v>3.2573660713142043E-2</v>
      </c>
      <c r="W30" s="39">
        <f>Q30*1000/INDEX('ВРП-НОМИН'!G:G,MATCH($A30,'ВРП-НОМИН'!$B:$B,0))</f>
        <v>3.0309607398024067E-2</v>
      </c>
      <c r="X30" s="39">
        <f>R30*1000/INDEX('ВРП-НОМИН'!H:H,MATCH($A30,'ВРП-НОМИН'!$B:$B,0))</f>
        <v>3.9615309554977413E-2</v>
      </c>
      <c r="Z30" s="41">
        <f t="shared" si="0"/>
        <v>3.0381989111311559E-2</v>
      </c>
    </row>
    <row r="31" spans="1:26" x14ac:dyDescent="0.25">
      <c r="A31" s="38" t="s">
        <v>36</v>
      </c>
      <c r="B31" s="38" t="s">
        <v>380</v>
      </c>
      <c r="C31" s="38" t="s">
        <v>381</v>
      </c>
      <c r="D31" s="3">
        <v>676.3</v>
      </c>
      <c r="E31" s="3">
        <v>603.70000000000005</v>
      </c>
      <c r="F31" s="3">
        <v>662.4</v>
      </c>
      <c r="G31" s="3">
        <v>711.1</v>
      </c>
      <c r="H31" s="3">
        <v>828.7</v>
      </c>
      <c r="I31" s="3">
        <v>808.9</v>
      </c>
      <c r="J31" s="3">
        <v>630.5</v>
      </c>
      <c r="N31">
        <f>F31*'ВАЛЮТНЫЙ КУРС'!B$5</f>
        <v>38637.791999999994</v>
      </c>
      <c r="O31">
        <f>G31*'ВАЛЮТНЫЙ КУРС'!C$5</f>
        <v>44473.331760000001</v>
      </c>
      <c r="P31">
        <f>H31*'ВАЛЮТНЫЙ КУРС'!D$5</f>
        <v>53639.762119999999</v>
      </c>
      <c r="Q31">
        <f>I31*'ВАЛЮТНЫЙ КУРС'!E$5</f>
        <v>58194.045579999998</v>
      </c>
      <c r="R31">
        <f>J31*'ВАЛЮТНЫЙ КУРС'!F$5</f>
        <v>46433.613850000002</v>
      </c>
      <c r="T31" s="39">
        <f>N31*1000/INDEX('ВРП-НОМИН'!D:D,MATCH($A31,'ВРП-НОМИН'!$B:$B,0))</f>
        <v>7.1200290812314881E-2</v>
      </c>
      <c r="U31" s="39">
        <f>O31*1000/INDEX('ВРП-НОМИН'!E:E,MATCH($A31,'ВРП-НОМИН'!$B:$B,0))</f>
        <v>7.2238285225604257E-2</v>
      </c>
      <c r="V31" s="39">
        <f>P31*1000/INDEX('ВРП-НОМИН'!F:F,MATCH($A31,'ВРП-НОМИН'!$B:$B,0))</f>
        <v>8.4771169253108958E-2</v>
      </c>
      <c r="W31" s="39">
        <f>Q31*1000/INDEX('ВРП-НОМИН'!G:G,MATCH($A31,'ВРП-НОМИН'!$B:$B,0))</f>
        <v>9.319440164401048E-2</v>
      </c>
      <c r="X31" s="39">
        <f>R31*1000/INDEX('ВРП-НОМИН'!H:H,MATCH($A31,'ВРП-НОМИН'!$B:$B,0))</f>
        <v>4.5235041443813545E-2</v>
      </c>
      <c r="Z31" s="41">
        <f t="shared" si="0"/>
        <v>7.3327837675770419E-2</v>
      </c>
    </row>
    <row r="32" spans="1:26" x14ac:dyDescent="0.25">
      <c r="A32" s="38" t="s">
        <v>37</v>
      </c>
      <c r="B32" s="38" t="s">
        <v>380</v>
      </c>
      <c r="C32" s="38" t="s">
        <v>381</v>
      </c>
      <c r="D32" s="3">
        <v>7966.8</v>
      </c>
      <c r="E32" s="3">
        <v>5806.6</v>
      </c>
      <c r="F32" s="3">
        <v>7202.7</v>
      </c>
      <c r="G32" s="3">
        <v>8251.2000000000007</v>
      </c>
      <c r="H32" s="3">
        <v>7998.9</v>
      </c>
      <c r="I32" s="3">
        <v>6759.6</v>
      </c>
      <c r="J32" s="3">
        <v>8758.7999999999993</v>
      </c>
      <c r="N32">
        <f>F32*'ВАЛЮТНЫЙ КУРС'!B$5</f>
        <v>420133.49099999998</v>
      </c>
      <c r="O32">
        <f>G32*'ВАЛЮТНЫЙ КУРС'!C$5</f>
        <v>516043.24992000009</v>
      </c>
      <c r="P32">
        <f>H32*'ВАЛЮТНЫЙ КУРС'!D$5</f>
        <v>517749.59963999991</v>
      </c>
      <c r="Q32">
        <f>I32*'ВАЛЮТНЫЙ КУРС'!E$5</f>
        <v>486300.49512000004</v>
      </c>
      <c r="R32">
        <f>J32*'ВАЛЮТНЫЙ КУРС'!F$5</f>
        <v>645047.95715999999</v>
      </c>
      <c r="T32" s="39">
        <f>N32*1000/INDEX('ВРП-НОМИН'!D:D,MATCH($A32,'ВРП-НОМИН'!$B:$B,0))</f>
        <v>0.94057434910805626</v>
      </c>
      <c r="U32" s="39">
        <f>O32*1000/INDEX('ВРП-НОМИН'!E:E,MATCH($A32,'ВРП-НОМИН'!$B:$B,0))</f>
        <v>1.0460992626619312</v>
      </c>
      <c r="V32" s="39">
        <f>P32*1000/INDEX('ВРП-НОМИН'!F:F,MATCH($A32,'ВРП-НОМИН'!$B:$B,0))</f>
        <v>0.99385433469878293</v>
      </c>
      <c r="W32" s="39">
        <f>Q32*1000/INDEX('ВРП-НОМИН'!G:G,MATCH($A32,'ВРП-НОМИН'!$B:$B,0))</f>
        <v>0.88529143324668647</v>
      </c>
      <c r="X32" s="39">
        <f>R32*1000/INDEX('ВРП-НОМИН'!H:H,MATCH($A32,'ВРП-НОМИН'!$B:$B,0))</f>
        <v>0.94331243428411682</v>
      </c>
      <c r="Z32" s="41">
        <f t="shared" si="0"/>
        <v>0.96182636279991485</v>
      </c>
    </row>
    <row r="33" spans="1:26" x14ac:dyDescent="0.25">
      <c r="A33" s="38" t="s">
        <v>38</v>
      </c>
      <c r="B33" s="38" t="s">
        <v>380</v>
      </c>
      <c r="C33" s="38" t="s">
        <v>381</v>
      </c>
      <c r="D33" s="3">
        <v>3151.5</v>
      </c>
      <c r="E33" s="3">
        <v>2681.7</v>
      </c>
      <c r="F33" s="2">
        <v>3585</v>
      </c>
      <c r="G33" s="3">
        <v>4117.6000000000004</v>
      </c>
      <c r="H33" s="3">
        <v>3929.9</v>
      </c>
      <c r="I33" s="3">
        <v>3576.2</v>
      </c>
      <c r="J33" s="3">
        <v>4353.8999999999996</v>
      </c>
      <c r="N33">
        <f>F33*'ВАЛЮТНЫЙ КУРС'!B$5</f>
        <v>209113.05</v>
      </c>
      <c r="O33">
        <f>G33*'ВАЛЮТНЫЙ КУРС'!C$5</f>
        <v>257521.29216000004</v>
      </c>
      <c r="P33">
        <f>H33*'ВАЛЮТНЫЙ КУРС'!D$5</f>
        <v>254372.99523999999</v>
      </c>
      <c r="Q33">
        <f>I33*'ВАЛЮТНЫЙ КУРС'!E$5</f>
        <v>257279.69563999999</v>
      </c>
      <c r="R33">
        <f>J33*'ВАЛЮТНЫЙ КУРС'!F$5</f>
        <v>320646.01322999998</v>
      </c>
      <c r="T33" s="39">
        <f>N33*1000/INDEX('ВРП-НОМИН'!D:D,MATCH($A33,'ВРП-НОМИН'!$B:$B,0))</f>
        <v>0.2085825651949694</v>
      </c>
      <c r="U33" s="39">
        <f>O33*1000/INDEX('ВРП-НОМИН'!E:E,MATCH($A33,'ВРП-НОМИН'!$B:$B,0))</f>
        <v>0.22439119218632861</v>
      </c>
      <c r="V33" s="39">
        <f>P33*1000/INDEX('ВРП-НОМИН'!F:F,MATCH($A33,'ВРП-НОМИН'!$B:$B,0))</f>
        <v>0.20787548664742853</v>
      </c>
      <c r="W33" s="39">
        <f>Q33*1000/INDEX('ВРП-НОМИН'!G:G,MATCH($A33,'ВРП-НОМИН'!$B:$B,0))</f>
        <v>0.20771121731007677</v>
      </c>
      <c r="X33" s="39">
        <f>R33*1000/INDEX('ВРП-НОМИН'!H:H,MATCH($A33,'ВРП-НОМИН'!$B:$B,0))</f>
        <v>0.21763987440803115</v>
      </c>
      <c r="Z33" s="41">
        <f t="shared" si="0"/>
        <v>0.21324006714936691</v>
      </c>
    </row>
    <row r="34" spans="1:26" x14ac:dyDescent="0.25">
      <c r="A34" s="38" t="s">
        <v>39</v>
      </c>
      <c r="B34" s="38" t="s">
        <v>380</v>
      </c>
      <c r="C34" s="38" t="s">
        <v>381</v>
      </c>
      <c r="D34" s="3">
        <v>366.4</v>
      </c>
      <c r="E34" s="3">
        <v>395.4</v>
      </c>
      <c r="F34" s="3">
        <v>357.5</v>
      </c>
      <c r="G34" s="3">
        <v>330.3</v>
      </c>
      <c r="H34" s="3">
        <v>335.2</v>
      </c>
      <c r="I34" s="2">
        <v>328</v>
      </c>
      <c r="J34" s="3">
        <v>543.4</v>
      </c>
      <c r="N34">
        <f>F34*'ВАЛЮТНЫЙ КУРС'!B$5</f>
        <v>20852.974999999999</v>
      </c>
      <c r="O34">
        <f>G34*'ВАЛЮТНЫЙ КУРС'!C$5</f>
        <v>20657.49048</v>
      </c>
      <c r="P34">
        <f>H34*'ВАЛЮТНЫЙ КУРС'!D$5</f>
        <v>21696.691519999997</v>
      </c>
      <c r="Q34">
        <f>I34*'ВАЛЮТНЫЙ КУРС'!E$5</f>
        <v>23597.0416</v>
      </c>
      <c r="R34">
        <f>J34*'ВАЛЮТНЫЙ КУРС'!F$5</f>
        <v>40019.073380000002</v>
      </c>
      <c r="T34" s="39">
        <f>N34*1000/INDEX('ВРП-НОМИН'!D:D,MATCH($A34,'ВРП-НОМИН'!$B:$B,0))</f>
        <v>4.3502352682567982E-2</v>
      </c>
      <c r="U34" s="39">
        <f>O34*1000/INDEX('ВРП-НОМИН'!E:E,MATCH($A34,'ВРП-НОМИН'!$B:$B,0))</f>
        <v>3.9645772472202571E-2</v>
      </c>
      <c r="V34" s="39">
        <f>P34*1000/INDEX('ВРП-НОМИН'!F:F,MATCH($A34,'ВРП-НОМИН'!$B:$B,0))</f>
        <v>3.519310184608386E-2</v>
      </c>
      <c r="W34" s="39">
        <f>Q34*1000/INDEX('ВРП-НОМИН'!G:G,MATCH($A34,'ВРП-НОМИН'!$B:$B,0))</f>
        <v>2.9553558517531036E-2</v>
      </c>
      <c r="X34" s="39">
        <f>R34*1000/INDEX('ВРП-НОМИН'!H:H,MATCH($A34,'ВРП-НОМИН'!$B:$B,0))</f>
        <v>3.6163739588358709E-2</v>
      </c>
      <c r="Z34" s="41">
        <f t="shared" si="0"/>
        <v>3.6811705021348826E-2</v>
      </c>
    </row>
    <row r="35" spans="1:26" x14ac:dyDescent="0.25">
      <c r="A35" s="38" t="s">
        <v>40</v>
      </c>
      <c r="B35" s="38" t="s">
        <v>380</v>
      </c>
      <c r="C35" s="38" t="s">
        <v>381</v>
      </c>
      <c r="D35" s="3">
        <v>623.4</v>
      </c>
      <c r="E35" s="3">
        <v>437.2</v>
      </c>
      <c r="F35" s="3">
        <v>389.1</v>
      </c>
      <c r="G35" s="3">
        <v>440.7</v>
      </c>
      <c r="H35" s="3">
        <v>588.6</v>
      </c>
      <c r="I35" s="3">
        <v>567.20000000000005</v>
      </c>
      <c r="J35" s="3">
        <v>565.20000000000005</v>
      </c>
      <c r="N35">
        <f>F35*'ВАЛЮТНЫЙ КУРС'!B$5</f>
        <v>22696.203000000001</v>
      </c>
      <c r="O35">
        <f>G35*'ВАЛЮТНЫЙ КУРС'!C$5</f>
        <v>27562.083119999999</v>
      </c>
      <c r="P35">
        <f>H35*'ВАЛЮТНЫЙ КУРС'!D$5</f>
        <v>38098.665359999999</v>
      </c>
      <c r="Q35">
        <f>I35*'ВАЛЮТНЫЙ КУРС'!E$5</f>
        <v>40805.615840000006</v>
      </c>
      <c r="R35">
        <f>J35*'ВАЛЮТНЫЙ КУРС'!F$5</f>
        <v>41624.549640000005</v>
      </c>
      <c r="T35" s="39">
        <f>N35*1000/INDEX('ВРП-НОМИН'!D:D,MATCH($A35,'ВРП-НОМИН'!$B:$B,0))</f>
        <v>8.8599676962127435E-2</v>
      </c>
      <c r="U35" s="39">
        <f>O35*1000/INDEX('ВРП-НОМИН'!E:E,MATCH($A35,'ВРП-НОМИН'!$B:$B,0))</f>
        <v>0.10631232296929669</v>
      </c>
      <c r="V35" s="39">
        <f>P35*1000/INDEX('ВРП-НОМИН'!F:F,MATCH($A35,'ВРП-НОМИН'!$B:$B,0))</f>
        <v>0.13914372636873965</v>
      </c>
      <c r="W35" s="39">
        <f>Q35*1000/INDEX('ВРП-НОМИН'!G:G,MATCH($A35,'ВРП-НОМИН'!$B:$B,0))</f>
        <v>0.14589624141690002</v>
      </c>
      <c r="X35" s="39">
        <f>R35*1000/INDEX('ВРП-НОМИН'!H:H,MATCH($A35,'ВРП-НОМИН'!$B:$B,0))</f>
        <v>0.12041898692818591</v>
      </c>
      <c r="Z35" s="41">
        <f t="shared" si="0"/>
        <v>0.12007419092904995</v>
      </c>
    </row>
    <row r="36" spans="1:26" x14ac:dyDescent="0.25">
      <c r="A36" s="38" t="s">
        <v>41</v>
      </c>
      <c r="B36" s="38" t="s">
        <v>380</v>
      </c>
      <c r="C36" s="38" t="s">
        <v>381</v>
      </c>
      <c r="D36" s="3">
        <v>530.4</v>
      </c>
      <c r="E36" s="3">
        <v>372.6</v>
      </c>
      <c r="F36" s="2">
        <v>357</v>
      </c>
      <c r="G36" s="3">
        <v>310.2</v>
      </c>
      <c r="H36" s="2">
        <v>322</v>
      </c>
      <c r="I36" s="3">
        <v>309.7</v>
      </c>
      <c r="J36" s="3">
        <v>468.8</v>
      </c>
      <c r="N36">
        <f>F36*'ВАЛЮТНЫЙ КУРС'!B$5</f>
        <v>20823.809999999998</v>
      </c>
      <c r="O36">
        <f>G36*'ВАЛЮТНЫЙ КУРС'!C$5</f>
        <v>19400.404320000001</v>
      </c>
      <c r="P36">
        <f>H36*'ВАЛЮТНЫЙ КУРС'!D$5</f>
        <v>20842.287199999999</v>
      </c>
      <c r="Q36">
        <f>I36*'ВАЛЮТНЫЙ КУРС'!E$5</f>
        <v>22280.499339999998</v>
      </c>
      <c r="R36">
        <f>J36*'ВАЛЮТНЫЙ КУРС'!F$5</f>
        <v>34525.104160000003</v>
      </c>
      <c r="T36" s="39">
        <f>N36*1000/INDEX('ВРП-НОМИН'!D:D,MATCH($A36,'ВРП-НОМИН'!$B:$B,0))</f>
        <v>0.12555198641020229</v>
      </c>
      <c r="U36" s="39">
        <f>O36*1000/INDEX('ВРП-НОМИН'!E:E,MATCH($A36,'ВРП-НОМИН'!$B:$B,0))</f>
        <v>0.10734448686442931</v>
      </c>
      <c r="V36" s="39">
        <f>P36*1000/INDEX('ВРП-НОМИН'!F:F,MATCH($A36,'ВРП-НОМИН'!$B:$B,0))</f>
        <v>0.10600002681648785</v>
      </c>
      <c r="W36" s="39">
        <f>Q36*1000/INDEX('ВРП-НОМИН'!G:G,MATCH($A36,'ВРП-НОМИН'!$B:$B,0))</f>
        <v>0.11043251863591744</v>
      </c>
      <c r="X36" s="39">
        <f>R36*1000/INDEX('ВРП-НОМИН'!H:H,MATCH($A36,'ВРП-НОМИН'!$B:$B,0))</f>
        <v>0.15159895522065175</v>
      </c>
      <c r="Z36" s="41">
        <f t="shared" si="0"/>
        <v>0.12018559478953775</v>
      </c>
    </row>
    <row r="37" spans="1:26" x14ac:dyDescent="0.25">
      <c r="A37" s="38" t="s">
        <v>42</v>
      </c>
      <c r="B37" s="38" t="s">
        <v>380</v>
      </c>
      <c r="C37" s="38" t="s">
        <v>381</v>
      </c>
      <c r="D37" s="3">
        <v>20248.2</v>
      </c>
      <c r="E37" s="3">
        <v>21323.4</v>
      </c>
      <c r="F37" s="3">
        <v>22824.799999999999</v>
      </c>
      <c r="G37" s="3">
        <v>22773.8</v>
      </c>
      <c r="H37" s="2">
        <v>23140</v>
      </c>
      <c r="I37" s="3">
        <v>21589.4</v>
      </c>
      <c r="J37" s="3">
        <v>26629.3</v>
      </c>
      <c r="N37">
        <f>F37*'ВАЛЮТНЫЙ КУРС'!B$5</f>
        <v>1331370.584</v>
      </c>
      <c r="O37">
        <f>G37*'ВАЛЮТНЫЙ КУРС'!C$5</f>
        <v>1424309.89008</v>
      </c>
      <c r="P37">
        <f>H37*'ВАЛЮТНЫЙ КУРС'!D$5</f>
        <v>1497796.6639999999</v>
      </c>
      <c r="Q37">
        <f>I37*'ВАЛЮТНЫЙ КУРС'!E$5</f>
        <v>1553188.9326800001</v>
      </c>
      <c r="R37">
        <f>J37*'ВАЛЮТНЫЙ КУРС'!F$5</f>
        <v>1961133.4390100001</v>
      </c>
      <c r="T37" s="39">
        <f>N37*1000/INDEX('ВРП-НОМИН'!D:D,MATCH($A37,'ВРП-НОМИН'!$B:$B,0))</f>
        <v>0.31084736973471194</v>
      </c>
      <c r="U37" s="39">
        <f>O37*1000/INDEX('ВРП-НОМИН'!E:E,MATCH($A37,'ВРП-НОМИН'!$B:$B,0))</f>
        <v>0.29764782401210893</v>
      </c>
      <c r="V37" s="39">
        <f>P37*1000/INDEX('ВРП-НОМИН'!F:F,MATCH($A37,'ВРП-НОМИН'!$B:$B,0))</f>
        <v>0.28880819762782373</v>
      </c>
      <c r="W37" s="39">
        <f>Q37*1000/INDEX('ВРП-НОМИН'!G:G,MATCH($A37,'ВРП-НОМИН'!$B:$B,0))</f>
        <v>0.29126525292756539</v>
      </c>
      <c r="X37" s="39">
        <f>R37*1000/INDEX('ВРП-НОМИН'!H:H,MATCH($A37,'ВРП-НОМИН'!$B:$B,0))</f>
        <v>0.20817842322462649</v>
      </c>
      <c r="Z37" s="41">
        <f t="shared" si="0"/>
        <v>0.27934941350536724</v>
      </c>
    </row>
    <row r="38" spans="1:26" x14ac:dyDescent="0.25">
      <c r="A38" s="38" t="s">
        <v>382</v>
      </c>
      <c r="B38" s="38" t="s">
        <v>380</v>
      </c>
      <c r="C38" s="38" t="s">
        <v>381</v>
      </c>
      <c r="D38" s="3">
        <v>7479.2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N38" t="e">
        <f>F38*'ВАЛЮТНЫЙ КУРС'!B$5</f>
        <v>#VALUE!</v>
      </c>
      <c r="O38" t="e">
        <f>G38*'ВАЛЮТНЫЙ КУРС'!C$5</f>
        <v>#VALUE!</v>
      </c>
      <c r="P38" t="e">
        <f>H38*'ВАЛЮТНЫЙ КУРС'!D$5</f>
        <v>#VALUE!</v>
      </c>
      <c r="Q38" t="e">
        <f>I38*'ВАЛЮТНЫЙ КУРС'!E$5</f>
        <v>#VALUE!</v>
      </c>
      <c r="R38" t="e">
        <f>J38*'ВАЛЮТНЫЙ КУРС'!F$5</f>
        <v>#VALUE!</v>
      </c>
      <c r="T38" s="39" t="e">
        <f>N38*1000/INDEX('ВРП-НОМИН'!D:D,MATCH($A38,'ВРП-НОМИН'!$B:$B,0))</f>
        <v>#VALUE!</v>
      </c>
      <c r="U38" s="39" t="e">
        <f>O38*1000/INDEX('ВРП-НОМИН'!E:E,MATCH($A38,'ВРП-НОМИН'!$B:$B,0))</f>
        <v>#VALUE!</v>
      </c>
      <c r="V38" s="39" t="e">
        <f>P38*1000/INDEX('ВРП-НОМИН'!F:F,MATCH($A38,'ВРП-НОМИН'!$B:$B,0))</f>
        <v>#VALUE!</v>
      </c>
      <c r="W38" s="39" t="e">
        <f>Q38*1000/INDEX('ВРП-НОМИН'!G:G,MATCH($A38,'ВРП-НОМИН'!$B:$B,0))</f>
        <v>#VALUE!</v>
      </c>
      <c r="X38" s="39" t="e">
        <f>R38*1000/INDEX('ВРП-НОМИН'!H:H,MATCH($A38,'ВРП-НОМИН'!$B:$B,0))</f>
        <v>#VALUE!</v>
      </c>
      <c r="Z38" s="41" t="e">
        <f t="shared" si="0"/>
        <v>#VALUE!</v>
      </c>
    </row>
    <row r="39" spans="1:26" x14ac:dyDescent="0.25">
      <c r="A39" s="38" t="s">
        <v>43</v>
      </c>
      <c r="B39" s="38" t="s">
        <v>380</v>
      </c>
      <c r="C39" s="38" t="s">
        <v>381</v>
      </c>
      <c r="D39" t="s">
        <v>0</v>
      </c>
      <c r="E39" s="3">
        <v>7077.4</v>
      </c>
      <c r="F39" s="3">
        <v>8483.2000000000007</v>
      </c>
      <c r="G39" s="3">
        <v>9415.7000000000007</v>
      </c>
      <c r="H39" s="3">
        <v>8220.4</v>
      </c>
      <c r="I39" s="3">
        <v>8133.4</v>
      </c>
      <c r="J39" s="3">
        <v>9607.5</v>
      </c>
      <c r="N39">
        <f>F39*'ВАЛЮТНЫЙ КУРС'!B$5</f>
        <v>494825.05600000004</v>
      </c>
      <c r="O39">
        <f>G39*'ВАЛЮТНЫЙ КУРС'!C$5</f>
        <v>588872.94312000007</v>
      </c>
      <c r="P39">
        <f>H39*'ВАЛЮТНЫЙ КУРС'!D$5</f>
        <v>532086.76303999999</v>
      </c>
      <c r="Q39">
        <f>I39*'ВАЛЮТНЫЙ КУРС'!E$5</f>
        <v>585134.68947999994</v>
      </c>
      <c r="R39">
        <f>J39*'ВАЛЮТНЫЙ КУРС'!F$5</f>
        <v>707551.06275000004</v>
      </c>
      <c r="T39" s="39">
        <f>N39*1000/INDEX('ВРП-НОМИН'!D:D,MATCH($A39,'ВРП-НОМИН'!$B:$B,0))</f>
        <v>8.4825395141064935E-2</v>
      </c>
      <c r="U39" s="39">
        <f>O39*1000/INDEX('ВРП-НОМИН'!E:E,MATCH($A39,'ВРП-НОМИН'!$B:$B,0))</f>
        <v>9.3171188893436938E-2</v>
      </c>
      <c r="V39" s="39">
        <f>P39*1000/INDEX('ВРП-НОМИН'!F:F,MATCH($A39,'ВРП-НОМИН'!$B:$B,0))</f>
        <v>8.0476159251930038E-2</v>
      </c>
      <c r="W39" s="39">
        <f>Q39*1000/INDEX('ВРП-НОМИН'!G:G,MATCH($A39,'ВРП-НОМИН'!$B:$B,0))</f>
        <v>8.6253753551280149E-2</v>
      </c>
      <c r="X39" s="39">
        <f>R39*1000/INDEX('ВРП-НОМИН'!H:H,MATCH($A39,'ВРП-НОМИН'!$B:$B,0))</f>
        <v>8.7017637853099197E-2</v>
      </c>
      <c r="Z39" s="41">
        <f t="shared" si="0"/>
        <v>8.6348826938162246E-2</v>
      </c>
    </row>
    <row r="40" spans="1:26" x14ac:dyDescent="0.25">
      <c r="A40" s="38" t="s">
        <v>44</v>
      </c>
      <c r="B40" s="38" t="s">
        <v>380</v>
      </c>
      <c r="C40" s="38" t="s">
        <v>381</v>
      </c>
      <c r="D40" s="3">
        <v>52.5</v>
      </c>
      <c r="E40" s="3">
        <v>51.5</v>
      </c>
      <c r="F40" s="3">
        <v>48.9</v>
      </c>
      <c r="G40" s="3">
        <v>55.8</v>
      </c>
      <c r="H40" s="3">
        <v>68.400000000000006</v>
      </c>
      <c r="I40" s="2">
        <v>54</v>
      </c>
      <c r="J40" s="3">
        <v>67.2</v>
      </c>
      <c r="N40">
        <f>F40*'ВАЛЮТНЫЙ КУРС'!B$5</f>
        <v>2852.337</v>
      </c>
      <c r="O40">
        <f>G40*'ВАЛЮТНЫЙ КУРС'!C$5</f>
        <v>3489.8212800000001</v>
      </c>
      <c r="P40">
        <f>H40*'ВАЛЮТНЫЙ КУРС'!D$5</f>
        <v>4427.3678399999999</v>
      </c>
      <c r="Q40">
        <f>I40*'ВАЛЮТНЫЙ КУРС'!E$5</f>
        <v>3884.8788</v>
      </c>
      <c r="R40">
        <f>J40*'ВАЛЮТНЫЙ КУРС'!F$5</f>
        <v>4948.9910400000008</v>
      </c>
      <c r="T40" s="39">
        <f>N40*1000/INDEX('ВРП-НОМИН'!D:D,MATCH($A40,'ВРП-НОМИН'!$B:$B,0))</f>
        <v>2.599779802609993E-2</v>
      </c>
      <c r="U40" s="39">
        <f>O40*1000/INDEX('ВРП-НОМИН'!E:E,MATCH($A40,'ВРП-НОМИН'!$B:$B,0))</f>
        <v>2.9091114635198968E-2</v>
      </c>
      <c r="V40" s="39">
        <f>P40*1000/INDEX('ВРП-НОМИН'!F:F,MATCH($A40,'ВРП-НОМИН'!$B:$B,0))</f>
        <v>3.3764283516161703E-2</v>
      </c>
      <c r="W40" s="39">
        <f>Q40*1000/INDEX('ВРП-НОМИН'!G:G,MATCH($A40,'ВРП-НОМИН'!$B:$B,0))</f>
        <v>2.7183418893043845E-2</v>
      </c>
      <c r="X40" s="39">
        <f>R40*1000/INDEX('ВРП-НОМИН'!H:H,MATCH($A40,'ВРП-НОМИН'!$B:$B,0))</f>
        <v>2.8876260947320175E-2</v>
      </c>
      <c r="Z40" s="41">
        <f t="shared" si="0"/>
        <v>2.8982575203564925E-2</v>
      </c>
    </row>
    <row r="41" spans="1:26" x14ac:dyDescent="0.25">
      <c r="A41" s="38" t="s">
        <v>45</v>
      </c>
      <c r="B41" s="38" t="s">
        <v>380</v>
      </c>
      <c r="C41" s="38" t="s">
        <v>381</v>
      </c>
      <c r="D41" s="3">
        <v>1.1000000000000001</v>
      </c>
      <c r="E41" s="2">
        <v>0</v>
      </c>
      <c r="F41" s="2">
        <v>0</v>
      </c>
      <c r="G41" s="3">
        <v>4.5999999999999996</v>
      </c>
      <c r="H41" s="3">
        <v>0.7</v>
      </c>
      <c r="I41" s="3">
        <v>0.3</v>
      </c>
      <c r="J41" s="3">
        <v>0.5</v>
      </c>
      <c r="N41">
        <f>F41*'ВАЛЮТНЫЙ КУРС'!B$5</f>
        <v>0</v>
      </c>
      <c r="O41">
        <f>G41*'ВАЛЮТНЫЙ КУРС'!C$5</f>
        <v>287.69135999999997</v>
      </c>
      <c r="P41">
        <f>H41*'ВАЛЮТНЫЙ КУРС'!D$5</f>
        <v>45.309319999999992</v>
      </c>
      <c r="Q41">
        <f>I41*'ВАЛЮТНЫЙ КУРС'!E$5</f>
        <v>21.582660000000001</v>
      </c>
      <c r="R41">
        <f>J41*'ВАЛЮТНЫЙ КУРС'!F$5</f>
        <v>36.822850000000003</v>
      </c>
      <c r="T41" s="39">
        <f>N41*1000/INDEX('ВРП-НОМИН'!D:D,MATCH($A41,'ВРП-НОМИН'!$B:$B,0))</f>
        <v>0</v>
      </c>
      <c r="U41" s="39">
        <f>O41*1000/INDEX('ВРП-НОМИН'!E:E,MATCH($A41,'ВРП-НОМИН'!$B:$B,0))</f>
        <v>3.3410860548558517E-3</v>
      </c>
      <c r="V41" s="39">
        <f>P41*1000/INDEX('ВРП-НОМИН'!F:F,MATCH($A41,'ВРП-НОМИН'!$B:$B,0))</f>
        <v>5.0916845391016017E-4</v>
      </c>
      <c r="W41" s="39">
        <f>Q41*1000/INDEX('ВРП-НОМИН'!G:G,MATCH($A41,'ВРП-НОМИН'!$B:$B,0))</f>
        <v>2.295394575099201E-4</v>
      </c>
      <c r="X41" s="39">
        <f>R41*1000/INDEX('ВРП-НОМИН'!H:H,MATCH($A41,'ВРП-НОМИН'!$B:$B,0))</f>
        <v>3.5967815535840739E-4</v>
      </c>
      <c r="Z41" s="41">
        <f t="shared" si="0"/>
        <v>8.8789442432686788E-4</v>
      </c>
    </row>
    <row r="42" spans="1:26" x14ac:dyDescent="0.25">
      <c r="A42" s="38" t="s">
        <v>46</v>
      </c>
      <c r="B42" s="38" t="s">
        <v>380</v>
      </c>
      <c r="C42" s="38" t="s">
        <v>381</v>
      </c>
      <c r="D42" s="3">
        <v>100.1</v>
      </c>
      <c r="E42" s="3">
        <v>66.5</v>
      </c>
      <c r="F42" s="3">
        <v>63.4</v>
      </c>
      <c r="G42" s="3">
        <v>56.5</v>
      </c>
      <c r="H42" s="3">
        <v>60.5</v>
      </c>
      <c r="I42" s="3">
        <v>41.2</v>
      </c>
      <c r="J42" s="3">
        <v>31.7</v>
      </c>
      <c r="N42">
        <f>F42*'ВАЛЮТНЫЙ КУРС'!B$5</f>
        <v>3698.1219999999998</v>
      </c>
      <c r="O42">
        <f>G42*'ВАЛЮТНЫЙ КУРС'!C$5</f>
        <v>3533.6004000000003</v>
      </c>
      <c r="P42">
        <f>H42*'ВАЛЮТНЫЙ КУРС'!D$5</f>
        <v>3916.0197999999996</v>
      </c>
      <c r="Q42">
        <f>I42*'ВАЛЮТНЫЙ КУРС'!E$5</f>
        <v>2964.0186400000002</v>
      </c>
      <c r="R42">
        <f>J42*'ВАЛЮТНЫЙ КУРС'!F$5</f>
        <v>2334.5686900000001</v>
      </c>
      <c r="T42" s="39">
        <f>N42*1000/INDEX('ВРП-НОМИН'!D:D,MATCH($A42,'ВРП-НОМИН'!$B:$B,0))</f>
        <v>9.6059256288549243E-3</v>
      </c>
      <c r="U42" s="39">
        <f>O42*1000/INDEX('ВРП-НОМИН'!E:E,MATCH($A42,'ВРП-НОМИН'!$B:$B,0))</f>
        <v>8.0779449433139791E-3</v>
      </c>
      <c r="V42" s="39">
        <f>P42*1000/INDEX('ВРП-НОМИН'!F:F,MATCH($A42,'ВРП-НОМИН'!$B:$B,0))</f>
        <v>8.235144316017972E-3</v>
      </c>
      <c r="W42" s="39">
        <f>Q42*1000/INDEX('ВРП-НОМИН'!G:G,MATCH($A42,'ВРП-НОМИН'!$B:$B,0))</f>
        <v>5.7314782785740483E-3</v>
      </c>
      <c r="X42" s="39">
        <f>R42*1000/INDEX('ВРП-НОМИН'!H:H,MATCH($A42,'ВРП-НОМИН'!$B:$B,0))</f>
        <v>3.8004777893676615E-3</v>
      </c>
      <c r="Z42" s="41">
        <f t="shared" si="0"/>
        <v>7.0901941912257186E-3</v>
      </c>
    </row>
    <row r="43" spans="1:26" x14ac:dyDescent="0.25">
      <c r="A43" s="38" t="s">
        <v>47</v>
      </c>
      <c r="B43" s="38" t="s">
        <v>380</v>
      </c>
      <c r="C43" s="38" t="s">
        <v>381</v>
      </c>
      <c r="D43" s="2">
        <v>4004</v>
      </c>
      <c r="E43" s="2">
        <v>3721</v>
      </c>
      <c r="F43" s="3">
        <v>4597.3999999999996</v>
      </c>
      <c r="G43" s="3">
        <v>4677.3999999999996</v>
      </c>
      <c r="H43" s="2">
        <v>4304</v>
      </c>
      <c r="I43" s="3">
        <v>4521.3</v>
      </c>
      <c r="J43" s="3">
        <v>5624.2</v>
      </c>
      <c r="N43">
        <f>F43*'ВАЛЮТНЫЙ КУРС'!B$5</f>
        <v>268166.34199999995</v>
      </c>
      <c r="O43">
        <f>G43*'ВАЛЮТНЫЙ КУРС'!C$5</f>
        <v>292532.07983999996</v>
      </c>
      <c r="P43">
        <f>H43*'ВАЛЮТНЫЙ КУРС'!D$5</f>
        <v>278587.59039999999</v>
      </c>
      <c r="Q43">
        <f>I43*'ВАЛЮТНЫЙ КУРС'!E$5</f>
        <v>325272.26886000001</v>
      </c>
      <c r="R43">
        <f>J43*'ВАЛЮТНЫЙ КУРС'!F$5</f>
        <v>414198.14594000002</v>
      </c>
      <c r="T43" s="39">
        <f>N43*1000/INDEX('ВРП-НОМИН'!D:D,MATCH($A43,'ВРП-НОМИН'!$B:$B,0))</f>
        <v>0.11068663505648597</v>
      </c>
      <c r="U43" s="39">
        <f>O43*1000/INDEX('ВРП-НОМИН'!E:E,MATCH($A43,'ВРП-НОМИН'!$B:$B,0))</f>
        <v>0.11701678866680122</v>
      </c>
      <c r="V43" s="39">
        <f>P43*1000/INDEX('ВРП-НОМИН'!F:F,MATCH($A43,'ВРП-НОМИН'!$B:$B,0))</f>
        <v>0.10809988894987715</v>
      </c>
      <c r="W43" s="39">
        <f>Q43*1000/INDEX('ВРП-НОМИН'!G:G,MATCH($A43,'ВРП-НОМИН'!$B:$B,0))</f>
        <v>0.12195142209081959</v>
      </c>
      <c r="X43" s="39">
        <f>R43*1000/INDEX('ВРП-НОМИН'!H:H,MATCH($A43,'ВРП-НОМИН'!$B:$B,0))</f>
        <v>0.1262418655852092</v>
      </c>
      <c r="Z43" s="41">
        <f t="shared" si="0"/>
        <v>0.11679932006983862</v>
      </c>
    </row>
    <row r="44" spans="1:26" x14ac:dyDescent="0.25">
      <c r="A44" s="38" t="s">
        <v>48</v>
      </c>
      <c r="B44" s="38" t="s">
        <v>380</v>
      </c>
      <c r="C44" s="38" t="s">
        <v>381</v>
      </c>
      <c r="D44" s="3">
        <v>264.5</v>
      </c>
      <c r="E44" s="3">
        <v>357.6</v>
      </c>
      <c r="F44" s="2">
        <v>159</v>
      </c>
      <c r="G44" s="3">
        <v>646.79999999999995</v>
      </c>
      <c r="H44" s="3">
        <v>131.9</v>
      </c>
      <c r="I44" s="3">
        <v>335.9</v>
      </c>
      <c r="J44" s="3">
        <v>138.4</v>
      </c>
      <c r="N44">
        <f>F44*'ВАЛЮТНЫЙ КУРС'!B$5</f>
        <v>9274.4699999999993</v>
      </c>
      <c r="O44">
        <f>G44*'ВАЛЮТНЫЙ КУРС'!C$5</f>
        <v>40451.906880000002</v>
      </c>
      <c r="P44">
        <f>H44*'ВАЛЮТНЫЙ КУРС'!D$5</f>
        <v>8537.5704399999995</v>
      </c>
      <c r="Q44">
        <f>I44*'ВАЛЮТНЫЙ КУРС'!E$5</f>
        <v>24165.384979999999</v>
      </c>
      <c r="R44">
        <f>J44*'ВАЛЮТНЫЙ КУРС'!F$5</f>
        <v>10192.564880000002</v>
      </c>
      <c r="T44" s="39">
        <f>N44*1000/INDEX('ВРП-НОМИН'!D:D,MATCH($A44,'ВРП-НОМИН'!$B:$B,0))</f>
        <v>2.095410387008937E-2</v>
      </c>
      <c r="U44" s="39">
        <f>O44*1000/INDEX('ВРП-НОМИН'!E:E,MATCH($A44,'ВРП-НОМИН'!$B:$B,0))</f>
        <v>6.9839796145929431E-2</v>
      </c>
      <c r="V44" s="39">
        <f>P44*1000/INDEX('ВРП-НОМИН'!F:F,MATCH($A44,'ВРП-НОМИН'!$B:$B,0))</f>
        <v>1.4186459493605306E-2</v>
      </c>
      <c r="W44" s="39">
        <f>Q44*1000/INDEX('ВРП-НОМИН'!G:G,MATCH($A44,'ВРП-НОМИН'!$B:$B,0))</f>
        <v>4.5829386603825781E-2</v>
      </c>
      <c r="X44" s="39">
        <f>R44*1000/INDEX('ВРП-НОМИН'!H:H,MATCH($A44,'ВРП-НОМИН'!$B:$B,0))</f>
        <v>1.5355552498036898E-2</v>
      </c>
      <c r="Z44" s="41">
        <f t="shared" si="0"/>
        <v>3.3233059722297356E-2</v>
      </c>
    </row>
    <row r="45" spans="1:26" x14ac:dyDescent="0.25">
      <c r="A45" s="38" t="s">
        <v>49</v>
      </c>
      <c r="B45" s="38" t="s">
        <v>380</v>
      </c>
      <c r="C45" s="38" t="s">
        <v>381</v>
      </c>
      <c r="D45" s="2">
        <v>1036</v>
      </c>
      <c r="E45" s="3">
        <v>670.7</v>
      </c>
      <c r="F45" s="3">
        <v>721.2</v>
      </c>
      <c r="G45" s="3">
        <v>910.7</v>
      </c>
      <c r="H45" s="3">
        <v>779.3</v>
      </c>
      <c r="I45" s="3">
        <v>648.79999999999995</v>
      </c>
      <c r="J45" s="3">
        <v>760.9</v>
      </c>
      <c r="N45">
        <f>F45*'ВАЛЮТНЫЙ КУРС'!B$5</f>
        <v>42067.596000000005</v>
      </c>
      <c r="O45">
        <f>G45*'ВАЛЮТНЫЙ КУРС'!C$5</f>
        <v>56956.635120000006</v>
      </c>
      <c r="P45">
        <f>H45*'ВАЛЮТНЫЙ КУРС'!D$5</f>
        <v>50442.218679999991</v>
      </c>
      <c r="Q45">
        <f>I45*'ВАЛЮТНЫЙ КУРС'!E$5</f>
        <v>46676.09936</v>
      </c>
      <c r="R45">
        <f>J45*'ВАЛЮТНЫЙ КУРС'!F$5</f>
        <v>56037.013129999999</v>
      </c>
      <c r="T45" s="39">
        <f>N45*1000/INDEX('ВРП-НОМИН'!D:D,MATCH($A45,'ВРП-НОМИН'!$B:$B,0))</f>
        <v>4.9475940089242609E-2</v>
      </c>
      <c r="U45" s="39">
        <f>O45*1000/INDEX('ВРП-НОМИН'!E:E,MATCH($A45,'ВРП-НОМИН'!$B:$B,0))</f>
        <v>6.1388137985837518E-2</v>
      </c>
      <c r="V45" s="39">
        <f>P45*1000/INDEX('ВРП-НОМИН'!F:F,MATCH($A45,'ВРП-НОМИН'!$B:$B,0))</f>
        <v>5.2368632483215161E-2</v>
      </c>
      <c r="W45" s="39">
        <f>Q45*1000/INDEX('ВРП-НОМИН'!G:G,MATCH($A45,'ВРП-НОМИН'!$B:$B,0))</f>
        <v>4.7740339907100866E-2</v>
      </c>
      <c r="X45" s="39">
        <f>R45*1000/INDEX('ВРП-НОМИН'!H:H,MATCH($A45,'ВРП-НОМИН'!$B:$B,0))</f>
        <v>5.2499777962773039E-2</v>
      </c>
      <c r="Z45" s="41">
        <f t="shared" si="0"/>
        <v>5.269456568563384E-2</v>
      </c>
    </row>
    <row r="46" spans="1:26" x14ac:dyDescent="0.25">
      <c r="A46" s="38" t="s">
        <v>50</v>
      </c>
      <c r="B46" s="38" t="s">
        <v>380</v>
      </c>
      <c r="C46" s="38" t="s">
        <v>381</v>
      </c>
      <c r="D46" s="3">
        <v>2121.1</v>
      </c>
      <c r="E46" s="3">
        <v>2176.6</v>
      </c>
      <c r="F46" s="3">
        <v>2878.3</v>
      </c>
      <c r="G46" s="3">
        <v>3054.3</v>
      </c>
      <c r="H46" s="3">
        <v>2869.4</v>
      </c>
      <c r="I46" s="3">
        <v>2526.8000000000002</v>
      </c>
      <c r="J46" s="3">
        <v>2979.6</v>
      </c>
      <c r="N46">
        <f>F46*'ВАЛЮТНЫЙ КУРС'!B$5</f>
        <v>167891.239</v>
      </c>
      <c r="O46">
        <f>G46*'ВАЛЮТНЫЙ КУРС'!C$5</f>
        <v>191020.80888000003</v>
      </c>
      <c r="P46">
        <f>H46*'ВАЛЮТНЫЙ КУРС'!D$5</f>
        <v>185729.37544</v>
      </c>
      <c r="Q46">
        <f>I46*'ВАЛЮТНЫЙ КУРС'!E$5</f>
        <v>181783.55096000002</v>
      </c>
      <c r="R46">
        <f>J46*'ВАЛЮТНЫЙ КУРС'!F$5</f>
        <v>219434.72772</v>
      </c>
      <c r="T46" s="39">
        <f>N46*1000/INDEX('ВРП-НОМИН'!D:D,MATCH($A46,'ВРП-НОМИН'!$B:$B,0))</f>
        <v>0.11645177768340415</v>
      </c>
      <c r="U46" s="39">
        <f>O46*1000/INDEX('ВРП-НОМИН'!E:E,MATCH($A46,'ВРП-НОМИН'!$B:$B,0))</f>
        <v>0.12338068639394845</v>
      </c>
      <c r="V46" s="39">
        <f>P46*1000/INDEX('ВРП-НОМИН'!F:F,MATCH($A46,'ВРП-НОМИН'!$B:$B,0))</f>
        <v>0.11352529951551912</v>
      </c>
      <c r="W46" s="39">
        <f>Q46*1000/INDEX('ВРП-НОМИН'!G:G,MATCH($A46,'ВРП-НОМИН'!$B:$B,0))</f>
        <v>0.10602241089730138</v>
      </c>
      <c r="X46" s="39">
        <f>R46*1000/INDEX('ВРП-НОМИН'!H:H,MATCH($A46,'ВРП-НОМИН'!$B:$B,0))</f>
        <v>0.1074105130457145</v>
      </c>
      <c r="Z46" s="41">
        <f t="shared" si="0"/>
        <v>0.11335813750717752</v>
      </c>
    </row>
    <row r="47" spans="1:26" x14ac:dyDescent="0.25">
      <c r="A47" s="38" t="s">
        <v>51</v>
      </c>
      <c r="B47" s="38" t="s">
        <v>380</v>
      </c>
      <c r="C47" s="38" t="s">
        <v>381</v>
      </c>
      <c r="D47" s="3">
        <v>38.1</v>
      </c>
      <c r="E47" s="3">
        <v>33.4</v>
      </c>
      <c r="F47" s="3">
        <v>14.9</v>
      </c>
      <c r="G47" s="3">
        <v>9.6</v>
      </c>
      <c r="H47" s="3">
        <v>6.3</v>
      </c>
      <c r="I47" s="3">
        <v>5.0999999999999996</v>
      </c>
      <c r="J47" s="2">
        <v>5</v>
      </c>
      <c r="N47">
        <f>F47*'ВАЛЮТНЫЙ КУРС'!B$5</f>
        <v>869.11699999999996</v>
      </c>
      <c r="O47">
        <f>G47*'ВАЛЮТНЫЙ КУРС'!C$5</f>
        <v>600.39936</v>
      </c>
      <c r="P47">
        <f>H47*'ВАЛЮТНЫЙ КУРС'!D$5</f>
        <v>407.78387999999995</v>
      </c>
      <c r="Q47">
        <f>I47*'ВАЛЮТНЫЙ КУРС'!E$5</f>
        <v>366.90521999999999</v>
      </c>
      <c r="R47">
        <f>J47*'ВАЛЮТНЫЙ КУРС'!F$5</f>
        <v>368.22850000000005</v>
      </c>
      <c r="T47" s="39">
        <f>N47*1000/INDEX('ВРП-НОМИН'!D:D,MATCH($A47,'ВРП-НОМИН'!$B:$B,0))</f>
        <v>8.5812513950431716E-3</v>
      </c>
      <c r="U47" s="39">
        <f>O47*1000/INDEX('ВРП-НОМИН'!E:E,MATCH($A47,'ВРП-НОМИН'!$B:$B,0))</f>
        <v>4.9348173630448513E-3</v>
      </c>
      <c r="V47" s="39">
        <f>P47*1000/INDEX('ВРП-НОМИН'!F:F,MATCH($A47,'ВРП-НОМИН'!$B:$B,0))</f>
        <v>2.9566834351322413E-3</v>
      </c>
      <c r="W47" s="39">
        <f>Q47*1000/INDEX('ВРП-НОМИН'!G:G,MATCH($A47,'ВРП-НОМИН'!$B:$B,0))</f>
        <v>2.5660299167192396E-3</v>
      </c>
      <c r="X47" s="39">
        <f>R47*1000/INDEX('ВРП-НОМИН'!H:H,MATCH($A47,'ВРП-НОМИН'!$B:$B,0))</f>
        <v>1.9588025009722827E-3</v>
      </c>
      <c r="Z47" s="41">
        <f t="shared" si="0"/>
        <v>4.1995169221823569E-3</v>
      </c>
    </row>
    <row r="48" spans="1:26" x14ac:dyDescent="0.25">
      <c r="A48" s="38" t="s">
        <v>52</v>
      </c>
      <c r="B48" s="38" t="s">
        <v>380</v>
      </c>
      <c r="C48" s="38" t="s">
        <v>381</v>
      </c>
      <c r="D48" s="3">
        <v>1072.8</v>
      </c>
      <c r="E48" s="3">
        <v>1010.1</v>
      </c>
      <c r="F48" s="2">
        <v>1128</v>
      </c>
      <c r="G48" s="3">
        <v>1050.8</v>
      </c>
      <c r="H48" s="2">
        <v>950</v>
      </c>
      <c r="I48" s="3">
        <v>891.1</v>
      </c>
      <c r="J48" s="3">
        <v>1088.4000000000001</v>
      </c>
      <c r="N48">
        <f>F48*'ВАЛЮТНЫЙ КУРС'!B$5</f>
        <v>65796.240000000005</v>
      </c>
      <c r="O48">
        <f>G48*'ВАЛЮТНЫЙ КУРС'!C$5</f>
        <v>65718.713279999996</v>
      </c>
      <c r="P48">
        <f>H48*'ВАЛЮТНЫЙ КУРС'!D$5</f>
        <v>61491.219999999994</v>
      </c>
      <c r="Q48">
        <f>I48*'ВАЛЮТНЫЙ КУРС'!E$5</f>
        <v>64107.69442</v>
      </c>
      <c r="R48">
        <f>J48*'ВАЛЮТНЫЙ КУРС'!F$5</f>
        <v>80155.979880000014</v>
      </c>
      <c r="T48" s="39">
        <f>N48*1000/INDEX('ВРП-НОМИН'!D:D,MATCH($A48,'ВРП-НОМИН'!$B:$B,0))</f>
        <v>3.221408157081531E-2</v>
      </c>
      <c r="U48" s="39">
        <f>O48*1000/INDEX('ВРП-НОМИН'!E:E,MATCH($A48,'ВРП-НОМИН'!$B:$B,0))</f>
        <v>3.0427631726025379E-2</v>
      </c>
      <c r="V48" s="39">
        <f>P48*1000/INDEX('ВРП-НОМИН'!F:F,MATCH($A48,'ВРП-НОМИН'!$B:$B,0))</f>
        <v>2.6795701030642185E-2</v>
      </c>
      <c r="W48" s="39">
        <f>Q48*1000/INDEX('ВРП-НОМИН'!G:G,MATCH($A48,'ВРП-НОМИН'!$B:$B,0))</f>
        <v>2.7107385957486407E-2</v>
      </c>
      <c r="X48" s="39">
        <f>R48*1000/INDEX('ВРП-НОМИН'!H:H,MATCH($A48,'ВРП-НОМИН'!$B:$B,0))</f>
        <v>2.9573873319451549E-2</v>
      </c>
      <c r="Z48" s="41">
        <f t="shared" si="0"/>
        <v>2.9223734720884166E-2</v>
      </c>
    </row>
    <row r="49" spans="1:26" x14ac:dyDescent="0.25">
      <c r="A49" s="38" t="s">
        <v>53</v>
      </c>
      <c r="B49" s="38" t="s">
        <v>380</v>
      </c>
      <c r="C49" s="38" t="s">
        <v>381</v>
      </c>
      <c r="D49" s="3">
        <v>305.7</v>
      </c>
      <c r="E49" s="3">
        <v>206.2</v>
      </c>
      <c r="F49" s="3">
        <v>154.80000000000001</v>
      </c>
      <c r="G49" s="3">
        <v>109.5</v>
      </c>
      <c r="H49" s="3">
        <v>108.5</v>
      </c>
      <c r="I49" s="3">
        <v>108.2</v>
      </c>
      <c r="J49" s="2">
        <v>146</v>
      </c>
      <c r="N49">
        <f>F49*'ВАЛЮТНЫЙ КУРС'!B$5</f>
        <v>9029.4840000000004</v>
      </c>
      <c r="O49">
        <f>G49*'ВАЛЮТНЫЙ КУРС'!C$5</f>
        <v>6848.3052000000007</v>
      </c>
      <c r="P49">
        <f>H49*'ВАЛЮТНЫЙ КУРС'!D$5</f>
        <v>7022.9445999999998</v>
      </c>
      <c r="Q49">
        <f>I49*'ВАЛЮТНЫЙ КУРС'!E$5</f>
        <v>7784.1460400000005</v>
      </c>
      <c r="R49">
        <f>J49*'ВАЛЮТНЫЙ КУРС'!F$5</f>
        <v>10752.272200000001</v>
      </c>
      <c r="T49" s="39">
        <f>N49*1000/INDEX('ВРП-НОМИН'!D:D,MATCH($A49,'ВРП-НОМИН'!$B:$B,0))</f>
        <v>1.4119307144926239E-2</v>
      </c>
      <c r="U49" s="39">
        <f>O49*1000/INDEX('ВРП-НОМИН'!E:E,MATCH($A49,'ВРП-НОМИН'!$B:$B,0))</f>
        <v>1.012971752030219E-2</v>
      </c>
      <c r="V49" s="39">
        <f>P49*1000/INDEX('ВРП-НОМИН'!F:F,MATCH($A49,'ВРП-НОМИН'!$B:$B,0))</f>
        <v>9.8398657107639717E-3</v>
      </c>
      <c r="W49" s="39">
        <f>Q49*1000/INDEX('ВРП-НОМИН'!G:G,MATCH($A49,'ВРП-НОМИН'!$B:$B,0))</f>
        <v>1.0507772903645666E-2</v>
      </c>
      <c r="X49" s="39">
        <f>R49*1000/INDEX('ВРП-НОМИН'!H:H,MATCH($A49,'ВРП-НОМИН'!$B:$B,0))</f>
        <v>1.3398081359907955E-2</v>
      </c>
      <c r="Z49" s="41">
        <f t="shared" si="0"/>
        <v>1.1598948927909204E-2</v>
      </c>
    </row>
    <row r="50" spans="1:26" x14ac:dyDescent="0.25">
      <c r="A50" s="38" t="s">
        <v>54</v>
      </c>
      <c r="B50" s="38" t="s">
        <v>380</v>
      </c>
      <c r="C50" s="38" t="s">
        <v>381</v>
      </c>
      <c r="D50" s="3">
        <v>11.3</v>
      </c>
      <c r="E50" s="3">
        <v>17.8</v>
      </c>
      <c r="F50" s="3">
        <v>9.1</v>
      </c>
      <c r="G50" s="3">
        <v>15.9</v>
      </c>
      <c r="H50" s="3">
        <v>6.3</v>
      </c>
      <c r="I50" s="2">
        <v>9</v>
      </c>
      <c r="J50" s="3">
        <v>5.3</v>
      </c>
      <c r="N50">
        <f>F50*'ВАЛЮТНЫЙ КУРС'!B$5</f>
        <v>530.803</v>
      </c>
      <c r="O50">
        <f>G50*'ВАЛЮТНЫЙ КУРС'!C$5</f>
        <v>994.41144000000008</v>
      </c>
      <c r="P50">
        <f>H50*'ВАЛЮТНЫЙ КУРС'!D$5</f>
        <v>407.78387999999995</v>
      </c>
      <c r="Q50">
        <f>I50*'ВАЛЮТНЫЙ КУРС'!E$5</f>
        <v>647.47979999999995</v>
      </c>
      <c r="R50">
        <f>J50*'ВАЛЮТНЫЙ КУРС'!F$5</f>
        <v>390.32221000000004</v>
      </c>
      <c r="T50" s="39">
        <f>N50*1000/INDEX('ВРП-НОМИН'!D:D,MATCH($A50,'ВРП-НОМИН'!$B:$B,0))</f>
        <v>8.7223057246086592E-3</v>
      </c>
      <c r="U50" s="39">
        <f>O50*1000/INDEX('ВРП-НОМИН'!E:E,MATCH($A50,'ВРП-НОМИН'!$B:$B,0))</f>
        <v>1.4738957748875871E-2</v>
      </c>
      <c r="V50" s="39">
        <f>P50*1000/INDEX('ВРП-НОМИН'!F:F,MATCH($A50,'ВРП-НОМИН'!$B:$B,0))</f>
        <v>5.5261601961165696E-3</v>
      </c>
      <c r="W50" s="39">
        <f>Q50*1000/INDEX('ВРП-НОМИН'!G:G,MATCH($A50,'ВРП-НОМИН'!$B:$B,0))</f>
        <v>9.1377966427551461E-3</v>
      </c>
      <c r="X50" s="39">
        <f>R50*1000/INDEX('ВРП-НОМИН'!H:H,MATCH($A50,'ВРП-НОМИН'!$B:$B,0))</f>
        <v>5.4338524240944274E-3</v>
      </c>
      <c r="Z50" s="41">
        <f t="shared" si="0"/>
        <v>8.7118145472901351E-3</v>
      </c>
    </row>
    <row r="51" spans="1:26" x14ac:dyDescent="0.25">
      <c r="A51" s="38" t="s">
        <v>55</v>
      </c>
      <c r="B51" s="38" t="s">
        <v>380</v>
      </c>
      <c r="C51" s="38" t="s">
        <v>381</v>
      </c>
      <c r="D51" s="3">
        <v>38.5</v>
      </c>
      <c r="E51" s="2">
        <v>49</v>
      </c>
      <c r="F51" s="3">
        <v>70.2</v>
      </c>
      <c r="G51" s="3">
        <v>68.5</v>
      </c>
      <c r="H51" s="3">
        <v>67.2</v>
      </c>
      <c r="I51" s="3">
        <v>80.3</v>
      </c>
      <c r="J51" s="3">
        <v>78.3</v>
      </c>
      <c r="N51">
        <f>F51*'ВАЛЮТНЫЙ КУРС'!B$5</f>
        <v>4094.7660000000001</v>
      </c>
      <c r="O51">
        <f>G51*'ВАЛЮТНЫЙ КУРС'!C$5</f>
        <v>4284.0996000000005</v>
      </c>
      <c r="P51">
        <f>H51*'ВАЛЮТНЫЙ КУРС'!D$5</f>
        <v>4349.6947199999995</v>
      </c>
      <c r="Q51">
        <f>I51*'ВАЛЮТНЫЙ КУРС'!E$5</f>
        <v>5776.9586599999993</v>
      </c>
      <c r="R51">
        <f>J51*'ВАЛЮТНЫЙ КУРС'!F$5</f>
        <v>5766.45831</v>
      </c>
      <c r="T51" s="39">
        <f>N51*1000/INDEX('ВРП-НОМИН'!D:D,MATCH($A51,'ВРП-НОМИН'!$B:$B,0))</f>
        <v>2.6380104966193401E-2</v>
      </c>
      <c r="U51" s="39">
        <f>O51*1000/INDEX('ВРП-НОМИН'!E:E,MATCH($A51,'ВРП-НОМИН'!$B:$B,0))</f>
        <v>2.6514208166857269E-2</v>
      </c>
      <c r="V51" s="39">
        <f>P51*1000/INDEX('ВРП-НОМИН'!F:F,MATCH($A51,'ВРП-НОМИН'!$B:$B,0))</f>
        <v>2.5356039460571873E-2</v>
      </c>
      <c r="W51" s="39">
        <f>Q51*1000/INDEX('ВРП-НОМИН'!G:G,MATCH($A51,'ВРП-НОМИН'!$B:$B,0))</f>
        <v>3.2080407619852473E-2</v>
      </c>
      <c r="X51" s="39">
        <f>R51*1000/INDEX('ВРП-НОМИН'!H:H,MATCH($A51,'ВРП-НОМИН'!$B:$B,0))</f>
        <v>2.7100960241877307E-2</v>
      </c>
      <c r="Z51" s="41">
        <f t="shared" si="0"/>
        <v>2.7486344091070463E-2</v>
      </c>
    </row>
    <row r="52" spans="1:26" x14ac:dyDescent="0.25">
      <c r="A52" s="38" t="s">
        <v>56</v>
      </c>
      <c r="B52" s="38" t="s">
        <v>380</v>
      </c>
      <c r="C52" s="38" t="s">
        <v>381</v>
      </c>
      <c r="D52" s="3">
        <v>144.4</v>
      </c>
      <c r="E52" s="3">
        <v>123.4</v>
      </c>
      <c r="F52" s="3">
        <v>158.1</v>
      </c>
      <c r="G52" s="3">
        <v>111.4</v>
      </c>
      <c r="H52" s="3">
        <v>50.6</v>
      </c>
      <c r="I52" s="3">
        <v>47.5</v>
      </c>
      <c r="J52" s="3">
        <v>40.299999999999997</v>
      </c>
      <c r="N52">
        <f>F52*'ВАЛЮТНЫЙ КУРС'!B$5</f>
        <v>9221.973</v>
      </c>
      <c r="O52">
        <f>G52*'ВАЛЮТНЫЙ КУРС'!C$5</f>
        <v>6967.1342400000003</v>
      </c>
      <c r="P52">
        <f>H52*'ВАЛЮТНЫЙ КУРС'!D$5</f>
        <v>3275.2165599999998</v>
      </c>
      <c r="Q52">
        <f>I52*'ВАЛЮТНЫЙ КУРС'!E$5</f>
        <v>3417.2545</v>
      </c>
      <c r="R52">
        <f>J52*'ВАЛЮТНЫЙ КУРС'!F$5</f>
        <v>2967.9217100000001</v>
      </c>
      <c r="T52" s="39">
        <f>N52*1000/INDEX('ВРП-НОМИН'!D:D,MATCH($A52,'ВРП-НОМИН'!$B:$B,0))</f>
        <v>0.11142275380576422</v>
      </c>
      <c r="U52" s="39">
        <f>O52*1000/INDEX('ВРП-НОМИН'!E:E,MATCH($A52,'ВРП-НОМИН'!$B:$B,0))</f>
        <v>8.1260817193185841E-2</v>
      </c>
      <c r="V52" s="39">
        <f>P52*1000/INDEX('ВРП-НОМИН'!F:F,MATCH($A52,'ВРП-НОМИН'!$B:$B,0))</f>
        <v>3.5822111570217655E-2</v>
      </c>
      <c r="W52" s="39">
        <f>Q52*1000/INDEX('ВРП-НОМИН'!G:G,MATCH($A52,'ВРП-НОМИН'!$B:$B,0))</f>
        <v>3.5858967799808975E-2</v>
      </c>
      <c r="X52" s="39">
        <f>R52*1000/INDEX('ВРП-НОМИН'!H:H,MATCH($A52,'ВРП-НОМИН'!$B:$B,0))</f>
        <v>2.7331018477432741E-2</v>
      </c>
      <c r="Z52" s="41">
        <f t="shared" si="0"/>
        <v>5.8339133769281883E-2</v>
      </c>
    </row>
    <row r="53" spans="1:26" x14ac:dyDescent="0.25">
      <c r="A53" s="38" t="s">
        <v>57</v>
      </c>
      <c r="B53" s="38" t="s">
        <v>380</v>
      </c>
      <c r="C53" s="38" t="s">
        <v>381</v>
      </c>
      <c r="D53" s="2">
        <v>40</v>
      </c>
      <c r="E53" s="3">
        <v>45.2</v>
      </c>
      <c r="F53" s="3">
        <v>32.799999999999997</v>
      </c>
      <c r="G53" s="3">
        <v>48.6</v>
      </c>
      <c r="H53" s="3">
        <v>40.200000000000003</v>
      </c>
      <c r="I53" s="3">
        <v>43.7</v>
      </c>
      <c r="J53" s="3">
        <v>33.4</v>
      </c>
      <c r="N53">
        <f>F53*'ВАЛЮТНЫЙ КУРС'!B$5</f>
        <v>1913.2239999999997</v>
      </c>
      <c r="O53">
        <f>G53*'ВАЛЮТНЫЙ КУРС'!C$5</f>
        <v>3039.5217600000001</v>
      </c>
      <c r="P53">
        <f>H53*'ВАЛЮТНЫЙ КУРС'!D$5</f>
        <v>2602.04952</v>
      </c>
      <c r="Q53">
        <f>I53*'ВАЛЮТНЫЙ КУРС'!E$5</f>
        <v>3143.8741400000004</v>
      </c>
      <c r="R53">
        <f>J53*'ВАЛЮТНЫЙ КУРС'!F$5</f>
        <v>2459.76638</v>
      </c>
      <c r="T53" s="39">
        <f>N53*1000/INDEX('ВРП-НОМИН'!D:D,MATCH($A53,'ВРП-НОМИН'!$B:$B,0))</f>
        <v>1.2543562229914198E-2</v>
      </c>
      <c r="U53" s="39">
        <f>O53*1000/INDEX('ВРП-НОМИН'!E:E,MATCH($A53,'ВРП-НОМИН'!$B:$B,0))</f>
        <v>1.8868147870871484E-2</v>
      </c>
      <c r="V53" s="39">
        <f>P53*1000/INDEX('ВРП-НОМИН'!F:F,MATCH($A53,'ВРП-НОМИН'!$B:$B,0))</f>
        <v>1.5000913000337708E-2</v>
      </c>
      <c r="W53" s="39">
        <f>Q53*1000/INDEX('ВРП-НОМИН'!G:G,MATCH($A53,'ВРП-НОМИН'!$B:$B,0))</f>
        <v>1.7547950611802979E-2</v>
      </c>
      <c r="X53" s="39">
        <f>R53*1000/INDEX('ВРП-НОМИН'!H:H,MATCH($A53,'ВРП-НОМИН'!$B:$B,0))</f>
        <v>1.2423497786889634E-2</v>
      </c>
      <c r="Z53" s="41">
        <f t="shared" si="0"/>
        <v>1.5276814299963198E-2</v>
      </c>
    </row>
    <row r="54" spans="1:26" x14ac:dyDescent="0.25">
      <c r="A54" s="38" t="s">
        <v>58</v>
      </c>
      <c r="B54" s="38" t="s">
        <v>380</v>
      </c>
      <c r="C54" s="38" t="s">
        <v>381</v>
      </c>
      <c r="D54" s="3">
        <v>14.9</v>
      </c>
      <c r="E54" s="3">
        <v>37.200000000000003</v>
      </c>
      <c r="F54" s="3">
        <v>44.2</v>
      </c>
      <c r="G54" s="3">
        <v>53.6</v>
      </c>
      <c r="H54" s="2">
        <v>61</v>
      </c>
      <c r="I54" s="3">
        <v>32.9</v>
      </c>
      <c r="J54" s="3">
        <v>49.2</v>
      </c>
      <c r="N54">
        <f>F54*'ВАЛЮТНЫЙ КУРС'!B$5</f>
        <v>2578.1860000000001</v>
      </c>
      <c r="O54">
        <f>G54*'ВАЛЮТНЫЙ КУРС'!C$5</f>
        <v>3352.2297600000002</v>
      </c>
      <c r="P54">
        <f>H54*'ВАЛЮТНЫЙ КУРС'!D$5</f>
        <v>3948.3835999999997</v>
      </c>
      <c r="Q54">
        <f>I54*'ВАЛЮТНЫЙ КУРС'!E$5</f>
        <v>2366.8983800000001</v>
      </c>
      <c r="R54">
        <f>J54*'ВАЛЮТНЫЙ КУРС'!F$5</f>
        <v>3623.3684400000006</v>
      </c>
      <c r="T54" s="39">
        <f>N54*1000/INDEX('ВРП-НОМИН'!D:D,MATCH($A54,'ВРП-НОМИН'!$B:$B,0))</f>
        <v>1.1937375594914106E-2</v>
      </c>
      <c r="U54" s="39">
        <f>O54*1000/INDEX('ВРП-НОМИН'!E:E,MATCH($A54,'ВРП-НОМИН'!$B:$B,0))</f>
        <v>1.4975094249840944E-2</v>
      </c>
      <c r="V54" s="39">
        <f>P54*1000/INDEX('ВРП-НОМИН'!F:F,MATCH($A54,'ВРП-НОМИН'!$B:$B,0))</f>
        <v>1.6339712377499451E-2</v>
      </c>
      <c r="W54" s="39">
        <f>Q54*1000/INDEX('ВРП-НОМИН'!G:G,MATCH($A54,'ВРП-НОМИН'!$B:$B,0))</f>
        <v>9.3971826406906624E-3</v>
      </c>
      <c r="X54" s="39">
        <f>R54*1000/INDEX('ВРП-НОМИН'!H:H,MATCH($A54,'ВРП-НОМИН'!$B:$B,0))</f>
        <v>1.2997016574752067E-2</v>
      </c>
      <c r="Z54" s="41">
        <f t="shared" si="0"/>
        <v>1.3129276287539449E-2</v>
      </c>
    </row>
    <row r="55" spans="1:26" x14ac:dyDescent="0.25">
      <c r="A55" s="38" t="s">
        <v>59</v>
      </c>
      <c r="B55" s="38" t="s">
        <v>380</v>
      </c>
      <c r="C55" s="38" t="s">
        <v>381</v>
      </c>
      <c r="D55" s="2">
        <v>518</v>
      </c>
      <c r="E55" s="3">
        <v>531.20000000000005</v>
      </c>
      <c r="F55" s="3">
        <v>658.8</v>
      </c>
      <c r="G55" s="3">
        <v>643.4</v>
      </c>
      <c r="H55" s="3">
        <v>616.20000000000005</v>
      </c>
      <c r="I55" s="3">
        <v>569.5</v>
      </c>
      <c r="J55" s="2">
        <v>736</v>
      </c>
      <c r="N55">
        <f>F55*'ВАЛЮТНЫЙ КУРС'!B$5</f>
        <v>38427.803999999996</v>
      </c>
      <c r="O55">
        <f>G55*'ВАЛЮТНЫЙ КУРС'!C$5</f>
        <v>40239.265440000003</v>
      </c>
      <c r="P55">
        <f>H55*'ВАЛЮТНЫЙ КУРС'!D$5</f>
        <v>39885.147120000001</v>
      </c>
      <c r="Q55">
        <f>I55*'ВАЛЮТНЫЙ КУРС'!E$5</f>
        <v>40971.082900000001</v>
      </c>
      <c r="R55">
        <f>J55*'ВАЛЮТНЫЙ КУРС'!F$5</f>
        <v>54203.235200000003</v>
      </c>
      <c r="T55" s="39">
        <f>N55*1000/INDEX('ВРП-НОМИН'!D:D,MATCH($A55,'ВРП-НОМИН'!$B:$B,0))</f>
        <v>5.2239403824428494E-2</v>
      </c>
      <c r="U55" s="39">
        <f>O55*1000/INDEX('ВРП-НОМИН'!E:E,MATCH($A55,'ВРП-НОМИН'!$B:$B,0))</f>
        <v>5.1322601205775337E-2</v>
      </c>
      <c r="V55" s="39">
        <f>P55*1000/INDEX('ВРП-НОМИН'!F:F,MATCH($A55,'ВРП-НОМИН'!$B:$B,0))</f>
        <v>4.8099369911516296E-2</v>
      </c>
      <c r="W55" s="39">
        <f>Q55*1000/INDEX('ВРП-НОМИН'!G:G,MATCH($A55,'ВРП-НОМИН'!$B:$B,0))</f>
        <v>4.8378277122153882E-2</v>
      </c>
      <c r="X55" s="39">
        <f>R55*1000/INDEX('ВРП-НОМИН'!H:H,MATCH($A55,'ВРП-НОМИН'!$B:$B,0))</f>
        <v>5.2225785854631217E-2</v>
      </c>
      <c r="Z55" s="41">
        <f t="shared" si="0"/>
        <v>5.045308758370104E-2</v>
      </c>
    </row>
    <row r="56" spans="1:26" x14ac:dyDescent="0.25">
      <c r="A56" s="38" t="s">
        <v>60</v>
      </c>
      <c r="B56" s="38" t="s">
        <v>380</v>
      </c>
      <c r="C56" s="38" t="s">
        <v>381</v>
      </c>
      <c r="D56" s="2">
        <v>11398</v>
      </c>
      <c r="E56" s="3">
        <v>10309.200000000001</v>
      </c>
      <c r="F56" s="3">
        <v>13550.4</v>
      </c>
      <c r="G56" s="3">
        <v>14828.2</v>
      </c>
      <c r="H56" s="2">
        <v>14275</v>
      </c>
      <c r="I56" s="3">
        <v>13846.5</v>
      </c>
      <c r="J56" s="3">
        <v>17253.599999999999</v>
      </c>
      <c r="N56">
        <f>F56*'ВАЛЮТНЫЙ КУРС'!B$5</f>
        <v>790394.83199999994</v>
      </c>
      <c r="O56">
        <f>G56*'ВАЛЮТНЫЙ КУРС'!C$5</f>
        <v>927379.3531200001</v>
      </c>
      <c r="P56">
        <f>H56*'ВАЛЮТНЫЙ КУРС'!D$5</f>
        <v>923986.49</v>
      </c>
      <c r="Q56">
        <f>I56*'ВАЛЮТНЫЙ КУРС'!E$5</f>
        <v>996147.67229999998</v>
      </c>
      <c r="R56">
        <f>J56*'ВАЛЮТНЫЙ КУРС'!F$5</f>
        <v>1270653.44952</v>
      </c>
      <c r="T56" s="39">
        <f>N56*1000/INDEX('ВРП-НОМИН'!D:D,MATCH($A56,'ВРП-НОМИН'!$B:$B,0))</f>
        <v>6.6854620854756519E-2</v>
      </c>
      <c r="U56" s="39">
        <f>O56*1000/INDEX('ВРП-НОМИН'!E:E,MATCH($A56,'ВРП-НОМИН'!$B:$B,0))</f>
        <v>6.9566685171911932E-2</v>
      </c>
      <c r="V56" s="39">
        <f>P56*1000/INDEX('ВРП-НОМИН'!F:F,MATCH($A56,'ВРП-НОМИН'!$B:$B,0))</f>
        <v>6.5513561401133333E-2</v>
      </c>
      <c r="W56" s="39">
        <f>Q56*1000/INDEX('ВРП-НОМИН'!G:G,MATCH($A56,'ВРП-НОМИН'!$B:$B,0))</f>
        <v>7.2949088154705771E-2</v>
      </c>
      <c r="X56" s="39">
        <f>R56*1000/INDEX('ВРП-НОМИН'!H:H,MATCH($A56,'ВРП-НОМИН'!$B:$B,0))</f>
        <v>7.4053283951872856E-2</v>
      </c>
      <c r="Z56" s="41">
        <f t="shared" si="0"/>
        <v>6.9787447906876077E-2</v>
      </c>
    </row>
    <row r="57" spans="1:26" x14ac:dyDescent="0.25">
      <c r="A57" s="38" t="s">
        <v>61</v>
      </c>
      <c r="B57" s="38" t="s">
        <v>380</v>
      </c>
      <c r="C57" s="38" t="s">
        <v>381</v>
      </c>
      <c r="D57" s="3">
        <v>648.6</v>
      </c>
      <c r="E57" s="3">
        <v>625.79999999999995</v>
      </c>
      <c r="F57" s="3">
        <v>760.4</v>
      </c>
      <c r="G57" s="3">
        <v>1019.4</v>
      </c>
      <c r="H57" s="3">
        <v>767.3</v>
      </c>
      <c r="I57" s="3">
        <v>927.8</v>
      </c>
      <c r="J57" s="3">
        <v>901.1</v>
      </c>
      <c r="N57">
        <f>F57*'ВАЛЮТНЫЙ КУРС'!B$5</f>
        <v>44354.131999999998</v>
      </c>
      <c r="O57">
        <f>G57*'ВАЛЮТНЫЙ КУРС'!C$5</f>
        <v>63754.907039999998</v>
      </c>
      <c r="P57">
        <f>H57*'ВАЛЮТНЫЙ КУРС'!D$5</f>
        <v>49665.487479999996</v>
      </c>
      <c r="Q57">
        <f>I57*'ВАЛЮТНЫЙ КУРС'!E$5</f>
        <v>66747.973159999994</v>
      </c>
      <c r="R57">
        <f>J57*'ВАЛЮТНЫЙ КУРС'!F$5</f>
        <v>66362.140270000004</v>
      </c>
      <c r="T57" s="39">
        <f>N57*1000/INDEX('ВРП-НОМИН'!D:D,MATCH($A57,'ВРП-НОМИН'!$B:$B,0))</f>
        <v>2.9810044557019761E-2</v>
      </c>
      <c r="U57" s="39">
        <f>O57*1000/INDEX('ВРП-НОМИН'!E:E,MATCH($A57,'ВРП-НОМИН'!$B:$B,0))</f>
        <v>3.665417276976661E-2</v>
      </c>
      <c r="V57" s="39">
        <f>P57*1000/INDEX('ВРП-НОМИН'!F:F,MATCH($A57,'ВРП-НОМИН'!$B:$B,0))</f>
        <v>2.7541113460842107E-2</v>
      </c>
      <c r="W57" s="39">
        <f>Q57*1000/INDEX('ВРП-НОМИН'!G:G,MATCH($A57,'ВРП-НОМИН'!$B:$B,0))</f>
        <v>3.939816853795345E-2</v>
      </c>
      <c r="X57" s="39">
        <f>R57*1000/INDEX('ВРП-НОМИН'!H:H,MATCH($A57,'ВРП-НОМИН'!$B:$B,0))</f>
        <v>3.2917342034299489E-2</v>
      </c>
      <c r="Z57" s="41">
        <f t="shared" si="0"/>
        <v>3.3264168271976285E-2</v>
      </c>
    </row>
    <row r="58" spans="1:26" x14ac:dyDescent="0.25">
      <c r="A58" s="38" t="s">
        <v>62</v>
      </c>
      <c r="B58" s="38" t="s">
        <v>380</v>
      </c>
      <c r="C58" s="38" t="s">
        <v>381</v>
      </c>
      <c r="D58" s="3">
        <v>84.4</v>
      </c>
      <c r="E58" s="3">
        <v>50.3</v>
      </c>
      <c r="F58" s="3">
        <v>75.900000000000006</v>
      </c>
      <c r="G58" s="3">
        <v>95.7</v>
      </c>
      <c r="H58" s="3">
        <v>97.3</v>
      </c>
      <c r="I58" s="3">
        <v>98.6</v>
      </c>
      <c r="J58" s="3">
        <v>134.1</v>
      </c>
      <c r="N58">
        <f>F58*'ВАЛЮТНЫЙ КУРС'!B$5</f>
        <v>4427.2470000000003</v>
      </c>
      <c r="O58">
        <f>G58*'ВАЛЮТНЫЙ КУРС'!C$5</f>
        <v>5985.2311200000004</v>
      </c>
      <c r="P58">
        <f>H58*'ВАЛЮТНЫЙ КУРС'!D$5</f>
        <v>6297.9954799999996</v>
      </c>
      <c r="Q58">
        <f>I58*'ВАЛЮТНЫЙ КУРС'!E$5</f>
        <v>7093.5009199999995</v>
      </c>
      <c r="R58">
        <f>J58*'ВАЛЮТНЫЙ КУРС'!F$5</f>
        <v>9875.8883700000006</v>
      </c>
      <c r="T58" s="39">
        <f>N58*1000/INDEX('ВРП-НОМИН'!D:D,MATCH($A58,'ВРП-НОМИН'!$B:$B,0))</f>
        <v>2.4845212133096536E-2</v>
      </c>
      <c r="U58" s="39">
        <f>O58*1000/INDEX('ВРП-НОМИН'!E:E,MATCH($A58,'ВРП-НОМИН'!$B:$B,0))</f>
        <v>3.1061397801582825E-2</v>
      </c>
      <c r="V58" s="39">
        <f>P58*1000/INDEX('ВРП-НОМИН'!F:F,MATCH($A58,'ВРП-НОМИН'!$B:$B,0))</f>
        <v>3.09815499193801E-2</v>
      </c>
      <c r="W58" s="39">
        <f>Q58*1000/INDEX('ВРП-НОМИН'!G:G,MATCH($A58,'ВРП-НОМИН'!$B:$B,0))</f>
        <v>3.5835044240719365E-2</v>
      </c>
      <c r="X58" s="39">
        <f>R58*1000/INDEX('ВРП-НОМИН'!H:H,MATCH($A58,'ВРП-НОМИН'!$B:$B,0))</f>
        <v>4.3611502845299431E-2</v>
      </c>
      <c r="Z58" s="41">
        <f t="shared" si="0"/>
        <v>3.3266941388015656E-2</v>
      </c>
    </row>
    <row r="59" spans="1:26" x14ac:dyDescent="0.25">
      <c r="A59" s="38" t="s">
        <v>63</v>
      </c>
      <c r="B59" s="38" t="s">
        <v>380</v>
      </c>
      <c r="C59" s="38" t="s">
        <v>381</v>
      </c>
      <c r="D59" s="3">
        <v>122.1</v>
      </c>
      <c r="E59" s="3">
        <v>129.19999999999999</v>
      </c>
      <c r="F59" s="3">
        <v>151.19999999999999</v>
      </c>
      <c r="G59" s="3">
        <v>218.5</v>
      </c>
      <c r="H59" s="2">
        <v>174</v>
      </c>
      <c r="I59" s="3">
        <v>205.9</v>
      </c>
      <c r="J59" s="3">
        <v>147.1</v>
      </c>
      <c r="N59">
        <f>F59*'ВАЛЮТНЫЙ КУРС'!B$5</f>
        <v>8819.4959999999992</v>
      </c>
      <c r="O59">
        <f>G59*'ВАЛЮТНЫЙ КУРС'!C$5</f>
        <v>13665.339600000001</v>
      </c>
      <c r="P59">
        <f>H59*'ВАЛЮТНЫЙ КУРС'!D$5</f>
        <v>11262.6024</v>
      </c>
      <c r="Q59">
        <f>I59*'ВАЛЮТНЫЙ КУРС'!E$5</f>
        <v>14812.89898</v>
      </c>
      <c r="R59">
        <f>J59*'ВАЛЮТНЫЙ КУРС'!F$5</f>
        <v>10833.28247</v>
      </c>
      <c r="T59" s="39">
        <f>N59*1000/INDEX('ВРП-НОМИН'!D:D,MATCH($A59,'ВРП-НОМИН'!$B:$B,0))</f>
        <v>3.7356374148247121E-2</v>
      </c>
      <c r="U59" s="39">
        <f>O59*1000/INDEX('ВРП-НОМИН'!E:E,MATCH($A59,'ВРП-НОМИН'!$B:$B,0))</f>
        <v>5.5623508191128157E-2</v>
      </c>
      <c r="V59" s="39">
        <f>P59*1000/INDEX('ВРП-НОМИН'!F:F,MATCH($A59,'ВРП-НОМИН'!$B:$B,0))</f>
        <v>4.2862604553971929E-2</v>
      </c>
      <c r="W59" s="39">
        <f>Q59*1000/INDEX('ВРП-НОМИН'!G:G,MATCH($A59,'ВРП-НОМИН'!$B:$B,0))</f>
        <v>5.5606698396361218E-2</v>
      </c>
      <c r="X59" s="39">
        <f>R59*1000/INDEX('ВРП-НОМИН'!H:H,MATCH($A59,'ВРП-НОМИН'!$B:$B,0))</f>
        <v>3.5616207583222814E-2</v>
      </c>
      <c r="Z59" s="41">
        <f t="shared" si="0"/>
        <v>4.5413078574586249E-2</v>
      </c>
    </row>
    <row r="60" spans="1:26" x14ac:dyDescent="0.25">
      <c r="A60" s="38" t="s">
        <v>64</v>
      </c>
      <c r="B60" s="38" t="s">
        <v>380</v>
      </c>
      <c r="C60" s="38" t="s">
        <v>381</v>
      </c>
      <c r="D60" s="3">
        <v>2579.9</v>
      </c>
      <c r="E60" s="3">
        <v>2685.4</v>
      </c>
      <c r="F60" s="3">
        <v>3871.4</v>
      </c>
      <c r="G60" s="3">
        <v>3855.1</v>
      </c>
      <c r="H60" s="3">
        <v>3169.9</v>
      </c>
      <c r="I60" s="3">
        <v>3640.3</v>
      </c>
      <c r="J60" s="3">
        <v>5472.3</v>
      </c>
      <c r="N60">
        <f>F60*'ВАЛЮТНЫЙ КУРС'!B$5</f>
        <v>225818.76199999999</v>
      </c>
      <c r="O60">
        <f>G60*'ВАЛЮТНЫЙ КУРС'!C$5</f>
        <v>241104.12216</v>
      </c>
      <c r="P60">
        <f>H60*'ВАЛЮТНЫЙ КУРС'!D$5</f>
        <v>205180.01923999999</v>
      </c>
      <c r="Q60">
        <f>I60*'ВАЛЮТНЫЙ КУРС'!E$5</f>
        <v>261891.19066000002</v>
      </c>
      <c r="R60">
        <f>J60*'ВАЛЮТНЫЙ КУРС'!F$5</f>
        <v>403011.36411000002</v>
      </c>
      <c r="T60" s="39">
        <f>N60*1000/INDEX('ВРП-НОМИН'!D:D,MATCH($A60,'ВРП-НОМИН'!$B:$B,0))</f>
        <v>9.9714383503436047E-2</v>
      </c>
      <c r="U60" s="39">
        <f>O60*1000/INDEX('ВРП-НОМИН'!E:E,MATCH($A60,'ВРП-НОМИН'!$B:$B,0))</f>
        <v>9.1927146272332422E-2</v>
      </c>
      <c r="V60" s="39">
        <f>P60*1000/INDEX('ВРП-НОМИН'!F:F,MATCH($A60,'ВРП-НОМИН'!$B:$B,0))</f>
        <v>7.305021094552884E-2</v>
      </c>
      <c r="W60" s="39">
        <f>Q60*1000/INDEX('ВРП-НОМИН'!G:G,MATCH($A60,'ВРП-НОМИН'!$B:$B,0))</f>
        <v>9.952970041794125E-2</v>
      </c>
      <c r="X60" s="39">
        <f>R60*1000/INDEX('ВРП-НОМИН'!H:H,MATCH($A60,'ВРП-НОМИН'!$B:$B,0))</f>
        <v>0.11406178336262039</v>
      </c>
      <c r="Z60" s="41">
        <f t="shared" si="0"/>
        <v>9.565664490037179E-2</v>
      </c>
    </row>
    <row r="61" spans="1:26" x14ac:dyDescent="0.25">
      <c r="A61" s="38" t="s">
        <v>65</v>
      </c>
      <c r="B61" s="38" t="s">
        <v>380</v>
      </c>
      <c r="C61" s="38" t="s">
        <v>381</v>
      </c>
      <c r="D61" s="3">
        <v>501.5</v>
      </c>
      <c r="E61" s="3">
        <v>270.89999999999998</v>
      </c>
      <c r="F61" s="3">
        <v>289.89999999999998</v>
      </c>
      <c r="G61" s="3">
        <v>382.9</v>
      </c>
      <c r="H61" s="3">
        <v>385.4</v>
      </c>
      <c r="I61" s="3">
        <v>358.6</v>
      </c>
      <c r="J61" s="3">
        <v>565.20000000000005</v>
      </c>
      <c r="N61">
        <f>F61*'ВАЛЮТНЫЙ КУРС'!B$5</f>
        <v>16909.866999999998</v>
      </c>
      <c r="O61">
        <f>G61*'ВАЛЮТНЫЙ КУРС'!C$5</f>
        <v>23947.178639999998</v>
      </c>
      <c r="P61">
        <f>H61*'ВАЛЮТНЫЙ КУРС'!D$5</f>
        <v>24946.017039999995</v>
      </c>
      <c r="Q61">
        <f>I61*'ВАЛЮТНЫЙ КУРС'!E$5</f>
        <v>25798.47292</v>
      </c>
      <c r="R61">
        <f>J61*'ВАЛЮТНЫЙ КУРС'!F$5</f>
        <v>41624.549640000005</v>
      </c>
      <c r="T61" s="39">
        <f>N61*1000/INDEX('ВРП-НОМИН'!D:D,MATCH($A61,'ВРП-НОМИН'!$B:$B,0))</f>
        <v>2.856215015986031E-2</v>
      </c>
      <c r="U61" s="39">
        <f>O61*1000/INDEX('ВРП-НОМИН'!E:E,MATCH($A61,'ВРП-НОМИН'!$B:$B,0))</f>
        <v>3.5219605999137538E-2</v>
      </c>
      <c r="V61" s="39">
        <f>P61*1000/INDEX('ВРП-НОМИН'!F:F,MATCH($A61,'ВРП-НОМИН'!$B:$B,0))</f>
        <v>3.4510832304965593E-2</v>
      </c>
      <c r="W61" s="39">
        <f>Q61*1000/INDEX('ВРП-НОМИН'!G:G,MATCH($A61,'ВРП-НОМИН'!$B:$B,0))</f>
        <v>3.7693334268880774E-2</v>
      </c>
      <c r="X61" s="39">
        <f>R61*1000/INDEX('ВРП-НОМИН'!H:H,MATCH($A61,'ВРП-НОМИН'!$B:$B,0))</f>
        <v>4.7975968008815081E-2</v>
      </c>
      <c r="Z61" s="41">
        <f t="shared" si="0"/>
        <v>3.6792378148331861E-2</v>
      </c>
    </row>
    <row r="62" spans="1:26" x14ac:dyDescent="0.25">
      <c r="A62" s="38" t="s">
        <v>66</v>
      </c>
      <c r="B62" s="38" t="s">
        <v>380</v>
      </c>
      <c r="C62" s="38" t="s">
        <v>381</v>
      </c>
      <c r="D62" s="3">
        <v>222.1</v>
      </c>
      <c r="E62" s="3">
        <v>232.6</v>
      </c>
      <c r="F62" s="3">
        <v>321.89999999999998</v>
      </c>
      <c r="G62" s="3">
        <v>358.3</v>
      </c>
      <c r="H62" s="3">
        <v>325.7</v>
      </c>
      <c r="I62" s="3">
        <v>291.10000000000002</v>
      </c>
      <c r="J62" s="3">
        <v>322.10000000000002</v>
      </c>
      <c r="N62">
        <f>F62*'ВАЛЮТНЫЙ КУРС'!B$5</f>
        <v>18776.427</v>
      </c>
      <c r="O62">
        <f>G62*'ВАЛЮТНЫЙ КУРС'!C$5</f>
        <v>22408.655280000003</v>
      </c>
      <c r="P62">
        <f>H62*'ВАЛЮТНЫЙ КУРС'!D$5</f>
        <v>21081.779319999998</v>
      </c>
      <c r="Q62">
        <f>I62*'ВАЛЮТНЫЙ КУРС'!E$5</f>
        <v>20942.37442</v>
      </c>
      <c r="R62">
        <f>J62*'ВАЛЮТНЫЙ КУРС'!F$5</f>
        <v>23721.279970000003</v>
      </c>
      <c r="T62" s="39">
        <f>N62*1000/INDEX('ВРП-НОМИН'!D:D,MATCH($A62,'ВРП-НОМИН'!$B:$B,0))</f>
        <v>6.3325670832730455E-2</v>
      </c>
      <c r="U62" s="39">
        <f>O62*1000/INDEX('ВРП-НОМИН'!E:E,MATCH($A62,'ВРП-НОМИН'!$B:$B,0))</f>
        <v>7.077396284587914E-2</v>
      </c>
      <c r="V62" s="39">
        <f>P62*1000/INDEX('ВРП-НОМИН'!F:F,MATCH($A62,'ВРП-НОМИН'!$B:$B,0))</f>
        <v>6.2098305229464149E-2</v>
      </c>
      <c r="W62" s="39">
        <f>Q62*1000/INDEX('ВРП-НОМИН'!G:G,MATCH($A62,'ВРП-НОМИН'!$B:$B,0))</f>
        <v>6.0518979433598546E-2</v>
      </c>
      <c r="X62" s="39">
        <f>R62*1000/INDEX('ВРП-НОМИН'!H:H,MATCH($A62,'ВРП-НОМИН'!$B:$B,0))</f>
        <v>5.9318133858380195E-2</v>
      </c>
      <c r="Z62" s="41">
        <f t="shared" si="0"/>
        <v>6.3207010440010508E-2</v>
      </c>
    </row>
    <row r="63" spans="1:26" x14ac:dyDescent="0.25">
      <c r="A63" s="38" t="s">
        <v>67</v>
      </c>
      <c r="B63" s="38" t="s">
        <v>380</v>
      </c>
      <c r="C63" s="38" t="s">
        <v>381</v>
      </c>
      <c r="D63" s="3">
        <v>672.2</v>
      </c>
      <c r="E63" s="3">
        <v>711.1</v>
      </c>
      <c r="F63" s="3">
        <v>676.9</v>
      </c>
      <c r="G63" s="2">
        <v>793</v>
      </c>
      <c r="H63" s="2">
        <v>1151</v>
      </c>
      <c r="I63" s="3">
        <v>827.4</v>
      </c>
      <c r="J63" s="3">
        <v>846.5</v>
      </c>
      <c r="N63">
        <f>F63*'ВАЛЮТНЫЙ КУРС'!B$5</f>
        <v>39483.576999999997</v>
      </c>
      <c r="O63">
        <f>G63*'ВАЛЮТНЫЙ КУРС'!C$5</f>
        <v>49595.488799999999</v>
      </c>
      <c r="P63">
        <f>H63*'ВАЛЮТНЫЙ КУРС'!D$5</f>
        <v>74501.467599999989</v>
      </c>
      <c r="Q63">
        <f>I63*'ВАЛЮТНЫЙ КУРС'!E$5</f>
        <v>59524.976279999995</v>
      </c>
      <c r="R63">
        <f>J63*'ВАЛЮТНЫЙ КУРС'!F$5</f>
        <v>62341.085050000002</v>
      </c>
      <c r="T63" s="39">
        <f>N63*1000/INDEX('ВРП-НОМИН'!D:D,MATCH($A63,'ВРП-НОМИН'!$B:$B,0))</f>
        <v>3.169266683803975E-2</v>
      </c>
      <c r="U63" s="39">
        <f>O63*1000/INDEX('ВРП-НОМИН'!E:E,MATCH($A63,'ВРП-НОМИН'!$B:$B,0))</f>
        <v>3.4860005519307541E-2</v>
      </c>
      <c r="V63" s="39">
        <f>P63*1000/INDEX('ВРП-НОМИН'!F:F,MATCH($A63,'ВРП-НОМИН'!$B:$B,0))</f>
        <v>4.9787087109911608E-2</v>
      </c>
      <c r="W63" s="39">
        <f>Q63*1000/INDEX('ВРП-НОМИН'!G:G,MATCH($A63,'ВРП-НОМИН'!$B:$B,0))</f>
        <v>4.2967386400417792E-2</v>
      </c>
      <c r="X63" s="39">
        <f>R63*1000/INDEX('ВРП-НОМИН'!H:H,MATCH($A63,'ВРП-НОМИН'!$B:$B,0))</f>
        <v>3.5313393407815509E-2</v>
      </c>
      <c r="Z63" s="41">
        <f t="shared" si="0"/>
        <v>3.8924107855098436E-2</v>
      </c>
    </row>
    <row r="64" spans="1:26" x14ac:dyDescent="0.25">
      <c r="A64" s="38" t="s">
        <v>68</v>
      </c>
      <c r="B64" s="38" t="s">
        <v>380</v>
      </c>
      <c r="C64" s="38" t="s">
        <v>381</v>
      </c>
      <c r="D64" s="2">
        <v>152</v>
      </c>
      <c r="E64" s="3">
        <v>190.9</v>
      </c>
      <c r="F64" s="3">
        <v>357.7</v>
      </c>
      <c r="G64" s="3">
        <v>323.2</v>
      </c>
      <c r="H64" s="3">
        <v>376.5</v>
      </c>
      <c r="I64" s="3">
        <v>357.4</v>
      </c>
      <c r="J64" s="3">
        <v>449.1</v>
      </c>
      <c r="N64">
        <f>F64*'ВАЛЮТНЫЙ КУРС'!B$5</f>
        <v>20864.641</v>
      </c>
      <c r="O64">
        <f>G64*'ВАЛЮТНЫЙ КУРС'!C$5</f>
        <v>20213.44512</v>
      </c>
      <c r="P64">
        <f>H64*'ВАЛЮТНЫЙ КУРС'!D$5</f>
        <v>24369.9414</v>
      </c>
      <c r="Q64">
        <f>I64*'ВАЛЮТНЫЙ КУРС'!E$5</f>
        <v>25712.14228</v>
      </c>
      <c r="R64">
        <f>J64*'ВАЛЮТНЫЙ КУРС'!F$5</f>
        <v>33074.283870000007</v>
      </c>
      <c r="T64" s="39">
        <f>N64*1000/INDEX('ВРП-НОМИН'!D:D,MATCH($A64,'ВРП-НОМИН'!$B:$B,0))</f>
        <v>6.2891825356913941E-2</v>
      </c>
      <c r="U64" s="39">
        <f>O64*1000/INDEX('ВРП-НОМИН'!E:E,MATCH($A64,'ВРП-НОМИН'!$B:$B,0))</f>
        <v>5.7218850009007928E-2</v>
      </c>
      <c r="V64" s="39">
        <f>P64*1000/INDEX('ВРП-НОМИН'!F:F,MATCH($A64,'ВРП-НОМИН'!$B:$B,0))</f>
        <v>6.5780679171398154E-2</v>
      </c>
      <c r="W64" s="39">
        <f>Q64*1000/INDEX('ВРП-НОМИН'!G:G,MATCH($A64,'ВРП-НОМИН'!$B:$B,0))</f>
        <v>6.4774782750291679E-2</v>
      </c>
      <c r="X64" s="39">
        <f>R64*1000/INDEX('ВРП-НОМИН'!H:H,MATCH($A64,'ВРП-НОМИН'!$B:$B,0))</f>
        <v>6.7692707471053437E-2</v>
      </c>
      <c r="Z64" s="41">
        <f t="shared" si="0"/>
        <v>6.3671768951733029E-2</v>
      </c>
    </row>
    <row r="65" spans="1:26" x14ac:dyDescent="0.25">
      <c r="A65" s="38" t="s">
        <v>69</v>
      </c>
      <c r="B65" s="38" t="s">
        <v>380</v>
      </c>
      <c r="C65" s="38" t="s">
        <v>381</v>
      </c>
      <c r="D65" s="2">
        <v>2130</v>
      </c>
      <c r="E65" s="3">
        <v>2055.6</v>
      </c>
      <c r="F65" s="3">
        <v>2875.4</v>
      </c>
      <c r="G65" s="3">
        <v>3246.7</v>
      </c>
      <c r="H65" s="3">
        <v>3435.6</v>
      </c>
      <c r="I65" s="3">
        <v>2936.7</v>
      </c>
      <c r="J65" s="3">
        <v>3201.2</v>
      </c>
      <c r="N65">
        <f>F65*'ВАЛЮТНЫЙ КУРС'!B$5</f>
        <v>167722.08199999999</v>
      </c>
      <c r="O65">
        <f>G65*'ВАЛЮТНЫЙ КУРС'!C$5</f>
        <v>203053.81271999999</v>
      </c>
      <c r="P65">
        <f>H65*'ВАЛЮТНЫЙ КУРС'!D$5</f>
        <v>222378.14255999998</v>
      </c>
      <c r="Q65">
        <f>I65*'ВАЛЮТНЫЙ КУРС'!E$5</f>
        <v>211272.65873999998</v>
      </c>
      <c r="R65">
        <f>J65*'ВАЛЮТНЫЙ КУРС'!F$5</f>
        <v>235754.61483999999</v>
      </c>
      <c r="T65" s="39">
        <f>N65*1000/INDEX('ВРП-НОМИН'!D:D,MATCH($A65,'ВРП-НОМИН'!$B:$B,0))</f>
        <v>0.12084412236714116</v>
      </c>
      <c r="U65" s="39">
        <f>O65*1000/INDEX('ВРП-НОМИН'!E:E,MATCH($A65,'ВРП-НОМИН'!$B:$B,0))</f>
        <v>0.13517489768261554</v>
      </c>
      <c r="V65" s="39">
        <f>P65*1000/INDEX('ВРП-НОМИН'!F:F,MATCH($A65,'ВРП-НОМИН'!$B:$B,0))</f>
        <v>0.13751053456641821</v>
      </c>
      <c r="W65" s="39">
        <f>Q65*1000/INDEX('ВРП-НОМИН'!G:G,MATCH($A65,'ВРП-НОМИН'!$B:$B,0))</f>
        <v>0.1320179025150679</v>
      </c>
      <c r="X65" s="39">
        <f>R65*1000/INDEX('ВРП-НОМИН'!H:H,MATCH($A65,'ВРП-НОМИН'!$B:$B,0))</f>
        <v>0.12207332838846389</v>
      </c>
      <c r="Z65" s="41">
        <f t="shared" si="0"/>
        <v>0.12952415710394133</v>
      </c>
    </row>
    <row r="66" spans="1:26" x14ac:dyDescent="0.25">
      <c r="A66" s="38" t="s">
        <v>70</v>
      </c>
      <c r="B66" s="38" t="s">
        <v>380</v>
      </c>
      <c r="C66" s="38" t="s">
        <v>381</v>
      </c>
      <c r="D66" s="3">
        <v>654.20000000000005</v>
      </c>
      <c r="E66" s="3">
        <v>404.9</v>
      </c>
      <c r="F66" s="3">
        <v>542.29999999999995</v>
      </c>
      <c r="G66" s="3">
        <v>529.6</v>
      </c>
      <c r="H66" s="2">
        <v>298</v>
      </c>
      <c r="I66" s="3">
        <v>322.3</v>
      </c>
      <c r="J66" s="3">
        <v>294.7</v>
      </c>
      <c r="N66">
        <f>F66*'ВАЛЮТНЫЙ КУРС'!B$5</f>
        <v>31632.358999999997</v>
      </c>
      <c r="O66">
        <f>G66*'ВАЛЮТНЫЙ КУРС'!C$5</f>
        <v>33122.031360000001</v>
      </c>
      <c r="P66">
        <f>H66*'ВАЛЮТНЫЙ КУРС'!D$5</f>
        <v>19288.824799999999</v>
      </c>
      <c r="Q66">
        <f>I66*'ВАЛЮТНЫЙ КУРС'!E$5</f>
        <v>23186.97106</v>
      </c>
      <c r="R66">
        <f>J66*'ВАЛЮТНЫЙ КУРС'!F$5</f>
        <v>21703.387790000001</v>
      </c>
      <c r="T66" s="39">
        <f>N66*1000/INDEX('ВРП-НОМИН'!D:D,MATCH($A66,'ВРП-НОМИН'!$B:$B,0))</f>
        <v>3.6240018928440157E-2</v>
      </c>
      <c r="U66" s="39">
        <f>O66*1000/INDEX('ВРП-НОМИН'!E:E,MATCH($A66,'ВРП-НОМИН'!$B:$B,0))</f>
        <v>3.1291337022662118E-2</v>
      </c>
      <c r="V66" s="39">
        <f>P66*1000/INDEX('ВРП-НОМИН'!F:F,MATCH($A66,'ВРП-НОМИН'!$B:$B,0))</f>
        <v>1.7434975644899809E-2</v>
      </c>
      <c r="W66" s="39">
        <f>Q66*1000/INDEX('ВРП-НОМИН'!G:G,MATCH($A66,'ВРП-НОМИН'!$B:$B,0))</f>
        <v>2.2151852381670611E-2</v>
      </c>
      <c r="X66" s="39">
        <f>R66*1000/INDEX('ВРП-НОМИН'!H:H,MATCH($A66,'ВРП-НОМИН'!$B:$B,0))</f>
        <v>1.5393336265594111E-2</v>
      </c>
      <c r="Z66" s="41">
        <f t="shared" si="0"/>
        <v>2.4502304048653358E-2</v>
      </c>
    </row>
    <row r="67" spans="1:26" x14ac:dyDescent="0.25">
      <c r="A67" s="38" t="s">
        <v>71</v>
      </c>
      <c r="B67" s="38" t="s">
        <v>380</v>
      </c>
      <c r="C67" s="38" t="s">
        <v>381</v>
      </c>
      <c r="D67" s="3">
        <v>171.1</v>
      </c>
      <c r="E67" s="3">
        <v>157.19999999999999</v>
      </c>
      <c r="F67" s="3">
        <v>256.10000000000002</v>
      </c>
      <c r="G67" s="3">
        <v>272.5</v>
      </c>
      <c r="H67" s="3">
        <v>252.6</v>
      </c>
      <c r="I67" s="3">
        <v>301.5</v>
      </c>
      <c r="J67" s="3">
        <v>359.2</v>
      </c>
      <c r="N67">
        <f>F67*'ВАЛЮТНЫЙ КУРС'!B$5</f>
        <v>14938.313</v>
      </c>
      <c r="O67">
        <f>G67*'ВАЛЮТНЫЙ КУРС'!C$5</f>
        <v>17042.585999999999</v>
      </c>
      <c r="P67">
        <f>H67*'ВАЛЮТНЫЙ КУРС'!D$5</f>
        <v>16350.191759999998</v>
      </c>
      <c r="Q67">
        <f>I67*'ВАЛЮТНЫЙ КУРС'!E$5</f>
        <v>21690.5733</v>
      </c>
      <c r="R67">
        <f>J67*'ВАЛЮТНЫЙ КУРС'!F$5</f>
        <v>26453.53544</v>
      </c>
      <c r="T67" s="39">
        <f>N67*1000/INDEX('ВРП-НОМИН'!D:D,MATCH($A67,'ВРП-НОМИН'!$B:$B,0))</f>
        <v>3.9721505897017277E-2</v>
      </c>
      <c r="U67" s="39">
        <f>O67*1000/INDEX('ВРП-НОМИН'!E:E,MATCH($A67,'ВРП-НОМИН'!$B:$B,0))</f>
        <v>4.1463246625005584E-2</v>
      </c>
      <c r="V67" s="39">
        <f>P67*1000/INDEX('ВРП-НОМИН'!F:F,MATCH($A67,'ВРП-НОМИН'!$B:$B,0))</f>
        <v>3.6453560935372151E-2</v>
      </c>
      <c r="W67" s="39">
        <f>Q67*1000/INDEX('ВРП-НОМИН'!G:G,MATCH($A67,'ВРП-НОМИН'!$B:$B,0))</f>
        <v>4.474262993873282E-2</v>
      </c>
      <c r="X67" s="39">
        <f>R67*1000/INDEX('ВРП-НОМИН'!H:H,MATCH($A67,'ВРП-НОМИН'!$B:$B,0))</f>
        <v>4.8977524673113136E-2</v>
      </c>
      <c r="Z67" s="41">
        <f t="shared" si="0"/>
        <v>4.2271693613848201E-2</v>
      </c>
    </row>
    <row r="68" spans="1:26" x14ac:dyDescent="0.25">
      <c r="A68" s="38" t="s">
        <v>72</v>
      </c>
      <c r="B68" s="38" t="s">
        <v>380</v>
      </c>
      <c r="C68" s="38" t="s">
        <v>381</v>
      </c>
      <c r="D68" s="2">
        <v>2452</v>
      </c>
      <c r="E68" s="3">
        <v>1881.1</v>
      </c>
      <c r="F68" s="3">
        <v>2260.4</v>
      </c>
      <c r="G68" s="3">
        <v>2448.5</v>
      </c>
      <c r="H68" s="3">
        <v>2433.4</v>
      </c>
      <c r="I68" s="3">
        <v>2271.3000000000002</v>
      </c>
      <c r="J68" s="3">
        <v>2877.1</v>
      </c>
      <c r="N68">
        <f>F68*'ВАЛЮТНЫЙ КУРС'!B$5</f>
        <v>131849.13200000001</v>
      </c>
      <c r="O68">
        <f>G68*'ВАЛЮТНЫЙ КУРС'!C$5</f>
        <v>153133.10760000002</v>
      </c>
      <c r="P68">
        <f>H68*'ВАЛЮТНЫЙ КУРС'!D$5</f>
        <v>157508.14184</v>
      </c>
      <c r="Q68">
        <f>I68*'ВАЛЮТНЫЙ КУРС'!E$5</f>
        <v>163402.31886</v>
      </c>
      <c r="R68">
        <f>J68*'ВАЛЮТНЫЙ КУРС'!F$5</f>
        <v>211886.04347</v>
      </c>
      <c r="T68" s="39">
        <f>N68*1000/INDEX('ВРП-НОМИН'!D:D,MATCH($A68,'ВРП-НОМИН'!$B:$B,0))</f>
        <v>9.0992831020605333E-2</v>
      </c>
      <c r="U68" s="39">
        <f>O68*1000/INDEX('ВРП-НОМИН'!E:E,MATCH($A68,'ВРП-НОМИН'!$B:$B,0))</f>
        <v>9.4203372528245066E-2</v>
      </c>
      <c r="V68" s="39">
        <f>P68*1000/INDEX('ВРП-НОМИН'!F:F,MATCH($A68,'ВРП-НОМИН'!$B:$B,0))</f>
        <v>9.3223505689405045E-2</v>
      </c>
      <c r="W68" s="39">
        <f>Q68*1000/INDEX('ВРП-НОМИН'!G:G,MATCH($A68,'ВРП-НОМИН'!$B:$B,0))</f>
        <v>0.10052670687552254</v>
      </c>
      <c r="X68" s="39">
        <f>R68*1000/INDEX('ВРП-НОМИН'!H:H,MATCH($A68,'ВРП-НОМИН'!$B:$B,0))</f>
        <v>9.820168379787271E-2</v>
      </c>
      <c r="Z68" s="41">
        <f t="shared" si="0"/>
        <v>9.5429619982330141E-2</v>
      </c>
    </row>
    <row r="69" spans="1:26" x14ac:dyDescent="0.25">
      <c r="A69" s="38" t="s">
        <v>73</v>
      </c>
      <c r="B69" s="38" t="s">
        <v>380</v>
      </c>
      <c r="C69" s="38" t="s">
        <v>381</v>
      </c>
      <c r="D69" s="3">
        <v>522.1</v>
      </c>
      <c r="E69" s="3">
        <v>474.6</v>
      </c>
      <c r="F69" s="3">
        <v>598.4</v>
      </c>
      <c r="G69" s="3">
        <v>637.1</v>
      </c>
      <c r="H69" s="3">
        <v>677.4</v>
      </c>
      <c r="I69" s="3">
        <v>762.1</v>
      </c>
      <c r="J69" s="2">
        <v>955</v>
      </c>
      <c r="N69">
        <f>F69*'ВАЛЮТНЫЙ КУРС'!B$5</f>
        <v>34904.671999999999</v>
      </c>
      <c r="O69">
        <f>G69*'ВАЛЮТНЫЙ КУРС'!C$5</f>
        <v>39845.253360000002</v>
      </c>
      <c r="P69">
        <f>H69*'ВАЛЮТНЫЙ КУРС'!D$5</f>
        <v>43846.476239999996</v>
      </c>
      <c r="Q69">
        <f>I69*'ВАЛЮТНЫЙ КУРС'!E$5</f>
        <v>54827.15062</v>
      </c>
      <c r="R69">
        <f>J69*'ВАЛЮТНЫЙ КУРС'!F$5</f>
        <v>70331.643500000006</v>
      </c>
      <c r="T69" s="39">
        <f>N69*1000/INDEX('ВРП-НОМИН'!D:D,MATCH($A69,'ВРП-НОМИН'!$B:$B,0))</f>
        <v>4.7883732248295167E-2</v>
      </c>
      <c r="U69" s="39">
        <f>O69*1000/INDEX('ВРП-НОМИН'!E:E,MATCH($A69,'ВРП-НОМИН'!$B:$B,0))</f>
        <v>5.1490395528905025E-2</v>
      </c>
      <c r="V69" s="39">
        <f>P69*1000/INDEX('ВРП-НОМИН'!F:F,MATCH($A69,'ВРП-НОМИН'!$B:$B,0))</f>
        <v>5.4143308389660076E-2</v>
      </c>
      <c r="W69" s="39">
        <f>Q69*1000/INDEX('ВРП-НОМИН'!G:G,MATCH($A69,'ВРП-НОМИН'!$B:$B,0))</f>
        <v>6.4011843110439337E-2</v>
      </c>
      <c r="X69" s="39">
        <f>R69*1000/INDEX('ВРП-НОМИН'!H:H,MATCH($A69,'ВРП-НОМИН'!$B:$B,0))</f>
        <v>6.9649238874746777E-2</v>
      </c>
      <c r="Z69" s="41">
        <f t="shared" si="0"/>
        <v>5.7435703630409285E-2</v>
      </c>
    </row>
    <row r="70" spans="1:26" x14ac:dyDescent="0.25">
      <c r="A70" s="38" t="s">
        <v>74</v>
      </c>
      <c r="B70" s="38" t="s">
        <v>380</v>
      </c>
      <c r="C70" s="38" t="s">
        <v>381</v>
      </c>
      <c r="D70" s="3">
        <v>485.6</v>
      </c>
      <c r="E70" s="3">
        <v>439.4</v>
      </c>
      <c r="F70" s="3">
        <v>512.5</v>
      </c>
      <c r="G70" s="3">
        <v>647.79999999999995</v>
      </c>
      <c r="H70" s="3">
        <v>730.8</v>
      </c>
      <c r="I70" s="3">
        <v>545.6</v>
      </c>
      <c r="J70" s="3">
        <v>728.9</v>
      </c>
      <c r="N70">
        <f>F70*'ВАЛЮТНЫЙ КУРС'!B$5</f>
        <v>29894.125</v>
      </c>
      <c r="O70">
        <f>G70*'ВАЛЮТНЫЙ КУРС'!C$5</f>
        <v>40514.448479999999</v>
      </c>
      <c r="P70">
        <f>H70*'ВАЛЮТНЫЙ КУРС'!D$5</f>
        <v>47302.930079999991</v>
      </c>
      <c r="Q70">
        <f>I70*'ВАЛЮТНЫЙ КУРС'!E$5</f>
        <v>39251.664320000003</v>
      </c>
      <c r="R70">
        <f>J70*'ВАЛЮТНЫЙ КУРС'!F$5</f>
        <v>53680.350730000006</v>
      </c>
      <c r="T70" s="39">
        <f>N70*1000/INDEX('ВРП-НОМИН'!D:D,MATCH($A70,'ВРП-НОМИН'!$B:$B,0))</f>
        <v>7.9754263814086193E-2</v>
      </c>
      <c r="U70" s="39">
        <f>O70*1000/INDEX('ВРП-НОМИН'!E:E,MATCH($A70,'ВРП-НОМИН'!$B:$B,0))</f>
        <v>0.10477637550346974</v>
      </c>
      <c r="V70" s="39">
        <f>P70*1000/INDEX('ВРП-НОМИН'!F:F,MATCH($A70,'ВРП-НОМИН'!$B:$B,0))</f>
        <v>0.11130216661471198</v>
      </c>
      <c r="W70" s="39">
        <f>Q70*1000/INDEX('ВРП-НОМИН'!G:G,MATCH($A70,'ВРП-НОМИН'!$B:$B,0))</f>
        <v>8.9417867738066384E-2</v>
      </c>
      <c r="X70" s="39">
        <f>R70*1000/INDEX('ВРП-НОМИН'!H:H,MATCH($A70,'ВРП-НОМИН'!$B:$B,0))</f>
        <v>0.10556627149346169</v>
      </c>
      <c r="Z70" s="41">
        <f t="shared" ref="Z70:Z104" si="1">AVERAGE(T70:X70)</f>
        <v>9.8163389032759202E-2</v>
      </c>
    </row>
    <row r="71" spans="1:26" x14ac:dyDescent="0.25">
      <c r="A71" s="38" t="s">
        <v>75</v>
      </c>
      <c r="B71" s="38" t="s">
        <v>380</v>
      </c>
      <c r="C71" s="38" t="s">
        <v>381</v>
      </c>
      <c r="D71" s="3">
        <v>7086.4</v>
      </c>
      <c r="E71" s="3">
        <v>10828.7</v>
      </c>
      <c r="F71" s="3">
        <v>13948.1</v>
      </c>
      <c r="G71" s="2">
        <v>9531</v>
      </c>
      <c r="H71" s="3">
        <v>10478.4</v>
      </c>
      <c r="I71" s="2">
        <v>9850</v>
      </c>
      <c r="J71" s="3">
        <v>15224.5</v>
      </c>
      <c r="N71">
        <f>F71*'ВАЛЮТНЫЙ КУРС'!B$5</f>
        <v>813592.67299999995</v>
      </c>
      <c r="O71">
        <f>G71*'ВАЛЮТНЫЙ КУРС'!C$5</f>
        <v>596083.98959999997</v>
      </c>
      <c r="P71">
        <f>H71*'ВАЛЮТНЫЙ КУРС'!D$5</f>
        <v>678241.68383999995</v>
      </c>
      <c r="Q71">
        <f>I71*'ВАЛЮТНЫЙ КУРС'!E$5</f>
        <v>708630.67</v>
      </c>
      <c r="R71">
        <f>J71*'ВАЛЮТНЫЙ КУРС'!F$5</f>
        <v>1121218.9596500001</v>
      </c>
      <c r="T71" s="39">
        <f>N71*1000/INDEX('ВРП-НОМИН'!D:D,MATCH($A71,'ВРП-НОМИН'!$B:$B,0))</f>
        <v>7.4076138051501136E-2</v>
      </c>
      <c r="U71" s="39">
        <f>O71*1000/INDEX('ВРП-НОМИН'!E:E,MATCH($A71,'ВРП-НОМИН'!$B:$B,0))</f>
        <v>4.5727362366769768E-2</v>
      </c>
      <c r="V71" s="39">
        <f>P71*1000/INDEX('ВРП-НОМИН'!F:F,MATCH($A71,'ВРП-НОМИН'!$B:$B,0))</f>
        <v>5.1103126752560804E-2</v>
      </c>
      <c r="W71" s="39">
        <f>Q71*1000/INDEX('ВРП-НОМИН'!G:G,MATCH($A71,'ВРП-НОМИН'!$B:$B,0))</f>
        <v>6.0898918870279213E-2</v>
      </c>
      <c r="X71" s="39">
        <f>R71*1000/INDEX('ВРП-НОМИН'!H:H,MATCH($A71,'ВРП-НОМИН'!$B:$B,0))</f>
        <v>6.6289511817993182E-2</v>
      </c>
      <c r="Z71" s="41">
        <f t="shared" si="1"/>
        <v>5.9619011571820826E-2</v>
      </c>
    </row>
    <row r="72" spans="1:26" x14ac:dyDescent="0.25">
      <c r="A72" s="38" t="s">
        <v>76</v>
      </c>
      <c r="B72" s="38" t="s">
        <v>380</v>
      </c>
      <c r="C72" s="38" t="s">
        <v>381</v>
      </c>
      <c r="D72" s="3">
        <v>73.400000000000006</v>
      </c>
      <c r="E72" s="3">
        <v>72.900000000000006</v>
      </c>
      <c r="F72" s="3">
        <v>72.400000000000006</v>
      </c>
      <c r="G72" s="3">
        <v>82.7</v>
      </c>
      <c r="H72" s="3">
        <v>129.19999999999999</v>
      </c>
      <c r="I72" s="3">
        <v>141.30000000000001</v>
      </c>
      <c r="J72" s="3">
        <v>112.6</v>
      </c>
      <c r="N72">
        <f>F72*'ВАЛЮТНЫЙ КУРС'!B$5</f>
        <v>4223.0920000000006</v>
      </c>
      <c r="O72">
        <f>G72*'ВАЛЮТНЫЙ КУРС'!C$5</f>
        <v>5172.1903200000006</v>
      </c>
      <c r="P72">
        <f>H72*'ВАЛЮТНЫЙ КУРС'!D$5</f>
        <v>8362.8059199999989</v>
      </c>
      <c r="Q72">
        <f>I72*'ВАЛЮТНЫЙ КУРС'!E$5</f>
        <v>10165.432860000001</v>
      </c>
      <c r="R72">
        <f>J72*'ВАЛЮТНЫЙ КУРС'!F$5</f>
        <v>8292.5058200000003</v>
      </c>
      <c r="T72" s="39">
        <f>N72*1000/INDEX('ВРП-НОМИН'!D:D,MATCH($A72,'ВРП-НОМИН'!$B:$B,0))</f>
        <v>2.0111348859993956E-2</v>
      </c>
      <c r="U72" s="39">
        <f>O72*1000/INDEX('ВРП-НОМИН'!E:E,MATCH($A72,'ВРП-НОМИН'!$B:$B,0))</f>
        <v>2.3990873606351069E-2</v>
      </c>
      <c r="V72" s="39">
        <f>P72*1000/INDEX('ВРП-НОМИН'!F:F,MATCH($A72,'ВРП-НОМИН'!$B:$B,0))</f>
        <v>3.5312058271019769E-2</v>
      </c>
      <c r="W72" s="39">
        <f>Q72*1000/INDEX('ВРП-НОМИН'!G:G,MATCH($A72,'ВРП-НОМИН'!$B:$B,0))</f>
        <v>4.232278312176696E-2</v>
      </c>
      <c r="X72" s="39">
        <f>R72*1000/INDEX('ВРП-НОМИН'!H:H,MATCH($A72,'ВРП-НОМИН'!$B:$B,0))</f>
        <v>3.0467534640321644E-2</v>
      </c>
      <c r="Z72" s="41">
        <f t="shared" si="1"/>
        <v>3.0440919699890677E-2</v>
      </c>
    </row>
    <row r="73" spans="1:26" x14ac:dyDescent="0.25">
      <c r="A73" s="38" t="s">
        <v>77</v>
      </c>
      <c r="B73" s="38" t="s">
        <v>380</v>
      </c>
      <c r="C73" s="38" t="s">
        <v>381</v>
      </c>
      <c r="D73" s="3">
        <v>3057.9</v>
      </c>
      <c r="E73" s="3">
        <v>2538.4</v>
      </c>
      <c r="F73" s="3">
        <v>3699.6</v>
      </c>
      <c r="G73" s="3">
        <v>4519.1000000000004</v>
      </c>
      <c r="H73" s="3">
        <v>4743.8999999999996</v>
      </c>
      <c r="I73" s="3">
        <v>5004.8</v>
      </c>
      <c r="J73" s="3">
        <v>8009.1</v>
      </c>
      <c r="N73">
        <f>F73*'ВАЛЮТНЫЙ КУРС'!B$5</f>
        <v>215797.66799999998</v>
      </c>
      <c r="O73">
        <f>G73*'ВАЛЮТНЫЙ КУРС'!C$5</f>
        <v>282631.74456000002</v>
      </c>
      <c r="P73">
        <f>H73*'ВАЛЮТНЫЙ КУРС'!D$5</f>
        <v>307061.26163999998</v>
      </c>
      <c r="Q73">
        <f>I73*'ВАЛЮТНЫЙ КУРС'!E$5</f>
        <v>360056.32256</v>
      </c>
      <c r="R73">
        <f>J73*'ВАЛЮТНЫЙ КУРС'!F$5</f>
        <v>589835.77587000001</v>
      </c>
      <c r="T73" s="39">
        <f>N73*1000/INDEX('ВРП-НОМИН'!D:D,MATCH($A73,'ВРП-НОМИН'!$B:$B,0))</f>
        <v>9.5505723654458904E-2</v>
      </c>
      <c r="U73" s="39">
        <f>O73*1000/INDEX('ВРП-НОМИН'!E:E,MATCH($A73,'ВРП-НОМИН'!$B:$B,0))</f>
        <v>0.11661219794501192</v>
      </c>
      <c r="V73" s="39">
        <f>P73*1000/INDEX('ВРП-НОМИН'!F:F,MATCH($A73,'ВРП-НОМИН'!$B:$B,0))</f>
        <v>0.12111842927905929</v>
      </c>
      <c r="W73" s="39">
        <f>Q73*1000/INDEX('ВРП-НОМИН'!G:G,MATCH($A73,'ВРП-НОМИН'!$B:$B,0))</f>
        <v>0.14329716470874695</v>
      </c>
      <c r="X73" s="39">
        <f>R73*1000/INDEX('ВРП-НОМИН'!H:H,MATCH($A73,'ВРП-НОМИН'!$B:$B,0))</f>
        <v>0.19126001885031246</v>
      </c>
      <c r="Z73" s="41">
        <f t="shared" si="1"/>
        <v>0.13355870688751792</v>
      </c>
    </row>
    <row r="74" spans="1:26" x14ac:dyDescent="0.25">
      <c r="A74" s="38" t="s">
        <v>78</v>
      </c>
      <c r="B74" s="38" t="s">
        <v>380</v>
      </c>
      <c r="C74" s="38" t="s">
        <v>381</v>
      </c>
      <c r="D74" s="3">
        <v>1986.6</v>
      </c>
      <c r="E74" s="3">
        <v>6383.3</v>
      </c>
      <c r="F74" s="3">
        <v>7480.8</v>
      </c>
      <c r="G74" s="3">
        <v>2153.3000000000002</v>
      </c>
      <c r="H74" s="3">
        <v>2589.6</v>
      </c>
      <c r="I74" s="3">
        <v>2265.9</v>
      </c>
      <c r="J74" s="3">
        <v>3580.5</v>
      </c>
      <c r="N74">
        <f>F74*'ВАЛЮТНЫЙ КУРС'!B$5</f>
        <v>436355.06400000001</v>
      </c>
      <c r="O74">
        <f>G74*'ВАЛЮТНЫЙ КУРС'!C$5</f>
        <v>134670.82728000003</v>
      </c>
      <c r="P74">
        <f>H74*'ВАЛЮТНЫЙ КУРС'!D$5</f>
        <v>167618.59295999998</v>
      </c>
      <c r="Q74">
        <f>I74*'ВАЛЮТНЫЙ КУРС'!E$5</f>
        <v>163013.83098</v>
      </c>
      <c r="R74">
        <f>J74*'ВАЛЮТНЫЙ КУРС'!F$5</f>
        <v>263688.42885000003</v>
      </c>
      <c r="T74" s="39">
        <f>N74*1000/INDEX('ВРП-НОМИН'!D:D,MATCH($A74,'ВРП-НОМИН'!$B:$B,0))</f>
        <v>6.1483830710169385E-2</v>
      </c>
      <c r="U74" s="39">
        <f>O74*1000/INDEX('ВРП-НОМИН'!E:E,MATCH($A74,'ВРП-НОМИН'!$B:$B,0))</f>
        <v>1.517417140188285E-2</v>
      </c>
      <c r="V74" s="39">
        <f>P74*1000/INDEX('ВРП-НОМИН'!F:F,MATCH($A74,'ВРП-НОМИН'!$B:$B,0))</f>
        <v>1.872318723322608E-2</v>
      </c>
      <c r="W74" s="39">
        <f>Q74*1000/INDEX('ВРП-НОМИН'!G:G,MATCH($A74,'ВРП-НОМИН'!$B:$B,0))</f>
        <v>2.2390177829630684E-2</v>
      </c>
      <c r="X74" s="39">
        <f>R74*1000/INDEX('ВРП-НОМИН'!H:H,MATCH($A74,'ВРП-НОМИН'!$B:$B,0))</f>
        <v>2.2943549213789296E-2</v>
      </c>
      <c r="Z74" s="41">
        <f t="shared" si="1"/>
        <v>2.8142983277739658E-2</v>
      </c>
    </row>
    <row r="75" spans="1:26" x14ac:dyDescent="0.25">
      <c r="A75" s="38" t="s">
        <v>79</v>
      </c>
      <c r="B75" s="38" t="s">
        <v>380</v>
      </c>
      <c r="C75" s="38" t="s">
        <v>381</v>
      </c>
      <c r="D75" s="3">
        <v>839.9</v>
      </c>
      <c r="E75" s="3">
        <v>761.4</v>
      </c>
      <c r="F75" s="3">
        <v>538.6</v>
      </c>
      <c r="G75" s="3">
        <v>497.3</v>
      </c>
      <c r="H75" s="3">
        <v>467.5</v>
      </c>
      <c r="I75" s="3">
        <v>360.5</v>
      </c>
      <c r="J75" s="3">
        <v>460.5</v>
      </c>
      <c r="N75">
        <f>F75*'ВАЛЮТНЫЙ КУРС'!B$5</f>
        <v>31416.538</v>
      </c>
      <c r="O75">
        <f>G75*'ВАЛЮТНЫЙ КУРС'!C$5</f>
        <v>31101.937680000003</v>
      </c>
      <c r="P75">
        <f>H75*'ВАЛЮТНЫЙ КУРС'!D$5</f>
        <v>30260.152999999998</v>
      </c>
      <c r="Q75">
        <f>I75*'ВАЛЮТНЫЙ КУРС'!E$5</f>
        <v>25935.163100000002</v>
      </c>
      <c r="R75">
        <f>J75*'ВАЛЮТНЫЙ КУРС'!F$5</f>
        <v>33913.844850000001</v>
      </c>
      <c r="T75" s="39">
        <f>N75*1000/INDEX('ВРП-НОМИН'!D:D,MATCH($A75,'ВРП-НОМИН'!$B:$B,0))</f>
        <v>8.8314018565987546E-3</v>
      </c>
      <c r="U75" s="39">
        <f>O75*1000/INDEX('ВРП-НОМИН'!E:E,MATCH($A75,'ВРП-НОМИН'!$B:$B,0))</f>
        <v>6.9012056600702091E-3</v>
      </c>
      <c r="V75" s="39">
        <f>P75*1000/INDEX('ВРП-НОМИН'!F:F,MATCH($A75,'ВРП-НОМИН'!$B:$B,0))</f>
        <v>6.6376291038885687E-3</v>
      </c>
      <c r="W75" s="39">
        <f>Q75*1000/INDEX('ВРП-НОМИН'!G:G,MATCH($A75,'ВРП-НОМИН'!$B:$B,0))</f>
        <v>7.760762162035471E-3</v>
      </c>
      <c r="X75" s="39">
        <f>R75*1000/INDEX('ВРП-НОМИН'!H:H,MATCH($A75,'ВРП-НОМИН'!$B:$B,0))</f>
        <v>5.949559028447628E-3</v>
      </c>
      <c r="Z75" s="41">
        <f t="shared" si="1"/>
        <v>7.2161115622081263E-3</v>
      </c>
    </row>
    <row r="76" spans="1:26" x14ac:dyDescent="0.25">
      <c r="A76" s="38" t="s">
        <v>80</v>
      </c>
      <c r="B76" s="38" t="s">
        <v>380</v>
      </c>
      <c r="C76" s="38" t="s">
        <v>381</v>
      </c>
      <c r="D76" s="2">
        <v>720</v>
      </c>
      <c r="E76" s="3">
        <v>5084.7</v>
      </c>
      <c r="F76" s="3">
        <v>5118.3</v>
      </c>
      <c r="G76" s="3">
        <v>137.80000000000001</v>
      </c>
      <c r="H76" s="3">
        <v>152.80000000000001</v>
      </c>
      <c r="I76" s="3">
        <v>307.89999999999998</v>
      </c>
      <c r="J76" s="3">
        <v>1976.7</v>
      </c>
      <c r="N76">
        <f>F76*'ВАЛЮТНЫЙ КУРС'!B$5</f>
        <v>298550.43900000001</v>
      </c>
      <c r="O76">
        <f>G76*'ВАЛЮТНЫЙ КУРС'!C$5</f>
        <v>8618.2324800000006</v>
      </c>
      <c r="P76">
        <f>H76*'ВАЛЮТНЫЙ КУРС'!D$5</f>
        <v>9890.3772800000006</v>
      </c>
      <c r="Q76">
        <f>I76*'ВАЛЮТНЫЙ КУРС'!E$5</f>
        <v>22151.003379999998</v>
      </c>
      <c r="R76">
        <f>J76*'ВАЛЮТНЫЙ КУРС'!F$5</f>
        <v>145575.45519000001</v>
      </c>
      <c r="T76" s="39">
        <f>N76*1000/INDEX('ВРП-НОМИН'!D:D,MATCH($A76,'ВРП-НОМИН'!$B:$B,0))</f>
        <v>0.12154508820250208</v>
      </c>
      <c r="U76" s="39">
        <f>O76*1000/INDEX('ВРП-НОМИН'!E:E,MATCH($A76,'ВРП-НОМИН'!$B:$B,0))</f>
        <v>2.8241563519644805E-3</v>
      </c>
      <c r="V76" s="39">
        <f>P76*1000/INDEX('ВРП-НОМИН'!F:F,MATCH($A76,'ВРП-НОМИН'!$B:$B,0))</f>
        <v>3.1310278594960223E-3</v>
      </c>
      <c r="W76" s="39">
        <f>Q76*1000/INDEX('ВРП-НОМИН'!G:G,MATCH($A76,'ВРП-НОМИН'!$B:$B,0))</f>
        <v>8.0032978857330333E-3</v>
      </c>
      <c r="X76" s="39">
        <f>R76*1000/INDEX('ВРП-НОМИН'!H:H,MATCH($A76,'ВРП-НОМИН'!$B:$B,0))</f>
        <v>3.4502729388729433E-2</v>
      </c>
      <c r="Z76" s="41">
        <f t="shared" si="1"/>
        <v>3.4001259937685012E-2</v>
      </c>
    </row>
    <row r="77" spans="1:26" x14ac:dyDescent="0.25">
      <c r="A77" s="38" t="s">
        <v>81</v>
      </c>
      <c r="B77" s="38" t="s">
        <v>380</v>
      </c>
      <c r="C77" s="38" t="s">
        <v>381</v>
      </c>
      <c r="D77" s="3">
        <v>426.7</v>
      </c>
      <c r="E77" s="3">
        <v>537.20000000000005</v>
      </c>
      <c r="F77" s="3">
        <v>1823.9</v>
      </c>
      <c r="G77" s="3">
        <v>1518.2</v>
      </c>
      <c r="H77" s="3">
        <v>1969.3</v>
      </c>
      <c r="I77" s="3">
        <v>1597.6</v>
      </c>
      <c r="J77" s="3">
        <v>1143.3</v>
      </c>
      <c r="N77">
        <f>F77*'ВАЛЮТНЫЙ КУРС'!B$5</f>
        <v>106388.087</v>
      </c>
      <c r="O77">
        <f>G77*'ВАЛЮТНЫЙ КУРС'!C$5</f>
        <v>94950.657120000003</v>
      </c>
      <c r="P77">
        <f>H77*'ВАЛЮТНЫЙ КУРС'!D$5</f>
        <v>127468.06267999999</v>
      </c>
      <c r="Q77">
        <f>I77*'ВАЛЮТНЫЙ КУРС'!E$5</f>
        <v>114934.85871999999</v>
      </c>
      <c r="R77">
        <f>J77*'ВАЛЮТНЫЙ КУРС'!F$5</f>
        <v>84199.128810000009</v>
      </c>
      <c r="T77" s="39">
        <f>N77*1000/INDEX('ВРП-НОМИН'!D:D,MATCH($A77,'ВРП-НОМИН'!$B:$B,0))</f>
        <v>9.8197490378644739E-2</v>
      </c>
      <c r="U77" s="39">
        <f>O77*1000/INDEX('ВРП-НОМИН'!E:E,MATCH($A77,'ВРП-НОМИН'!$B:$B,0))</f>
        <v>7.2115287349588997E-2</v>
      </c>
      <c r="V77" s="39">
        <f>P77*1000/INDEX('ВРП-НОМИН'!F:F,MATCH($A77,'ВРП-НОМИН'!$B:$B,0))</f>
        <v>0.1032336484428111</v>
      </c>
      <c r="W77" s="39">
        <f>Q77*1000/INDEX('ВРП-НОМИН'!G:G,MATCH($A77,'ВРП-НОМИН'!$B:$B,0))</f>
        <v>9.8148584691172991E-2</v>
      </c>
      <c r="X77" s="39">
        <f>R77*1000/INDEX('ВРП-НОМИН'!H:H,MATCH($A77,'ВРП-НОМИН'!$B:$B,0))</f>
        <v>5.3512448202251893E-2</v>
      </c>
      <c r="Z77" s="41">
        <f t="shared" si="1"/>
        <v>8.5041491812893943E-2</v>
      </c>
    </row>
    <row r="78" spans="1:26" x14ac:dyDescent="0.25">
      <c r="A78" s="38" t="s">
        <v>82</v>
      </c>
      <c r="B78" s="38" t="s">
        <v>380</v>
      </c>
      <c r="C78" s="38" t="s">
        <v>381</v>
      </c>
      <c r="D78" s="3">
        <v>1968.5</v>
      </c>
      <c r="E78" s="3">
        <v>1834.1</v>
      </c>
      <c r="F78" s="3">
        <v>2695.3</v>
      </c>
      <c r="G78" s="3">
        <v>2775.8</v>
      </c>
      <c r="H78" s="3">
        <v>3015.7</v>
      </c>
      <c r="I78" s="2">
        <v>2438</v>
      </c>
      <c r="J78" s="3">
        <v>3522.3</v>
      </c>
      <c r="N78">
        <f>F78*'ВАЛЮТНЫЙ КУРС'!B$5</f>
        <v>157216.84900000002</v>
      </c>
      <c r="O78">
        <f>G78*'ВАЛЮТНЫЙ КУРС'!C$5</f>
        <v>173602.97328000001</v>
      </c>
      <c r="P78">
        <f>H78*'ВАЛЮТНЫЙ КУРС'!D$5</f>
        <v>195199.02331999998</v>
      </c>
      <c r="Q78">
        <f>I78*'ВАЛЮТНЫЙ КУРС'!E$5</f>
        <v>175395.08360000001</v>
      </c>
      <c r="R78">
        <f>J78*'ВАЛЮТНЫЙ КУРС'!F$5</f>
        <v>259402.24911000003</v>
      </c>
      <c r="T78" s="39">
        <f>N78*1000/INDEX('ВРП-НОМИН'!D:D,MATCH($A78,'ВРП-НОМИН'!$B:$B,0))</f>
        <v>0.11098078071046422</v>
      </c>
      <c r="U78" s="39">
        <f>O78*1000/INDEX('ВРП-НОМИН'!E:E,MATCH($A78,'ВРП-НОМИН'!$B:$B,0))</f>
        <v>0.11411297622860089</v>
      </c>
      <c r="V78" s="39">
        <f>P78*1000/INDEX('ВРП-НОМИН'!F:F,MATCH($A78,'ВРП-НОМИН'!$B:$B,0))</f>
        <v>0.12613683221285163</v>
      </c>
      <c r="W78" s="39">
        <f>Q78*1000/INDEX('ВРП-НОМИН'!G:G,MATCH($A78,'ВРП-НОМИН'!$B:$B,0))</f>
        <v>0.1094345589792782</v>
      </c>
      <c r="X78" s="39">
        <f>R78*1000/INDEX('ВРП-НОМИН'!H:H,MATCH($A78,'ВРП-НОМИН'!$B:$B,0))</f>
        <v>0.1256229240397643</v>
      </c>
      <c r="Z78" s="41">
        <f t="shared" si="1"/>
        <v>0.11725761443419185</v>
      </c>
    </row>
    <row r="79" spans="1:26" x14ac:dyDescent="0.25">
      <c r="A79" s="38" t="s">
        <v>117</v>
      </c>
      <c r="B79" s="38" t="s">
        <v>380</v>
      </c>
      <c r="C79" s="38" t="s">
        <v>381</v>
      </c>
      <c r="D79" s="2">
        <v>6855</v>
      </c>
      <c r="E79" s="3">
        <v>5884.3</v>
      </c>
      <c r="F79" s="3">
        <v>7435.8</v>
      </c>
      <c r="G79" t="s">
        <v>0</v>
      </c>
      <c r="H79" t="s">
        <v>0</v>
      </c>
      <c r="I79" t="s">
        <v>0</v>
      </c>
      <c r="J79" t="s">
        <v>0</v>
      </c>
      <c r="N79">
        <f>F79*'ВАЛЮТНЫЙ КУРС'!B$5</f>
        <v>433730.21399999998</v>
      </c>
      <c r="O79" t="e">
        <f>G79*'ВАЛЮТНЫЙ КУРС'!C$5</f>
        <v>#VALUE!</v>
      </c>
      <c r="P79" t="e">
        <f>H79*'ВАЛЮТНЫЙ КУРС'!D$5</f>
        <v>#VALUE!</v>
      </c>
      <c r="Q79" t="e">
        <f>I79*'ВАЛЮТНЫЙ КУРС'!E$5</f>
        <v>#VALUE!</v>
      </c>
      <c r="R79" t="e">
        <f>J79*'ВАЛЮТНЫЙ КУРС'!F$5</f>
        <v>#VALUE!</v>
      </c>
      <c r="T79" s="39" t="e">
        <f>N79*1000/INDEX('ВРП-НОМИН'!D:D,MATCH($A79,'ВРП-НОМИН'!$B:$B,0))</f>
        <v>#N/A</v>
      </c>
      <c r="U79" s="39" t="e">
        <f>O79*1000/INDEX('ВРП-НОМИН'!E:E,MATCH($A79,'ВРП-НОМИН'!$B:$B,0))</f>
        <v>#VALUE!</v>
      </c>
      <c r="V79" s="39" t="e">
        <f>P79*1000/INDEX('ВРП-НОМИН'!F:F,MATCH($A79,'ВРП-НОМИН'!$B:$B,0))</f>
        <v>#VALUE!</v>
      </c>
      <c r="W79" s="39" t="e">
        <f>Q79*1000/INDEX('ВРП-НОМИН'!G:G,MATCH($A79,'ВРП-НОМИН'!$B:$B,0))</f>
        <v>#VALUE!</v>
      </c>
      <c r="X79" s="39" t="e">
        <f>R79*1000/INDEX('ВРП-НОМИН'!H:H,MATCH($A79,'ВРП-НОМИН'!$B:$B,0))</f>
        <v>#VALUE!</v>
      </c>
      <c r="Z79" s="41" t="e">
        <f t="shared" si="1"/>
        <v>#N/A</v>
      </c>
    </row>
    <row r="80" spans="1:26" x14ac:dyDescent="0.25">
      <c r="A80" s="38" t="s">
        <v>83</v>
      </c>
      <c r="B80" s="38" t="s">
        <v>380</v>
      </c>
      <c r="C80" s="38" t="s">
        <v>381</v>
      </c>
      <c r="D80" t="s">
        <v>0</v>
      </c>
      <c r="E80" t="s">
        <v>0</v>
      </c>
      <c r="F80" t="s">
        <v>0</v>
      </c>
      <c r="G80" s="3">
        <v>9096.6</v>
      </c>
      <c r="H80" s="2">
        <v>9659</v>
      </c>
      <c r="I80" s="3">
        <v>9157.9</v>
      </c>
      <c r="J80" s="3">
        <v>11252.8</v>
      </c>
      <c r="N80" t="e">
        <f>F80*'ВАЛЮТНЫЙ КУРС'!B$5</f>
        <v>#VALUE!</v>
      </c>
      <c r="O80">
        <f>G80*'ВАЛЮТНЫЙ КУРС'!C$5</f>
        <v>568915.91856000002</v>
      </c>
      <c r="P80">
        <f>H80*'ВАЛЮТНЫЙ КУРС'!D$5</f>
        <v>625203.88839999994</v>
      </c>
      <c r="Q80">
        <f>I80*'ВАЛЮТНЫЙ КУРС'!E$5</f>
        <v>658839.47337999998</v>
      </c>
      <c r="R80">
        <f>J80*'ВАЛЮТНЫЙ КУРС'!F$5</f>
        <v>828720.33296000003</v>
      </c>
      <c r="T80" s="39" t="e">
        <f>N80*1000/INDEX('ВРП-НОМИН'!D:D,MATCH($A80,'ВРП-НОМИН'!$B:$B,0))</f>
        <v>#VALUE!</v>
      </c>
      <c r="U80" s="39">
        <f>O80*1000/INDEX('ВРП-НОМИН'!E:E,MATCH($A80,'ВРП-НОМИН'!$B:$B,0))</f>
        <v>6.5380168184382165E-2</v>
      </c>
      <c r="V80" s="39">
        <f>P80*1000/INDEX('ВРП-НОМИН'!F:F,MATCH($A80,'ВРП-НОМИН'!$B:$B,0))</f>
        <v>6.8776729284339422E-2</v>
      </c>
      <c r="W80" s="39">
        <f>Q80*1000/INDEX('ВРП-НОМИН'!G:G,MATCH($A80,'ВРП-НОМИН'!$B:$B,0))</f>
        <v>7.3027768920301661E-2</v>
      </c>
      <c r="X80" s="39">
        <f>R80*1000/INDEX('ВРП-НОМИН'!H:H,MATCH($A80,'ВРП-НОМИН'!$B:$B,0))</f>
        <v>7.2584120779634512E-2</v>
      </c>
      <c r="Z80" s="41" t="e">
        <f t="shared" si="1"/>
        <v>#VALUE!</v>
      </c>
    </row>
    <row r="81" spans="1:26" x14ac:dyDescent="0.25">
      <c r="A81" s="38" t="s">
        <v>84</v>
      </c>
      <c r="B81" s="38" t="s">
        <v>380</v>
      </c>
      <c r="C81" s="38" t="s">
        <v>381</v>
      </c>
      <c r="D81" s="3">
        <v>14.1</v>
      </c>
      <c r="E81" s="3">
        <v>15.8</v>
      </c>
      <c r="F81" s="3">
        <v>14.4</v>
      </c>
      <c r="G81" s="3">
        <v>15.5</v>
      </c>
      <c r="H81" s="3">
        <v>14.6</v>
      </c>
      <c r="I81" s="3">
        <v>13.9</v>
      </c>
      <c r="J81" s="3">
        <v>15.8</v>
      </c>
      <c r="N81">
        <f>F81*'ВАЛЮТНЫЙ КУРС'!B$5</f>
        <v>839.952</v>
      </c>
      <c r="O81">
        <f>G81*'ВАЛЮТНЫЙ КУРС'!C$5</f>
        <v>969.39480000000003</v>
      </c>
      <c r="P81">
        <f>H81*'ВАЛЮТНЫЙ КУРС'!D$5</f>
        <v>945.0229599999999</v>
      </c>
      <c r="Q81">
        <f>I81*'ВАЛЮТНЫЙ КУРС'!E$5</f>
        <v>999.99657999999999</v>
      </c>
      <c r="R81">
        <f>J81*'ВАЛЮТНЫЙ КУРС'!F$5</f>
        <v>1163.6020600000002</v>
      </c>
      <c r="T81" s="39">
        <f>N81*1000/INDEX('ВРП-НОМИН'!D:D,MATCH($A81,'ВРП-НОМИН'!$B:$B,0))</f>
        <v>1.7348923462876701E-2</v>
      </c>
      <c r="U81" s="39">
        <f>O81*1000/INDEX('ВРП-НОМИН'!E:E,MATCH($A81,'ВРП-НОМИН'!$B:$B,0))</f>
        <v>1.7928715794505268E-2</v>
      </c>
      <c r="V81" s="39">
        <f>P81*1000/INDEX('ВРП-НОМИН'!F:F,MATCH($A81,'ВРП-НОМИН'!$B:$B,0))</f>
        <v>1.6560761795320168E-2</v>
      </c>
      <c r="W81" s="39">
        <f>Q81*1000/INDEX('ВРП-НОМИН'!G:G,MATCH($A81,'ВРП-НОМИН'!$B:$B,0))</f>
        <v>1.5910645369995591E-2</v>
      </c>
      <c r="X81" s="39">
        <f>R81*1000/INDEX('ВРП-НОМИН'!H:H,MATCH($A81,'ВРП-НОМИН'!$B:$B,0))</f>
        <v>1.5616000668142477E-2</v>
      </c>
      <c r="Z81" s="41">
        <f t="shared" si="1"/>
        <v>1.6673009418168041E-2</v>
      </c>
    </row>
    <row r="82" spans="1:26" x14ac:dyDescent="0.25">
      <c r="A82" s="38" t="s">
        <v>85</v>
      </c>
      <c r="B82" s="38" t="s">
        <v>380</v>
      </c>
      <c r="C82" s="38" t="s">
        <v>381</v>
      </c>
      <c r="D82" s="3">
        <v>2.8</v>
      </c>
      <c r="E82" s="3">
        <v>4.0999999999999996</v>
      </c>
      <c r="F82" s="3">
        <v>10.6</v>
      </c>
      <c r="G82" s="3">
        <v>13.1</v>
      </c>
      <c r="H82" s="3">
        <v>16.7</v>
      </c>
      <c r="I82" s="3">
        <v>9.1</v>
      </c>
      <c r="J82" s="3">
        <v>12.2</v>
      </c>
      <c r="N82">
        <f>F82*'ВАЛЮТНЫЙ КУРС'!B$5</f>
        <v>618.298</v>
      </c>
      <c r="O82">
        <f>G82*'ВАЛЮТНЫЙ КУРС'!C$5</f>
        <v>819.29496000000006</v>
      </c>
      <c r="P82">
        <f>H82*'ВАЛЮТНЫЙ КУРС'!D$5</f>
        <v>1080.9509199999998</v>
      </c>
      <c r="Q82">
        <f>I82*'ВАЛЮТНЫЙ КУРС'!E$5</f>
        <v>654.67401999999993</v>
      </c>
      <c r="R82">
        <f>J82*'ВАЛЮТНЫЙ КУРС'!F$5</f>
        <v>898.47753999999998</v>
      </c>
      <c r="T82" s="39">
        <f>N82*1000/INDEX('ВРП-НОМИН'!D:D,MATCH($A82,'ВРП-НОМИН'!$B:$B,0))</f>
        <v>9.5065912794666009E-3</v>
      </c>
      <c r="U82" s="39">
        <f>O82*1000/INDEX('ВРП-НОМИН'!E:E,MATCH($A82,'ВРП-НОМИН'!$B:$B,0))</f>
        <v>1.1119397787843209E-2</v>
      </c>
      <c r="V82" s="39">
        <f>P82*1000/INDEX('ВРП-НОМИН'!F:F,MATCH($A82,'ВРП-НОМИН'!$B:$B,0))</f>
        <v>1.3627496834350114E-2</v>
      </c>
      <c r="W82" s="39">
        <f>Q82*1000/INDEX('ВРП-НОМИН'!G:G,MATCH($A82,'ВРП-НОМИН'!$B:$B,0))</f>
        <v>7.9614201727272807E-3</v>
      </c>
      <c r="X82" s="39">
        <f>R82*1000/INDEX('ВРП-НОМИН'!H:H,MATCH($A82,'ВРП-НОМИН'!$B:$B,0))</f>
        <v>9.8162821306499275E-3</v>
      </c>
      <c r="Z82" s="41">
        <f t="shared" si="1"/>
        <v>1.0406237641007426E-2</v>
      </c>
    </row>
    <row r="83" spans="1:26" x14ac:dyDescent="0.25">
      <c r="A83" s="38" t="s">
        <v>86</v>
      </c>
      <c r="B83" s="38" t="s">
        <v>380</v>
      </c>
      <c r="C83" s="38" t="s">
        <v>381</v>
      </c>
      <c r="D83" s="3">
        <v>295.89999999999998</v>
      </c>
      <c r="E83" s="3">
        <v>249.9</v>
      </c>
      <c r="F83" s="3">
        <v>299.39999999999998</v>
      </c>
      <c r="G83" s="3">
        <v>369.3</v>
      </c>
      <c r="H83" s="3">
        <v>328.6</v>
      </c>
      <c r="I83" s="3">
        <v>308.7</v>
      </c>
      <c r="J83" s="3">
        <v>419.3</v>
      </c>
      <c r="N83">
        <f>F83*'ВАЛЮТНЫЙ КУРС'!B$5</f>
        <v>17464.001999999997</v>
      </c>
      <c r="O83">
        <f>G83*'ВАЛЮТНЫЙ КУРС'!C$5</f>
        <v>23096.612880000001</v>
      </c>
      <c r="P83">
        <f>H83*'ВАЛЮТНЫЙ КУРС'!D$5</f>
        <v>21269.48936</v>
      </c>
      <c r="Q83">
        <f>I83*'ВАЛЮТНЫЙ КУРС'!E$5</f>
        <v>22208.557140000001</v>
      </c>
      <c r="R83">
        <f>J83*'ВАЛЮТНЫЙ КУРС'!F$5</f>
        <v>30879.642010000003</v>
      </c>
      <c r="T83" s="39">
        <f>N83*1000/INDEX('ВРП-НОМИН'!D:D,MATCH($A83,'ВРП-НОМИН'!$B:$B,0))</f>
        <v>8.0055623873286186E-2</v>
      </c>
      <c r="U83" s="39">
        <f>O83*1000/INDEX('ВРП-НОМИН'!E:E,MATCH($A83,'ВРП-НОМИН'!$B:$B,0))</f>
        <v>9.5306199485939186E-2</v>
      </c>
      <c r="V83" s="39">
        <f>P83*1000/INDEX('ВРП-НОМИН'!F:F,MATCH($A83,'ВРП-НОМИН'!$B:$B,0))</f>
        <v>8.2979474927366043E-2</v>
      </c>
      <c r="W83" s="39">
        <f>Q83*1000/INDEX('ВРП-НОМИН'!G:G,MATCH($A83,'ВРП-НОМИН'!$B:$B,0))</f>
        <v>8.3423949260567079E-2</v>
      </c>
      <c r="X83" s="39">
        <f>R83*1000/INDEX('ВРП-НОМИН'!H:H,MATCH($A83,'ВРП-НОМИН'!$B:$B,0))</f>
        <v>9.7935979242066179E-2</v>
      </c>
      <c r="Z83" s="41">
        <f t="shared" si="1"/>
        <v>8.7940245357844921E-2</v>
      </c>
    </row>
    <row r="84" spans="1:26" x14ac:dyDescent="0.25">
      <c r="A84" s="38" t="s">
        <v>87</v>
      </c>
      <c r="B84" s="38" t="s">
        <v>380</v>
      </c>
      <c r="C84" s="38" t="s">
        <v>381</v>
      </c>
      <c r="D84" s="3">
        <v>255.7</v>
      </c>
      <c r="E84" s="3">
        <v>293.2</v>
      </c>
      <c r="F84" s="3">
        <v>474.3</v>
      </c>
      <c r="G84" s="3">
        <v>510.5</v>
      </c>
      <c r="H84" s="3">
        <v>526.70000000000005</v>
      </c>
      <c r="I84" s="3">
        <v>467.9</v>
      </c>
      <c r="J84" s="3">
        <v>680.7</v>
      </c>
      <c r="N84">
        <f>F84*'ВАЛЮТНЫЙ КУРС'!B$5</f>
        <v>27665.918999999998</v>
      </c>
      <c r="O84">
        <f>G84*'ВАЛЮТНЫЙ КУРС'!C$5</f>
        <v>31927.486800000002</v>
      </c>
      <c r="P84">
        <f>H84*'ВАЛЮТНЫЙ КУРС'!D$5</f>
        <v>34092.026920000004</v>
      </c>
      <c r="Q84">
        <f>I84*'ВАЛЮТНЫЙ КУРС'!E$5</f>
        <v>33661.755379999995</v>
      </c>
      <c r="R84">
        <f>J84*'ВАЛЮТНЫЙ КУРС'!F$5</f>
        <v>50130.627990000008</v>
      </c>
      <c r="T84" s="39">
        <f>N84*1000/INDEX('ВРП-НОМИН'!D:D,MATCH($A84,'ВРП-НОМИН'!$B:$B,0))</f>
        <v>5.0734945173103368E-2</v>
      </c>
      <c r="U84" s="39">
        <f>O84*1000/INDEX('ВРП-НОМИН'!E:E,MATCH($A84,'ВРП-НОМИН'!$B:$B,0))</f>
        <v>5.5072027002517954E-2</v>
      </c>
      <c r="V84" s="39">
        <f>P84*1000/INDEX('ВРП-НОМИН'!F:F,MATCH($A84,'ВРП-НОМИН'!$B:$B,0))</f>
        <v>5.4274040033160359E-2</v>
      </c>
      <c r="W84" s="39">
        <f>Q84*1000/INDEX('ВРП-НОМИН'!G:G,MATCH($A84,'ВРП-НОМИН'!$B:$B,0))</f>
        <v>5.0685551831964687E-2</v>
      </c>
      <c r="X84" s="39">
        <f>R84*1000/INDEX('ВРП-НОМИН'!H:H,MATCH($A84,'ВРП-НОМИН'!$B:$B,0))</f>
        <v>5.7643133900230077E-2</v>
      </c>
      <c r="Z84" s="41">
        <f t="shared" si="1"/>
        <v>5.3681939588195296E-2</v>
      </c>
    </row>
    <row r="85" spans="1:26" x14ac:dyDescent="0.25">
      <c r="A85" s="38" t="s">
        <v>88</v>
      </c>
      <c r="B85" s="38" t="s">
        <v>380</v>
      </c>
      <c r="C85" s="38" t="s">
        <v>381</v>
      </c>
      <c r="D85" s="3">
        <v>1487.4</v>
      </c>
      <c r="E85" s="3">
        <v>1237.8</v>
      </c>
      <c r="F85" s="3">
        <v>1209.8</v>
      </c>
      <c r="G85" s="2">
        <v>2100</v>
      </c>
      <c r="H85" s="3">
        <v>2481.9</v>
      </c>
      <c r="I85" s="3">
        <v>2510.6999999999998</v>
      </c>
      <c r="J85" s="3">
        <v>2667.1</v>
      </c>
      <c r="N85">
        <f>F85*'ВАЛЮТНЫЙ КУРС'!B$5</f>
        <v>70567.633999999991</v>
      </c>
      <c r="O85">
        <f>G85*'ВАЛЮТНЫЙ КУРС'!C$5</f>
        <v>131337.36000000002</v>
      </c>
      <c r="P85">
        <f>H85*'ВАЛЮТНЫЙ КУРС'!D$5</f>
        <v>160647.43044</v>
      </c>
      <c r="Q85">
        <f>I85*'ВАЛЮТНЫЙ КУРС'!E$5</f>
        <v>180625.28154</v>
      </c>
      <c r="R85">
        <f>J85*'ВАЛЮТНЫЙ КУРС'!F$5</f>
        <v>196420.44647</v>
      </c>
      <c r="T85" s="39">
        <f>N85*1000/INDEX('ВРП-НОМИН'!D:D,MATCH($A85,'ВРП-НОМИН'!$B:$B,0))</f>
        <v>3.569401141195197E-2</v>
      </c>
      <c r="U85" s="39">
        <f>O85*1000/INDEX('ВРП-НОМИН'!E:E,MATCH($A85,'ВРП-НОМИН'!$B:$B,0))</f>
        <v>5.5305764738015177E-2</v>
      </c>
      <c r="V85" s="39">
        <f>P85*1000/INDEX('ВРП-НОМИН'!F:F,MATCH($A85,'ВРП-НОМИН'!$B:$B,0))</f>
        <v>5.9583813946279998E-2</v>
      </c>
      <c r="W85" s="39">
        <f>Q85*1000/INDEX('ВРП-НОМИН'!G:G,MATCH($A85,'ВРП-НОМИН'!$B:$B,0))</f>
        <v>6.6282154610381297E-2</v>
      </c>
      <c r="X85" s="39">
        <f>R85*1000/INDEX('ВРП-НОМИН'!H:H,MATCH($A85,'ВРП-НОМИН'!$B:$B,0))</f>
        <v>6.2912616943403402E-2</v>
      </c>
      <c r="Z85" s="41">
        <f t="shared" si="1"/>
        <v>5.5955672330006367E-2</v>
      </c>
    </row>
    <row r="86" spans="1:26" x14ac:dyDescent="0.25">
      <c r="A86" s="38" t="s">
        <v>89</v>
      </c>
      <c r="B86" s="38" t="s">
        <v>380</v>
      </c>
      <c r="C86" s="38" t="s">
        <v>381</v>
      </c>
      <c r="D86" s="3">
        <v>1388.1</v>
      </c>
      <c r="E86" s="3">
        <v>1014.8</v>
      </c>
      <c r="F86" s="3">
        <v>1256.3</v>
      </c>
      <c r="G86" s="3">
        <v>1769.5</v>
      </c>
      <c r="H86" s="3">
        <v>1645.9</v>
      </c>
      <c r="I86" s="3">
        <v>1548.6</v>
      </c>
      <c r="J86" s="3">
        <v>2123.3000000000002</v>
      </c>
      <c r="N86">
        <f>F86*'ВАЛЮТНЫЙ КУРС'!B$5</f>
        <v>73279.978999999992</v>
      </c>
      <c r="O86">
        <f>G86*'ВАЛЮТНЫЙ КУРС'!C$5</f>
        <v>110667.3612</v>
      </c>
      <c r="P86">
        <f>H86*'ВАЛЮТНЫЙ КУРС'!D$5</f>
        <v>106535.15684</v>
      </c>
      <c r="Q86">
        <f>I86*'ВАЛЮТНЫЙ КУРС'!E$5</f>
        <v>111409.69091999999</v>
      </c>
      <c r="R86">
        <f>J86*'ВАЛЮТНЫЙ КУРС'!F$5</f>
        <v>156371.91481000002</v>
      </c>
      <c r="T86" s="39">
        <f>N86*1000/INDEX('ВРП-НОМИН'!D:D,MATCH($A86,'ВРП-НОМИН'!$B:$B,0))</f>
        <v>5.777757690112062E-2</v>
      </c>
      <c r="U86" s="39">
        <f>O86*1000/INDEX('ВРП-НОМИН'!E:E,MATCH($A86,'ВРП-НОМИН'!$B:$B,0))</f>
        <v>7.5772982134009667E-2</v>
      </c>
      <c r="V86" s="39">
        <f>P86*1000/INDEX('ВРП-НОМИН'!F:F,MATCH($A86,'ВРП-НОМИН'!$B:$B,0))</f>
        <v>6.9167991911256388E-2</v>
      </c>
      <c r="W86" s="39">
        <f>Q86*1000/INDEX('ВРП-НОМИН'!G:G,MATCH($A86,'ВРП-НОМИН'!$B:$B,0))</f>
        <v>7.4555116241260641E-2</v>
      </c>
      <c r="X86" s="39">
        <f>R86*1000/INDEX('ВРП-НОМИН'!H:H,MATCH($A86,'ВРП-НОМИН'!$B:$B,0))</f>
        <v>7.9276786444751932E-2</v>
      </c>
      <c r="Z86" s="41">
        <f t="shared" si="1"/>
        <v>7.1310090726479855E-2</v>
      </c>
    </row>
    <row r="87" spans="1:26" x14ac:dyDescent="0.25">
      <c r="A87" s="38" t="s">
        <v>90</v>
      </c>
      <c r="B87" s="38" t="s">
        <v>380</v>
      </c>
      <c r="C87" s="38" t="s">
        <v>381</v>
      </c>
      <c r="D87" s="3">
        <v>638.4</v>
      </c>
      <c r="E87" s="3">
        <v>501.2</v>
      </c>
      <c r="F87" s="3">
        <v>645.4</v>
      </c>
      <c r="G87" s="3">
        <v>892.6</v>
      </c>
      <c r="H87" s="3">
        <v>865.1</v>
      </c>
      <c r="I87" s="3">
        <v>790.3</v>
      </c>
      <c r="J87" s="3">
        <v>825.5</v>
      </c>
      <c r="N87">
        <f>F87*'ВАЛЮТНЫЙ КУРС'!B$5</f>
        <v>37646.182000000001</v>
      </c>
      <c r="O87">
        <f>G87*'ВАЛЮТНЫЙ КУРС'!C$5</f>
        <v>55824.632160000001</v>
      </c>
      <c r="P87">
        <f>H87*'ВАЛЮТНЫЙ КУРС'!D$5</f>
        <v>55995.84676</v>
      </c>
      <c r="Q87">
        <f>I87*'ВАЛЮТНЫЙ КУРС'!E$5</f>
        <v>56855.920659999996</v>
      </c>
      <c r="R87">
        <f>J87*'ВАЛЮТНЫЙ КУРС'!F$5</f>
        <v>60794.525350000004</v>
      </c>
      <c r="T87" s="39">
        <f>N87*1000/INDEX('ВРП-НОМИН'!D:D,MATCH($A87,'ВРП-НОМИН'!$B:$B,0))</f>
        <v>3.4290481370613732E-2</v>
      </c>
      <c r="U87" s="39">
        <f>O87*1000/INDEX('ВРП-НОМИН'!E:E,MATCH($A87,'ВРП-НОМИН'!$B:$B,0))</f>
        <v>4.4080506937827467E-2</v>
      </c>
      <c r="V87" s="39">
        <f>P87*1000/INDEX('ВРП-НОМИН'!F:F,MATCH($A87,'ВРП-НОМИН'!$B:$B,0))</f>
        <v>5.0437857012502418E-2</v>
      </c>
      <c r="W87" s="39">
        <f>Q87*1000/INDEX('ВРП-НОМИН'!G:G,MATCH($A87,'ВРП-НОМИН'!$B:$B,0))</f>
        <v>5.4403563606797482E-2</v>
      </c>
      <c r="X87" s="39">
        <f>R87*1000/INDEX('ВРП-НОМИН'!H:H,MATCH($A87,'ВРП-НОМИН'!$B:$B,0))</f>
        <v>3.3336769974732221E-2</v>
      </c>
      <c r="Z87" s="41">
        <f t="shared" si="1"/>
        <v>4.3309835780494667E-2</v>
      </c>
    </row>
    <row r="88" spans="1:26" x14ac:dyDescent="0.25">
      <c r="A88" s="38" t="s">
        <v>91</v>
      </c>
      <c r="B88" s="38" t="s">
        <v>380</v>
      </c>
      <c r="C88" s="38" t="s">
        <v>381</v>
      </c>
      <c r="D88" s="3">
        <v>1256.8</v>
      </c>
      <c r="E88" s="2">
        <v>1570</v>
      </c>
      <c r="F88" s="3">
        <v>2176.5</v>
      </c>
      <c r="G88" s="3">
        <v>2703.4</v>
      </c>
      <c r="H88" s="2">
        <v>2918</v>
      </c>
      <c r="I88" s="3">
        <v>2719.5</v>
      </c>
      <c r="J88" s="3">
        <v>3747.2</v>
      </c>
      <c r="N88">
        <f>F88*'ВАЛЮТНЫЙ КУРС'!B$5</f>
        <v>126955.245</v>
      </c>
      <c r="O88">
        <f>G88*'ВАЛЮТНЫЙ КУРС'!C$5</f>
        <v>169074.96144000001</v>
      </c>
      <c r="P88">
        <f>H88*'ВАЛЮТНЫЙ КУРС'!D$5</f>
        <v>188875.13679999998</v>
      </c>
      <c r="Q88">
        <f>I88*'ВАЛЮТНЫЙ КУРС'!E$5</f>
        <v>195646.81289999999</v>
      </c>
      <c r="R88">
        <f>J88*'ВАЛЮТНЫЙ КУРС'!F$5</f>
        <v>275965.16704000003</v>
      </c>
      <c r="T88" s="39">
        <f>N88*1000/INDEX('ВРП-НОМИН'!D:D,MATCH($A88,'ВРП-НОМИН'!$B:$B,0))</f>
        <v>0.10762893755206486</v>
      </c>
      <c r="U88" s="39">
        <f>O88*1000/INDEX('ВРП-НОМИН'!E:E,MATCH($A88,'ВРП-НОМИН'!$B:$B,0))</f>
        <v>0.12989468073271759</v>
      </c>
      <c r="V88" s="39">
        <f>P88*1000/INDEX('ВРП-НОМИН'!F:F,MATCH($A88,'ВРП-НОМИН'!$B:$B,0))</f>
        <v>0.14170285601625227</v>
      </c>
      <c r="W88" s="39">
        <f>Q88*1000/INDEX('ВРП-НОМИН'!G:G,MATCH($A88,'ВРП-НОМИН'!$B:$B,0))</f>
        <v>0.14403268865201846</v>
      </c>
      <c r="X88" s="39">
        <f>R88*1000/INDEX('ВРП-НОМИН'!H:H,MATCH($A88,'ВРП-НОМИН'!$B:$B,0))</f>
        <v>0.16942390266844112</v>
      </c>
      <c r="Z88" s="41">
        <f t="shared" si="1"/>
        <v>0.13853661312429885</v>
      </c>
    </row>
    <row r="89" spans="1:26" x14ac:dyDescent="0.25">
      <c r="A89" s="38" t="s">
        <v>92</v>
      </c>
      <c r="B89" s="38" t="s">
        <v>380</v>
      </c>
      <c r="C89" s="38" t="s">
        <v>381</v>
      </c>
      <c r="D89" s="3">
        <v>369.5</v>
      </c>
      <c r="E89" s="2">
        <v>269</v>
      </c>
      <c r="F89" s="3">
        <v>360.1</v>
      </c>
      <c r="G89" s="2">
        <v>397</v>
      </c>
      <c r="H89" s="3">
        <v>473.8</v>
      </c>
      <c r="I89" s="3">
        <v>451.3</v>
      </c>
      <c r="J89" s="3">
        <v>414.2</v>
      </c>
      <c r="N89">
        <f>F89*'ВАЛЮТНЫЙ КУРС'!B$5</f>
        <v>21004.633000000002</v>
      </c>
      <c r="O89">
        <f>G89*'ВАЛЮТНЫЙ КУРС'!C$5</f>
        <v>24829.015200000002</v>
      </c>
      <c r="P89">
        <f>H89*'ВАЛЮТНЫЙ КУРС'!D$5</f>
        <v>30667.936879999997</v>
      </c>
      <c r="Q89">
        <f>I89*'ВАЛЮТНЫЙ КУРС'!E$5</f>
        <v>32467.514859999999</v>
      </c>
      <c r="R89">
        <f>J89*'ВАЛЮТНЫЙ КУРС'!F$5</f>
        <v>30504.048940000001</v>
      </c>
      <c r="T89" s="39">
        <f>N89*1000/INDEX('ВРП-НОМИН'!D:D,MATCH($A89,'ВРП-НОМИН'!$B:$B,0))</f>
        <v>3.0018775845439438E-2</v>
      </c>
      <c r="U89" s="39">
        <f>O89*1000/INDEX('ВРП-НОМИН'!E:E,MATCH($A89,'ВРП-НОМИН'!$B:$B,0))</f>
        <v>3.3731553407491899E-2</v>
      </c>
      <c r="V89" s="39">
        <f>P89*1000/INDEX('ВРП-НОМИН'!F:F,MATCH($A89,'ВРП-НОМИН'!$B:$B,0))</f>
        <v>3.9720373028809826E-2</v>
      </c>
      <c r="W89" s="39">
        <f>Q89*1000/INDEX('ВРП-НОМИН'!G:G,MATCH($A89,'ВРП-НОМИН'!$B:$B,0))</f>
        <v>4.2150256592372121E-2</v>
      </c>
      <c r="X89" s="39">
        <f>R89*1000/INDEX('ВРП-НОМИН'!H:H,MATCH($A89,'ВРП-НОМИН'!$B:$B,0))</f>
        <v>3.8319544410220722E-2</v>
      </c>
      <c r="Z89" s="41">
        <f t="shared" si="1"/>
        <v>3.6788100656866801E-2</v>
      </c>
    </row>
    <row r="90" spans="1:26" x14ac:dyDescent="0.25">
      <c r="A90" s="38" t="s">
        <v>93</v>
      </c>
      <c r="B90" s="38" t="s">
        <v>380</v>
      </c>
      <c r="C90" s="38" t="s">
        <v>381</v>
      </c>
      <c r="D90" s="2">
        <v>569</v>
      </c>
      <c r="E90" s="3">
        <v>258.3</v>
      </c>
      <c r="F90" s="3">
        <v>316.39999999999998</v>
      </c>
      <c r="G90" s="3">
        <v>325.5</v>
      </c>
      <c r="H90" s="3">
        <v>387.5</v>
      </c>
      <c r="I90" s="3">
        <v>337.9</v>
      </c>
      <c r="J90" s="3">
        <v>347.6</v>
      </c>
      <c r="N90">
        <f>F90*'ВАЛЮТНЫЙ КУРС'!B$5</f>
        <v>18455.611999999997</v>
      </c>
      <c r="O90">
        <f>G90*'ВАЛЮТНЫЙ КУРС'!C$5</f>
        <v>20357.290800000002</v>
      </c>
      <c r="P90">
        <f>H90*'ВАЛЮТНЫЙ КУРС'!D$5</f>
        <v>25081.945</v>
      </c>
      <c r="Q90">
        <f>I90*'ВАЛЮТНЫЙ КУРС'!E$5</f>
        <v>24309.269379999998</v>
      </c>
      <c r="R90">
        <f>J90*'ВАЛЮТНЫЙ КУРС'!F$5</f>
        <v>25599.245320000002</v>
      </c>
      <c r="T90" s="39">
        <f>N90*1000/INDEX('ВРП-НОМИН'!D:D,MATCH($A90,'ВРП-НОМИН'!$B:$B,0))</f>
        <v>3.3289712641515361E-2</v>
      </c>
      <c r="U90" s="39">
        <f>O90*1000/INDEX('ВРП-НОМИН'!E:E,MATCH($A90,'ВРП-НОМИН'!$B:$B,0))</f>
        <v>3.324010144113565E-2</v>
      </c>
      <c r="V90" s="39">
        <f>P90*1000/INDEX('ВРП-НОМИН'!F:F,MATCH($A90,'ВРП-НОМИН'!$B:$B,0))</f>
        <v>4.0592000832049481E-2</v>
      </c>
      <c r="W90" s="39">
        <f>Q90*1000/INDEX('ВРП-НОМИН'!G:G,MATCH($A90,'ВРП-НОМИН'!$B:$B,0))</f>
        <v>4.3942085112432479E-2</v>
      </c>
      <c r="X90" s="39">
        <f>R90*1000/INDEX('ВРП-НОМИН'!H:H,MATCH($A90,'ВРП-НОМИН'!$B:$B,0))</f>
        <v>3.5395889372825277E-2</v>
      </c>
      <c r="Z90" s="41">
        <f t="shared" si="1"/>
        <v>3.729195787999165E-2</v>
      </c>
    </row>
    <row r="91" spans="1:26" x14ac:dyDescent="0.25">
      <c r="A91" s="38" t="s">
        <v>116</v>
      </c>
      <c r="B91" s="38" t="s">
        <v>380</v>
      </c>
      <c r="C91" s="38" t="s">
        <v>381</v>
      </c>
      <c r="D91" s="3">
        <v>5882.7</v>
      </c>
      <c r="E91" s="3">
        <v>5791.4</v>
      </c>
      <c r="F91" s="3">
        <v>6286.9</v>
      </c>
      <c r="G91" t="s">
        <v>0</v>
      </c>
      <c r="H91" t="s">
        <v>0</v>
      </c>
      <c r="I91" t="s">
        <v>0</v>
      </c>
      <c r="J91" t="s">
        <v>0</v>
      </c>
      <c r="N91">
        <f>F91*'ВАЛЮТНЫЙ КУРС'!B$5</f>
        <v>366714.87699999998</v>
      </c>
      <c r="O91" t="e">
        <f>G91*'ВАЛЮТНЫЙ КУРС'!C$5</f>
        <v>#VALUE!</v>
      </c>
      <c r="P91" t="e">
        <f>H91*'ВАЛЮТНЫЙ КУРС'!D$5</f>
        <v>#VALUE!</v>
      </c>
      <c r="Q91" t="e">
        <f>I91*'ВАЛЮТНЫЙ КУРС'!E$5</f>
        <v>#VALUE!</v>
      </c>
      <c r="R91" t="e">
        <f>J91*'ВАЛЮТНЫЙ КУРС'!F$5</f>
        <v>#VALUE!</v>
      </c>
      <c r="T91" s="39" t="e">
        <f>N91*1000/INDEX('ВРП-НОМИН'!D:D,MATCH($A91,'ВРП-НОМИН'!$B:$B,0))</f>
        <v>#N/A</v>
      </c>
      <c r="U91" s="39" t="e">
        <f>O91*1000/INDEX('ВРП-НОМИН'!E:E,MATCH($A91,'ВРП-НОМИН'!$B:$B,0))</f>
        <v>#VALUE!</v>
      </c>
      <c r="V91" s="39" t="e">
        <f>P91*1000/INDEX('ВРП-НОМИН'!F:F,MATCH($A91,'ВРП-НОМИН'!$B:$B,0))</f>
        <v>#VALUE!</v>
      </c>
      <c r="W91" s="39" t="e">
        <f>Q91*1000/INDEX('ВРП-НОМИН'!G:G,MATCH($A91,'ВРП-НОМИН'!$B:$B,0))</f>
        <v>#VALUE!</v>
      </c>
      <c r="X91" s="39" t="e">
        <f>R91*1000/INDEX('ВРП-НОМИН'!H:H,MATCH($A91,'ВРП-НОМИН'!$B:$B,0))</f>
        <v>#VALUE!</v>
      </c>
      <c r="Z91" s="41" t="e">
        <f t="shared" si="1"/>
        <v>#N/A</v>
      </c>
    </row>
    <row r="92" spans="1:26" x14ac:dyDescent="0.25">
      <c r="A92" s="38" t="s">
        <v>94</v>
      </c>
      <c r="B92" s="38" t="s">
        <v>380</v>
      </c>
      <c r="C92" s="38" t="s">
        <v>381</v>
      </c>
      <c r="D92" t="s">
        <v>0</v>
      </c>
      <c r="E92" t="s">
        <v>0</v>
      </c>
      <c r="F92" t="s">
        <v>0</v>
      </c>
      <c r="G92" s="3">
        <v>6829.1</v>
      </c>
      <c r="H92" s="3">
        <v>8430.4</v>
      </c>
      <c r="I92" s="3">
        <v>8063.7</v>
      </c>
      <c r="J92" s="3">
        <v>10580.7</v>
      </c>
      <c r="N92" t="e">
        <f>F92*'ВАЛЮТНЫЙ КУРС'!B$5</f>
        <v>#VALUE!</v>
      </c>
      <c r="O92">
        <f>G92*'ВАЛЮТНЫЙ КУРС'!C$5</f>
        <v>427102.84056000004</v>
      </c>
      <c r="P92">
        <f>H92*'ВАЛЮТНЫЙ КУРС'!D$5</f>
        <v>545679.55903999996</v>
      </c>
      <c r="Q92">
        <f>I92*'ВАЛЮТНЫЙ КУРС'!E$5</f>
        <v>580120.31813999999</v>
      </c>
      <c r="R92">
        <f>J92*'ВАЛЮТНЫЙ КУРС'!F$5</f>
        <v>779223.05799000012</v>
      </c>
      <c r="T92" s="39" t="e">
        <f>N92*1000/INDEX('ВРП-НОМИН'!D:D,MATCH($A92,'ВРП-НОМИН'!$B:$B,0))</f>
        <v>#VALUE!</v>
      </c>
      <c r="U92" s="39">
        <f>O92*1000/INDEX('ВРП-НОМИН'!E:E,MATCH($A92,'ВРП-НОМИН'!$B:$B,0))</f>
        <v>7.6307637261295927E-2</v>
      </c>
      <c r="V92" s="39">
        <f>P92*1000/INDEX('ВРП-НОМИН'!F:F,MATCH($A92,'ВРП-НОМИН'!$B:$B,0))</f>
        <v>9.1393931779302981E-2</v>
      </c>
      <c r="W92" s="39">
        <f>Q92*1000/INDEX('ВРП-НОМИН'!G:G,MATCH($A92,'ВРП-НОМИН'!$B:$B,0))</f>
        <v>9.6086033438407978E-2</v>
      </c>
      <c r="X92" s="39">
        <f>R92*1000/INDEX('ВРП-НОМИН'!H:H,MATCH($A92,'ВРП-НОМИН'!$B:$B,0))</f>
        <v>0.10261380695826833</v>
      </c>
      <c r="Z92" s="41" t="e">
        <f t="shared" si="1"/>
        <v>#VALUE!</v>
      </c>
    </row>
    <row r="93" spans="1:26" x14ac:dyDescent="0.25">
      <c r="A93" s="38" t="s">
        <v>95</v>
      </c>
      <c r="B93" s="38" t="s">
        <v>380</v>
      </c>
      <c r="C93" s="38" t="s">
        <v>381</v>
      </c>
      <c r="D93" s="3">
        <v>112.7</v>
      </c>
      <c r="E93" s="3">
        <v>59.1</v>
      </c>
      <c r="F93" s="3">
        <v>83.1</v>
      </c>
      <c r="G93" s="3">
        <v>105.2</v>
      </c>
      <c r="H93" s="3">
        <v>96.3</v>
      </c>
      <c r="I93" s="3">
        <v>69.099999999999994</v>
      </c>
      <c r="J93" s="3">
        <v>88.1</v>
      </c>
      <c r="N93">
        <f>F93*'ВАЛЮТНЫЙ КУРС'!B$5</f>
        <v>4847.223</v>
      </c>
      <c r="O93">
        <f>G93*'ВАЛЮТНЫЙ КУРС'!C$5</f>
        <v>6579.3763200000003</v>
      </c>
      <c r="P93">
        <f>H93*'ВАЛЮТНЫЙ КУРС'!D$5</f>
        <v>6233.2678799999994</v>
      </c>
      <c r="Q93">
        <f>I93*'ВАЛЮТНЫЙ КУРС'!E$5</f>
        <v>4971.2060199999996</v>
      </c>
      <c r="R93">
        <f>J93*'ВАЛЮТНЫЙ КУРС'!F$5</f>
        <v>6488.1861699999999</v>
      </c>
      <c r="T93" s="39">
        <f>N93*1000/INDEX('ВРП-НОМИН'!D:D,MATCH($A93,'ВРП-НОМИН'!$B:$B,0))</f>
        <v>2.1582146604970445E-2</v>
      </c>
      <c r="U93" s="39">
        <f>O93*1000/INDEX('ВРП-НОМИН'!E:E,MATCH($A93,'ВРП-НОМИН'!$B:$B,0))</f>
        <v>2.5444400709658085E-2</v>
      </c>
      <c r="V93" s="39">
        <f>P93*1000/INDEX('ВРП-НОМИН'!F:F,MATCH($A93,'ВРП-НОМИН'!$B:$B,0))</f>
        <v>2.1833532802788953E-2</v>
      </c>
      <c r="W93" s="39">
        <f>Q93*1000/INDEX('ВРП-НОМИН'!G:G,MATCH($A93,'ВРП-НОМИН'!$B:$B,0))</f>
        <v>1.6417435527252121E-2</v>
      </c>
      <c r="X93" s="39">
        <f>R93*1000/INDEX('ВРП-НОМИН'!H:H,MATCH($A93,'ВРП-НОМИН'!$B:$B,0))</f>
        <v>1.821755781303418E-2</v>
      </c>
      <c r="Z93" s="41">
        <f t="shared" si="1"/>
        <v>2.0699014691540757E-2</v>
      </c>
    </row>
    <row r="94" spans="1:26" x14ac:dyDescent="0.25">
      <c r="A94" s="38" t="s">
        <v>96</v>
      </c>
      <c r="B94" s="38" t="s">
        <v>380</v>
      </c>
      <c r="C94" s="38" t="s">
        <v>381</v>
      </c>
      <c r="D94" s="3">
        <v>464.5</v>
      </c>
      <c r="E94" s="3">
        <v>411.2</v>
      </c>
      <c r="F94" s="3">
        <v>589.6</v>
      </c>
      <c r="G94" s="3">
        <v>548.5</v>
      </c>
      <c r="H94" s="3">
        <v>377.9</v>
      </c>
      <c r="I94" s="3">
        <v>445.3</v>
      </c>
      <c r="J94" s="3">
        <v>633.29999999999995</v>
      </c>
      <c r="N94">
        <f>F94*'ВАЛЮТНЫЙ КУРС'!B$5</f>
        <v>34391.368000000002</v>
      </c>
      <c r="O94">
        <f>G94*'ВАЛЮТНЫЙ КУРС'!C$5</f>
        <v>34304.067600000002</v>
      </c>
      <c r="P94">
        <f>H94*'ВАЛЮТНЫЙ КУРС'!D$5</f>
        <v>24460.560039999997</v>
      </c>
      <c r="Q94">
        <f>I94*'ВАЛЮТНЫЙ КУРС'!E$5</f>
        <v>32035.861660000002</v>
      </c>
      <c r="R94">
        <f>J94*'ВАЛЮТНЫЙ КУРС'!F$5</f>
        <v>46639.821810000001</v>
      </c>
      <c r="T94" s="39">
        <f>N94*1000/INDEX('ВРП-НОМИН'!D:D,MATCH($A94,'ВРП-НОМИН'!$B:$B,0))</f>
        <v>0.11217143235769868</v>
      </c>
      <c r="U94" s="39">
        <f>O94*1000/INDEX('ВРП-НОМИН'!E:E,MATCH($A94,'ВРП-НОМИН'!$B:$B,0))</f>
        <v>0.10094215147172729</v>
      </c>
      <c r="V94" s="39">
        <f>P94*1000/INDEX('ВРП-НОМИН'!F:F,MATCH($A94,'ВРП-НОМИН'!$B:$B,0))</f>
        <v>6.6203282161134358E-2</v>
      </c>
      <c r="W94" s="39">
        <f>Q94*1000/INDEX('ВРП-НОМИН'!G:G,MATCH($A94,'ВРП-НОМИН'!$B:$B,0))</f>
        <v>7.578245728581863E-2</v>
      </c>
      <c r="X94" s="39">
        <f>R94*1000/INDEX('ВРП-НОМИН'!H:H,MATCH($A94,'ВРП-НОМИН'!$B:$B,0))</f>
        <v>9.0277013695999178E-2</v>
      </c>
      <c r="Z94" s="41">
        <f t="shared" si="1"/>
        <v>8.9075267394475618E-2</v>
      </c>
    </row>
    <row r="95" spans="1:26" x14ac:dyDescent="0.25">
      <c r="A95" s="38" t="s">
        <v>97</v>
      </c>
      <c r="B95" s="38" t="s">
        <v>380</v>
      </c>
      <c r="C95" s="38" t="s">
        <v>381</v>
      </c>
      <c r="D95" s="2">
        <v>187</v>
      </c>
      <c r="E95" s="3">
        <v>98.4</v>
      </c>
      <c r="F95" s="3">
        <v>147.9</v>
      </c>
      <c r="G95" s="3">
        <v>271.7</v>
      </c>
      <c r="H95" s="3">
        <v>281.3</v>
      </c>
      <c r="I95" s="3">
        <v>97.3</v>
      </c>
      <c r="J95" s="3">
        <v>179.9</v>
      </c>
      <c r="N95">
        <f>F95*'ВАЛЮТНЫЙ КУРС'!B$5</f>
        <v>8627.0069999999996</v>
      </c>
      <c r="O95">
        <f>G95*'ВАЛЮТНЫЙ КУРС'!C$5</f>
        <v>16992.55272</v>
      </c>
      <c r="P95">
        <f>H95*'ВАЛЮТНЫЙ КУРС'!D$5</f>
        <v>18207.873879999999</v>
      </c>
      <c r="Q95">
        <f>I95*'ВАЛЮТНЫЙ КУРС'!E$5</f>
        <v>6999.97606</v>
      </c>
      <c r="R95">
        <f>J95*'ВАЛЮТНЫЙ КУРС'!F$5</f>
        <v>13248.861430000001</v>
      </c>
      <c r="T95" s="39">
        <f>N95*1000/INDEX('ВРП-НОМИН'!D:D,MATCH($A95,'ВРП-НОМИН'!$B:$B,0))</f>
        <v>9.1578934866635257E-3</v>
      </c>
      <c r="U95" s="39">
        <f>O95*1000/INDEX('ВРП-НОМИН'!E:E,MATCH($A95,'ВРП-НОМИН'!$B:$B,0))</f>
        <v>1.5080701089162934E-2</v>
      </c>
      <c r="V95" s="39">
        <f>P95*1000/INDEX('ВРП-НОМИН'!F:F,MATCH($A95,'ВРП-НОМИН'!$B:$B,0))</f>
        <v>1.4831120506898107E-2</v>
      </c>
      <c r="W95" s="39">
        <f>Q95*1000/INDEX('ВРП-НОМИН'!G:G,MATCH($A95,'ВРП-НОМИН'!$B:$B,0))</f>
        <v>6.1745161321767762E-3</v>
      </c>
      <c r="X95" s="39">
        <f>R95*1000/INDEX('ВРП-НОМИН'!H:H,MATCH($A95,'ВРП-НОМИН'!$B:$B,0))</f>
        <v>7.9226628815811974E-3</v>
      </c>
      <c r="Z95" s="41">
        <f t="shared" si="1"/>
        <v>1.0633378819296508E-2</v>
      </c>
    </row>
    <row r="96" spans="1:26" x14ac:dyDescent="0.25">
      <c r="A96" s="38" t="s">
        <v>98</v>
      </c>
      <c r="B96" s="38" t="s">
        <v>380</v>
      </c>
      <c r="C96" s="38" t="s">
        <v>381</v>
      </c>
      <c r="D96" s="3">
        <v>63.4</v>
      </c>
      <c r="E96" s="3">
        <v>88.2</v>
      </c>
      <c r="F96" s="3">
        <v>108.9</v>
      </c>
      <c r="G96" s="2">
        <v>74</v>
      </c>
      <c r="H96" s="3">
        <v>178.2</v>
      </c>
      <c r="I96" s="3">
        <v>228.5</v>
      </c>
      <c r="J96" s="3">
        <v>213.4</v>
      </c>
      <c r="N96">
        <f>F96*'ВАЛЮТНЫЙ КУРС'!B$5</f>
        <v>6352.1369999999997</v>
      </c>
      <c r="O96">
        <f>G96*'ВАЛЮТНЫЙ КУРС'!C$5</f>
        <v>4628.0784000000003</v>
      </c>
      <c r="P96">
        <f>H96*'ВАЛЮТНЫЙ КУРС'!D$5</f>
        <v>11534.458319999998</v>
      </c>
      <c r="Q96">
        <f>I96*'ВАЛЮТНЫЙ КУРС'!E$5</f>
        <v>16438.792699999998</v>
      </c>
      <c r="R96">
        <f>J96*'ВАЛЮТНЫЙ КУРС'!F$5</f>
        <v>15715.992380000002</v>
      </c>
      <c r="T96" s="39">
        <f>N96*1000/INDEX('ВРП-НОМИН'!D:D,MATCH($A96,'ВРП-НОМИН'!$B:$B,0))</f>
        <v>2.7839835976273129E-2</v>
      </c>
      <c r="U96" s="39">
        <f>O96*1000/INDEX('ВРП-НОМИН'!E:E,MATCH($A96,'ВРП-НОМИН'!$B:$B,0))</f>
        <v>1.7587139148257411E-2</v>
      </c>
      <c r="V96" s="39">
        <f>P96*1000/INDEX('ВРП-НОМИН'!F:F,MATCH($A96,'ВРП-НОМИН'!$B:$B,0))</f>
        <v>4.1292143533922666E-2</v>
      </c>
      <c r="W96" s="39">
        <f>Q96*1000/INDEX('ВРП-НОМИН'!G:G,MATCH($A96,'ВРП-НОМИН'!$B:$B,0))</f>
        <v>5.545601313499942E-2</v>
      </c>
      <c r="X96" s="39">
        <f>R96*1000/INDEX('ВРП-НОМИН'!H:H,MATCH($A96,'ВРП-НОМИН'!$B:$B,0))</f>
        <v>4.4745118773951084E-2</v>
      </c>
      <c r="Z96" s="41">
        <f t="shared" si="1"/>
        <v>3.7384050113480741E-2</v>
      </c>
    </row>
    <row r="97" spans="1:26" x14ac:dyDescent="0.25">
      <c r="A97" s="38" t="s">
        <v>99</v>
      </c>
      <c r="B97" s="38" t="s">
        <v>380</v>
      </c>
      <c r="C97" s="38" t="s">
        <v>381</v>
      </c>
      <c r="D97" s="3">
        <v>3631.6</v>
      </c>
      <c r="E97" s="3">
        <v>3192.1</v>
      </c>
      <c r="F97" s="3">
        <v>3745.7</v>
      </c>
      <c r="G97" s="3">
        <v>4138.1000000000004</v>
      </c>
      <c r="H97" s="3">
        <v>5218.8</v>
      </c>
      <c r="I97" s="3">
        <v>5087.3999999999996</v>
      </c>
      <c r="J97" s="3">
        <v>7216.1</v>
      </c>
      <c r="N97">
        <f>F97*'ВАЛЮТНЫЙ КУРС'!B$5</f>
        <v>218486.68099999998</v>
      </c>
      <c r="O97">
        <f>G97*'ВАЛЮТНЫЙ КУРС'!C$5</f>
        <v>258803.39496000003</v>
      </c>
      <c r="P97">
        <f>H97*'ВАЛЮТНЫЙ КУРС'!D$5</f>
        <v>337800.39887999999</v>
      </c>
      <c r="Q97">
        <f>I97*'ВАЛЮТНЫЙ КУРС'!E$5</f>
        <v>365998.74828</v>
      </c>
      <c r="R97">
        <f>J97*'ВАЛЮТНЫЙ КУРС'!F$5</f>
        <v>531434.73577000003</v>
      </c>
      <c r="T97" s="39">
        <f>N97*1000/INDEX('ВРП-НОМИН'!D:D,MATCH($A97,'ВРП-НОМИН'!$B:$B,0))</f>
        <v>0.24108475291299791</v>
      </c>
      <c r="U97" s="39">
        <f>O97*1000/INDEX('ВРП-НОМИН'!E:E,MATCH($A97,'ВРП-НОМИН'!$B:$B,0))</f>
        <v>0.26805527387118766</v>
      </c>
      <c r="V97" s="39">
        <f>P97*1000/INDEX('ВРП-НОМИН'!F:F,MATCH($A97,'ВРП-НОМИН'!$B:$B,0))</f>
        <v>0.31589892132989922</v>
      </c>
      <c r="W97" s="39">
        <f>Q97*1000/INDEX('ВРП-НОМИН'!G:G,MATCH($A97,'ВРП-НОМИН'!$B:$B,0))</f>
        <v>0.33101910224118913</v>
      </c>
      <c r="X97" s="39">
        <f>R97*1000/INDEX('ВРП-НОМИН'!H:H,MATCH($A97,'ВРП-НОМИН'!$B:$B,0))</f>
        <v>0.39246357882008875</v>
      </c>
      <c r="Z97" s="41">
        <f t="shared" si="1"/>
        <v>0.30970432583507257</v>
      </c>
    </row>
    <row r="98" spans="1:26" x14ac:dyDescent="0.25">
      <c r="A98" s="38" t="s">
        <v>100</v>
      </c>
      <c r="B98" s="38" t="s">
        <v>380</v>
      </c>
      <c r="C98" s="38" t="s">
        <v>381</v>
      </c>
      <c r="D98" s="3">
        <v>473.7</v>
      </c>
      <c r="E98" s="3">
        <v>414.4</v>
      </c>
      <c r="F98" s="3">
        <v>524.29999999999995</v>
      </c>
      <c r="G98" s="3">
        <v>538.70000000000005</v>
      </c>
      <c r="H98" s="3">
        <v>897.4</v>
      </c>
      <c r="I98" s="3">
        <v>779.9</v>
      </c>
      <c r="J98" s="3">
        <v>1109.5999999999999</v>
      </c>
      <c r="N98">
        <f>F98*'ВАЛЮТНЫЙ КУРС'!B$5</f>
        <v>30582.418999999998</v>
      </c>
      <c r="O98">
        <f>G98*'ВАЛЮТНЫЙ КУРС'!C$5</f>
        <v>33691.159920000006</v>
      </c>
      <c r="P98">
        <f>H98*'ВАЛЮТНЫЙ КУРС'!D$5</f>
        <v>58086.548239999996</v>
      </c>
      <c r="Q98">
        <f>I98*'ВАЛЮТНЫЙ КУРС'!E$5</f>
        <v>56107.72178</v>
      </c>
      <c r="R98">
        <f>J98*'ВАЛЮТНЫЙ КУРС'!F$5</f>
        <v>81717.268719999993</v>
      </c>
      <c r="T98" s="39">
        <f>N98*1000/INDEX('ВРП-НОМИН'!D:D,MATCH($A98,'ВРП-НОМИН'!$B:$B,0))</f>
        <v>4.3817431433828873E-2</v>
      </c>
      <c r="U98" s="39">
        <f>O98*1000/INDEX('ВРП-НОМИН'!E:E,MATCH($A98,'ВРП-НОМИН'!$B:$B,0))</f>
        <v>4.4237969133304779E-2</v>
      </c>
      <c r="V98" s="39">
        <f>P98*1000/INDEX('ВРП-НОМИН'!F:F,MATCH($A98,'ВРП-НОМИН'!$B:$B,0))</f>
        <v>7.2137886174393998E-2</v>
      </c>
      <c r="W98" s="39">
        <f>Q98*1000/INDEX('ВРП-НОМИН'!G:G,MATCH($A98,'ВРП-НОМИН'!$B:$B,0))</f>
        <v>6.5477193147987028E-2</v>
      </c>
      <c r="X98" s="39">
        <f>R98*1000/INDEX('ВРП-НОМИН'!H:H,MATCH($A98,'ВРП-НОМИН'!$B:$B,0))</f>
        <v>8.028852375340563E-2</v>
      </c>
      <c r="Z98" s="41">
        <f t="shared" si="1"/>
        <v>6.1191800728584066E-2</v>
      </c>
    </row>
    <row r="99" spans="1:26" x14ac:dyDescent="0.25">
      <c r="A99" s="38" t="s">
        <v>101</v>
      </c>
      <c r="B99" s="38" t="s">
        <v>380</v>
      </c>
      <c r="C99" s="38" t="s">
        <v>381</v>
      </c>
      <c r="D99" s="3">
        <v>276.89999999999998</v>
      </c>
      <c r="E99" s="3">
        <v>165.4</v>
      </c>
      <c r="F99" s="3">
        <v>207.7</v>
      </c>
      <c r="G99" s="3">
        <v>312.7</v>
      </c>
      <c r="H99" s="3">
        <v>276.10000000000002</v>
      </c>
      <c r="I99" s="3">
        <v>277.60000000000002</v>
      </c>
      <c r="J99" s="3">
        <v>531.6</v>
      </c>
      <c r="N99">
        <f>F99*'ВАЛЮТНЫЙ КУРС'!B$5</f>
        <v>12115.141</v>
      </c>
      <c r="O99">
        <f>G99*'ВАЛЮТНЫЙ КУРС'!C$5</f>
        <v>19556.758320000001</v>
      </c>
      <c r="P99">
        <f>H99*'ВАЛЮТНЫЙ КУРС'!D$5</f>
        <v>17871.290359999999</v>
      </c>
      <c r="Q99">
        <f>I99*'ВАЛЮТНЫЙ КУРС'!E$5</f>
        <v>19971.154720000002</v>
      </c>
      <c r="R99">
        <f>J99*'ВАЛЮТНЫЙ КУРС'!F$5</f>
        <v>39150.054120000008</v>
      </c>
      <c r="T99" s="39">
        <f>N99*1000/INDEX('ВРП-НОМИН'!D:D,MATCH($A99,'ВРП-НОМИН'!$B:$B,0))</f>
        <v>4.0494355826836095E-2</v>
      </c>
      <c r="U99" s="39">
        <f>O99*1000/INDEX('ВРП-НОМИН'!E:E,MATCH($A99,'ВРП-НОМИН'!$B:$B,0))</f>
        <v>5.8524366101289457E-2</v>
      </c>
      <c r="V99" s="39">
        <f>P99*1000/INDEX('ВРП-НОМИН'!F:F,MATCH($A99,'ВРП-НОМИН'!$B:$B,0))</f>
        <v>4.5173185557900855E-2</v>
      </c>
      <c r="W99" s="39">
        <f>Q99*1000/INDEX('ВРП-НОМИН'!G:G,MATCH($A99,'ВРП-НОМИН'!$B:$B,0))</f>
        <v>4.4447755678786199E-2</v>
      </c>
      <c r="X99" s="39">
        <f>R99*1000/INDEX('ВРП-НОМИН'!H:H,MATCH($A99,'ВРП-НОМИН'!$B:$B,0))</f>
        <v>7.1406549017474549E-2</v>
      </c>
      <c r="Z99" s="41">
        <f t="shared" si="1"/>
        <v>5.2009242436457423E-2</v>
      </c>
    </row>
    <row r="100" spans="1:26" x14ac:dyDescent="0.25">
      <c r="A100" s="38" t="s">
        <v>102</v>
      </c>
      <c r="B100" s="38" t="s">
        <v>380</v>
      </c>
      <c r="C100" s="38" t="s">
        <v>381</v>
      </c>
      <c r="D100" s="3">
        <v>45.6</v>
      </c>
      <c r="E100" s="3">
        <v>48.6</v>
      </c>
      <c r="F100" s="3">
        <v>69.400000000000006</v>
      </c>
      <c r="G100" s="3">
        <v>65.2</v>
      </c>
      <c r="H100" s="3">
        <v>68.8</v>
      </c>
      <c r="I100" s="3">
        <v>83.4</v>
      </c>
      <c r="J100" s="3">
        <v>94.8</v>
      </c>
      <c r="N100">
        <f>F100*'ВАЛЮТНЫЙ КУРС'!B$5</f>
        <v>4048.1020000000003</v>
      </c>
      <c r="O100">
        <f>G100*'ВАЛЮТНЫЙ КУРС'!C$5</f>
        <v>4077.7123200000005</v>
      </c>
      <c r="P100">
        <f>H100*'ВАЛЮТНЫЙ КУРС'!D$5</f>
        <v>4453.2588799999994</v>
      </c>
      <c r="Q100">
        <f>I100*'ВАЛЮТНЫЙ КУРС'!E$5</f>
        <v>5999.97948</v>
      </c>
      <c r="R100">
        <f>J100*'ВАЛЮТНЫЙ КУРС'!F$5</f>
        <v>6981.6123600000001</v>
      </c>
      <c r="T100" s="39">
        <f>N100*1000/INDEX('ВРП-НОМИН'!D:D,MATCH($A100,'ВРП-НОМИН'!$B:$B,0))</f>
        <v>2.5011264485695371E-2</v>
      </c>
      <c r="U100" s="39">
        <f>O100*1000/INDEX('ВРП-НОМИН'!E:E,MATCH($A100,'ВРП-НОМИН'!$B:$B,0))</f>
        <v>2.3120133793032353E-2</v>
      </c>
      <c r="V100" s="39">
        <f>P100*1000/INDEX('ВРП-НОМИН'!F:F,MATCH($A100,'ВРП-НОМИН'!$B:$B,0))</f>
        <v>2.0769351113536443E-2</v>
      </c>
      <c r="W100" s="39">
        <f>Q100*1000/INDEX('ВРП-НОМИН'!G:G,MATCH($A100,'ВРП-НОМИН'!$B:$B,0))</f>
        <v>2.1041778391878097E-2</v>
      </c>
      <c r="X100" s="39">
        <f>R100*1000/INDEX('ВРП-НОМИН'!H:H,MATCH($A100,'ВРП-НОМИН'!$B:$B,0))</f>
        <v>2.1806662075269229E-2</v>
      </c>
      <c r="Z100" s="41">
        <f t="shared" si="1"/>
        <v>2.2349837971882301E-2</v>
      </c>
    </row>
    <row r="101" spans="1:26" x14ac:dyDescent="0.25">
      <c r="A101" s="38" t="s">
        <v>103</v>
      </c>
      <c r="B101" s="38" t="s">
        <v>380</v>
      </c>
      <c r="C101" s="38" t="s">
        <v>381</v>
      </c>
      <c r="D101" s="3">
        <v>1092.9000000000001</v>
      </c>
      <c r="E101" s="3">
        <v>1704.9</v>
      </c>
      <c r="F101" s="3">
        <v>1391.1</v>
      </c>
      <c r="G101" s="3">
        <v>690.6</v>
      </c>
      <c r="H101" s="3">
        <v>951.2</v>
      </c>
      <c r="I101" s="3">
        <v>901.8</v>
      </c>
      <c r="J101" s="3">
        <v>425.1</v>
      </c>
      <c r="N101">
        <f>F101*'ВАЛЮТНЫЙ КУРС'!B$5</f>
        <v>81142.862999999998</v>
      </c>
      <c r="O101">
        <f>G101*'ВАЛЮТНЫЙ КУРС'!C$5</f>
        <v>43191.22896</v>
      </c>
      <c r="P101">
        <f>H101*'ВАЛЮТНЫЙ КУРС'!D$5</f>
        <v>61568.893120000001</v>
      </c>
      <c r="Q101">
        <f>I101*'ВАЛЮТНЫЙ КУРС'!E$5</f>
        <v>64877.475959999996</v>
      </c>
      <c r="R101">
        <f>J101*'ВАЛЮТНЫЙ КУРС'!F$5</f>
        <v>31306.787070000002</v>
      </c>
      <c r="T101" s="39">
        <f>N101*1000/INDEX('ВРП-НОМИН'!D:D,MATCH($A101,'ВРП-НОМИН'!$B:$B,0))</f>
        <v>0.10343213568033438</v>
      </c>
      <c r="U101" s="39">
        <f>O101*1000/INDEX('ВРП-НОМИН'!E:E,MATCH($A101,'ВРП-НОМИН'!$B:$B,0))</f>
        <v>3.5024703802805167E-2</v>
      </c>
      <c r="V101" s="39">
        <f>P101*1000/INDEX('ВРП-НОМИН'!F:F,MATCH($A101,'ВРП-НОМИН'!$B:$B,0))</f>
        <v>5.2523054679097424E-2</v>
      </c>
      <c r="W101" s="39">
        <f>Q101*1000/INDEX('ВРП-НОМИН'!G:G,MATCH($A101,'ВРП-НОМИН'!$B:$B,0))</f>
        <v>6.4768057024673906E-2</v>
      </c>
      <c r="X101" s="39">
        <f>R101*1000/INDEX('ВРП-НОМИН'!H:H,MATCH($A101,'ВРП-НОМИН'!$B:$B,0))</f>
        <v>2.5289221428636419E-2</v>
      </c>
      <c r="Z101" s="41">
        <f t="shared" si="1"/>
        <v>5.6207434523109466E-2</v>
      </c>
    </row>
    <row r="102" spans="1:26" x14ac:dyDescent="0.25">
      <c r="A102" s="38" t="s">
        <v>104</v>
      </c>
      <c r="B102" s="38" t="s">
        <v>380</v>
      </c>
      <c r="C102" s="38" t="s">
        <v>381</v>
      </c>
      <c r="D102" s="3">
        <v>40.799999999999997</v>
      </c>
      <c r="E102" s="3">
        <v>27.2</v>
      </c>
      <c r="F102" s="3">
        <v>34.9</v>
      </c>
      <c r="G102" s="3">
        <v>29.1</v>
      </c>
      <c r="H102" s="3">
        <v>23.5</v>
      </c>
      <c r="I102" s="2">
        <v>9</v>
      </c>
      <c r="J102" s="3">
        <v>10.9</v>
      </c>
      <c r="N102">
        <f>F102*'ВАЛЮТНЫЙ КУРС'!B$5</f>
        <v>2035.7169999999999</v>
      </c>
      <c r="O102">
        <f>G102*'ВАЛЮТНЫЙ КУРС'!C$5</f>
        <v>1819.9605600000002</v>
      </c>
      <c r="P102">
        <f>H102*'ВАЛЮТНЫЙ КУРС'!D$5</f>
        <v>1521.0985999999998</v>
      </c>
      <c r="Q102">
        <f>I102*'ВАЛЮТНЫЙ КУРС'!E$5</f>
        <v>647.47979999999995</v>
      </c>
      <c r="R102">
        <f>J102*'ВАЛЮТНЫЙ КУРС'!F$5</f>
        <v>802.73813000000007</v>
      </c>
      <c r="T102" s="39">
        <f>N102*1000/INDEX('ВРП-НОМИН'!D:D,MATCH($A102,'ВРП-НОМИН'!$B:$B,0))</f>
        <v>3.6833532962587505E-2</v>
      </c>
      <c r="U102" s="39">
        <f>O102*1000/INDEX('ВРП-НОМИН'!E:E,MATCH($A102,'ВРП-НОМИН'!$B:$B,0))</f>
        <v>3.3346191378133765E-2</v>
      </c>
      <c r="V102" s="39">
        <f>P102*1000/INDEX('ВРП-НОМИН'!F:F,MATCH($A102,'ВРП-НОМИН'!$B:$B,0))</f>
        <v>2.6757471427845774E-2</v>
      </c>
      <c r="W102" s="39">
        <f>Q102*1000/INDEX('ВРП-НОМИН'!G:G,MATCH($A102,'ВРП-НОМИН'!$B:$B,0))</f>
        <v>1.0248653838079467E-2</v>
      </c>
      <c r="X102" s="39">
        <f>R102*1000/INDEX('ВРП-НОМИН'!H:H,MATCH($A102,'ВРП-НОМИН'!$B:$B,0))</f>
        <v>1.0141096414582086E-2</v>
      </c>
      <c r="Z102" s="41">
        <f t="shared" si="1"/>
        <v>2.3465389204245717E-2</v>
      </c>
    </row>
    <row r="103" spans="1:26" x14ac:dyDescent="0.25">
      <c r="A103" s="38" t="s">
        <v>105</v>
      </c>
      <c r="B103" s="38" t="s">
        <v>380</v>
      </c>
      <c r="C103" s="38" t="s">
        <v>381</v>
      </c>
      <c r="D103" s="3">
        <v>70.900000000000006</v>
      </c>
      <c r="E103" s="3">
        <v>52.2</v>
      </c>
      <c r="F103" s="3">
        <v>57.1</v>
      </c>
      <c r="G103" s="3">
        <v>55.3</v>
      </c>
      <c r="H103" s="3">
        <v>60.8</v>
      </c>
      <c r="I103" s="3">
        <v>84.3</v>
      </c>
      <c r="J103" s="3">
        <v>77.8</v>
      </c>
      <c r="N103">
        <f>F103*'ВАЛЮТНЫЙ КУРС'!B$5</f>
        <v>3330.643</v>
      </c>
      <c r="O103">
        <f>G103*'ВАЛЮТНЫЙ КУРС'!C$5</f>
        <v>3458.5504799999999</v>
      </c>
      <c r="P103">
        <f>H103*'ВАЛЮТНЫЙ КУРС'!D$5</f>
        <v>3935.4380799999994</v>
      </c>
      <c r="Q103">
        <f>I103*'ВАЛЮТНЫЙ КУРС'!E$5</f>
        <v>6064.7274600000001</v>
      </c>
      <c r="R103">
        <f>J103*'ВАЛЮТНЫЙ КУРС'!F$5</f>
        <v>5729.6354600000004</v>
      </c>
      <c r="T103" s="39">
        <f>N103*1000/INDEX('ВРП-НОМИН'!D:D,MATCH($A103,'ВРП-НОМИН'!$B:$B,0))</f>
        <v>4.5704236079605075E-2</v>
      </c>
      <c r="U103" s="39">
        <f>O103*1000/INDEX('ВРП-НОМИН'!E:E,MATCH($A103,'ВРП-НОМИН'!$B:$B,0))</f>
        <v>4.1458213532112931E-2</v>
      </c>
      <c r="V103" s="39">
        <f>P103*1000/INDEX('ВРП-НОМИН'!F:F,MATCH($A103,'ВРП-НОМИН'!$B:$B,0))</f>
        <v>4.1427837304344982E-2</v>
      </c>
      <c r="W103" s="39">
        <f>Q103*1000/INDEX('ВРП-НОМИН'!G:G,MATCH($A103,'ВРП-НОМИН'!$B:$B,0))</f>
        <v>5.0560731876048037E-2</v>
      </c>
      <c r="X103" s="39">
        <f>R103*1000/INDEX('ВРП-НОМИН'!H:H,MATCH($A103,'ВРП-НОМИН'!$B:$B,0))</f>
        <v>4.0918295274155247E-2</v>
      </c>
      <c r="Z103" s="41">
        <f t="shared" si="1"/>
        <v>4.4013862813253257E-2</v>
      </c>
    </row>
    <row r="104" spans="1:26" x14ac:dyDescent="0.25">
      <c r="A104" s="38" t="s">
        <v>383</v>
      </c>
      <c r="B104" s="38" t="s">
        <v>380</v>
      </c>
      <c r="C104" s="38" t="s">
        <v>381</v>
      </c>
      <c r="D104" s="3">
        <v>138.30000000000001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N104" t="e">
        <f>F104*'ВАЛЮТНЫЙ КУРС'!B$5</f>
        <v>#VALUE!</v>
      </c>
      <c r="O104" t="e">
        <f>G104*'ВАЛЮТНЫЙ КУРС'!C$5</f>
        <v>#VALUE!</v>
      </c>
      <c r="P104" t="e">
        <f>H104*'ВАЛЮТНЫЙ КУРС'!D$5</f>
        <v>#VALUE!</v>
      </c>
      <c r="Q104" t="e">
        <f>I104*'ВАЛЮТНЫЙ КУРС'!E$5</f>
        <v>#VALUE!</v>
      </c>
      <c r="R104" t="e">
        <f>J104*'ВАЛЮТНЫЙ КУРС'!F$5</f>
        <v>#VALUE!</v>
      </c>
      <c r="T104" s="39" t="e">
        <f>N104*1000/INDEX('ВРП-НОМИН'!D:D,MATCH($A104,'ВРП-НОМИН'!$B:$B,0))</f>
        <v>#VALUE!</v>
      </c>
      <c r="U104" s="39" t="e">
        <f>O104*1000/INDEX('ВРП-НОМИН'!E:E,MATCH($A104,'ВРП-НОМИН'!$B:$B,0))</f>
        <v>#VALUE!</v>
      </c>
      <c r="V104" s="39" t="e">
        <f>P104*1000/INDEX('ВРП-НОМИН'!F:F,MATCH($A104,'ВРП-НОМИН'!$B:$B,0))</f>
        <v>#VALUE!</v>
      </c>
      <c r="W104" s="39" t="e">
        <f>Q104*1000/INDEX('ВРП-НОМИН'!G:G,MATCH($A104,'ВРП-НОМИН'!$B:$B,0))</f>
        <v>#VALUE!</v>
      </c>
      <c r="X104" s="39" t="e">
        <f>R104*1000/INDEX('ВРП-НОМИН'!H:H,MATCH($A104,'ВРП-НОМИН'!$B:$B,0))</f>
        <v>#VALUE!</v>
      </c>
      <c r="Z104" s="41" t="e">
        <f t="shared" si="1"/>
        <v>#VALUE!</v>
      </c>
    </row>
  </sheetData>
  <mergeCells count="1">
    <mergeCell ref="A3:C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EDF2-EAEF-43CD-A9A0-F9B9A151D9E5}">
  <dimension ref="A1:Z104"/>
  <sheetViews>
    <sheetView workbookViewId="0">
      <selection activeCell="N5" sqref="N5"/>
    </sheetView>
  </sheetViews>
  <sheetFormatPr defaultRowHeight="12.5" x14ac:dyDescent="0.25"/>
  <cols>
    <col min="1" max="1" width="105.54296875" bestFit="1" customWidth="1"/>
    <col min="14" max="14" width="10.90625" bestFit="1" customWidth="1"/>
    <col min="15" max="15" width="11.08984375" bestFit="1" customWidth="1"/>
    <col min="16" max="16" width="12.08984375" bestFit="1" customWidth="1"/>
    <col min="17" max="18" width="11.08984375" bestFit="1" customWidth="1"/>
    <col min="20" max="23" width="17.90625" customWidth="1"/>
    <col min="24" max="24" width="21.6328125" customWidth="1"/>
  </cols>
  <sheetData>
    <row r="1" spans="1:26" ht="13" x14ac:dyDescent="0.3">
      <c r="A1" s="4" t="s">
        <v>392</v>
      </c>
    </row>
    <row r="2" spans="1:26" x14ac:dyDescent="0.25">
      <c r="A2" t="s">
        <v>0</v>
      </c>
      <c r="L2" t="s">
        <v>389</v>
      </c>
      <c r="T2" t="s">
        <v>390</v>
      </c>
    </row>
    <row r="3" spans="1:26" x14ac:dyDescent="0.25">
      <c r="A3" s="108" t="s">
        <v>0</v>
      </c>
      <c r="B3" s="108" t="s">
        <v>0</v>
      </c>
      <c r="C3" s="108" t="s">
        <v>0</v>
      </c>
      <c r="D3" s="38" t="s">
        <v>111</v>
      </c>
      <c r="E3" s="38" t="s">
        <v>1</v>
      </c>
      <c r="F3" s="38" t="s">
        <v>2</v>
      </c>
      <c r="G3" s="38" t="s">
        <v>3</v>
      </c>
      <c r="H3" s="38" t="s">
        <v>4</v>
      </c>
      <c r="I3" s="38" t="s">
        <v>5</v>
      </c>
      <c r="J3" s="38" t="s">
        <v>6</v>
      </c>
      <c r="L3" s="38" t="s">
        <v>111</v>
      </c>
      <c r="M3" s="38" t="s">
        <v>1</v>
      </c>
      <c r="N3" s="38" t="s">
        <v>2</v>
      </c>
      <c r="O3" s="38" t="s">
        <v>3</v>
      </c>
      <c r="P3" s="38" t="s">
        <v>4</v>
      </c>
      <c r="Q3" s="38" t="s">
        <v>5</v>
      </c>
      <c r="R3" s="38" t="s">
        <v>6</v>
      </c>
      <c r="T3" s="38" t="s">
        <v>2</v>
      </c>
      <c r="U3" s="38" t="s">
        <v>3</v>
      </c>
      <c r="V3" s="38" t="s">
        <v>4</v>
      </c>
      <c r="W3" s="38" t="s">
        <v>5</v>
      </c>
      <c r="X3" s="38" t="s">
        <v>6</v>
      </c>
      <c r="Z3" s="40" t="s">
        <v>391</v>
      </c>
    </row>
    <row r="4" spans="1:26" x14ac:dyDescent="0.25">
      <c r="A4" s="108" t="s">
        <v>0</v>
      </c>
      <c r="B4" s="108" t="s">
        <v>0</v>
      </c>
      <c r="C4" s="108" t="s">
        <v>0</v>
      </c>
      <c r="D4" s="38" t="s">
        <v>379</v>
      </c>
      <c r="E4" s="38" t="s">
        <v>379</v>
      </c>
      <c r="F4" s="38" t="s">
        <v>379</v>
      </c>
      <c r="G4" s="38" t="s">
        <v>379</v>
      </c>
      <c r="H4" s="38" t="s">
        <v>379</v>
      </c>
      <c r="I4" s="38" t="s">
        <v>379</v>
      </c>
      <c r="J4" s="38" t="s">
        <v>379</v>
      </c>
    </row>
    <row r="5" spans="1:26" x14ac:dyDescent="0.25">
      <c r="A5" s="38" t="s">
        <v>10</v>
      </c>
      <c r="B5" s="38" t="s">
        <v>380</v>
      </c>
      <c r="C5" s="38" t="s">
        <v>381</v>
      </c>
      <c r="D5" s="2">
        <v>343543</v>
      </c>
      <c r="E5" s="3">
        <v>285772.5</v>
      </c>
      <c r="F5" s="3">
        <v>357816.6</v>
      </c>
      <c r="G5" s="3">
        <v>449617.3</v>
      </c>
      <c r="H5" s="3">
        <v>424392.6</v>
      </c>
      <c r="I5" s="3">
        <v>337105.4</v>
      </c>
      <c r="J5" s="3">
        <v>493096.1</v>
      </c>
      <c r="N5">
        <f>F5*'ВАЛЮТНЫЙ КУРС'!B$5</f>
        <v>20871442.277999997</v>
      </c>
      <c r="O5">
        <f>G5*'ВАЛЮТНЫЙ КУРС'!C$5</f>
        <v>28119785.32968</v>
      </c>
      <c r="P5">
        <f>H5*'ВАЛЮТНЫЙ КУРС'!D$5</f>
        <v>27469914.455759995</v>
      </c>
      <c r="Q5">
        <f>I5*'ВАЛЮТНЫЙ КУРС'!E$5</f>
        <v>24252104.10788</v>
      </c>
      <c r="R5">
        <f>J5*'ВАЛЮТНЫЙ КУРС'!F$5</f>
        <v>36314407.45177</v>
      </c>
      <c r="T5" s="39">
        <f>N5*1000/INDEX('ВРП-НОМИН'!D:D,MATCH($A5,'ВРП-НОМИН'!$B:$B,0))</f>
        <v>0.26172697594794447</v>
      </c>
      <c r="U5" s="39">
        <f>O5*1000/INDEX('ВРП-НОМИН'!E:E,MATCH($A5,'ВРП-НОМИН'!$B:$B,0))</f>
        <v>0.31173925520900281</v>
      </c>
      <c r="V5" s="39">
        <f>P5*1000/INDEX('ВРП-НОМИН'!F:F,MATCH($A5,'ВРП-НОМИН'!$B:$B,0))</f>
        <v>0.28897247070257692</v>
      </c>
      <c r="W5" s="39">
        <f>Q5*1000/INDEX('ВРП-НОМИН'!G:G,MATCH($A5,'ВРП-НОМИН'!$B:$B,0))</f>
        <v>0.25688008472677309</v>
      </c>
      <c r="X5" s="39">
        <f>R5*1000/INDEX('ВРП-НОМИН'!H:H,MATCH($A5,'ВРП-НОМИН'!$B:$B,0))</f>
        <v>0.29717272449275023</v>
      </c>
      <c r="Z5" s="41">
        <f>AVERAGE(T5:X5)</f>
        <v>0.28329830221580948</v>
      </c>
    </row>
    <row r="6" spans="1:26" x14ac:dyDescent="0.25">
      <c r="A6" s="38" t="s">
        <v>11</v>
      </c>
      <c r="B6" s="38" t="s">
        <v>380</v>
      </c>
      <c r="C6" s="38" t="s">
        <v>381</v>
      </c>
      <c r="D6" s="3">
        <v>168875.9</v>
      </c>
      <c r="E6" s="2">
        <v>137003</v>
      </c>
      <c r="F6" s="3">
        <v>174233.4</v>
      </c>
      <c r="G6" s="3">
        <v>225756.79999999999</v>
      </c>
      <c r="H6" s="2">
        <v>211655</v>
      </c>
      <c r="I6" s="3">
        <v>163419.1</v>
      </c>
      <c r="J6" s="3">
        <v>250446.6</v>
      </c>
      <c r="N6">
        <f>F6*'ВАЛЮТНЫЙ КУРС'!B$5</f>
        <v>10163034.221999999</v>
      </c>
      <c r="O6">
        <f>G6*'ВАЛЮТНЫЙ КУРС'!C$5</f>
        <v>14119191.48288</v>
      </c>
      <c r="P6">
        <f>H6*'ВАЛЮТНЫЙ КУРС'!D$5</f>
        <v>13699920.177999999</v>
      </c>
      <c r="Q6">
        <f>I6*'ВАЛЮТНЫЙ КУРС'!E$5</f>
        <v>11756729.576020001</v>
      </c>
      <c r="R6">
        <f>J6*'ВАЛЮТНЫЙ КУРС'!F$5</f>
        <v>18444315.169620004</v>
      </c>
      <c r="T6" s="39">
        <f>N6*1000/INDEX('ВРП-НОМИН'!D:D,MATCH($A6,'ВРП-НОМИН'!$B:$B,0))</f>
        <v>0.36406478834011236</v>
      </c>
      <c r="U6" s="39">
        <f>O6*1000/INDEX('ВРП-НОМИН'!E:E,MATCH($A6,'ВРП-НОМИН'!$B:$B,0))</f>
        <v>0.45265778620912667</v>
      </c>
      <c r="V6" s="39">
        <f>P6*1000/INDEX('ВРП-НОМИН'!F:F,MATCH($A6,'ВРП-НОМИН'!$B:$B,0))</f>
        <v>0.41339831582910225</v>
      </c>
      <c r="W6" s="39">
        <f>Q6*1000/INDEX('ВРП-НОМИН'!G:G,MATCH($A6,'ВРП-НОМИН'!$B:$B,0))</f>
        <v>0.34408780981065418</v>
      </c>
      <c r="X6" s="39">
        <f>R6*1000/INDEX('ВРП-НОМИН'!H:H,MATCH($A6,'ВРП-НОМИН'!$B:$B,0))</f>
        <v>0.44345462665216173</v>
      </c>
      <c r="Z6" s="41">
        <f t="shared" ref="Z6:Z69" si="0">AVERAGE(T6:X6)</f>
        <v>0.4035326653682314</v>
      </c>
    </row>
    <row r="7" spans="1:26" x14ac:dyDescent="0.25">
      <c r="A7" s="38" t="s">
        <v>12</v>
      </c>
      <c r="B7" s="38" t="s">
        <v>380</v>
      </c>
      <c r="C7" s="38" t="s">
        <v>381</v>
      </c>
      <c r="D7" s="3">
        <v>2426.1</v>
      </c>
      <c r="E7" s="3">
        <v>2184.5</v>
      </c>
      <c r="F7" s="3">
        <v>2789.3</v>
      </c>
      <c r="G7" s="3">
        <v>3339.5</v>
      </c>
      <c r="H7" s="3">
        <v>3264.9</v>
      </c>
      <c r="I7" s="3">
        <v>3144.2</v>
      </c>
      <c r="J7" s="3">
        <v>5052.3</v>
      </c>
      <c r="N7">
        <f>F7*'ВАЛЮТНЫЙ КУРС'!B$5</f>
        <v>162699.86900000001</v>
      </c>
      <c r="O7">
        <f>G7*'ВАЛЮТНЫЙ КУРС'!C$5</f>
        <v>208857.67320000002</v>
      </c>
      <c r="P7">
        <f>H7*'ВАЛЮТНЫЙ КУРС'!D$5</f>
        <v>211329.14124</v>
      </c>
      <c r="Q7">
        <f>I7*'ВАЛЮТНЫЙ КУРС'!E$5</f>
        <v>226200.66523999997</v>
      </c>
      <c r="R7">
        <f>J7*'ВАЛЮТНЫЙ КУРС'!F$5</f>
        <v>372080.17011000006</v>
      </c>
      <c r="T7" s="39">
        <f>N7*1000/INDEX('ВРП-НОМИН'!D:D,MATCH($A7,'ВРП-НОМИН'!$B:$B,0))</f>
        <v>0.19431332969455792</v>
      </c>
      <c r="U7" s="39">
        <f>O7*1000/INDEX('ВРП-НОМИН'!E:E,MATCH($A7,'ВРП-НОМИН'!$B:$B,0))</f>
        <v>0.22911161018107687</v>
      </c>
      <c r="V7" s="39">
        <f>P7*1000/INDEX('ВРП-НОМИН'!F:F,MATCH($A7,'ВРП-НОМИН'!$B:$B,0))</f>
        <v>0.22121079342302824</v>
      </c>
      <c r="W7" s="39">
        <f>Q7*1000/INDEX('ВРП-НОМИН'!G:G,MATCH($A7,'ВРП-НОМИН'!$B:$B,0))</f>
        <v>0.22680604170578222</v>
      </c>
      <c r="X7" s="39">
        <f>R7*1000/INDEX('ВРП-НОМИН'!H:H,MATCH($A7,'ВРП-НОМИН'!$B:$B,0))</f>
        <v>0.27359528921593407</v>
      </c>
      <c r="Z7" s="41">
        <f t="shared" si="0"/>
        <v>0.22900741284407586</v>
      </c>
    </row>
    <row r="8" spans="1:26" x14ac:dyDescent="0.25">
      <c r="A8" s="38" t="s">
        <v>13</v>
      </c>
      <c r="B8" s="38" t="s">
        <v>380</v>
      </c>
      <c r="C8" s="38" t="s">
        <v>381</v>
      </c>
      <c r="D8" s="2">
        <v>352</v>
      </c>
      <c r="E8" s="3">
        <v>212.9</v>
      </c>
      <c r="F8" s="3">
        <v>266.7</v>
      </c>
      <c r="G8" s="2">
        <v>326</v>
      </c>
      <c r="H8" s="3">
        <v>388.2</v>
      </c>
      <c r="I8" s="3">
        <v>379.3</v>
      </c>
      <c r="J8" s="2">
        <v>415</v>
      </c>
      <c r="N8">
        <f>F8*'ВАЛЮТНЫЙ КУРС'!B$5</f>
        <v>15556.610999999999</v>
      </c>
      <c r="O8">
        <f>G8*'ВАЛЮТНЫЙ КУРС'!C$5</f>
        <v>20388.561600000001</v>
      </c>
      <c r="P8">
        <f>H8*'ВАЛЮТНЫЙ КУРС'!D$5</f>
        <v>25127.254319999996</v>
      </c>
      <c r="Q8">
        <f>I8*'ВАЛЮТНЫЙ КУРС'!E$5</f>
        <v>27287.676460000002</v>
      </c>
      <c r="R8">
        <f>J8*'ВАЛЮТНЫЙ КУРС'!F$5</f>
        <v>30562.965500000002</v>
      </c>
      <c r="T8" s="39">
        <f>N8*1000/INDEX('ВРП-НОМИН'!D:D,MATCH($A8,'ВРП-НОМИН'!$B:$B,0))</f>
        <v>4.559678974863101E-2</v>
      </c>
      <c r="U8" s="39">
        <f>O8*1000/INDEX('ВРП-НОМИН'!E:E,MATCH($A8,'ВРП-НОМИН'!$B:$B,0))</f>
        <v>5.5530889291836513E-2</v>
      </c>
      <c r="V8" s="39">
        <f>P8*1000/INDEX('ВРП-НОМИН'!F:F,MATCH($A8,'ВРП-НОМИН'!$B:$B,0))</f>
        <v>6.2957620738177386E-2</v>
      </c>
      <c r="W8" s="39">
        <f>Q8*1000/INDEX('ВРП-НОМИН'!G:G,MATCH($A8,'ВРП-НОМИН'!$B:$B,0))</f>
        <v>6.5883715203436319E-2</v>
      </c>
      <c r="X8" s="39">
        <f>R8*1000/INDEX('ВРП-НОМИН'!H:H,MATCH($A8,'ВРП-НОМИН'!$B:$B,0))</f>
        <v>6.3320706391639434E-2</v>
      </c>
      <c r="Z8" s="41">
        <f t="shared" si="0"/>
        <v>5.8657944274744134E-2</v>
      </c>
    </row>
    <row r="9" spans="1:26" x14ac:dyDescent="0.25">
      <c r="A9" s="38" t="s">
        <v>14</v>
      </c>
      <c r="B9" s="38" t="s">
        <v>380</v>
      </c>
      <c r="C9" s="38" t="s">
        <v>381</v>
      </c>
      <c r="D9" s="3">
        <v>670.4</v>
      </c>
      <c r="E9" s="3">
        <v>632.29999999999995</v>
      </c>
      <c r="F9" s="3">
        <v>662.9</v>
      </c>
      <c r="G9" s="3">
        <v>843.8</v>
      </c>
      <c r="H9" s="3">
        <v>642.4</v>
      </c>
      <c r="I9" s="3">
        <v>718.2</v>
      </c>
      <c r="J9" s="3">
        <v>1137.7</v>
      </c>
      <c r="N9">
        <f>F9*'ВАЛЮТНЫЙ КУРС'!B$5</f>
        <v>38666.956999999995</v>
      </c>
      <c r="O9">
        <f>G9*'ВАЛЮТНЫЙ КУРС'!C$5</f>
        <v>52772.602079999997</v>
      </c>
      <c r="P9">
        <f>H9*'ВАЛЮТНЫЙ КУРС'!D$5</f>
        <v>41581.010239999996</v>
      </c>
      <c r="Q9">
        <f>I9*'ВАЛЮТНЫЙ КУРС'!E$5</f>
        <v>51668.888040000005</v>
      </c>
      <c r="R9">
        <f>J9*'ВАЛЮТНЫЙ КУРС'!F$5</f>
        <v>83786.71289000001</v>
      </c>
      <c r="T9" s="39">
        <f>N9*1000/INDEX('ВРП-НОМИН'!D:D,MATCH($A9,'ВРП-НОМИН'!$B:$B,0))</f>
        <v>8.5955365490008512E-2</v>
      </c>
      <c r="U9" s="39">
        <f>O9*1000/INDEX('ВРП-НОМИН'!E:E,MATCH($A9,'ВРП-НОМИН'!$B:$B,0))</f>
        <v>0.10993654261921791</v>
      </c>
      <c r="V9" s="39">
        <f>P9*1000/INDEX('ВРП-НОМИН'!F:F,MATCH($A9,'ВРП-НОМИН'!$B:$B,0))</f>
        <v>7.7649907986328953E-2</v>
      </c>
      <c r="W9" s="39">
        <f>Q9*1000/INDEX('ВРП-НОМИН'!G:G,MATCH($A9,'ВРП-НОМИН'!$B:$B,0))</f>
        <v>9.3418179320325465E-2</v>
      </c>
      <c r="X9" s="39">
        <f>R9*1000/INDEX('ВРП-НОМИН'!H:H,MATCH($A9,'ВРП-НОМИН'!$B:$B,0))</f>
        <v>0.11472464164259917</v>
      </c>
      <c r="Z9" s="41">
        <f t="shared" si="0"/>
        <v>9.6336927411695999E-2</v>
      </c>
    </row>
    <row r="10" spans="1:26" x14ac:dyDescent="0.25">
      <c r="A10" s="38" t="s">
        <v>15</v>
      </c>
      <c r="B10" s="38" t="s">
        <v>380</v>
      </c>
      <c r="C10" s="38" t="s">
        <v>381</v>
      </c>
      <c r="D10" s="3">
        <v>1356.5</v>
      </c>
      <c r="E10" s="3">
        <v>1144.0999999999999</v>
      </c>
      <c r="F10" s="3">
        <v>1316.7</v>
      </c>
      <c r="G10" s="3">
        <v>1576.7</v>
      </c>
      <c r="H10" s="3">
        <v>1227.7</v>
      </c>
      <c r="I10" s="3">
        <v>1068.7</v>
      </c>
      <c r="J10" s="3">
        <v>1508.2</v>
      </c>
      <c r="N10">
        <f>F10*'ВАЛЮТНЫЙ КУРС'!B$5</f>
        <v>76803.111000000004</v>
      </c>
      <c r="O10">
        <f>G10*'ВАЛЮТНЫЙ КУРС'!C$5</f>
        <v>98609.340720000007</v>
      </c>
      <c r="P10">
        <f>H10*'ВАЛЮТНЫЙ КУРС'!D$5</f>
        <v>79466.074519999995</v>
      </c>
      <c r="Q10">
        <f>I10*'ВАЛЮТНЫЙ КУРС'!E$5</f>
        <v>76884.629140000005</v>
      </c>
      <c r="R10">
        <f>J10*'ВАЛЮТНЫЙ КУРС'!F$5</f>
        <v>111072.44474000001</v>
      </c>
      <c r="T10" s="39">
        <f>N10*1000/INDEX('ВРП-НОМИН'!D:D,MATCH($A10,'ВРП-НОМИН'!$B:$B,0))</f>
        <v>8.7932819320548097E-2</v>
      </c>
      <c r="U10" s="39">
        <f>O10*1000/INDEX('ВРП-НОМИН'!E:E,MATCH($A10,'ВРП-НОМИН'!$B:$B,0))</f>
        <v>0.10365829432942482</v>
      </c>
      <c r="V10" s="39">
        <f>P10*1000/INDEX('ВРП-НОМИН'!F:F,MATCH($A10,'ВРП-НОМИН'!$B:$B,0))</f>
        <v>7.9324062134919812E-2</v>
      </c>
      <c r="W10" s="39">
        <f>Q10*1000/INDEX('ВРП-НОМИН'!G:G,MATCH($A10,'ВРП-НОМИН'!$B:$B,0))</f>
        <v>7.2343932851854212E-2</v>
      </c>
      <c r="X10" s="39">
        <f>R10*1000/INDEX('ВРП-НОМИН'!H:H,MATCH($A10,'ВРП-НОМИН'!$B:$B,0))</f>
        <v>8.719416087855654E-2</v>
      </c>
      <c r="Z10" s="41">
        <f t="shared" si="0"/>
        <v>8.6090653903060685E-2</v>
      </c>
    </row>
    <row r="11" spans="1:26" x14ac:dyDescent="0.25">
      <c r="A11" s="38" t="s">
        <v>16</v>
      </c>
      <c r="B11" s="38" t="s">
        <v>380</v>
      </c>
      <c r="C11" s="38" t="s">
        <v>381</v>
      </c>
      <c r="D11" s="3">
        <v>138.1</v>
      </c>
      <c r="E11" s="3">
        <v>144.6</v>
      </c>
      <c r="F11" s="3">
        <v>162.9</v>
      </c>
      <c r="G11" s="3">
        <v>167.9</v>
      </c>
      <c r="H11" s="3">
        <v>183.6</v>
      </c>
      <c r="I11" s="3">
        <v>182.6</v>
      </c>
      <c r="J11" s="3">
        <v>272.60000000000002</v>
      </c>
      <c r="N11">
        <f>F11*'ВАЛЮТНЫЙ КУРС'!B$5</f>
        <v>9501.9570000000003</v>
      </c>
      <c r="O11">
        <f>G11*'ВАЛЮТНЫЙ КУРС'!C$5</f>
        <v>10500.734640000001</v>
      </c>
      <c r="P11">
        <f>H11*'ВАЛЮТНЫЙ КУРС'!D$5</f>
        <v>11883.987359999999</v>
      </c>
      <c r="Q11">
        <f>I11*'ВАЛЮТНЫЙ КУРС'!E$5</f>
        <v>13136.64572</v>
      </c>
      <c r="R11">
        <f>J11*'ВАЛЮТНЫЙ КУРС'!F$5</f>
        <v>20075.817820000004</v>
      </c>
      <c r="T11" s="39">
        <f>N11*1000/INDEX('ВРП-НОМИН'!D:D,MATCH($A11,'ВРП-НОМИН'!$B:$B,0))</f>
        <v>4.4722514060460579E-2</v>
      </c>
      <c r="U11" s="39">
        <f>O11*1000/INDEX('ВРП-НОМИН'!E:E,MATCH($A11,'ВРП-НОМИН'!$B:$B,0))</f>
        <v>4.5165694520239427E-2</v>
      </c>
      <c r="V11" s="39">
        <f>P11*1000/INDEX('ВРП-НОМИН'!F:F,MATCH($A11,'ВРП-НОМИН'!$B:$B,0))</f>
        <v>4.6609560121047618E-2</v>
      </c>
      <c r="W11" s="39">
        <f>Q11*1000/INDEX('ВРП-НОМИН'!G:G,MATCH($A11,'ВРП-НОМИН'!$B:$B,0))</f>
        <v>4.8742924334224121E-2</v>
      </c>
      <c r="X11" s="39">
        <f>R11*1000/INDEX('ВРП-НОМИН'!H:H,MATCH($A11,'ВРП-НОМИН'!$B:$B,0))</f>
        <v>6.509833501270848E-2</v>
      </c>
      <c r="Z11" s="41">
        <f t="shared" si="0"/>
        <v>5.0067805609736046E-2</v>
      </c>
    </row>
    <row r="12" spans="1:26" x14ac:dyDescent="0.25">
      <c r="A12" s="38" t="s">
        <v>17</v>
      </c>
      <c r="B12" s="38" t="s">
        <v>380</v>
      </c>
      <c r="C12" s="38" t="s">
        <v>381</v>
      </c>
      <c r="D12" s="3">
        <v>501.4</v>
      </c>
      <c r="E12" s="3">
        <v>705.1</v>
      </c>
      <c r="F12" s="2">
        <v>1328</v>
      </c>
      <c r="G12" s="3">
        <v>1471.7</v>
      </c>
      <c r="H12" s="3">
        <v>1161.7</v>
      </c>
      <c r="I12" s="3">
        <v>1027.4000000000001</v>
      </c>
      <c r="J12" s="3">
        <v>1513.3</v>
      </c>
      <c r="N12">
        <f>F12*'ВАЛЮТНЫЙ КУРС'!B$5</f>
        <v>77462.239999999991</v>
      </c>
      <c r="O12">
        <f>G12*'ВАЛЮТНЫЙ КУРС'!C$5</f>
        <v>92042.472720000005</v>
      </c>
      <c r="P12">
        <f>H12*'ВАЛЮТНЫЙ КУРС'!D$5</f>
        <v>75194.052920000002</v>
      </c>
      <c r="Q12">
        <f>I12*'ВАЛЮТНЫЙ КУРС'!E$5</f>
        <v>73913.416280000005</v>
      </c>
      <c r="R12">
        <f>J12*'ВАЛЮТНЫЙ КУРС'!F$5</f>
        <v>111448.03781000001</v>
      </c>
      <c r="T12" s="39">
        <f>N12*1000/INDEX('ВРП-НОМИН'!D:D,MATCH($A12,'ВРП-НОМИН'!$B:$B,0))</f>
        <v>0.16948214297635389</v>
      </c>
      <c r="U12" s="39">
        <f>O12*1000/INDEX('ВРП-НОМИН'!E:E,MATCH($A12,'ВРП-НОМИН'!$B:$B,0))</f>
        <v>0.18131725571411136</v>
      </c>
      <c r="V12" s="39">
        <f>P12*1000/INDEX('ВРП-НОМИН'!F:F,MATCH($A12,'ВРП-НОМИН'!$B:$B,0))</f>
        <v>0.13677718432369806</v>
      </c>
      <c r="W12" s="39">
        <f>Q12*1000/INDEX('ВРП-НОМИН'!G:G,MATCH($A12,'ВРП-НОМИН'!$B:$B,0))</f>
        <v>0.13154293175148901</v>
      </c>
      <c r="X12" s="39">
        <f>R12*1000/INDEX('ВРП-НОМИН'!H:H,MATCH($A12,'ВРП-НОМИН'!$B:$B,0))</f>
        <v>0.16605398460797705</v>
      </c>
      <c r="Z12" s="41">
        <f t="shared" si="0"/>
        <v>0.15703469987472587</v>
      </c>
    </row>
    <row r="13" spans="1:26" x14ac:dyDescent="0.25">
      <c r="A13" s="38" t="s">
        <v>18</v>
      </c>
      <c r="B13" s="38" t="s">
        <v>380</v>
      </c>
      <c r="C13" s="38" t="s">
        <v>381</v>
      </c>
      <c r="D13" s="3">
        <v>286.3</v>
      </c>
      <c r="E13" s="3">
        <v>282.7</v>
      </c>
      <c r="F13" s="2">
        <v>278</v>
      </c>
      <c r="G13" s="3">
        <v>339.1</v>
      </c>
      <c r="H13" s="3">
        <v>721.7</v>
      </c>
      <c r="I13" s="3">
        <v>3665.3</v>
      </c>
      <c r="J13" s="3">
        <v>5481.4</v>
      </c>
      <c r="N13">
        <f>F13*'ВАЛЮТНЫЙ КУРС'!B$5</f>
        <v>16215.74</v>
      </c>
      <c r="O13">
        <f>G13*'ВАЛЮТНЫЙ КУРС'!C$5</f>
        <v>21207.856560000004</v>
      </c>
      <c r="P13">
        <f>H13*'ВАЛЮТНЫЙ КУРС'!D$5</f>
        <v>46713.908920000002</v>
      </c>
      <c r="Q13">
        <f>I13*'ВАЛЮТНЫЙ КУРС'!E$5</f>
        <v>263689.74566000002</v>
      </c>
      <c r="R13">
        <f>J13*'ВАЛЮТНЫЙ КУРС'!F$5</f>
        <v>403681.53998</v>
      </c>
      <c r="T13" s="39">
        <f>N13*1000/INDEX('ВРП-НОМИН'!D:D,MATCH($A13,'ВРП-НОМИН'!$B:$B,0))</f>
        <v>9.0851786429038059E-2</v>
      </c>
      <c r="U13" s="39">
        <f>O13*1000/INDEX('ВРП-НОМИН'!E:E,MATCH($A13,'ВРП-НОМИН'!$B:$B,0))</f>
        <v>0.11056532628668343</v>
      </c>
      <c r="V13" s="39">
        <f>P13*1000/INDEX('ВРП-НОМИН'!F:F,MATCH($A13,'ВРП-НОМИН'!$B:$B,0))</f>
        <v>0.22919037702178036</v>
      </c>
      <c r="W13" s="39">
        <f>Q13*1000/INDEX('ВРП-НОМИН'!G:G,MATCH($A13,'ВРП-НОМИН'!$B:$B,0))</f>
        <v>1.291874298450866</v>
      </c>
      <c r="X13" s="39">
        <f>R13*1000/INDEX('ВРП-НОМИН'!H:H,MATCH($A13,'ВРП-НОМИН'!$B:$B,0))</f>
        <v>1.6309839600413978</v>
      </c>
      <c r="Z13" s="41">
        <f t="shared" si="0"/>
        <v>0.67069314964595317</v>
      </c>
    </row>
    <row r="14" spans="1:26" x14ac:dyDescent="0.25">
      <c r="A14" s="38" t="s">
        <v>19</v>
      </c>
      <c r="B14" s="38" t="s">
        <v>380</v>
      </c>
      <c r="C14" s="38" t="s">
        <v>381</v>
      </c>
      <c r="D14" s="3">
        <v>396.3</v>
      </c>
      <c r="E14" s="3">
        <v>452.6</v>
      </c>
      <c r="F14" s="3">
        <v>620.9</v>
      </c>
      <c r="G14" s="3">
        <v>683.5</v>
      </c>
      <c r="H14" s="3">
        <v>793.2</v>
      </c>
      <c r="I14" s="2">
        <v>834</v>
      </c>
      <c r="J14" s="3">
        <v>1631.4</v>
      </c>
      <c r="N14">
        <f>F14*'ВАЛЮТНЫЙ КУРС'!B$5</f>
        <v>36217.096999999994</v>
      </c>
      <c r="O14">
        <f>G14*'ВАЛЮТНЫЙ КУРС'!C$5</f>
        <v>42747.183600000004</v>
      </c>
      <c r="P14">
        <f>H14*'ВАЛЮТНЫЙ КУРС'!D$5</f>
        <v>51341.93232</v>
      </c>
      <c r="Q14">
        <f>I14*'ВАЛЮТНЫЙ КУРС'!E$5</f>
        <v>59999.794800000003</v>
      </c>
      <c r="R14">
        <f>J14*'ВАЛЮТНЫЙ КУРС'!F$5</f>
        <v>120145.59498000001</v>
      </c>
      <c r="T14" s="39">
        <f>N14*1000/INDEX('ВРП-НОМИН'!D:D,MATCH($A14,'ВРП-НОМИН'!$B:$B,0))</f>
        <v>8.947799538063135E-2</v>
      </c>
      <c r="U14" s="39">
        <f>O14*1000/INDEX('ВРП-НОМИН'!E:E,MATCH($A14,'ВРП-НОМИН'!$B:$B,0))</f>
        <v>9.478301526845534E-2</v>
      </c>
      <c r="V14" s="39">
        <f>P14*1000/INDEX('ВРП-НОМИН'!F:F,MATCH($A14,'ВРП-НОМИН'!$B:$B,0))</f>
        <v>0.10354026109069484</v>
      </c>
      <c r="W14" s="39">
        <f>Q14*1000/INDEX('ВРП-НОМИН'!G:G,MATCH($A14,'ВРП-НОМИН'!$B:$B,0))</f>
        <v>0.11472224583330964</v>
      </c>
      <c r="X14" s="39">
        <f>R14*1000/INDEX('ВРП-НОМИН'!H:H,MATCH($A14,'ВРП-НОМИН'!$B:$B,0))</f>
        <v>0.17451123140494884</v>
      </c>
      <c r="Z14" s="41">
        <f t="shared" si="0"/>
        <v>0.11540694979560802</v>
      </c>
    </row>
    <row r="15" spans="1:26" x14ac:dyDescent="0.25">
      <c r="A15" s="38" t="s">
        <v>20</v>
      </c>
      <c r="B15" s="38" t="s">
        <v>380</v>
      </c>
      <c r="C15" s="38" t="s">
        <v>381</v>
      </c>
      <c r="D15" s="3">
        <v>3203.1</v>
      </c>
      <c r="E15" s="3">
        <v>3036.5</v>
      </c>
      <c r="F15" s="3">
        <v>4337.8</v>
      </c>
      <c r="G15" s="3">
        <v>5530.3</v>
      </c>
      <c r="H15" s="3">
        <v>3766.6</v>
      </c>
      <c r="I15" s="3">
        <v>3203.6</v>
      </c>
      <c r="J15" s="2">
        <v>6824</v>
      </c>
      <c r="N15">
        <f>F15*'ВАЛЮТНЫЙ КУРС'!B$5</f>
        <v>253023.87400000001</v>
      </c>
      <c r="O15">
        <f>G15*'ВАЛЮТНЫЙ КУРС'!C$5</f>
        <v>345873.81048000004</v>
      </c>
      <c r="P15">
        <f>H15*'ВАЛЮТНЫЙ КУРС'!D$5</f>
        <v>243802.97815999997</v>
      </c>
      <c r="Q15">
        <f>I15*'ВАЛЮТНЫЙ КУРС'!E$5</f>
        <v>230474.03191999998</v>
      </c>
      <c r="R15">
        <f>J15*'ВАЛЮТНЫЙ КУРС'!F$5</f>
        <v>502558.25680000003</v>
      </c>
      <c r="T15" s="39">
        <f>N15*1000/INDEX('ВРП-НОМИН'!D:D,MATCH($A15,'ВРП-НОМИН'!$B:$B,0))</f>
        <v>0.48447303020134863</v>
      </c>
      <c r="U15" s="39">
        <f>O15*1000/INDEX('ВРП-НОМИН'!E:E,MATCH($A15,'ВРП-НОМИН'!$B:$B,0))</f>
        <v>0.57226333935243001</v>
      </c>
      <c r="V15" s="39">
        <f>P15*1000/INDEX('ВРП-НОМИН'!F:F,MATCH($A15,'ВРП-НОМИН'!$B:$B,0))</f>
        <v>0.42770733007845019</v>
      </c>
      <c r="W15" s="39">
        <f>Q15*1000/INDEX('ВРП-НОМИН'!G:G,MATCH($A15,'ВРП-НОМИН'!$B:$B,0))</f>
        <v>0.37277057751743908</v>
      </c>
      <c r="X15" s="39">
        <f>R15*1000/INDEX('ВРП-НОМИН'!H:H,MATCH($A15,'ВРП-НОМИН'!$B:$B,0))</f>
        <v>0.58913905275886891</v>
      </c>
      <c r="Z15" s="41">
        <f t="shared" si="0"/>
        <v>0.48927066598170732</v>
      </c>
    </row>
    <row r="16" spans="1:26" x14ac:dyDescent="0.25">
      <c r="A16" s="38" t="s">
        <v>21</v>
      </c>
      <c r="B16" s="38" t="s">
        <v>380</v>
      </c>
      <c r="C16" s="38" t="s">
        <v>381</v>
      </c>
      <c r="D16" s="3">
        <v>4886.5</v>
      </c>
      <c r="E16" s="2">
        <v>4697</v>
      </c>
      <c r="F16" s="2">
        <v>6556</v>
      </c>
      <c r="G16" s="3">
        <v>7095.2</v>
      </c>
      <c r="H16" s="2">
        <v>7864</v>
      </c>
      <c r="I16" s="3">
        <v>6840.8</v>
      </c>
      <c r="J16" s="3">
        <v>11411.5</v>
      </c>
      <c r="N16">
        <f>F16*'ВАЛЮТНЫЙ КУРС'!B$5</f>
        <v>382411.48</v>
      </c>
      <c r="O16">
        <f>G16*'ВАЛЮТНЫЙ КУРС'!C$5</f>
        <v>443745.16032000002</v>
      </c>
      <c r="P16">
        <f>H16*'ВАЛЮТНЫЙ КУРС'!D$5</f>
        <v>509017.84639999998</v>
      </c>
      <c r="Q16">
        <f>I16*'ВАЛЮТНЫЙ КУРС'!E$5</f>
        <v>492142.20176000003</v>
      </c>
      <c r="R16">
        <f>J16*'ВАЛЮТНЫЙ КУРС'!F$5</f>
        <v>840407.90555000002</v>
      </c>
      <c r="T16" s="39">
        <f>N16*1000/INDEX('ВРП-НОМИН'!D:D,MATCH($A16,'ВРП-НОМИН'!$B:$B,0))</f>
        <v>8.9134776957418851E-2</v>
      </c>
      <c r="U16" s="39">
        <f>O16*1000/INDEX('ВРП-НОМИН'!E:E,MATCH($A16,'ВРП-НОМИН'!$B:$B,0))</f>
        <v>9.5539296301916987E-2</v>
      </c>
      <c r="V16" s="39">
        <f>P16*1000/INDEX('ВРП-НОМИН'!F:F,MATCH($A16,'ВРП-НОМИН'!$B:$B,0))</f>
        <v>9.7960833097435224E-2</v>
      </c>
      <c r="W16" s="39">
        <f>Q16*1000/INDEX('ВРП-НОМИН'!G:G,MATCH($A16,'ВРП-НОМИН'!$B:$B,0))</f>
        <v>9.1035004608735079E-2</v>
      </c>
      <c r="X16" s="39">
        <f>R16*1000/INDEX('ВРП-НОМИН'!H:H,MATCH($A16,'ВРП-НОМИН'!$B:$B,0))</f>
        <v>0.12340880121751806</v>
      </c>
      <c r="Z16" s="41">
        <f t="shared" si="0"/>
        <v>9.9415742436604837E-2</v>
      </c>
    </row>
    <row r="17" spans="1:26" x14ac:dyDescent="0.25">
      <c r="A17" s="38" t="s">
        <v>22</v>
      </c>
      <c r="B17" s="38" t="s">
        <v>380</v>
      </c>
      <c r="C17" s="38" t="s">
        <v>381</v>
      </c>
      <c r="D17" s="3">
        <v>161.80000000000001</v>
      </c>
      <c r="E17" s="3">
        <v>176.6</v>
      </c>
      <c r="F17" s="3">
        <v>222.1</v>
      </c>
      <c r="G17" s="2">
        <v>244</v>
      </c>
      <c r="H17" s="2">
        <v>247</v>
      </c>
      <c r="I17" s="3">
        <v>289.60000000000002</v>
      </c>
      <c r="J17" s="3">
        <v>418.5</v>
      </c>
      <c r="N17">
        <f>F17*'ВАЛЮТНЫЙ КУРС'!B$5</f>
        <v>12955.092999999999</v>
      </c>
      <c r="O17">
        <f>G17*'ВАЛЮТНЫЙ КУРС'!C$5</f>
        <v>15260.1504</v>
      </c>
      <c r="P17">
        <f>H17*'ВАЛЮТНЫЙ КУРС'!D$5</f>
        <v>15987.717199999999</v>
      </c>
      <c r="Q17">
        <f>I17*'ВАЛЮТНЫЙ КУРС'!E$5</f>
        <v>20834.46112</v>
      </c>
      <c r="R17">
        <f>J17*'ВАЛЮТНЫЙ КУРС'!F$5</f>
        <v>30820.725450000002</v>
      </c>
      <c r="T17" s="39">
        <f>N17*1000/INDEX('ВРП-НОМИН'!D:D,MATCH($A17,'ВРП-НОМИН'!$B:$B,0))</f>
        <v>5.6053922137769552E-2</v>
      </c>
      <c r="U17" s="39">
        <f>O17*1000/INDEX('ВРП-НОМИН'!E:E,MATCH($A17,'ВРП-НОМИН'!$B:$B,0))</f>
        <v>6.1755606330340183E-2</v>
      </c>
      <c r="V17" s="39">
        <f>P17*1000/INDEX('ВРП-НОМИН'!F:F,MATCH($A17,'ВРП-НОМИН'!$B:$B,0))</f>
        <v>5.995641667430042E-2</v>
      </c>
      <c r="W17" s="39">
        <f>Q17*1000/INDEX('ВРП-НОМИН'!G:G,MATCH($A17,'ВРП-НОМИН'!$B:$B,0))</f>
        <v>7.3650258234488258E-2</v>
      </c>
      <c r="X17" s="39">
        <f>R17*1000/INDEX('ВРП-НОМИН'!H:H,MATCH($A17,'ВРП-НОМИН'!$B:$B,0))</f>
        <v>9.1113839530272911E-2</v>
      </c>
      <c r="Z17" s="41">
        <f t="shared" si="0"/>
        <v>6.8506008581434269E-2</v>
      </c>
    </row>
    <row r="18" spans="1:26" x14ac:dyDescent="0.25">
      <c r="A18" s="38" t="s">
        <v>23</v>
      </c>
      <c r="B18" s="38" t="s">
        <v>380</v>
      </c>
      <c r="C18" s="38" t="s">
        <v>381</v>
      </c>
      <c r="D18" s="3">
        <v>358.2</v>
      </c>
      <c r="E18" s="3">
        <v>398.1</v>
      </c>
      <c r="F18" s="3">
        <v>996.6</v>
      </c>
      <c r="G18" s="3">
        <v>486.7</v>
      </c>
      <c r="H18" s="3">
        <v>1311.5</v>
      </c>
      <c r="I18" s="3">
        <v>502.9</v>
      </c>
      <c r="J18" s="3">
        <v>1561.1</v>
      </c>
      <c r="N18">
        <f>F18*'ВАЛЮТНЫЙ КУРС'!B$5</f>
        <v>58131.678</v>
      </c>
      <c r="O18">
        <f>G18*'ВАЛЮТНЫЙ КУРС'!C$5</f>
        <v>30438.996719999999</v>
      </c>
      <c r="P18">
        <f>H18*'ВАЛЮТНЫЙ КУРС'!D$5</f>
        <v>84890.247399999993</v>
      </c>
      <c r="Q18">
        <f>I18*'ВАЛЮТНЫЙ КУРС'!E$5</f>
        <v>36179.732380000001</v>
      </c>
      <c r="R18">
        <f>J18*'ВАЛЮТНЫЙ КУРС'!F$5</f>
        <v>114968.30227</v>
      </c>
      <c r="T18" s="39">
        <f>N18*1000/INDEX('ВРП-НОМИН'!D:D,MATCH($A18,'ВРП-НОМИН'!$B:$B,0))</f>
        <v>0.14706570474405989</v>
      </c>
      <c r="U18" s="39">
        <f>O18*1000/INDEX('ВРП-НОМИН'!E:E,MATCH($A18,'ВРП-НОМИН'!$B:$B,0))</f>
        <v>7.3138462520654826E-2</v>
      </c>
      <c r="V18" s="39">
        <f>P18*1000/INDEX('ВРП-НОМИН'!F:F,MATCH($A18,'ВРП-НОМИН'!$B:$B,0))</f>
        <v>0.19451606611879099</v>
      </c>
      <c r="W18" s="39">
        <f>Q18*1000/INDEX('ВРП-НОМИН'!G:G,MATCH($A18,'ВРП-НОМИН'!$B:$B,0))</f>
        <v>7.8444462239341692E-2</v>
      </c>
      <c r="X18" s="39">
        <f>R18*1000/INDEX('ВРП-НОМИН'!H:H,MATCH($A18,'ВРП-НОМИН'!$B:$B,0))</f>
        <v>0.2113179533558002</v>
      </c>
      <c r="Z18" s="41">
        <f t="shared" si="0"/>
        <v>0.14089652979572953</v>
      </c>
    </row>
    <row r="19" spans="1:26" x14ac:dyDescent="0.25">
      <c r="A19" s="38" t="s">
        <v>24</v>
      </c>
      <c r="B19" s="38" t="s">
        <v>380</v>
      </c>
      <c r="C19" s="38" t="s">
        <v>381</v>
      </c>
      <c r="D19" s="3">
        <v>891.7</v>
      </c>
      <c r="E19" s="3">
        <v>933.8</v>
      </c>
      <c r="F19" s="3">
        <v>1079.8</v>
      </c>
      <c r="G19" s="3">
        <v>1242.0999999999999</v>
      </c>
      <c r="H19" s="3">
        <v>1133.4000000000001</v>
      </c>
      <c r="I19" s="3">
        <v>1003.7</v>
      </c>
      <c r="J19" s="3">
        <v>1484.3</v>
      </c>
      <c r="N19">
        <f>F19*'ВАЛЮТНЫЙ КУРС'!B$5</f>
        <v>62984.733999999997</v>
      </c>
      <c r="O19">
        <f>G19*'ВАЛЮТНЫЙ КУРС'!C$5</f>
        <v>77682.921359999993</v>
      </c>
      <c r="P19">
        <f>H19*'ВАЛЮТНЫЙ КУРС'!D$5</f>
        <v>73362.261840000006</v>
      </c>
      <c r="Q19">
        <f>I19*'ВАЛЮТНЫЙ КУРС'!E$5</f>
        <v>72208.386140000002</v>
      </c>
      <c r="R19">
        <f>J19*'ВАЛЮТНЫЙ КУРС'!F$5</f>
        <v>109312.31251</v>
      </c>
      <c r="T19" s="39">
        <f>N19*1000/INDEX('ВРП-НОМИН'!D:D,MATCH($A19,'ВРП-НОМИН'!$B:$B,0))</f>
        <v>0.20083408269352082</v>
      </c>
      <c r="U19" s="39">
        <f>O19*1000/INDEX('ВРП-НОМИН'!E:E,MATCH($A19,'ВРП-НОМИН'!$B:$B,0))</f>
        <v>0.23184785735135269</v>
      </c>
      <c r="V19" s="39">
        <f>P19*1000/INDEX('ВРП-НОМИН'!F:F,MATCH($A19,'ВРП-НОМИН'!$B:$B,0))</f>
        <v>0.2100640209094487</v>
      </c>
      <c r="W19" s="39">
        <f>Q19*1000/INDEX('ВРП-НОМИН'!G:G,MATCH($A19,'ВРП-НОМИН'!$B:$B,0))</f>
        <v>0.1978051101545574</v>
      </c>
      <c r="X19" s="39">
        <f>R19*1000/INDEX('ВРП-НОМИН'!H:H,MATCH($A19,'ВРП-НОМИН'!$B:$B,0))</f>
        <v>0.25490975543143662</v>
      </c>
      <c r="Z19" s="41">
        <f t="shared" si="0"/>
        <v>0.21909216530806325</v>
      </c>
    </row>
    <row r="20" spans="1:26" x14ac:dyDescent="0.25">
      <c r="A20" s="38" t="s">
        <v>25</v>
      </c>
      <c r="B20" s="38" t="s">
        <v>380</v>
      </c>
      <c r="C20" s="38" t="s">
        <v>381</v>
      </c>
      <c r="D20" s="3">
        <v>96.3</v>
      </c>
      <c r="E20" s="3">
        <v>120.1</v>
      </c>
      <c r="F20" s="3">
        <v>166.8</v>
      </c>
      <c r="G20" s="3">
        <v>239.5</v>
      </c>
      <c r="H20" s="3">
        <v>227.2</v>
      </c>
      <c r="I20" s="2">
        <v>400</v>
      </c>
      <c r="J20" s="3">
        <v>426.3</v>
      </c>
      <c r="N20">
        <f>F20*'ВАЛЮТНЫЙ КУРС'!B$5</f>
        <v>9729.4439999999995</v>
      </c>
      <c r="O20">
        <f>G20*'ВАЛЮТНЫЙ КУРС'!C$5</f>
        <v>14978.7132</v>
      </c>
      <c r="P20">
        <f>H20*'ВАЛЮТНЫЙ КУРС'!D$5</f>
        <v>14706.110719999999</v>
      </c>
      <c r="Q20">
        <f>I20*'ВАЛЮТНЫЙ КУРС'!E$5</f>
        <v>28776.880000000001</v>
      </c>
      <c r="R20">
        <f>J20*'ВАЛЮТНЫЙ КУРС'!F$5</f>
        <v>31395.161910000003</v>
      </c>
      <c r="T20" s="39">
        <f>N20*1000/INDEX('ВРП-НОМИН'!D:D,MATCH($A20,'ВРП-НОМИН'!$B:$B,0))</f>
        <v>3.0350226415770298E-2</v>
      </c>
      <c r="U20" s="39">
        <f>O20*1000/INDEX('ВРП-НОМИН'!E:E,MATCH($A20,'ВРП-НОМИН'!$B:$B,0))</f>
        <v>4.2528680031680977E-2</v>
      </c>
      <c r="V20" s="39">
        <f>P20*1000/INDEX('ВРП-НОМИН'!F:F,MATCH($A20,'ВРП-НОМИН'!$B:$B,0))</f>
        <v>4.1572576379108751E-2</v>
      </c>
      <c r="W20" s="39">
        <f>Q20*1000/INDEX('ВРП-НОМИН'!G:G,MATCH($A20,'ВРП-НОМИН'!$B:$B,0))</f>
        <v>7.6481641035332115E-2</v>
      </c>
      <c r="X20" s="39">
        <f>R20*1000/INDEX('ВРП-НОМИН'!H:H,MATCH($A20,'ВРП-НОМИН'!$B:$B,0))</f>
        <v>7.0869933059385284E-2</v>
      </c>
      <c r="Z20" s="41">
        <f t="shared" si="0"/>
        <v>5.2360611384255483E-2</v>
      </c>
    </row>
    <row r="21" spans="1:26" x14ac:dyDescent="0.25">
      <c r="A21" s="38" t="s">
        <v>26</v>
      </c>
      <c r="B21" s="38" t="s">
        <v>380</v>
      </c>
      <c r="C21" s="38" t="s">
        <v>381</v>
      </c>
      <c r="D21" s="3">
        <v>238.6</v>
      </c>
      <c r="E21" s="3">
        <v>200.1</v>
      </c>
      <c r="F21" s="3">
        <v>238.3</v>
      </c>
      <c r="G21" s="3">
        <v>299.5</v>
      </c>
      <c r="H21" s="3">
        <v>350.4</v>
      </c>
      <c r="I21" s="3">
        <v>439.8</v>
      </c>
      <c r="J21" s="3">
        <v>603.6</v>
      </c>
      <c r="N21">
        <f>F21*'ВАЛЮТНЫЙ КУРС'!B$5</f>
        <v>13900.039000000001</v>
      </c>
      <c r="O21">
        <f>G21*'ВАЛЮТНЫЙ КУРС'!C$5</f>
        <v>18731.209200000001</v>
      </c>
      <c r="P21">
        <f>H21*'ВАЛЮТНЫЙ КУРС'!D$5</f>
        <v>22680.551039999998</v>
      </c>
      <c r="Q21">
        <f>I21*'ВАЛЮТНЫЙ КУРС'!E$5</f>
        <v>31640.17956</v>
      </c>
      <c r="R21">
        <f>J21*'ВАЛЮТНЫЙ КУРС'!F$5</f>
        <v>44452.544520000003</v>
      </c>
      <c r="T21" s="39">
        <f>N21*1000/INDEX('ВРП-НОМИН'!D:D,MATCH($A21,'ВРП-НОМИН'!$B:$B,0))</f>
        <v>3.3042505340517378E-2</v>
      </c>
      <c r="U21" s="39">
        <f>O21*1000/INDEX('ВРП-НОМИН'!E:E,MATCH($A21,'ВРП-НОМИН'!$B:$B,0))</f>
        <v>3.976349132266227E-2</v>
      </c>
      <c r="V21" s="39">
        <f>P21*1000/INDEX('ВРП-НОМИН'!F:F,MATCH($A21,'ВРП-НОМИН'!$B:$B,0))</f>
        <v>4.6441569276065763E-2</v>
      </c>
      <c r="W21" s="39">
        <f>Q21*1000/INDEX('ВРП-НОМИН'!G:G,MATCH($A21,'ВРП-НОМИН'!$B:$B,0))</f>
        <v>6.5023091462498808E-2</v>
      </c>
      <c r="X21" s="39">
        <f>R21*1000/INDEX('ВРП-НОМИН'!H:H,MATCH($A21,'ВРП-НОМИН'!$B:$B,0))</f>
        <v>7.8739991980352475E-2</v>
      </c>
      <c r="Z21" s="41">
        <f t="shared" si="0"/>
        <v>5.2602129876419337E-2</v>
      </c>
    </row>
    <row r="22" spans="1:26" x14ac:dyDescent="0.25">
      <c r="A22" s="38" t="s">
        <v>27</v>
      </c>
      <c r="B22" s="38" t="s">
        <v>380</v>
      </c>
      <c r="C22" s="38" t="s">
        <v>381</v>
      </c>
      <c r="D22" s="3">
        <v>2963.5</v>
      </c>
      <c r="E22" s="3">
        <v>2861.3</v>
      </c>
      <c r="F22" s="3">
        <v>3763.3</v>
      </c>
      <c r="G22" s="3">
        <v>3555.9</v>
      </c>
      <c r="H22" s="3">
        <v>3036.7</v>
      </c>
      <c r="I22" s="2">
        <v>3053</v>
      </c>
      <c r="J22" s="3">
        <v>3952.8</v>
      </c>
      <c r="N22">
        <f>F22*'ВАЛЮТНЫЙ КУРС'!B$5</f>
        <v>219513.28899999999</v>
      </c>
      <c r="O22">
        <f>G22*'ВАЛЮТНЫЙ КУРС'!C$5</f>
        <v>222391.67544000002</v>
      </c>
      <c r="P22">
        <f>H22*'ВАЛЮТНЫЙ КУРС'!D$5</f>
        <v>196558.30291999999</v>
      </c>
      <c r="Q22">
        <f>I22*'ВАЛЮТНЫЙ КУРС'!E$5</f>
        <v>219639.53659999999</v>
      </c>
      <c r="R22">
        <f>J22*'ВАЛЮТНЫЙ КУРС'!F$5</f>
        <v>291106.72296000004</v>
      </c>
      <c r="T22" s="39">
        <f>N22*1000/INDEX('ВРП-НОМИН'!D:D,MATCH($A22,'ВРП-НОМИН'!$B:$B,0))</f>
        <v>0.36929759561258085</v>
      </c>
      <c r="U22" s="39">
        <f>O22*1000/INDEX('ВРП-НОМИН'!E:E,MATCH($A22,'ВРП-НОМИН'!$B:$B,0))</f>
        <v>0.33353933453715989</v>
      </c>
      <c r="V22" s="39">
        <f>P22*1000/INDEX('ВРП-НОМИН'!F:F,MATCH($A22,'ВРП-НОМИН'!$B:$B,0))</f>
        <v>0.29041330865062287</v>
      </c>
      <c r="W22" s="39">
        <f>Q22*1000/INDEX('ВРП-НОМИН'!G:G,MATCH($A22,'ВРП-НОМИН'!$B:$B,0))</f>
        <v>0.30800216891366816</v>
      </c>
      <c r="X22" s="39">
        <f>R22*1000/INDEX('ВРП-НОМИН'!H:H,MATCH($A22,'ВРП-НОМИН'!$B:$B,0))</f>
        <v>0.32799237184203628</v>
      </c>
      <c r="Z22" s="41">
        <f t="shared" si="0"/>
        <v>0.3258489559112136</v>
      </c>
    </row>
    <row r="23" spans="1:26" x14ac:dyDescent="0.25">
      <c r="A23" s="38" t="s">
        <v>28</v>
      </c>
      <c r="B23" s="38" t="s">
        <v>380</v>
      </c>
      <c r="C23" s="38" t="s">
        <v>381</v>
      </c>
      <c r="D23" s="3">
        <v>811.5</v>
      </c>
      <c r="E23" s="2">
        <v>626</v>
      </c>
      <c r="F23" s="2">
        <v>824</v>
      </c>
      <c r="G23" s="3">
        <v>1213.2</v>
      </c>
      <c r="H23" s="3">
        <v>1039.5</v>
      </c>
      <c r="I23" s="3">
        <v>949.7</v>
      </c>
      <c r="J23" s="3">
        <v>1134.5999999999999</v>
      </c>
      <c r="N23">
        <f>F23*'ВАЛЮТНЫЙ КУРС'!B$5</f>
        <v>48063.92</v>
      </c>
      <c r="O23">
        <f>G23*'ВАЛЮТНЫЙ КУРС'!C$5</f>
        <v>75875.469120000009</v>
      </c>
      <c r="P23">
        <f>H23*'ВАЛЮТНЫЙ КУРС'!D$5</f>
        <v>67284.340199999991</v>
      </c>
      <c r="Q23">
        <f>I23*'ВАЛЮТНЫЙ КУРС'!E$5</f>
        <v>68323.507339999996</v>
      </c>
      <c r="R23">
        <f>J23*'ВАЛЮТНЫЙ КУРС'!F$5</f>
        <v>83558.411219999995</v>
      </c>
      <c r="T23" s="39">
        <f>N23*1000/INDEX('ВРП-НОМИН'!D:D,MATCH($A23,'ВРП-НОМИН'!$B:$B,0))</f>
        <v>8.9914788316302771E-2</v>
      </c>
      <c r="U23" s="39">
        <f>O23*1000/INDEX('ВРП-НОМИН'!E:E,MATCH($A23,'ВРП-НОМИН'!$B:$B,0))</f>
        <v>0.13001162709196265</v>
      </c>
      <c r="V23" s="39">
        <f>P23*1000/INDEX('ВРП-НОМИН'!F:F,MATCH($A23,'ВРП-НОМИН'!$B:$B,0))</f>
        <v>0.11045596966731032</v>
      </c>
      <c r="W23" s="39">
        <f>Q23*1000/INDEX('ВРП-НОМИН'!G:G,MATCH($A23,'ВРП-НОМИН'!$B:$B,0))</f>
        <v>0.11168562037380207</v>
      </c>
      <c r="X23" s="39">
        <f>R23*1000/INDEX('ВРП-НОМИН'!H:H,MATCH($A23,'ВРП-НОМИН'!$B:$B,0))</f>
        <v>0.12022526934018003</v>
      </c>
      <c r="Z23" s="41">
        <f t="shared" si="0"/>
        <v>0.11245865495791156</v>
      </c>
    </row>
    <row r="24" spans="1:26" x14ac:dyDescent="0.25">
      <c r="A24" s="38" t="s">
        <v>29</v>
      </c>
      <c r="B24" s="38" t="s">
        <v>380</v>
      </c>
      <c r="C24" s="38" t="s">
        <v>381</v>
      </c>
      <c r="D24" s="3">
        <v>149137.5</v>
      </c>
      <c r="E24" s="3">
        <v>118194.7</v>
      </c>
      <c r="F24" s="3">
        <v>148623.4</v>
      </c>
      <c r="G24" s="3">
        <v>197102.2</v>
      </c>
      <c r="H24" s="3">
        <v>184295.2</v>
      </c>
      <c r="I24" s="3">
        <v>135716.29999999999</v>
      </c>
      <c r="J24" s="3">
        <v>205618.3</v>
      </c>
      <c r="N24">
        <f>F24*'ВАЛЮТНЫЙ КУРС'!B$5</f>
        <v>8669202.9220000003</v>
      </c>
      <c r="O24">
        <f>G24*'ВАЛЮТНЫЙ КУРС'!C$5</f>
        <v>12327086.951520002</v>
      </c>
      <c r="P24">
        <f>H24*'ВАЛЮТНЫЙ КУРС'!D$5</f>
        <v>11928985.98752</v>
      </c>
      <c r="Q24">
        <f>I24*'ВАЛЮТНЫЙ КУРС'!E$5</f>
        <v>9763729.1978599988</v>
      </c>
      <c r="R24">
        <f>J24*'ВАЛЮТНЫЙ КУРС'!F$5</f>
        <v>15142903.63631</v>
      </c>
      <c r="T24" s="39">
        <f>N24*1000/INDEX('ВРП-НОМИН'!D:D,MATCH($A24,'ВРП-НОМИН'!$B:$B,0))</f>
        <v>0.52419298501775879</v>
      </c>
      <c r="U24" s="39">
        <f>O24*1000/INDEX('ВРП-НОМИН'!E:E,MATCH($A24,'ВРП-НОМИН'!$B:$B,0))</f>
        <v>0.65647389614912321</v>
      </c>
      <c r="V24" s="39">
        <f>P24*1000/INDEX('ВРП-НОМИН'!F:F,MATCH($A24,'ВРП-НОМИН'!$B:$B,0))</f>
        <v>0.60256338097890905</v>
      </c>
      <c r="W24" s="39">
        <f>Q24*1000/INDEX('ВРП-НОМИН'!G:G,MATCH($A24,'ВРП-НОМИН'!$B:$B,0))</f>
        <v>0.48190440837936471</v>
      </c>
      <c r="X24" s="39">
        <f>R24*1000/INDEX('ВРП-НОМИН'!H:H,MATCH($A24,'ВРП-НОМИН'!$B:$B,0))</f>
        <v>0.62404407337761059</v>
      </c>
      <c r="Z24" s="41">
        <f t="shared" si="0"/>
        <v>0.57783574878055333</v>
      </c>
    </row>
    <row r="25" spans="1:26" x14ac:dyDescent="0.25">
      <c r="A25" s="38" t="s">
        <v>30</v>
      </c>
      <c r="B25" s="38" t="s">
        <v>380</v>
      </c>
      <c r="C25" s="38" t="s">
        <v>381</v>
      </c>
      <c r="D25" s="3">
        <v>39697.699999999997</v>
      </c>
      <c r="E25" s="3">
        <v>31813.9</v>
      </c>
      <c r="F25" s="3">
        <v>41249.800000000003</v>
      </c>
      <c r="G25" s="3">
        <v>50868.7</v>
      </c>
      <c r="H25" s="3">
        <v>50763.7</v>
      </c>
      <c r="I25" s="3">
        <v>42242.8</v>
      </c>
      <c r="J25" s="3">
        <v>61039.5</v>
      </c>
      <c r="N25">
        <f>F25*'ВАЛЮТНЫЙ КУРС'!B$5</f>
        <v>2406100.8340000003</v>
      </c>
      <c r="O25">
        <f>G25*'ВАЛЮТНЫЙ КУРС'!C$5</f>
        <v>3181409.8879200001</v>
      </c>
      <c r="P25">
        <f>H25*'ВАЛЮТНЫЙ КУРС'!D$5</f>
        <v>3285812.4681199994</v>
      </c>
      <c r="Q25">
        <f>I25*'ВАЛЮТНЫЙ КУРС'!E$5</f>
        <v>3039039.9661600003</v>
      </c>
      <c r="R25">
        <f>J25*'ВАЛЮТНЫЙ КУРС'!F$5</f>
        <v>4495296.7051500008</v>
      </c>
      <c r="T25" s="39">
        <f>N25*1000/INDEX('ВРП-НОМИН'!D:D,MATCH($A25,'ВРП-НОМИН'!$B:$B,0))</f>
        <v>0.2729589760030432</v>
      </c>
      <c r="U25" s="39">
        <f>O25*1000/INDEX('ВРП-НОМИН'!E:E,MATCH($A25,'ВРП-НОМИН'!$B:$B,0))</f>
        <v>0.32246873871520887</v>
      </c>
      <c r="V25" s="39">
        <f>P25*1000/INDEX('ВРП-НОМИН'!F:F,MATCH($A25,'ВРП-НОМИН'!$B:$B,0))</f>
        <v>0.31063816223454155</v>
      </c>
      <c r="W25" s="39">
        <f>Q25*1000/INDEX('ВРП-НОМИН'!G:G,MATCH($A25,'ВРП-НОМИН'!$B:$B,0))</f>
        <v>0.28289261457690307</v>
      </c>
      <c r="X25" s="39">
        <f>R25*1000/INDEX('ВРП-НОМИН'!H:H,MATCH($A25,'ВРП-НОМИН'!$B:$B,0))</f>
        <v>0.2694681615678729</v>
      </c>
      <c r="Z25" s="41">
        <f t="shared" si="0"/>
        <v>0.29168533061951391</v>
      </c>
    </row>
    <row r="26" spans="1:26" x14ac:dyDescent="0.25">
      <c r="A26" s="38" t="s">
        <v>31</v>
      </c>
      <c r="B26" s="38" t="s">
        <v>380</v>
      </c>
      <c r="C26" s="38" t="s">
        <v>381</v>
      </c>
      <c r="D26" s="3">
        <v>690.1</v>
      </c>
      <c r="E26" s="3">
        <v>669.9</v>
      </c>
      <c r="F26" s="3">
        <v>1060.7</v>
      </c>
      <c r="G26" s="3">
        <v>1224.9000000000001</v>
      </c>
      <c r="H26" s="3">
        <v>991.9</v>
      </c>
      <c r="I26" s="2">
        <v>695</v>
      </c>
      <c r="J26" s="3">
        <v>1233.9000000000001</v>
      </c>
      <c r="N26">
        <f>F26*'ВАЛЮТНЫЙ КУРС'!B$5</f>
        <v>61870.631000000001</v>
      </c>
      <c r="O26">
        <f>G26*'ВАЛЮТНЫЙ КУРС'!C$5</f>
        <v>76607.20584000001</v>
      </c>
      <c r="P26">
        <f>H26*'ВАЛЮТНЫЙ КУРС'!D$5</f>
        <v>64203.306439999993</v>
      </c>
      <c r="Q26">
        <f>I26*'ВАЛЮТНЫЙ КУРС'!E$5</f>
        <v>49999.828999999998</v>
      </c>
      <c r="R26">
        <f>J26*'ВАЛЮТНЫЙ КУРС'!F$5</f>
        <v>90871.429230000009</v>
      </c>
      <c r="T26" s="39">
        <f>N26*1000/INDEX('ВРП-НОМИН'!D:D,MATCH($A26,'ВРП-НОМИН'!$B:$B,0))</f>
        <v>0.22847137838322143</v>
      </c>
      <c r="U26" s="39">
        <f>O26*1000/INDEX('ВРП-НОМИН'!E:E,MATCH($A26,'ВРП-НОМИН'!$B:$B,0))</f>
        <v>0.25452837754547347</v>
      </c>
      <c r="V26" s="39">
        <f>P26*1000/INDEX('ВРП-НОМИН'!F:F,MATCH($A26,'ВРП-НОМИН'!$B:$B,0))</f>
        <v>0.20123273482316392</v>
      </c>
      <c r="W26" s="39">
        <f>Q26*1000/INDEX('ВРП-НОМИН'!G:G,MATCH($A26,'ВРП-НОМИН'!$B:$B,0))</f>
        <v>0.15489240294278728</v>
      </c>
      <c r="X26" s="39">
        <f>R26*1000/INDEX('ВРП-НОМИН'!H:H,MATCH($A26,'ВРП-НОМИН'!$B:$B,0))</f>
        <v>0.20303558605610278</v>
      </c>
      <c r="Z26" s="41">
        <f t="shared" si="0"/>
        <v>0.20843209595014978</v>
      </c>
    </row>
    <row r="27" spans="1:26" x14ac:dyDescent="0.25">
      <c r="A27" s="38" t="s">
        <v>32</v>
      </c>
      <c r="B27" s="38" t="s">
        <v>380</v>
      </c>
      <c r="C27" s="38" t="s">
        <v>381</v>
      </c>
      <c r="D27" s="3">
        <v>1674.6</v>
      </c>
      <c r="E27" s="3">
        <v>838.9</v>
      </c>
      <c r="F27" s="2">
        <v>979</v>
      </c>
      <c r="G27" s="3">
        <v>1022.6</v>
      </c>
      <c r="H27" s="2">
        <v>1003</v>
      </c>
      <c r="I27" s="3">
        <v>824.4</v>
      </c>
      <c r="J27" s="3">
        <v>1281.5</v>
      </c>
      <c r="N27">
        <f>F27*'ВАЛЮТНЫЙ КУРС'!B$5</f>
        <v>57105.07</v>
      </c>
      <c r="O27">
        <f>G27*'ВАЛЮТНЫЙ КУРС'!C$5</f>
        <v>63955.040160000004</v>
      </c>
      <c r="P27">
        <f>H27*'ВАЛЮТНЫЙ КУРС'!D$5</f>
        <v>64921.782799999994</v>
      </c>
      <c r="Q27">
        <f>I27*'ВАЛЮТНЫЙ КУРС'!E$5</f>
        <v>59309.149679999995</v>
      </c>
      <c r="R27">
        <f>J27*'ВАЛЮТНЫЙ КУРС'!F$5</f>
        <v>94376.964550000004</v>
      </c>
      <c r="T27" s="39">
        <f>N27*1000/INDEX('ВРП-НОМИН'!D:D,MATCH($A27,'ВРП-НОМИН'!$B:$B,0))</f>
        <v>9.3834148412532778E-2</v>
      </c>
      <c r="U27" s="39">
        <f>O27*1000/INDEX('ВРП-НОМИН'!E:E,MATCH($A27,'ВРП-НОМИН'!$B:$B,0))</f>
        <v>9.1857462802403408E-2</v>
      </c>
      <c r="V27" s="39">
        <f>P27*1000/INDEX('ВРП-НОМИН'!F:F,MATCH($A27,'ВРП-НОМИН'!$B:$B,0))</f>
        <v>9.0402848756941684E-2</v>
      </c>
      <c r="W27" s="39">
        <f>Q27*1000/INDEX('ВРП-НОМИН'!G:G,MATCH($A27,'ВРП-НОМИН'!$B:$B,0))</f>
        <v>9.6710178335153774E-2</v>
      </c>
      <c r="X27" s="39">
        <f>R27*1000/INDEX('ВРП-НОМИН'!H:H,MATCH($A27,'ВРП-НОМИН'!$B:$B,0))</f>
        <v>0.10847979167228475</v>
      </c>
      <c r="Z27" s="41">
        <f t="shared" si="0"/>
        <v>9.6256885995863281E-2</v>
      </c>
    </row>
    <row r="28" spans="1:26" x14ac:dyDescent="0.25">
      <c r="A28" s="38" t="s">
        <v>33</v>
      </c>
      <c r="B28" s="38" t="s">
        <v>380</v>
      </c>
      <c r="C28" s="38" t="s">
        <v>381</v>
      </c>
      <c r="D28" s="2">
        <v>2048</v>
      </c>
      <c r="E28" s="3">
        <v>2088.4</v>
      </c>
      <c r="F28" s="3">
        <v>2406.5</v>
      </c>
      <c r="G28" s="3">
        <v>2958.3</v>
      </c>
      <c r="H28" s="3">
        <v>2541.1999999999998</v>
      </c>
      <c r="I28" s="3">
        <v>2086.6999999999998</v>
      </c>
      <c r="J28" s="3">
        <v>3218.4</v>
      </c>
      <c r="N28">
        <f>F28*'ВАЛЮТНЫЙ КУРС'!B$5</f>
        <v>140371.14499999999</v>
      </c>
      <c r="O28">
        <f>G28*'ВАЛЮТНЫЙ КУРС'!C$5</f>
        <v>185016.81528000001</v>
      </c>
      <c r="P28">
        <f>H28*'ВАЛЮТНЫЙ КУРС'!D$5</f>
        <v>164485.77711999998</v>
      </c>
      <c r="Q28">
        <f>I28*'ВАЛЮТНЫЙ КУРС'!E$5</f>
        <v>150121.78873999999</v>
      </c>
      <c r="R28">
        <f>J28*'ВАЛЮТНЫЙ КУРС'!F$5</f>
        <v>237021.32088000001</v>
      </c>
      <c r="T28" s="39">
        <f>N28*1000/INDEX('ВРП-НОМИН'!D:D,MATCH($A28,'ВРП-НОМИН'!$B:$B,0))</f>
        <v>0.18489192245650027</v>
      </c>
      <c r="U28" s="39">
        <f>O28*1000/INDEX('ВРП-НОМИН'!E:E,MATCH($A28,'ВРП-НОМИН'!$B:$B,0))</f>
        <v>0.21371356034773892</v>
      </c>
      <c r="V28" s="39">
        <f>P28*1000/INDEX('ВРП-НОМИН'!F:F,MATCH($A28,'ВРП-НОМИН'!$B:$B,0))</f>
        <v>0.18482080098403819</v>
      </c>
      <c r="W28" s="39">
        <f>Q28*1000/INDEX('ВРП-НОМИН'!G:G,MATCH($A28,'ВРП-НОМИН'!$B:$B,0))</f>
        <v>0.19201604115229343</v>
      </c>
      <c r="X28" s="39">
        <f>R28*1000/INDEX('ВРП-НОМИН'!H:H,MATCH($A28,'ВРП-НОМИН'!$B:$B,0))</f>
        <v>0.21936366178952696</v>
      </c>
      <c r="Z28" s="41">
        <f t="shared" si="0"/>
        <v>0.19896119734601952</v>
      </c>
    </row>
    <row r="29" spans="1:26" x14ac:dyDescent="0.25">
      <c r="A29" s="38" t="s">
        <v>34</v>
      </c>
      <c r="B29" s="38" t="s">
        <v>380</v>
      </c>
      <c r="C29" s="38" t="s">
        <v>381</v>
      </c>
      <c r="D29" s="2">
        <v>0</v>
      </c>
      <c r="E29" s="2">
        <v>0</v>
      </c>
      <c r="F29" s="2">
        <v>0</v>
      </c>
      <c r="G29" s="2">
        <v>0</v>
      </c>
      <c r="H29" s="2">
        <v>624</v>
      </c>
      <c r="I29" s="3">
        <v>445.5</v>
      </c>
      <c r="J29" s="3">
        <v>816.9</v>
      </c>
      <c r="N29">
        <f>F29*'ВАЛЮТНЫЙ КУРС'!B$5</f>
        <v>0</v>
      </c>
      <c r="O29">
        <f>G29*'ВАЛЮТНЫЙ КУРС'!C$5</f>
        <v>0</v>
      </c>
      <c r="P29">
        <f>H29*'ВАЛЮТНЫЙ КУРС'!D$5</f>
        <v>40390.022399999994</v>
      </c>
      <c r="Q29">
        <f>I29*'ВАЛЮТНЫЙ КУРС'!E$5</f>
        <v>32050.250100000001</v>
      </c>
      <c r="R29">
        <f>J29*'ВАЛЮТНЫЙ КУРС'!F$5</f>
        <v>60161.172330000001</v>
      </c>
      <c r="T29" s="39">
        <f>N29*1000/INDEX('ВРП-НОМИН'!D:D,MATCH($A29,'ВРП-НОМИН'!$B:$B,0))</f>
        <v>0</v>
      </c>
      <c r="U29" s="39">
        <f>O29*1000/INDEX('ВРП-НОМИН'!E:E,MATCH($A29,'ВРП-НОМИН'!$B:$B,0))</f>
        <v>0</v>
      </c>
      <c r="V29" s="39">
        <f>P29*1000/INDEX('ВРП-НОМИН'!F:F,MATCH($A29,'ВРП-НОМИН'!$B:$B,0))</f>
        <v>0.12202460119913401</v>
      </c>
      <c r="W29" s="39">
        <f>Q29*1000/INDEX('ВРП-НОМИН'!G:G,MATCH($A29,'ВРП-НОМИН'!$B:$B,0))</f>
        <v>0.1389415620091593</v>
      </c>
      <c r="X29" s="39">
        <f>R29*1000/INDEX('ВРП-НОМИН'!H:H,MATCH($A29,'ВРП-НОМИН'!$B:$B,0))</f>
        <v>0.14695382764753981</v>
      </c>
      <c r="Z29" s="41">
        <f t="shared" si="0"/>
        <v>8.1583998171166613E-2</v>
      </c>
    </row>
    <row r="30" spans="1:26" x14ac:dyDescent="0.25">
      <c r="A30" s="38" t="s">
        <v>35</v>
      </c>
      <c r="B30" s="38" t="s">
        <v>380</v>
      </c>
      <c r="C30" s="38" t="s">
        <v>381</v>
      </c>
      <c r="D30" s="2">
        <v>2048</v>
      </c>
      <c r="E30" s="3">
        <v>2088.4</v>
      </c>
      <c r="F30" s="3">
        <v>2406.5</v>
      </c>
      <c r="G30" s="3">
        <v>2958.3</v>
      </c>
      <c r="H30" s="3">
        <v>1917.2</v>
      </c>
      <c r="I30" s="3">
        <v>1641.2</v>
      </c>
      <c r="J30" s="3">
        <v>2401.5</v>
      </c>
      <c r="N30">
        <f>F30*'ВАЛЮТНЫЙ КУРС'!B$5</f>
        <v>140371.14499999999</v>
      </c>
      <c r="O30">
        <f>G30*'ВАЛЮТНЫЙ КУРС'!C$5</f>
        <v>185016.81528000001</v>
      </c>
      <c r="P30">
        <f>H30*'ВАЛЮТНЫЙ КУРС'!D$5</f>
        <v>124095.75472</v>
      </c>
      <c r="Q30">
        <f>I30*'ВАЛЮТНЫЙ КУРС'!E$5</f>
        <v>118071.53864</v>
      </c>
      <c r="R30">
        <f>J30*'ВАЛЮТНЫЙ КУРС'!F$5</f>
        <v>176860.14855000001</v>
      </c>
      <c r="T30" s="39">
        <f>N30*1000/INDEX('ВРП-НОМИН'!D:D,MATCH($A30,'ВРП-НОМИН'!$B:$B,0))</f>
        <v>0.28448866230473802</v>
      </c>
      <c r="U30" s="39">
        <f>O30*1000/INDEX('ВРП-НОМИН'!E:E,MATCH($A30,'ВРП-НОМИН'!$B:$B,0))</f>
        <v>0.33928264999959645</v>
      </c>
      <c r="V30" s="39">
        <f>P30*1000/INDEX('ВРП-НОМИН'!F:F,MATCH($A30,'ВРП-НОМИН'!$B:$B,0))</f>
        <v>0.22200576722088847</v>
      </c>
      <c r="W30" s="39">
        <f>Q30*1000/INDEX('ВРП-НОМИН'!G:G,MATCH($A30,'ВРП-НОМИН'!$B:$B,0))</f>
        <v>0.21422966262548276</v>
      </c>
      <c r="X30" s="39">
        <f>R30*1000/INDEX('ВРП-НОМИН'!H:H,MATCH($A30,'ВРП-НОМИН'!$B:$B,0))</f>
        <v>0.26353508558525829</v>
      </c>
      <c r="Z30" s="41">
        <f t="shared" si="0"/>
        <v>0.26470836554719279</v>
      </c>
    </row>
    <row r="31" spans="1:26" x14ac:dyDescent="0.25">
      <c r="A31" s="38" t="s">
        <v>36</v>
      </c>
      <c r="B31" s="38" t="s">
        <v>380</v>
      </c>
      <c r="C31" s="38" t="s">
        <v>381</v>
      </c>
      <c r="D31" s="3">
        <v>3359.2</v>
      </c>
      <c r="E31" s="3">
        <v>2881.4</v>
      </c>
      <c r="F31" s="3">
        <v>3419.1</v>
      </c>
      <c r="G31" s="2">
        <v>4711</v>
      </c>
      <c r="H31" s="3">
        <v>4306.8999999999996</v>
      </c>
      <c r="I31" s="3">
        <v>4218.1000000000004</v>
      </c>
      <c r="J31" s="3">
        <v>7165.9</v>
      </c>
      <c r="N31">
        <f>F31*'ВАЛЮТНЫЙ КУРС'!B$5</f>
        <v>199436.103</v>
      </c>
      <c r="O31">
        <f>G31*'ВАЛЮТНЫЙ КУРС'!C$5</f>
        <v>294633.47759999998</v>
      </c>
      <c r="P31">
        <f>H31*'ВАЛЮТНЫЙ КУРС'!D$5</f>
        <v>278775.30043999996</v>
      </c>
      <c r="Q31">
        <f>I31*'ВАЛЮТНЫЙ КУРС'!E$5</f>
        <v>303459.39382</v>
      </c>
      <c r="R31">
        <f>J31*'ВАЛЮТНЫЙ КУРС'!F$5</f>
        <v>527737.72163000004</v>
      </c>
      <c r="T31" s="39">
        <f>N31*1000/INDEX('ВРП-НОМИН'!D:D,MATCH($A31,'ВРП-НОМИН'!$B:$B,0))</f>
        <v>0.3675134576032395</v>
      </c>
      <c r="U31" s="39">
        <f>O31*1000/INDEX('ВРП-НОМИН'!E:E,MATCH($A31,'ВРП-НОМИН'!$B:$B,0))</f>
        <v>0.47857483011928226</v>
      </c>
      <c r="V31" s="39">
        <f>P31*1000/INDEX('ВРП-НОМИН'!F:F,MATCH($A31,'ВРП-НОМИН'!$B:$B,0))</f>
        <v>0.44057071178498242</v>
      </c>
      <c r="W31" s="39">
        <f>Q31*1000/INDEX('ВРП-НОМИН'!G:G,MATCH($A31,'ВРП-НОМИН'!$B:$B,0))</f>
        <v>0.48597268583829967</v>
      </c>
      <c r="X31" s="39">
        <f>R31*1000/INDEX('ВРП-НОМИН'!H:H,MATCH($A31,'ВРП-НОМИН'!$B:$B,0))</f>
        <v>0.51411543771962487</v>
      </c>
      <c r="Z31" s="41">
        <f t="shared" si="0"/>
        <v>0.4573494246130857</v>
      </c>
    </row>
    <row r="32" spans="1:26" x14ac:dyDescent="0.25">
      <c r="A32" s="38" t="s">
        <v>37</v>
      </c>
      <c r="B32" s="38" t="s">
        <v>380</v>
      </c>
      <c r="C32" s="38" t="s">
        <v>381</v>
      </c>
      <c r="D32" s="3">
        <v>2741.9</v>
      </c>
      <c r="E32" s="3">
        <v>1238.3</v>
      </c>
      <c r="F32" s="3">
        <v>1266.4000000000001</v>
      </c>
      <c r="G32" s="3">
        <v>2000.1</v>
      </c>
      <c r="H32" s="2">
        <v>1509</v>
      </c>
      <c r="I32" s="3">
        <v>1716.1</v>
      </c>
      <c r="J32" s="3">
        <v>2385.8000000000002</v>
      </c>
      <c r="N32">
        <f>F32*'ВАЛЮТНЫЙ КУРС'!B$5</f>
        <v>73869.112000000008</v>
      </c>
      <c r="O32">
        <f>G32*'ВАЛЮТНЫЙ КУРС'!C$5</f>
        <v>125089.45415999999</v>
      </c>
      <c r="P32">
        <f>H32*'ВАЛЮТНЫЙ КУРС'!D$5</f>
        <v>97673.948399999994</v>
      </c>
      <c r="Q32">
        <f>I32*'ВАЛЮТНЫЙ КУРС'!E$5</f>
        <v>123460.00941999999</v>
      </c>
      <c r="R32">
        <f>J32*'ВАЛЮТНЫЙ КУРС'!F$5</f>
        <v>175703.91106000001</v>
      </c>
      <c r="T32" s="39">
        <f>N32*1000/INDEX('ВРП-НОМИН'!D:D,MATCH($A32,'ВРП-НОМИН'!$B:$B,0))</f>
        <v>0.16537456172136042</v>
      </c>
      <c r="U32" s="39">
        <f>O32*1000/INDEX('ВРП-НОМИН'!E:E,MATCH($A32,'ВРП-НОМИН'!$B:$B,0))</f>
        <v>0.25357561751625562</v>
      </c>
      <c r="V32" s="39">
        <f>P32*1000/INDEX('ВРП-НОМИН'!F:F,MATCH($A32,'ВРП-НОМИН'!$B:$B,0))</f>
        <v>0.18749155397122899</v>
      </c>
      <c r="W32" s="39">
        <f>Q32*1000/INDEX('ВРП-НОМИН'!G:G,MATCH($A32,'ВРП-НОМИН'!$B:$B,0))</f>
        <v>0.22475422045603857</v>
      </c>
      <c r="X32" s="39">
        <f>R32*1000/INDEX('ВРП-НОМИН'!H:H,MATCH($A32,'ВРП-НОМИН'!$B:$B,0))</f>
        <v>0.25694784738948784</v>
      </c>
      <c r="Z32" s="41">
        <f t="shared" si="0"/>
        <v>0.21762876021087427</v>
      </c>
    </row>
    <row r="33" spans="1:26" x14ac:dyDescent="0.25">
      <c r="A33" s="38" t="s">
        <v>38</v>
      </c>
      <c r="B33" s="38" t="s">
        <v>380</v>
      </c>
      <c r="C33" s="38" t="s">
        <v>381</v>
      </c>
      <c r="D33" s="3">
        <v>10004.9</v>
      </c>
      <c r="E33" s="3">
        <v>4805.2</v>
      </c>
      <c r="F33" s="3">
        <v>5618.7</v>
      </c>
      <c r="G33" s="3">
        <v>7112.3</v>
      </c>
      <c r="H33" s="3">
        <v>6792.5</v>
      </c>
      <c r="I33" s="3">
        <v>5398.7</v>
      </c>
      <c r="J33" s="3">
        <v>8369.9</v>
      </c>
      <c r="N33">
        <f>F33*'ВАЛЮТНЫЙ КУРС'!B$5</f>
        <v>327738.77100000001</v>
      </c>
      <c r="O33">
        <f>G33*'ВАЛЮТНЫЙ КУРС'!C$5</f>
        <v>444814.62168000004</v>
      </c>
      <c r="P33">
        <f>H33*'ВАЛЮТНЫЙ КУРС'!D$5</f>
        <v>439662.22299999994</v>
      </c>
      <c r="Q33">
        <f>I33*'ВАЛЮТНЫЙ КУРС'!E$5</f>
        <v>388394.35514</v>
      </c>
      <c r="R33">
        <f>J33*'ВАЛЮТНЫЙ КУРС'!F$5</f>
        <v>616407.14442999999</v>
      </c>
      <c r="T33" s="39">
        <f>N33*1000/INDEX('ВРП-НОМИН'!D:D,MATCH($A33,'ВРП-НОМИН'!$B:$B,0))</f>
        <v>0.32690735259720349</v>
      </c>
      <c r="U33" s="39">
        <f>O33*1000/INDEX('ВРП-НОМИН'!E:E,MATCH($A33,'ВРП-НОМИН'!$B:$B,0))</f>
        <v>0.38758924523674593</v>
      </c>
      <c r="V33" s="39">
        <f>P33*1000/INDEX('ВРП-НОМИН'!F:F,MATCH($A33,'ВРП-НОМИН'!$B:$B,0))</f>
        <v>0.35929520930625669</v>
      </c>
      <c r="W33" s="39">
        <f>Q33*1000/INDEX('ВРП-НОМИН'!G:G,MATCH($A33,'ВРП-НОМИН'!$B:$B,0))</f>
        <v>0.31356483107541849</v>
      </c>
      <c r="X33" s="39">
        <f>R33*1000/INDEX('ВРП-НОМИН'!H:H,MATCH($A33,'ВРП-НОМИН'!$B:$B,0))</f>
        <v>0.41838902703502145</v>
      </c>
      <c r="Z33" s="41">
        <f t="shared" si="0"/>
        <v>0.36114913305012919</v>
      </c>
    </row>
    <row r="34" spans="1:26" x14ac:dyDescent="0.25">
      <c r="A34" s="38" t="s">
        <v>39</v>
      </c>
      <c r="B34" s="38" t="s">
        <v>380</v>
      </c>
      <c r="C34" s="38" t="s">
        <v>381</v>
      </c>
      <c r="D34" s="3">
        <v>2205.6</v>
      </c>
      <c r="E34" s="3">
        <v>2461.6999999999998</v>
      </c>
      <c r="F34" s="3">
        <v>3466.7</v>
      </c>
      <c r="G34" s="3">
        <v>3648.6</v>
      </c>
      <c r="H34" s="3">
        <v>4076.1</v>
      </c>
      <c r="I34" s="2">
        <v>4729</v>
      </c>
      <c r="J34" s="3">
        <v>4668.8999999999996</v>
      </c>
      <c r="N34">
        <f>F34*'ВАЛЮТНЫЙ КУРС'!B$5</f>
        <v>202212.61099999998</v>
      </c>
      <c r="O34">
        <f>G34*'ВАЛЮТНЫЙ КУРС'!C$5</f>
        <v>228189.28176000001</v>
      </c>
      <c r="P34">
        <f>H34*'ВАЛЮТНЫЙ КУРС'!D$5</f>
        <v>263836.17035999999</v>
      </c>
      <c r="Q34">
        <f>I34*'ВАЛЮТНЫЙ КУРС'!E$5</f>
        <v>340214.66379999998</v>
      </c>
      <c r="R34">
        <f>J34*'ВАЛЮТНЫЙ КУРС'!F$5</f>
        <v>343844.40873000002</v>
      </c>
      <c r="T34" s="39">
        <f>N34*1000/INDEX('ВРП-НОМИН'!D:D,MATCH($A34,'ВРП-НОМИН'!$B:$B,0))</f>
        <v>0.42184505187317034</v>
      </c>
      <c r="U34" s="39">
        <f>O34*1000/INDEX('ВРП-НОМИН'!E:E,MATCH($A34,'ВРП-НОМИН'!$B:$B,0))</f>
        <v>0.43793994987005241</v>
      </c>
      <c r="V34" s="39">
        <f>P34*1000/INDEX('ВРП-НОМИН'!F:F,MATCH($A34,'ВРП-НОМИН'!$B:$B,0))</f>
        <v>0.42795525786044886</v>
      </c>
      <c r="W34" s="39">
        <f>Q34*1000/INDEX('ВРП-НОМИН'!G:G,MATCH($A34,'ВРП-НОМИН'!$B:$B,0))</f>
        <v>0.4260938360652568</v>
      </c>
      <c r="X34" s="39">
        <f>R34*1000/INDEX('ВРП-НОМИН'!H:H,MATCH($A34,'ВРП-НОМИН'!$B:$B,0))</f>
        <v>0.31071932970940003</v>
      </c>
      <c r="Z34" s="41">
        <f t="shared" si="0"/>
        <v>0.40491068507566574</v>
      </c>
    </row>
    <row r="35" spans="1:26" x14ac:dyDescent="0.25">
      <c r="A35" s="38" t="s">
        <v>40</v>
      </c>
      <c r="B35" s="38" t="s">
        <v>380</v>
      </c>
      <c r="C35" s="38" t="s">
        <v>381</v>
      </c>
      <c r="D35" s="3">
        <v>1040.0999999999999</v>
      </c>
      <c r="E35" s="3">
        <v>937.8</v>
      </c>
      <c r="F35" s="3">
        <v>1054.7</v>
      </c>
      <c r="G35" s="3">
        <v>1343.1</v>
      </c>
      <c r="H35" s="3">
        <v>1600.4</v>
      </c>
      <c r="I35" s="3">
        <v>1348.9</v>
      </c>
      <c r="J35" s="3">
        <v>2552.4</v>
      </c>
      <c r="N35">
        <f>F35*'ВАЛЮТНЫЙ КУРС'!B$5</f>
        <v>61520.650999999998</v>
      </c>
      <c r="O35">
        <f>G35*'ВАЛЮТНЫЙ КУРС'!C$5</f>
        <v>83999.622959999993</v>
      </c>
      <c r="P35">
        <f>H35*'ВАЛЮТНЫЙ КУРС'!D$5</f>
        <v>103590.05103999999</v>
      </c>
      <c r="Q35">
        <f>I35*'ВАЛЮТНЫЙ КУРС'!E$5</f>
        <v>97042.833580000006</v>
      </c>
      <c r="R35">
        <f>J35*'ВАЛЮТНЫЙ КУРС'!F$5</f>
        <v>187973.28468000001</v>
      </c>
      <c r="T35" s="39">
        <f>N35*1000/INDEX('ВРП-НОМИН'!D:D,MATCH($A35,'ВРП-НОМИН'!$B:$B,0))</f>
        <v>0.24015954585442253</v>
      </c>
      <c r="U35" s="39">
        <f>O35*1000/INDEX('ВРП-НОМИН'!E:E,MATCH($A35,'ВРП-НОМИН'!$B:$B,0))</f>
        <v>0.32400290669403758</v>
      </c>
      <c r="V35" s="39">
        <f>P35*1000/INDEX('ВРП-НОМИН'!F:F,MATCH($A35,'ВРП-НОМИН'!$B:$B,0))</f>
        <v>0.37833098824419115</v>
      </c>
      <c r="W35" s="39">
        <f>Q35*1000/INDEX('ВРП-НОМИН'!G:G,MATCH($A35,'ВРП-НОМИН'!$B:$B,0))</f>
        <v>0.34696657272083292</v>
      </c>
      <c r="X35" s="39">
        <f>R35*1000/INDEX('ВРП-НОМИН'!H:H,MATCH($A35,'ВРП-НОМИН'!$B:$B,0))</f>
        <v>0.54380294096868653</v>
      </c>
      <c r="Z35" s="41">
        <f t="shared" si="0"/>
        <v>0.36665259089643409</v>
      </c>
    </row>
    <row r="36" spans="1:26" x14ac:dyDescent="0.25">
      <c r="A36" s="38" t="s">
        <v>41</v>
      </c>
      <c r="B36" s="38" t="s">
        <v>380</v>
      </c>
      <c r="C36" s="38" t="s">
        <v>381</v>
      </c>
      <c r="D36" s="3">
        <v>206.4</v>
      </c>
      <c r="E36" s="3">
        <v>122.9</v>
      </c>
      <c r="F36" s="3">
        <v>213.3</v>
      </c>
      <c r="G36" s="3">
        <v>283.5</v>
      </c>
      <c r="H36" s="3">
        <v>270.60000000000002</v>
      </c>
      <c r="I36" s="3">
        <v>208.6</v>
      </c>
      <c r="J36" s="3">
        <v>256.3</v>
      </c>
      <c r="N36">
        <f>F36*'ВАЛЮТНЫЙ КУРС'!B$5</f>
        <v>12441.789000000001</v>
      </c>
      <c r="O36">
        <f>G36*'ВАЛЮТНЫЙ КУРС'!C$5</f>
        <v>17730.543600000001</v>
      </c>
      <c r="P36">
        <f>H36*'ВАЛЮТНЫЙ КУРС'!D$5</f>
        <v>17515.288560000001</v>
      </c>
      <c r="Q36">
        <f>I36*'ВАЛЮТНЫЙ КУРС'!E$5</f>
        <v>15007.14292</v>
      </c>
      <c r="R36">
        <f>J36*'ВАЛЮТНЫЙ КУРС'!F$5</f>
        <v>18875.392910000002</v>
      </c>
      <c r="T36" s="39">
        <f>N36*1000/INDEX('ВРП-НОМИН'!D:D,MATCH($A36,'ВРП-НОМИН'!$B:$B,0))</f>
        <v>7.5014674233322545E-2</v>
      </c>
      <c r="U36" s="39">
        <f>O36*1000/INDEX('ВРП-НОМИН'!E:E,MATCH($A36,'ВРП-НОМИН'!$B:$B,0))</f>
        <v>9.8104971070489072E-2</v>
      </c>
      <c r="V36" s="39">
        <f>P36*1000/INDEX('ВРП-НОМИН'!F:F,MATCH($A36,'ВРП-НОМИН'!$B:$B,0))</f>
        <v>8.9079525641433593E-2</v>
      </c>
      <c r="W36" s="39">
        <f>Q36*1000/INDEX('ВРП-НОМИН'!G:G,MATCH($A36,'ВРП-НОМИН'!$B:$B,0))</f>
        <v>7.4382380973368994E-2</v>
      </c>
      <c r="X36" s="39">
        <f>R36*1000/INDEX('ВРП-НОМИН'!H:H,MATCH($A36,'ВРП-НОМИН'!$B:$B,0))</f>
        <v>8.2881425390471511E-2</v>
      </c>
      <c r="Z36" s="41">
        <f t="shared" si="0"/>
        <v>8.3892595461817154E-2</v>
      </c>
    </row>
    <row r="37" spans="1:26" x14ac:dyDescent="0.25">
      <c r="A37" s="38" t="s">
        <v>42</v>
      </c>
      <c r="B37" s="38" t="s">
        <v>380</v>
      </c>
      <c r="C37" s="38" t="s">
        <v>381</v>
      </c>
      <c r="D37" s="3">
        <v>15726.8</v>
      </c>
      <c r="E37" s="3">
        <v>15769.4</v>
      </c>
      <c r="F37" s="3">
        <v>21764.7</v>
      </c>
      <c r="G37" s="3">
        <v>26564.2</v>
      </c>
      <c r="H37" s="3">
        <v>27672.1</v>
      </c>
      <c r="I37" s="3">
        <v>21017.4</v>
      </c>
      <c r="J37" s="3">
        <v>29906.400000000001</v>
      </c>
      <c r="N37">
        <f>F37*'ВАЛЮТНЫЙ КУРС'!B$5</f>
        <v>1269534.9510000001</v>
      </c>
      <c r="O37">
        <f>G37*'ВАЛЮТНЫЙ КУРС'!C$5</f>
        <v>1661367.5707200002</v>
      </c>
      <c r="P37">
        <f>H37*'ВАЛЮТНЫЙ КУРС'!D$5</f>
        <v>1791148.6199599998</v>
      </c>
      <c r="Q37">
        <f>I37*'ВАЛЮТНЫЙ КУРС'!E$5</f>
        <v>1512037.99428</v>
      </c>
      <c r="R37">
        <f>J37*'ВАЛЮТНЫЙ КУРС'!F$5</f>
        <v>2202477.76248</v>
      </c>
      <c r="T37" s="39">
        <f>N37*1000/INDEX('ВРП-НОМИН'!D:D,MATCH($A37,'ВРП-НОМИН'!$B:$B,0))</f>
        <v>0.29641003417620676</v>
      </c>
      <c r="U37" s="39">
        <f>O37*1000/INDEX('ВРП-НОМИН'!E:E,MATCH($A37,'ВРП-НОМИН'!$B:$B,0))</f>
        <v>0.34718739633361434</v>
      </c>
      <c r="V37" s="39">
        <f>P37*1000/INDEX('ВРП-НОМИН'!F:F,MATCH($A37,'ВРП-НОМИН'!$B:$B,0))</f>
        <v>0.34537291813210463</v>
      </c>
      <c r="W37" s="39">
        <f>Q37*1000/INDEX('ВРП-НОМИН'!G:G,MATCH($A37,'ВРП-НОМИН'!$B:$B,0))</f>
        <v>0.28354833051774542</v>
      </c>
      <c r="X37" s="39">
        <f>R37*1000/INDEX('ВРП-НОМИН'!H:H,MATCH($A37,'ВРП-НОМИН'!$B:$B,0))</f>
        <v>0.23379762878952767</v>
      </c>
      <c r="Z37" s="41">
        <f t="shared" si="0"/>
        <v>0.30126326158983974</v>
      </c>
    </row>
    <row r="38" spans="1:26" x14ac:dyDescent="0.25">
      <c r="A38" s="38" t="s">
        <v>382</v>
      </c>
      <c r="B38" s="38" t="s">
        <v>380</v>
      </c>
      <c r="C38" s="38" t="s">
        <v>381</v>
      </c>
      <c r="D38" s="3">
        <v>13582.2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N38" t="e">
        <f>F38*'ВАЛЮТНЫЙ КУРС'!B$5</f>
        <v>#VALUE!</v>
      </c>
      <c r="O38" t="e">
        <f>G38*'ВАЛЮТНЫЙ КУРС'!C$5</f>
        <v>#VALUE!</v>
      </c>
      <c r="P38" t="e">
        <f>H38*'ВАЛЮТНЫЙ КУРС'!D$5</f>
        <v>#VALUE!</v>
      </c>
      <c r="Q38" t="e">
        <f>I38*'ВАЛЮТНЫЙ КУРС'!E$5</f>
        <v>#VALUE!</v>
      </c>
      <c r="R38" t="e">
        <f>J38*'ВАЛЮТНЫЙ КУРС'!F$5</f>
        <v>#VALUE!</v>
      </c>
      <c r="T38" s="39" t="e">
        <f>N38*1000/INDEX('ВРП-НОМИН'!D:D,MATCH($A38,'ВРП-НОМИН'!$B:$B,0))</f>
        <v>#VALUE!</v>
      </c>
      <c r="U38" s="39" t="e">
        <f>O38*1000/INDEX('ВРП-НОМИН'!E:E,MATCH($A38,'ВРП-НОМИН'!$B:$B,0))</f>
        <v>#VALUE!</v>
      </c>
      <c r="V38" s="39" t="e">
        <f>P38*1000/INDEX('ВРП-НОМИН'!F:F,MATCH($A38,'ВРП-НОМИН'!$B:$B,0))</f>
        <v>#VALUE!</v>
      </c>
      <c r="W38" s="39" t="e">
        <f>Q38*1000/INDEX('ВРП-НОМИН'!G:G,MATCH($A38,'ВРП-НОМИН'!$B:$B,0))</f>
        <v>#VALUE!</v>
      </c>
      <c r="X38" s="39" t="e">
        <f>R38*1000/INDEX('ВРП-НОМИН'!H:H,MATCH($A38,'ВРП-НОМИН'!$B:$B,0))</f>
        <v>#VALUE!</v>
      </c>
      <c r="Z38" s="41" t="e">
        <f t="shared" si="0"/>
        <v>#VALUE!</v>
      </c>
    </row>
    <row r="39" spans="1:26" x14ac:dyDescent="0.25">
      <c r="A39" s="38" t="s">
        <v>43</v>
      </c>
      <c r="B39" s="38" t="s">
        <v>380</v>
      </c>
      <c r="C39" s="38" t="s">
        <v>381</v>
      </c>
      <c r="D39" t="s">
        <v>0</v>
      </c>
      <c r="E39" s="3">
        <v>12847.8</v>
      </c>
      <c r="F39" s="3">
        <v>16232.3</v>
      </c>
      <c r="G39" s="3">
        <v>20457.400000000001</v>
      </c>
      <c r="H39" s="3">
        <v>17833.900000000001</v>
      </c>
      <c r="I39" s="3">
        <v>16997.5</v>
      </c>
      <c r="J39" s="3">
        <v>23517.1</v>
      </c>
      <c r="N39">
        <f>F39*'ВАЛЮТНЫЙ КУРС'!B$5</f>
        <v>946830.05899999989</v>
      </c>
      <c r="O39">
        <f>G39*'ВАЛЮТНЫЙ КУРС'!C$5</f>
        <v>1279438.5278400001</v>
      </c>
      <c r="P39">
        <f>H39*'ВАЛЮТНЫЙ КУРС'!D$5</f>
        <v>1154345.5456399999</v>
      </c>
      <c r="Q39">
        <f>I39*'ВАЛЮТНЫЙ КУРС'!E$5</f>
        <v>1222837.5445000001</v>
      </c>
      <c r="R39">
        <f>J39*'ВАЛЮТНЫЙ КУРС'!F$5</f>
        <v>1731933.2914700001</v>
      </c>
      <c r="T39" s="39">
        <f>N39*1000/INDEX('ВРП-НОМИН'!D:D,MATCH($A39,'ВРП-НОМИН'!$B:$B,0))</f>
        <v>0.16231036183849348</v>
      </c>
      <c r="U39" s="39">
        <f>O39*1000/INDEX('ВРП-НОМИН'!E:E,MATCH($A39,'ВРП-НОМИН'!$B:$B,0))</f>
        <v>0.2024321377771803</v>
      </c>
      <c r="V39" s="39">
        <f>P39*1000/INDEX('ВРП-НОМИН'!F:F,MATCH($A39,'ВРП-НОМИН'!$B:$B,0))</f>
        <v>0.1745905036838834</v>
      </c>
      <c r="W39" s="39">
        <f>Q39*1000/INDEX('ВРП-НОМИН'!G:G,MATCH($A39,'ВРП-НОМИН'!$B:$B,0))</f>
        <v>0.18025649494527315</v>
      </c>
      <c r="X39" s="39">
        <f>R39*1000/INDEX('ВРП-НОМИН'!H:H,MATCH($A39,'ВРП-НОМИН'!$B:$B,0))</f>
        <v>0.21300051950612742</v>
      </c>
      <c r="Z39" s="41">
        <f t="shared" si="0"/>
        <v>0.18651800355019155</v>
      </c>
    </row>
    <row r="40" spans="1:26" x14ac:dyDescent="0.25">
      <c r="A40" s="38" t="s">
        <v>44</v>
      </c>
      <c r="B40" s="38" t="s">
        <v>380</v>
      </c>
      <c r="C40" s="38" t="s">
        <v>381</v>
      </c>
      <c r="D40" s="2">
        <v>32</v>
      </c>
      <c r="E40" s="3">
        <v>23.9</v>
      </c>
      <c r="F40" s="3">
        <v>38.6</v>
      </c>
      <c r="G40" s="3">
        <v>40.299999999999997</v>
      </c>
      <c r="H40" s="3">
        <v>28.5</v>
      </c>
      <c r="I40" s="3">
        <v>25.3</v>
      </c>
      <c r="J40" s="3">
        <v>38.1</v>
      </c>
      <c r="N40">
        <f>F40*'ВАЛЮТНЫЙ КУРС'!B$5</f>
        <v>2251.538</v>
      </c>
      <c r="O40">
        <f>G40*'ВАЛЮТНЫЙ КУРС'!C$5</f>
        <v>2520.4264800000001</v>
      </c>
      <c r="P40">
        <f>H40*'ВАЛЮТНЫЙ КУРС'!D$5</f>
        <v>1844.7366</v>
      </c>
      <c r="Q40">
        <f>I40*'ВАЛЮТНЫЙ КУРС'!E$5</f>
        <v>1820.1376600000001</v>
      </c>
      <c r="R40">
        <f>J40*'ВАЛЮТНЫЙ КУРС'!F$5</f>
        <v>2805.9011700000001</v>
      </c>
      <c r="T40" s="39">
        <f>N40*1000/INDEX('ВРП-НОМИН'!D:D,MATCH($A40,'ВРП-НОМИН'!$B:$B,0))</f>
        <v>2.0521779218966408E-2</v>
      </c>
      <c r="U40" s="39">
        <f>O40*1000/INDEX('ВРП-НОМИН'!E:E,MATCH($A40,'ВРП-НОМИН'!$B:$B,0))</f>
        <v>2.101024945875481E-2</v>
      </c>
      <c r="V40" s="39">
        <f>P40*1000/INDEX('ВРП-НОМИН'!F:F,MATCH($A40,'ВРП-НОМИН'!$B:$B,0))</f>
        <v>1.4068451465067374E-2</v>
      </c>
      <c r="W40" s="39">
        <f>Q40*1000/INDEX('ВРП-НОМИН'!G:G,MATCH($A40,'ВРП-НОМИН'!$B:$B,0))</f>
        <v>1.273593514803721E-2</v>
      </c>
      <c r="X40" s="39">
        <f>R40*1000/INDEX('ВРП-НОМИН'!H:H,MATCH($A40,'ВРП-НОМИН'!$B:$B,0))</f>
        <v>1.6371808662096702E-2</v>
      </c>
      <c r="Z40" s="41">
        <f t="shared" si="0"/>
        <v>1.6941644790584499E-2</v>
      </c>
    </row>
    <row r="41" spans="1:26" x14ac:dyDescent="0.25">
      <c r="A41" s="38" t="s">
        <v>45</v>
      </c>
      <c r="B41" s="38" t="s">
        <v>380</v>
      </c>
      <c r="C41" s="38" t="s">
        <v>381</v>
      </c>
      <c r="D41" s="3">
        <v>1.2</v>
      </c>
      <c r="E41" s="3">
        <v>1.5</v>
      </c>
      <c r="F41" s="3">
        <v>0.6</v>
      </c>
      <c r="G41" s="2">
        <v>0</v>
      </c>
      <c r="H41" s="3">
        <v>5.2</v>
      </c>
      <c r="I41" s="3">
        <v>2.6</v>
      </c>
      <c r="J41" s="2">
        <v>1</v>
      </c>
      <c r="N41">
        <f>F41*'ВАЛЮТНЫЙ КУРС'!B$5</f>
        <v>34.997999999999998</v>
      </c>
      <c r="O41">
        <f>G41*'ВАЛЮТНЫЙ КУРС'!C$5</f>
        <v>0</v>
      </c>
      <c r="P41">
        <f>H41*'ВАЛЮТНЫЙ КУРС'!D$5</f>
        <v>336.58351999999996</v>
      </c>
      <c r="Q41">
        <f>I41*'ВАЛЮТНЫЙ КУРС'!E$5</f>
        <v>187.04972000000001</v>
      </c>
      <c r="R41">
        <f>J41*'ВАЛЮТНЫЙ КУРС'!F$5</f>
        <v>73.645700000000005</v>
      </c>
      <c r="T41" s="39">
        <f>N41*1000/INDEX('ВРП-НОМИН'!D:D,MATCH($A41,'ВРП-НОМИН'!$B:$B,0))</f>
        <v>4.3678234019134393E-4</v>
      </c>
      <c r="U41" s="39">
        <f>O41*1000/INDEX('ВРП-НОМИН'!E:E,MATCH($A41,'ВРП-НОМИН'!$B:$B,0))</f>
        <v>0</v>
      </c>
      <c r="V41" s="39">
        <f>P41*1000/INDEX('ВРП-НОМИН'!F:F,MATCH($A41,'ВРП-НОМИН'!$B:$B,0))</f>
        <v>3.7823942290469044E-3</v>
      </c>
      <c r="W41" s="39">
        <f>Q41*1000/INDEX('ВРП-НОМИН'!G:G,MATCH($A41,'ВРП-НОМИН'!$B:$B,0))</f>
        <v>1.9893419650859742E-3</v>
      </c>
      <c r="X41" s="39">
        <f>R41*1000/INDEX('ВРП-НОМИН'!H:H,MATCH($A41,'ВРП-НОМИН'!$B:$B,0))</f>
        <v>7.1935631071681479E-4</v>
      </c>
      <c r="Z41" s="41">
        <f t="shared" si="0"/>
        <v>1.3855749690082075E-3</v>
      </c>
    </row>
    <row r="42" spans="1:26" x14ac:dyDescent="0.25">
      <c r="A42" s="38" t="s">
        <v>46</v>
      </c>
      <c r="B42" s="38" t="s">
        <v>380</v>
      </c>
      <c r="C42" s="38" t="s">
        <v>381</v>
      </c>
      <c r="D42" s="3">
        <v>79.5</v>
      </c>
      <c r="E42" s="3">
        <v>47.7</v>
      </c>
      <c r="F42" s="3">
        <v>29.8</v>
      </c>
      <c r="G42" s="3">
        <v>23.8</v>
      </c>
      <c r="H42" s="3">
        <v>33.700000000000003</v>
      </c>
      <c r="I42" s="3">
        <v>33.9</v>
      </c>
      <c r="J42" s="3">
        <v>36.6</v>
      </c>
      <c r="N42">
        <f>F42*'ВАЛЮТНЫЙ КУРС'!B$5</f>
        <v>1738.2339999999999</v>
      </c>
      <c r="O42">
        <f>G42*'ВАЛЮТНЫЙ КУРС'!C$5</f>
        <v>1488.49008</v>
      </c>
      <c r="P42">
        <f>H42*'ВАЛЮТНЫЙ КУРС'!D$5</f>
        <v>2181.3201199999999</v>
      </c>
      <c r="Q42">
        <f>I42*'ВАЛЮТНЫЙ КУРС'!E$5</f>
        <v>2438.84058</v>
      </c>
      <c r="R42">
        <f>J42*'ВАЛЮТНЫЙ КУРС'!F$5</f>
        <v>2695.4326200000005</v>
      </c>
      <c r="T42" s="39">
        <f>N42*1000/INDEX('ВРП-НОМИН'!D:D,MATCH($A42,'ВРП-НОМИН'!$B:$B,0))</f>
        <v>4.5150880716068884E-3</v>
      </c>
      <c r="U42" s="39">
        <f>O42*1000/INDEX('ВРП-НОМИН'!E:E,MATCH($A42,'ВРП-НОМИН'!$B:$B,0))</f>
        <v>3.4027449495729681E-3</v>
      </c>
      <c r="V42" s="39">
        <f>P42*1000/INDEX('ВРП-НОМИН'!F:F,MATCH($A42,'ВРП-НОМИН'!$B:$B,0))</f>
        <v>4.5871795611538129E-3</v>
      </c>
      <c r="W42" s="39">
        <f>Q42*1000/INDEX('ВРП-НОМИН'!G:G,MATCH($A42,'ВРП-НОМИН'!$B:$B,0))</f>
        <v>4.7159493602830158E-3</v>
      </c>
      <c r="X42" s="39">
        <f>R42*1000/INDEX('ВРП-НОМИН'!H:H,MATCH($A42,'ВРП-НОМИН'!$B:$B,0))</f>
        <v>4.3879333467147143E-3</v>
      </c>
      <c r="Z42" s="41">
        <f t="shared" si="0"/>
        <v>4.3217790578662808E-3</v>
      </c>
    </row>
    <row r="43" spans="1:26" x14ac:dyDescent="0.25">
      <c r="A43" s="38" t="s">
        <v>47</v>
      </c>
      <c r="B43" s="38" t="s">
        <v>380</v>
      </c>
      <c r="C43" s="38" t="s">
        <v>381</v>
      </c>
      <c r="D43" s="3">
        <v>6275.8</v>
      </c>
      <c r="E43" s="3">
        <v>5587.9</v>
      </c>
      <c r="F43" s="3">
        <v>7042.6</v>
      </c>
      <c r="G43" s="3">
        <v>8441.7000000000007</v>
      </c>
      <c r="H43" s="3">
        <v>7415.6</v>
      </c>
      <c r="I43" s="3">
        <v>5637.7</v>
      </c>
      <c r="J43" s="3">
        <v>7567.7</v>
      </c>
      <c r="N43">
        <f>F43*'ВАЛЮТНЫЙ КУРС'!B$5</f>
        <v>410794.85800000001</v>
      </c>
      <c r="O43">
        <f>G43*'ВАЛЮТНЫЙ КУРС'!C$5</f>
        <v>527957.42472000001</v>
      </c>
      <c r="P43">
        <f>H43*'ВАЛЮТНЫЙ КУРС'!D$5</f>
        <v>479993.99056000001</v>
      </c>
      <c r="Q43">
        <f>I43*'ВАЛЮТНЫЙ КУРС'!E$5</f>
        <v>405588.54093999998</v>
      </c>
      <c r="R43">
        <f>J43*'ВАЛЮТНЫЙ КУРС'!F$5</f>
        <v>557328.56388999999</v>
      </c>
      <c r="T43" s="39">
        <f>N43*1000/INDEX('ВРП-НОМИН'!D:D,MATCH($A43,'ВРП-НОМИН'!$B:$B,0))</f>
        <v>0.16955707487902039</v>
      </c>
      <c r="U43" s="39">
        <f>O43*1000/INDEX('ВРП-НОМИН'!E:E,MATCH($A43,'ВРП-НОМИН'!$B:$B,0))</f>
        <v>0.2111901109352495</v>
      </c>
      <c r="V43" s="39">
        <f>P43*1000/INDEX('ВРП-НОМИН'!F:F,MATCH($A43,'ВРП-НОМИН'!$B:$B,0))</f>
        <v>0.18625128636075955</v>
      </c>
      <c r="W43" s="39">
        <f>Q43*1000/INDEX('ВРП-НОМИН'!G:G,MATCH($A43,'ВРП-НОМИН'!$B:$B,0))</f>
        <v>0.15206368352496263</v>
      </c>
      <c r="X43" s="39">
        <f>R43*1000/INDEX('ВРП-НОМИН'!H:H,MATCH($A43,'ВРП-НОМИН'!$B:$B,0))</f>
        <v>0.16986603715891815</v>
      </c>
      <c r="Z43" s="41">
        <f t="shared" si="0"/>
        <v>0.17778563857178203</v>
      </c>
    </row>
    <row r="44" spans="1:26" x14ac:dyDescent="0.25">
      <c r="A44" s="38" t="s">
        <v>48</v>
      </c>
      <c r="B44" s="38" t="s">
        <v>380</v>
      </c>
      <c r="C44" s="38" t="s">
        <v>381</v>
      </c>
      <c r="D44" s="3">
        <v>416.7</v>
      </c>
      <c r="E44" s="3">
        <v>320.7</v>
      </c>
      <c r="F44" s="3">
        <v>719.8</v>
      </c>
      <c r="G44" s="3">
        <v>951.1</v>
      </c>
      <c r="H44" s="3">
        <v>507.3</v>
      </c>
      <c r="I44" s="3">
        <v>657.3</v>
      </c>
      <c r="J44" s="3">
        <v>1022.6</v>
      </c>
      <c r="N44">
        <f>F44*'ВАЛЮТНЫЙ КУРС'!B$5</f>
        <v>41985.933999999994</v>
      </c>
      <c r="O44">
        <f>G44*'ВАЛЮТНЫЙ КУРС'!C$5</f>
        <v>59483.315760000005</v>
      </c>
      <c r="P44">
        <f>H44*'ВАЛЮТНЫЙ КУРС'!D$5</f>
        <v>32836.311479999997</v>
      </c>
      <c r="Q44">
        <f>I44*'ВАЛЮТНЫЙ КУРС'!E$5</f>
        <v>47287.608059999999</v>
      </c>
      <c r="R44">
        <f>J44*'ВАЛЮТНЫЙ КУРС'!F$5</f>
        <v>75310.092820000005</v>
      </c>
      <c r="T44" s="39">
        <f>N44*1000/INDEX('ВРП-НОМИН'!D:D,MATCH($A44,'ВРП-НОМИН'!$B:$B,0))</f>
        <v>9.4860150727612114E-2</v>
      </c>
      <c r="U44" s="39">
        <f>O44*1000/INDEX('ВРП-НОМИН'!E:E,MATCH($A44,'ВРП-НОМИН'!$B:$B,0))</f>
        <v>0.10269732547061454</v>
      </c>
      <c r="V44" s="39">
        <f>P44*1000/INDEX('ВРП-НОМИН'!F:F,MATCH($A44,'ВРП-НОМИН'!$B:$B,0))</f>
        <v>5.456247840110668E-2</v>
      </c>
      <c r="W44" s="39">
        <f>Q44*1000/INDEX('ВРП-НОМИН'!G:G,MATCH($A44,'ВРП-НОМИН'!$B:$B,0))</f>
        <v>8.9680428147349472E-2</v>
      </c>
      <c r="X44" s="39">
        <f>R44*1000/INDEX('ВРП-НОМИН'!H:H,MATCH($A44,'ВРП-НОМИН'!$B:$B,0))</f>
        <v>0.11345800566829864</v>
      </c>
      <c r="Z44" s="41">
        <f t="shared" si="0"/>
        <v>9.1051677682996296E-2</v>
      </c>
    </row>
    <row r="45" spans="1:26" x14ac:dyDescent="0.25">
      <c r="A45" s="38" t="s">
        <v>49</v>
      </c>
      <c r="B45" s="38" t="s">
        <v>380</v>
      </c>
      <c r="C45" s="38" t="s">
        <v>381</v>
      </c>
      <c r="D45" s="2">
        <v>2052</v>
      </c>
      <c r="E45" s="3">
        <v>1316.8</v>
      </c>
      <c r="F45" s="3">
        <v>1551.1</v>
      </c>
      <c r="G45" s="3">
        <v>1933.2</v>
      </c>
      <c r="H45" s="3">
        <v>1560.6</v>
      </c>
      <c r="I45" s="3">
        <v>1887.8</v>
      </c>
      <c r="J45" s="2">
        <v>3289</v>
      </c>
      <c r="N45">
        <f>F45*'ВАЛЮТНЫЙ КУРС'!B$5</f>
        <v>90475.662999999986</v>
      </c>
      <c r="O45">
        <f>G45*'ВАЛЮТНЫЙ КУРС'!C$5</f>
        <v>120905.42112000001</v>
      </c>
      <c r="P45">
        <f>H45*'ВАЛЮТНЫЙ КУРС'!D$5</f>
        <v>101013.89255999999</v>
      </c>
      <c r="Q45">
        <f>I45*'ВАЛЮТНЫЙ КУРС'!E$5</f>
        <v>135812.48515999998</v>
      </c>
      <c r="R45">
        <f>J45*'ВАЛЮТНЫЙ КУРС'!F$5</f>
        <v>242220.70730000001</v>
      </c>
      <c r="T45" s="39">
        <f>N45*1000/INDEX('ВРП-НОМИН'!D:D,MATCH($A45,'ВРП-НОМИН'!$B:$B,0))</f>
        <v>0.10640894435998917</v>
      </c>
      <c r="U45" s="39">
        <f>O45*1000/INDEX('ВРП-НОМИН'!E:E,MATCH($A45,'ВРП-НОМИН'!$B:$B,0))</f>
        <v>0.13031245015287263</v>
      </c>
      <c r="V45" s="39">
        <f>P45*1000/INDEX('ВРП-НОМИН'!F:F,MATCH($A45,'ВРП-НОМИН'!$B:$B,0))</f>
        <v>0.10487166412588937</v>
      </c>
      <c r="W45" s="39">
        <f>Q45*1000/INDEX('ВРП-НОМИН'!G:G,MATCH($A45,'ВРП-НОМИН'!$B:$B,0))</f>
        <v>0.13890908396520502</v>
      </c>
      <c r="X45" s="39">
        <f>R45*1000/INDEX('ВРП-НОМИН'!H:H,MATCH($A45,'ВРП-НОМИН'!$B:$B,0))</f>
        <v>0.22693096296433241</v>
      </c>
      <c r="Z45" s="41">
        <f t="shared" si="0"/>
        <v>0.1414866211136577</v>
      </c>
    </row>
    <row r="46" spans="1:26" x14ac:dyDescent="0.25">
      <c r="A46" s="38" t="s">
        <v>50</v>
      </c>
      <c r="B46" s="38" t="s">
        <v>380</v>
      </c>
      <c r="C46" s="38" t="s">
        <v>381</v>
      </c>
      <c r="D46" s="3">
        <v>4804.6000000000004</v>
      </c>
      <c r="E46" s="3">
        <v>5543.3</v>
      </c>
      <c r="F46" s="3">
        <v>6844.2</v>
      </c>
      <c r="G46" s="3">
        <v>9062.6</v>
      </c>
      <c r="H46" s="3">
        <v>8276.7000000000007</v>
      </c>
      <c r="I46" s="3">
        <v>8748.1</v>
      </c>
      <c r="J46" s="3">
        <v>11556.6</v>
      </c>
      <c r="N46">
        <f>F46*'ВАЛЮТНЫЙ КУРС'!B$5</f>
        <v>399222.18599999999</v>
      </c>
      <c r="O46">
        <f>G46*'ВАЛЮТНЫЙ КУРС'!C$5</f>
        <v>566789.50416000001</v>
      </c>
      <c r="P46">
        <f>H46*'ВАЛЮТНЫЙ КУРС'!D$5</f>
        <v>535730.92692</v>
      </c>
      <c r="Q46">
        <f>I46*'ВАЛЮТНЫЙ КУРС'!E$5</f>
        <v>629357.55981999997</v>
      </c>
      <c r="R46">
        <f>J46*'ВАЛЮТНЫЙ КУРС'!F$5</f>
        <v>851093.89662000013</v>
      </c>
      <c r="T46" s="39">
        <f>N46*1000/INDEX('ВРП-НОМИН'!D:D,MATCH($A46,'ВРП-НОМИН'!$B:$B,0))</f>
        <v>0.27690624911258543</v>
      </c>
      <c r="U46" s="39">
        <f>O46*1000/INDEX('ВРП-НОМИН'!E:E,MATCH($A46,'ВРП-НОМИН'!$B:$B,0))</f>
        <v>0.36609036719176141</v>
      </c>
      <c r="V46" s="39">
        <f>P46*1000/INDEX('ВРП-НОМИН'!F:F,MATCH($A46,'ВРП-НОМИН'!$B:$B,0))</f>
        <v>0.32746039119679976</v>
      </c>
      <c r="W46" s="39">
        <f>Q46*1000/INDEX('ВРП-НОМИН'!G:G,MATCH($A46,'ВРП-НОМИН'!$B:$B,0))</f>
        <v>0.36706294632368291</v>
      </c>
      <c r="X46" s="39">
        <f>R46*1000/INDEX('ВРП-НОМИН'!H:H,MATCH($A46,'ВРП-НОМИН'!$B:$B,0))</f>
        <v>0.41659965601560761</v>
      </c>
      <c r="Z46" s="41">
        <f t="shared" si="0"/>
        <v>0.35082392196808743</v>
      </c>
    </row>
    <row r="47" spans="1:26" x14ac:dyDescent="0.25">
      <c r="A47" s="38" t="s">
        <v>51</v>
      </c>
      <c r="B47" s="38" t="s">
        <v>380</v>
      </c>
      <c r="C47" s="38" t="s">
        <v>381</v>
      </c>
      <c r="D47" s="2">
        <v>18</v>
      </c>
      <c r="E47" s="2">
        <v>6</v>
      </c>
      <c r="F47" s="3">
        <v>5.4</v>
      </c>
      <c r="G47" s="3">
        <v>4.5999999999999996</v>
      </c>
      <c r="H47" s="3">
        <v>6.4</v>
      </c>
      <c r="I47" s="3">
        <v>4.8</v>
      </c>
      <c r="J47" s="3">
        <v>5.4</v>
      </c>
      <c r="N47">
        <f>F47*'ВАЛЮТНЫЙ КУРС'!B$5</f>
        <v>314.98200000000003</v>
      </c>
      <c r="O47">
        <f>G47*'ВАЛЮТНЫЙ КУРС'!C$5</f>
        <v>287.69135999999997</v>
      </c>
      <c r="P47">
        <f>H47*'ВАЛЮТНЫЙ КУРС'!D$5</f>
        <v>414.25664</v>
      </c>
      <c r="Q47">
        <f>I47*'ВАЛЮТНЫЙ КУРС'!E$5</f>
        <v>345.32256000000001</v>
      </c>
      <c r="R47">
        <f>J47*'ВАЛЮТНЫЙ КУРС'!F$5</f>
        <v>397.68678000000006</v>
      </c>
      <c r="T47" s="39">
        <f>N47*1000/INDEX('ВРП-НОМИН'!D:D,MATCH($A47,'ВРП-НОМИН'!$B:$B,0))</f>
        <v>3.109983727062626E-3</v>
      </c>
      <c r="U47" s="39">
        <f>O47*1000/INDEX('ВРП-НОМИН'!E:E,MATCH($A47,'ВРП-НОМИН'!$B:$B,0))</f>
        <v>2.3645999864589915E-3</v>
      </c>
      <c r="V47" s="39">
        <f>P47*1000/INDEX('ВРП-НОМИН'!F:F,MATCH($A47,'ВРП-НОМИН'!$B:$B,0))</f>
        <v>3.0036149182295787E-3</v>
      </c>
      <c r="W47" s="39">
        <f>Q47*1000/INDEX('ВРП-НОМИН'!G:G,MATCH($A47,'ВРП-НОМИН'!$B:$B,0))</f>
        <v>2.4150869804416375E-3</v>
      </c>
      <c r="X47" s="39">
        <f>R47*1000/INDEX('ВРП-НОМИН'!H:H,MATCH($A47,'ВРП-НОМИН'!$B:$B,0))</f>
        <v>2.1155067010500653E-3</v>
      </c>
      <c r="Z47" s="41">
        <f t="shared" si="0"/>
        <v>2.6017584626485796E-3</v>
      </c>
    </row>
    <row r="48" spans="1:26" x14ac:dyDescent="0.25">
      <c r="A48" s="38" t="s">
        <v>52</v>
      </c>
      <c r="B48" s="38" t="s">
        <v>380</v>
      </c>
      <c r="C48" s="38" t="s">
        <v>381</v>
      </c>
      <c r="D48" s="3">
        <v>1108.4000000000001</v>
      </c>
      <c r="E48" s="3">
        <v>980.9</v>
      </c>
      <c r="F48" s="3">
        <v>1160.5999999999999</v>
      </c>
      <c r="G48" s="3">
        <v>1295.4000000000001</v>
      </c>
      <c r="H48" s="3">
        <v>1401.5</v>
      </c>
      <c r="I48" s="3">
        <v>1303.3</v>
      </c>
      <c r="J48" s="3">
        <v>1768.8</v>
      </c>
      <c r="N48">
        <f>F48*'ВАЛЮТНЫЙ КУРС'!B$5</f>
        <v>67697.797999999995</v>
      </c>
      <c r="O48">
        <f>G48*'ВАЛЮТНЫЙ КУРС'!C$5</f>
        <v>81016.388640000005</v>
      </c>
      <c r="P48">
        <f>H48*'ВАЛЮТНЫЙ КУРС'!D$5</f>
        <v>90715.73139999999</v>
      </c>
      <c r="Q48">
        <f>I48*'ВАЛЮТНЫЙ КУРС'!E$5</f>
        <v>93762.269260000001</v>
      </c>
      <c r="R48">
        <f>J48*'ВАЛЮТНЫЙ КУРС'!F$5</f>
        <v>130264.51416000001</v>
      </c>
      <c r="T48" s="39">
        <f>N48*1000/INDEX('ВРП-НОМИН'!D:D,MATCH($A48,'ВРП-НОМИН'!$B:$B,0))</f>
        <v>3.3145091375078227E-2</v>
      </c>
      <c r="U48" s="39">
        <f>O48*1000/INDEX('ВРП-НОМИН'!E:E,MATCH($A48,'ВРП-НОМИН'!$B:$B,0))</f>
        <v>3.7510424569749977E-2</v>
      </c>
      <c r="V48" s="39">
        <f>P48*1000/INDEX('ВРП-НОМИН'!F:F,MATCH($A48,'ВРП-НОМИН'!$B:$B,0))</f>
        <v>3.9530710520468443E-2</v>
      </c>
      <c r="W48" s="39">
        <f>Q48*1000/INDEX('ВРП-НОМИН'!G:G,MATCH($A48,'ВРП-НОМИН'!$B:$B,0))</f>
        <v>3.9646567297039657E-2</v>
      </c>
      <c r="X48" s="39">
        <f>R48*1000/INDEX('ВРП-НОМИН'!H:H,MATCH($A48,'ВРП-НОМИН'!$B:$B,0))</f>
        <v>4.8061619925988515E-2</v>
      </c>
      <c r="Z48" s="41">
        <f t="shared" si="0"/>
        <v>3.957888273766496E-2</v>
      </c>
    </row>
    <row r="49" spans="1:26" x14ac:dyDescent="0.25">
      <c r="A49" s="38" t="s">
        <v>53</v>
      </c>
      <c r="B49" s="38" t="s">
        <v>380</v>
      </c>
      <c r="C49" s="38" t="s">
        <v>381</v>
      </c>
      <c r="D49" s="3">
        <v>55.4</v>
      </c>
      <c r="E49" s="3">
        <v>46.4</v>
      </c>
      <c r="F49" s="3">
        <v>55.2</v>
      </c>
      <c r="G49" s="3">
        <v>64.2</v>
      </c>
      <c r="H49" s="3">
        <v>62.9</v>
      </c>
      <c r="I49" s="3">
        <v>56.3</v>
      </c>
      <c r="J49" s="2">
        <v>68</v>
      </c>
      <c r="N49">
        <f>F49*'ВАЛЮТНЫЙ КУРС'!B$5</f>
        <v>3219.8160000000003</v>
      </c>
      <c r="O49">
        <f>G49*'ВАЛЮТНЫЙ КУРС'!C$5</f>
        <v>4015.1707200000005</v>
      </c>
      <c r="P49">
        <f>H49*'ВАЛЮТНЫЙ КУРС'!D$5</f>
        <v>4071.3660399999994</v>
      </c>
      <c r="Q49">
        <f>I49*'ВАЛЮТНЫЙ КУРС'!E$5</f>
        <v>4050.3458599999999</v>
      </c>
      <c r="R49">
        <f>J49*'ВАЛЮТНЫЙ КУРС'!F$5</f>
        <v>5007.9076000000005</v>
      </c>
      <c r="T49" s="39">
        <f>N49*1000/INDEX('ВРП-НОМИН'!D:D,MATCH($A49,'ВРП-НОМИН'!$B:$B,0))</f>
        <v>5.0347916950899772E-3</v>
      </c>
      <c r="U49" s="39">
        <f>O49*1000/INDEX('ВРП-НОМИН'!E:E,MATCH($A49,'ВРП-НОМИН'!$B:$B,0))</f>
        <v>5.9390672584785443E-3</v>
      </c>
      <c r="V49" s="39">
        <f>P49*1000/INDEX('ВРП-НОМИН'!F:F,MATCH($A49,'ВРП-НОМИН'!$B:$B,0))</f>
        <v>5.7044014120465787E-3</v>
      </c>
      <c r="W49" s="39">
        <f>Q49*1000/INDEX('ВРП-НОМИН'!G:G,MATCH($A49,'ВРП-НОМИН'!$B:$B,0))</f>
        <v>5.4675380265734831E-3</v>
      </c>
      <c r="X49" s="39">
        <f>R49*1000/INDEX('ВРП-НОМИН'!H:H,MATCH($A49,'ВРП-НОМИН'!$B:$B,0))</f>
        <v>6.2402022772174038E-3</v>
      </c>
      <c r="Z49" s="41">
        <f t="shared" si="0"/>
        <v>5.6772001338811981E-3</v>
      </c>
    </row>
    <row r="50" spans="1:26" x14ac:dyDescent="0.25">
      <c r="A50" s="38" t="s">
        <v>54</v>
      </c>
      <c r="B50" s="38" t="s">
        <v>380</v>
      </c>
      <c r="C50" s="38" t="s">
        <v>381</v>
      </c>
      <c r="D50" s="3">
        <v>0.3</v>
      </c>
      <c r="E50" s="3">
        <v>1.2</v>
      </c>
      <c r="F50" s="3">
        <v>3.6</v>
      </c>
      <c r="G50" s="3">
        <v>0.7</v>
      </c>
      <c r="H50" s="3">
        <v>4.2</v>
      </c>
      <c r="I50" s="3">
        <v>4.3</v>
      </c>
      <c r="J50" s="3">
        <v>6.1</v>
      </c>
      <c r="N50">
        <f>F50*'ВАЛЮТНЫЙ КУРС'!B$5</f>
        <v>209.988</v>
      </c>
      <c r="O50">
        <f>G50*'ВАЛЮТНЫЙ КУРС'!C$5</f>
        <v>43.779119999999999</v>
      </c>
      <c r="P50">
        <f>H50*'ВАЛЮТНЫЙ КУРС'!D$5</f>
        <v>271.85591999999997</v>
      </c>
      <c r="Q50">
        <f>I50*'ВАЛЮТНЫЙ КУРС'!E$5</f>
        <v>309.35145999999997</v>
      </c>
      <c r="R50">
        <f>J50*'ВАЛЮТНЫЙ КУРС'!F$5</f>
        <v>449.23876999999999</v>
      </c>
      <c r="T50" s="39">
        <f>N50*1000/INDEX('ВРП-НОМИН'!D:D,MATCH($A50,'ВРП-НОМИН'!$B:$B,0))</f>
        <v>3.4505824844605682E-3</v>
      </c>
      <c r="U50" s="39">
        <f>O50*1000/INDEX('ВРП-НОМИН'!E:E,MATCH($A50,'ВРП-НОМИН'!$B:$B,0))</f>
        <v>6.488849323404471E-4</v>
      </c>
      <c r="V50" s="39">
        <f>P50*1000/INDEX('ВРП-НОМИН'!F:F,MATCH($A50,'ВРП-НОМИН'!$B:$B,0))</f>
        <v>3.6841067974110464E-3</v>
      </c>
      <c r="W50" s="39">
        <f>Q50*1000/INDEX('ВРП-НОМИН'!G:G,MATCH($A50,'ВРП-НОМИН'!$B:$B,0))</f>
        <v>4.3658361737607919E-3</v>
      </c>
      <c r="X50" s="39">
        <f>R50*1000/INDEX('ВРП-НОМИН'!H:H,MATCH($A50,'ВРП-НОМИН'!$B:$B,0))</f>
        <v>6.2540565635803777E-3</v>
      </c>
      <c r="Z50" s="41">
        <f t="shared" si="0"/>
        <v>3.6806933903106463E-3</v>
      </c>
    </row>
    <row r="51" spans="1:26" x14ac:dyDescent="0.25">
      <c r="A51" s="38" t="s">
        <v>55</v>
      </c>
      <c r="B51" s="38" t="s">
        <v>380</v>
      </c>
      <c r="C51" s="38" t="s">
        <v>381</v>
      </c>
      <c r="D51" s="2">
        <v>23</v>
      </c>
      <c r="E51" s="3">
        <v>25.5</v>
      </c>
      <c r="F51" s="3">
        <v>23.4</v>
      </c>
      <c r="G51" s="3">
        <v>35.700000000000003</v>
      </c>
      <c r="H51" s="3">
        <v>21.5</v>
      </c>
      <c r="I51" s="3">
        <v>31.9</v>
      </c>
      <c r="J51" s="3">
        <v>21.4</v>
      </c>
      <c r="N51">
        <f>F51*'ВАЛЮТНЫЙ КУРС'!B$5</f>
        <v>1364.9219999999998</v>
      </c>
      <c r="O51">
        <f>G51*'ВАЛЮТНЫЙ КУРС'!C$5</f>
        <v>2232.7351200000003</v>
      </c>
      <c r="P51">
        <f>H51*'ВАЛЮТНЫЙ КУРС'!D$5</f>
        <v>1391.6433999999999</v>
      </c>
      <c r="Q51">
        <f>I51*'ВАЛЮТНЫЙ КУРС'!E$5</f>
        <v>2294.9561799999997</v>
      </c>
      <c r="R51">
        <f>J51*'ВАЛЮТНЫЙ КУРС'!F$5</f>
        <v>1576.0179800000001</v>
      </c>
      <c r="T51" s="39">
        <f>N51*1000/INDEX('ВРП-НОМИН'!D:D,MATCH($A51,'ВРП-НОМИН'!$B:$B,0))</f>
        <v>8.7933683220644664E-3</v>
      </c>
      <c r="U51" s="39">
        <f>O51*1000/INDEX('ВРП-НОМИН'!E:E,MATCH($A51,'ВРП-НОМИН'!$B:$B,0))</f>
        <v>1.3818353745354809E-2</v>
      </c>
      <c r="V51" s="39">
        <f>P51*1000/INDEX('ВРП-НОМИН'!F:F,MATCH($A51,'ВРП-НОМИН'!$B:$B,0))</f>
        <v>8.1124233393198696E-3</v>
      </c>
      <c r="W51" s="39">
        <f>Q51*1000/INDEX('ВРП-НОМИН'!G:G,MATCH($A51,'ВРП-НОМИН'!$B:$B,0))</f>
        <v>1.2744271520215365E-2</v>
      </c>
      <c r="X51" s="39">
        <f>R51*1000/INDEX('ВРП-НОМИН'!H:H,MATCH($A51,'ВРП-НОМИН'!$B:$B,0))</f>
        <v>7.4069035654683833E-3</v>
      </c>
      <c r="Z51" s="41">
        <f t="shared" si="0"/>
        <v>1.0175064098484579E-2</v>
      </c>
    </row>
    <row r="52" spans="1:26" x14ac:dyDescent="0.25">
      <c r="A52" s="38" t="s">
        <v>56</v>
      </c>
      <c r="B52" s="38" t="s">
        <v>380</v>
      </c>
      <c r="C52" s="38" t="s">
        <v>381</v>
      </c>
      <c r="D52" s="3">
        <v>15.4</v>
      </c>
      <c r="E52" s="3">
        <v>16.100000000000001</v>
      </c>
      <c r="F52" s="3">
        <v>16.5</v>
      </c>
      <c r="G52" s="3">
        <v>21.7</v>
      </c>
      <c r="H52" s="3">
        <v>18.3</v>
      </c>
      <c r="I52" s="3">
        <v>15.2</v>
      </c>
      <c r="J52" s="3">
        <v>16.100000000000001</v>
      </c>
      <c r="N52">
        <f>F52*'ВАЛЮТНЫЙ КУРС'!B$5</f>
        <v>962.44499999999994</v>
      </c>
      <c r="O52">
        <f>G52*'ВАЛЮТНЫЙ КУРС'!C$5</f>
        <v>1357.15272</v>
      </c>
      <c r="P52">
        <f>H52*'ВАЛЮТНЫЙ КУРС'!D$5</f>
        <v>1184.5150799999999</v>
      </c>
      <c r="Q52">
        <f>I52*'ВАЛЮТНЫЙ КУРС'!E$5</f>
        <v>1093.52144</v>
      </c>
      <c r="R52">
        <f>J52*'ВАЛЮТНЫЙ КУРС'!F$5</f>
        <v>1185.6957700000003</v>
      </c>
      <c r="T52" s="39">
        <f>N52*1000/INDEX('ВРП-НОМИН'!D:D,MATCH($A52,'ВРП-НОМИН'!$B:$B,0))</f>
        <v>1.1628560643865336E-2</v>
      </c>
      <c r="U52" s="39">
        <f>O52*1000/INDEX('ВРП-НОМИН'!E:E,MATCH($A52,'ВРП-НОМИН'!$B:$B,0))</f>
        <v>1.5829081984669053E-2</v>
      </c>
      <c r="V52" s="39">
        <f>P52*1000/INDEX('ВРП-НОМИН'!F:F,MATCH($A52,'ВРП-НОМИН'!$B:$B,0))</f>
        <v>1.295542770227239E-2</v>
      </c>
      <c r="W52" s="39">
        <f>Q52*1000/INDEX('ВРП-НОМИН'!G:G,MATCH($A52,'ВРП-НОМИН'!$B:$B,0))</f>
        <v>1.1474869695938871E-2</v>
      </c>
      <c r="X52" s="39">
        <f>R52*1000/INDEX('ВРП-НОМИН'!H:H,MATCH($A52,'ВРП-НОМИН'!$B:$B,0))</f>
        <v>1.0918843610091E-2</v>
      </c>
      <c r="Z52" s="41">
        <f t="shared" si="0"/>
        <v>1.2561356727367332E-2</v>
      </c>
    </row>
    <row r="53" spans="1:26" x14ac:dyDescent="0.25">
      <c r="A53" s="38" t="s">
        <v>57</v>
      </c>
      <c r="B53" s="38" t="s">
        <v>380</v>
      </c>
      <c r="C53" s="38" t="s">
        <v>381</v>
      </c>
      <c r="D53" s="3">
        <v>48.3</v>
      </c>
      <c r="E53" s="3">
        <v>58.9</v>
      </c>
      <c r="F53" s="3">
        <v>59.9</v>
      </c>
      <c r="G53" s="3">
        <v>96.6</v>
      </c>
      <c r="H53" s="3">
        <v>92.3</v>
      </c>
      <c r="I53" s="3">
        <v>124.2</v>
      </c>
      <c r="J53" s="3">
        <v>122.8</v>
      </c>
      <c r="N53">
        <f>F53*'ВАЛЮТНЫЙ КУРС'!B$5</f>
        <v>3493.9669999999996</v>
      </c>
      <c r="O53">
        <f>G53*'ВАЛЮТНЫЙ КУРС'!C$5</f>
        <v>6041.5185599999995</v>
      </c>
      <c r="P53">
        <f>H53*'ВАЛЮТНЫЙ КУРС'!D$5</f>
        <v>5974.3574799999997</v>
      </c>
      <c r="Q53">
        <f>I53*'ВАЛЮТНЫЙ КУРС'!E$5</f>
        <v>8935.2212400000008</v>
      </c>
      <c r="R53">
        <f>J53*'ВАЛЮТНЫЙ КУРС'!F$5</f>
        <v>9043.6919600000001</v>
      </c>
      <c r="T53" s="39">
        <f>N53*1000/INDEX('ВРП-НОМИН'!D:D,MATCH($A53,'ВРП-НОМИН'!$B:$B,0))</f>
        <v>2.2907298096703065E-2</v>
      </c>
      <c r="U53" s="39">
        <f>O53*1000/INDEX('ВРП-НОМИН'!E:E,MATCH($A53,'ВРП-НОМИН'!$B:$B,0))</f>
        <v>3.7503355644571711E-2</v>
      </c>
      <c r="V53" s="39">
        <f>P53*1000/INDEX('ВРП-НОМИН'!F:F,MATCH($A53,'ВРП-НОМИН'!$B:$B,0))</f>
        <v>3.4442394774407227E-2</v>
      </c>
      <c r="W53" s="39">
        <f>Q53*1000/INDEX('ВРП-НОМИН'!G:G,MATCH($A53,'ВРП-НОМИН'!$B:$B,0))</f>
        <v>4.9873122791440044E-2</v>
      </c>
      <c r="X53" s="39">
        <f>R53*1000/INDEX('ВРП-НОМИН'!H:H,MATCH($A53,'ВРП-НОМИН'!$B:$B,0))</f>
        <v>4.5676812222456509E-2</v>
      </c>
      <c r="Z53" s="41">
        <f t="shared" si="0"/>
        <v>3.8080596705915709E-2</v>
      </c>
    </row>
    <row r="54" spans="1:26" x14ac:dyDescent="0.25">
      <c r="A54" s="38" t="s">
        <v>58</v>
      </c>
      <c r="B54" s="38" t="s">
        <v>380</v>
      </c>
      <c r="C54" s="38" t="s">
        <v>381</v>
      </c>
      <c r="D54" s="3">
        <v>1.8</v>
      </c>
      <c r="E54" s="2">
        <v>1</v>
      </c>
      <c r="F54" s="3">
        <v>1.8</v>
      </c>
      <c r="G54" s="3">
        <v>3.7</v>
      </c>
      <c r="H54" s="3">
        <v>5.3</v>
      </c>
      <c r="I54" s="3">
        <v>12.9</v>
      </c>
      <c r="J54" s="2">
        <v>23</v>
      </c>
      <c r="N54">
        <f>F54*'ВАЛЮТНЫЙ КУРС'!B$5</f>
        <v>104.994</v>
      </c>
      <c r="O54">
        <f>G54*'ВАЛЮТНЫЙ КУРС'!C$5</f>
        <v>231.40392000000003</v>
      </c>
      <c r="P54">
        <f>H54*'ВАЛЮТНЫЙ КУРС'!D$5</f>
        <v>343.05627999999996</v>
      </c>
      <c r="Q54">
        <f>I54*'ВАЛЮТНЫЙ КУРС'!E$5</f>
        <v>928.05438000000004</v>
      </c>
      <c r="R54">
        <f>J54*'ВАЛЮТНЫЙ КУРС'!F$5</f>
        <v>1693.8511000000001</v>
      </c>
      <c r="T54" s="39">
        <f>N54*1000/INDEX('ВРП-НОМИН'!D:D,MATCH($A54,'ВРП-НОМИН'!$B:$B,0))</f>
        <v>4.8613746766618533E-4</v>
      </c>
      <c r="U54" s="39">
        <f>O54*1000/INDEX('ВРП-НОМИН'!E:E,MATCH($A54,'ВРП-НОМИН'!$B:$B,0))</f>
        <v>1.0337285209778265E-3</v>
      </c>
      <c r="V54" s="39">
        <f>P54*1000/INDEX('ВРП-НОМИН'!F:F,MATCH($A54,'ВРП-НОМИН'!$B:$B,0))</f>
        <v>1.4196799278810997E-3</v>
      </c>
      <c r="W54" s="39">
        <f>Q54*1000/INDEX('ВРП-НОМИН'!G:G,MATCH($A54,'ВРП-НОМИН'!$B:$B,0))</f>
        <v>3.6846096068361566E-3</v>
      </c>
      <c r="X54" s="39">
        <f>R54*1000/INDEX('ВРП-НОМИН'!H:H,MATCH($A54,'ВРП-НОМИН'!$B:$B,0))</f>
        <v>6.0758410816930388E-3</v>
      </c>
      <c r="Z54" s="41">
        <f t="shared" si="0"/>
        <v>2.5399993210108614E-3</v>
      </c>
    </row>
    <row r="55" spans="1:26" x14ac:dyDescent="0.25">
      <c r="A55" s="38" t="s">
        <v>59</v>
      </c>
      <c r="B55" s="38" t="s">
        <v>380</v>
      </c>
      <c r="C55" s="38" t="s">
        <v>381</v>
      </c>
      <c r="D55" s="3">
        <v>964.2</v>
      </c>
      <c r="E55" s="3">
        <v>831.7</v>
      </c>
      <c r="F55" s="3">
        <v>1000.2</v>
      </c>
      <c r="G55" s="3">
        <v>1072.8</v>
      </c>
      <c r="H55" s="3">
        <v>1196.9000000000001</v>
      </c>
      <c r="I55" s="3">
        <v>1058.5</v>
      </c>
      <c r="J55" s="3">
        <v>1511.5</v>
      </c>
      <c r="N55">
        <f>F55*'ВАЛЮТНЫЙ КУРС'!B$5</f>
        <v>58341.665999999997</v>
      </c>
      <c r="O55">
        <f>G55*'ВАЛЮТНЫЙ КУРС'!C$5</f>
        <v>67094.628479999999</v>
      </c>
      <c r="P55">
        <f>H55*'ВАЛЮТНЫЙ КУРС'!D$5</f>
        <v>77472.464439999996</v>
      </c>
      <c r="Q55">
        <f>I55*'ВАЛЮТНЫЙ КУРС'!E$5</f>
        <v>76150.818700000003</v>
      </c>
      <c r="R55">
        <f>J55*'ВАЛЮТНЫЙ КУРС'!F$5</f>
        <v>111315.47555</v>
      </c>
      <c r="T55" s="39">
        <f>N55*1000/INDEX('ВРП-НОМИН'!D:D,MATCH($A55,'ВРП-НОМИН'!$B:$B,0))</f>
        <v>7.9310643146923779E-2</v>
      </c>
      <c r="U55" s="39">
        <f>O55*1000/INDEX('ВРП-НОМИН'!E:E,MATCH($A55,'ВРП-НОМИН'!$B:$B,0))</f>
        <v>8.5574893648672323E-2</v>
      </c>
      <c r="V55" s="39">
        <f>P55*1000/INDEX('ВРП-НОМИН'!F:F,MATCH($A55,'ВРП-НОМИН'!$B:$B,0))</f>
        <v>9.34276790767508E-2</v>
      </c>
      <c r="W55" s="39">
        <f>Q55*1000/INDEX('ВРП-НОМИН'!G:G,MATCH($A55,'ВРП-НОМИН'!$B:$B,0))</f>
        <v>8.9918184958384356E-2</v>
      </c>
      <c r="X55" s="39">
        <f>R55*1000/INDEX('ВРП-НОМИН'!H:H,MATCH($A55,'ВРП-НОМИН'!$B:$B,0))</f>
        <v>0.10725445016205852</v>
      </c>
      <c r="Z55" s="41">
        <f t="shared" si="0"/>
        <v>9.1097170198557953E-2</v>
      </c>
    </row>
    <row r="56" spans="1:26" x14ac:dyDescent="0.25">
      <c r="A56" s="38" t="s">
        <v>60</v>
      </c>
      <c r="B56" s="38" t="s">
        <v>380</v>
      </c>
      <c r="C56" s="38" t="s">
        <v>381</v>
      </c>
      <c r="D56" s="3">
        <v>42044.1</v>
      </c>
      <c r="E56" s="3">
        <v>31355.9</v>
      </c>
      <c r="F56" s="3">
        <v>36971.1</v>
      </c>
      <c r="G56" s="3">
        <v>43570.3</v>
      </c>
      <c r="H56" s="3">
        <v>39596.6</v>
      </c>
      <c r="I56" s="2">
        <v>31203</v>
      </c>
      <c r="J56" s="3">
        <v>44245.3</v>
      </c>
      <c r="N56">
        <f>F56*'ВАЛЮТНЫЙ КУРС'!B$5</f>
        <v>2156524.2629999998</v>
      </c>
      <c r="O56">
        <f>G56*'ВАЛЮТНЫЙ КУРС'!C$5</f>
        <v>2724956.2744800001</v>
      </c>
      <c r="P56">
        <f>H56*'ВАЛЮТНЫЙ КУРС'!D$5</f>
        <v>2562992.8861599998</v>
      </c>
      <c r="Q56">
        <f>I56*'ВАЛЮТНЫЙ КУРС'!E$5</f>
        <v>2244812.4665999999</v>
      </c>
      <c r="R56">
        <f>J56*'ВАЛЮТНЫЙ КУРС'!F$5</f>
        <v>3258476.0902100005</v>
      </c>
      <c r="T56" s="39">
        <f>N56*1000/INDEX('ВРП-НОМИН'!D:D,MATCH($A56,'ВРП-НОМИН'!$B:$B,0))</f>
        <v>0.18240707824737934</v>
      </c>
      <c r="U56" s="39">
        <f>O56*1000/INDEX('ВРП-НОМИН'!E:E,MATCH($A56,'ВРП-НОМИН'!$B:$B,0))</f>
        <v>0.20441060566661862</v>
      </c>
      <c r="V56" s="39">
        <f>P56*1000/INDEX('ВРП-НОМИН'!F:F,MATCH($A56,'ВРП-НОМИН'!$B:$B,0))</f>
        <v>0.18172429319622527</v>
      </c>
      <c r="W56" s="39">
        <f>Q56*1000/INDEX('ВРП-НОМИН'!G:G,MATCH($A56,'ВРП-НОМИН'!$B:$B,0))</f>
        <v>0.16439030785334086</v>
      </c>
      <c r="X56" s="39">
        <f>R56*1000/INDEX('ВРП-НОМИН'!H:H,MATCH($A56,'ВРП-НОМИН'!$B:$B,0))</f>
        <v>0.18990296311701907</v>
      </c>
      <c r="Z56" s="41">
        <f t="shared" si="0"/>
        <v>0.18456704961611664</v>
      </c>
    </row>
    <row r="57" spans="1:26" x14ac:dyDescent="0.25">
      <c r="A57" s="38" t="s">
        <v>61</v>
      </c>
      <c r="B57" s="38" t="s">
        <v>380</v>
      </c>
      <c r="C57" s="38" t="s">
        <v>381</v>
      </c>
      <c r="D57" s="3">
        <v>7518.2</v>
      </c>
      <c r="E57" s="3">
        <v>5711.6</v>
      </c>
      <c r="F57" s="3">
        <v>4268.8999999999996</v>
      </c>
      <c r="G57" s="3">
        <v>4464.7</v>
      </c>
      <c r="H57" s="3">
        <v>4258.2</v>
      </c>
      <c r="I57" s="3">
        <v>3152.5</v>
      </c>
      <c r="J57" s="2">
        <v>3715</v>
      </c>
      <c r="N57">
        <f>F57*'ВАЛЮТНЫЙ КУРС'!B$5</f>
        <v>249004.93699999998</v>
      </c>
      <c r="O57">
        <f>G57*'ВАЛЮТНЫЙ КУРС'!C$5</f>
        <v>279229.48151999997</v>
      </c>
      <c r="P57">
        <f>H57*'ВАЛЮТНЫЙ КУРС'!D$5</f>
        <v>275623.06631999998</v>
      </c>
      <c r="Q57">
        <f>I57*'ВАЛЮТНЫЙ КУРС'!E$5</f>
        <v>226797.7855</v>
      </c>
      <c r="R57">
        <f>J57*'ВАЛЮТНЫЙ КУРС'!F$5</f>
        <v>273593.77550000005</v>
      </c>
      <c r="T57" s="39">
        <f>N57*1000/INDEX('ВРП-НОМИН'!D:D,MATCH($A57,'ВРП-НОМИН'!$B:$B,0))</f>
        <v>0.1673541546678875</v>
      </c>
      <c r="U57" s="39">
        <f>O57*1000/INDEX('ВРП-НОМИН'!E:E,MATCH($A57,'ВРП-НОМИН'!$B:$B,0))</f>
        <v>0.1605354965324475</v>
      </c>
      <c r="V57" s="39">
        <f>P57*1000/INDEX('ВРП-НОМИН'!F:F,MATCH($A57,'ВРП-НОМИН'!$B:$B,0))</f>
        <v>0.15284187324248386</v>
      </c>
      <c r="W57" s="39">
        <f>Q57*1000/INDEX('ВРП-НОМИН'!G:G,MATCH($A57,'ВРП-НОМИН'!$B:$B,0))</f>
        <v>0.1338679955980796</v>
      </c>
      <c r="X57" s="39">
        <f>R57*1000/INDEX('ВРП-НОМИН'!H:H,MATCH($A57,'ВРП-НОМИН'!$B:$B,0))</f>
        <v>0.13570960565688894</v>
      </c>
      <c r="Z57" s="41">
        <f t="shared" si="0"/>
        <v>0.15006182513955749</v>
      </c>
    </row>
    <row r="58" spans="1:26" x14ac:dyDescent="0.25">
      <c r="A58" s="38" t="s">
        <v>62</v>
      </c>
      <c r="B58" s="38" t="s">
        <v>380</v>
      </c>
      <c r="C58" s="38" t="s">
        <v>381</v>
      </c>
      <c r="D58" s="3">
        <v>411.3</v>
      </c>
      <c r="E58" s="3">
        <v>220.6</v>
      </c>
      <c r="F58" s="3">
        <v>338.8</v>
      </c>
      <c r="G58" s="3">
        <v>467.5</v>
      </c>
      <c r="H58" s="3">
        <v>347.1</v>
      </c>
      <c r="I58" s="3">
        <v>168.1</v>
      </c>
      <c r="J58" s="3">
        <v>324.60000000000002</v>
      </c>
      <c r="N58">
        <f>F58*'ВАЛЮТНЫЙ КУРС'!B$5</f>
        <v>19762.204000000002</v>
      </c>
      <c r="O58">
        <f>G58*'ВАЛЮТНЫЙ КУРС'!C$5</f>
        <v>29238.198</v>
      </c>
      <c r="P58">
        <f>H58*'ВАЛЮТНЫЙ КУРС'!D$5</f>
        <v>22466.949959999998</v>
      </c>
      <c r="Q58">
        <f>I58*'ВАЛЮТНЫЙ КУРС'!E$5</f>
        <v>12093.483819999999</v>
      </c>
      <c r="R58">
        <f>J58*'ВАЛЮТНЫЙ КУРС'!F$5</f>
        <v>23905.394220000002</v>
      </c>
      <c r="T58" s="39">
        <f>N58*1000/INDEX('ВРП-НОМИН'!D:D,MATCH($A58,'ВРП-НОМИН'!$B:$B,0))</f>
        <v>0.11090326575353236</v>
      </c>
      <c r="U58" s="39">
        <f>O58*1000/INDEX('ВРП-НОМИН'!E:E,MATCH($A58,'ВРП-НОМИН'!$B:$B,0))</f>
        <v>0.15173671339853678</v>
      </c>
      <c r="V58" s="39">
        <f>P58*1000/INDEX('ВРП-НОМИН'!F:F,MATCH($A58,'ВРП-НОМИН'!$B:$B,0))</f>
        <v>0.11052102751301986</v>
      </c>
      <c r="W58" s="39">
        <f>Q58*1000/INDEX('ВРП-НОМИН'!G:G,MATCH($A58,'ВРП-НОМИН'!$B:$B,0))</f>
        <v>6.1094025728853196E-2</v>
      </c>
      <c r="X58" s="39">
        <f>R58*1000/INDEX('ВРП-НОМИН'!H:H,MATCH($A58,'ВРП-НОМИН'!$B:$B,0))</f>
        <v>0.10556520375528855</v>
      </c>
      <c r="Z58" s="41">
        <f t="shared" si="0"/>
        <v>0.10796404722984616</v>
      </c>
    </row>
    <row r="59" spans="1:26" x14ac:dyDescent="0.25">
      <c r="A59" s="38" t="s">
        <v>63</v>
      </c>
      <c r="B59" s="38" t="s">
        <v>380</v>
      </c>
      <c r="C59" s="38" t="s">
        <v>381</v>
      </c>
      <c r="D59" s="2">
        <v>121</v>
      </c>
      <c r="E59" s="3">
        <v>158.30000000000001</v>
      </c>
      <c r="F59" s="3">
        <v>215.3</v>
      </c>
      <c r="G59" s="3">
        <v>287.10000000000002</v>
      </c>
      <c r="H59" s="3">
        <v>269.8</v>
      </c>
      <c r="I59" s="3">
        <v>251.1</v>
      </c>
      <c r="J59" s="3">
        <v>375.7</v>
      </c>
      <c r="N59">
        <f>F59*'ВАЛЮТНЫЙ КУРС'!B$5</f>
        <v>12558.449000000001</v>
      </c>
      <c r="O59">
        <f>G59*'ВАЛЮТНЫЙ КУРС'!C$5</f>
        <v>17955.693360000001</v>
      </c>
      <c r="P59">
        <f>H59*'ВАЛЮТНЫЙ КУРС'!D$5</f>
        <v>17463.50648</v>
      </c>
      <c r="Q59">
        <f>I59*'ВАЛЮТНЫЙ КУРС'!E$5</f>
        <v>18064.686419999998</v>
      </c>
      <c r="R59">
        <f>J59*'ВАЛЮТНЫЙ КУРС'!F$5</f>
        <v>27668.689490000001</v>
      </c>
      <c r="T59" s="39">
        <f>N59*1000/INDEX('ВРП-НОМИН'!D:D,MATCH($A59,'ВРП-НОМИН'!$B:$B,0))</f>
        <v>5.3193302606597923E-2</v>
      </c>
      <c r="U59" s="39">
        <f>O59*1000/INDEX('ВРП-НОМИН'!E:E,MATCH($A59,'ВРП-НОМИН'!$B:$B,0))</f>
        <v>7.3086998634658548E-2</v>
      </c>
      <c r="V59" s="39">
        <f>P59*1000/INDEX('ВРП-НОМИН'!F:F,MATCH($A59,'ВРП-НОМИН'!$B:$B,0))</f>
        <v>6.6461670739434639E-2</v>
      </c>
      <c r="W59" s="39">
        <f>Q59*1000/INDEX('ВРП-НОМИН'!G:G,MATCH($A59,'ВРП-НОМИН'!$B:$B,0))</f>
        <v>6.7813705523682849E-2</v>
      </c>
      <c r="X59" s="39">
        <f>R59*1000/INDEX('ВРП-НОМИН'!H:H,MATCH($A59,'ВРП-НОМИН'!$B:$B,0))</f>
        <v>9.0965392175505172E-2</v>
      </c>
      <c r="Z59" s="41">
        <f t="shared" si="0"/>
        <v>7.0304213935975815E-2</v>
      </c>
    </row>
    <row r="60" spans="1:26" x14ac:dyDescent="0.25">
      <c r="A60" s="38" t="s">
        <v>64</v>
      </c>
      <c r="B60" s="38" t="s">
        <v>380</v>
      </c>
      <c r="C60" s="38" t="s">
        <v>381</v>
      </c>
      <c r="D60" s="3">
        <v>11408.3</v>
      </c>
      <c r="E60" s="3">
        <v>9278.7000000000007</v>
      </c>
      <c r="F60" s="3">
        <v>13028.7</v>
      </c>
      <c r="G60" s="3">
        <v>15476.5</v>
      </c>
      <c r="H60" s="3">
        <v>12867.5</v>
      </c>
      <c r="I60" s="3">
        <v>8825.1</v>
      </c>
      <c r="J60" s="3">
        <v>12072.5</v>
      </c>
      <c r="N60">
        <f>F60*'ВАЛЮТНЫЙ КУРС'!B$5</f>
        <v>759964.071</v>
      </c>
      <c r="O60">
        <f>G60*'ВАЛЮТНЫЙ КУРС'!C$5</f>
        <v>967925.07240000006</v>
      </c>
      <c r="P60">
        <f>H60*'ВАЛЮТНЫЙ КУРС'!D$5</f>
        <v>832882.39299999992</v>
      </c>
      <c r="Q60">
        <f>I60*'ВАЛЮТНЫЙ КУРС'!E$5</f>
        <v>634897.10921999998</v>
      </c>
      <c r="R60">
        <f>J60*'ВАЛЮТНЫЙ КУРС'!F$5</f>
        <v>889087.71325000003</v>
      </c>
      <c r="T60" s="39">
        <f>N60*1000/INDEX('ВРП-НОМИН'!D:D,MATCH($A60,'ВРП-НОМИН'!$B:$B,0))</f>
        <v>0.33557596434137971</v>
      </c>
      <c r="U60" s="39">
        <f>O60*1000/INDEX('ВРП-НОМИН'!E:E,MATCH($A60,'ВРП-НОМИН'!$B:$B,0))</f>
        <v>0.36904632286678762</v>
      </c>
      <c r="V60" s="39">
        <f>P60*1000/INDEX('ВРП-НОМИН'!F:F,MATCH($A60,'ВРП-НОМИН'!$B:$B,0))</f>
        <v>0.29653099130622174</v>
      </c>
      <c r="W60" s="39">
        <f>Q60*1000/INDEX('ВРП-НОМИН'!G:G,MATCH($A60,'ВРП-НОМИН'!$B:$B,0))</f>
        <v>0.24128768484970287</v>
      </c>
      <c r="X60" s="39">
        <f>R60*1000/INDEX('ВРП-НОМИН'!H:H,MATCH($A60,'ВРП-НОМИН'!$B:$B,0))</f>
        <v>0.25163292941637605</v>
      </c>
      <c r="Z60" s="41">
        <f t="shared" si="0"/>
        <v>0.29881477855609362</v>
      </c>
    </row>
    <row r="61" spans="1:26" x14ac:dyDescent="0.25">
      <c r="A61" s="38" t="s">
        <v>65</v>
      </c>
      <c r="B61" s="38" t="s">
        <v>380</v>
      </c>
      <c r="C61" s="38" t="s">
        <v>381</v>
      </c>
      <c r="D61" s="3">
        <v>684.3</v>
      </c>
      <c r="E61" s="3">
        <v>511.8</v>
      </c>
      <c r="F61" s="3">
        <v>327.8</v>
      </c>
      <c r="G61" s="3">
        <v>402.8</v>
      </c>
      <c r="H61" s="3">
        <v>619.9</v>
      </c>
      <c r="I61" s="3">
        <v>497.2</v>
      </c>
      <c r="J61" s="3">
        <v>599.9</v>
      </c>
      <c r="N61">
        <f>F61*'ВАЛЮТНЫЙ КУРС'!B$5</f>
        <v>19120.574000000001</v>
      </c>
      <c r="O61">
        <f>G61*'ВАЛЮТНЫЙ КУРС'!C$5</f>
        <v>25191.75648</v>
      </c>
      <c r="P61">
        <f>H61*'ВАЛЮТНЫЙ КУРС'!D$5</f>
        <v>40124.639239999997</v>
      </c>
      <c r="Q61">
        <f>I61*'ВАЛЮТНЫЙ КУРС'!E$5</f>
        <v>35769.661840000001</v>
      </c>
      <c r="R61">
        <f>J61*'ВАЛЮТНЫЙ КУРС'!F$5</f>
        <v>44180.05543</v>
      </c>
      <c r="T61" s="39">
        <f>N61*1000/INDEX('ВРП-НОМИН'!D:D,MATCH($A61,'ВРП-НОМИН'!$B:$B,0))</f>
        <v>3.2296215323912421E-2</v>
      </c>
      <c r="U61" s="39">
        <f>O61*1000/INDEX('ВРП-НОМИН'!E:E,MATCH($A61,'ВРП-НОМИН'!$B:$B,0))</f>
        <v>3.7050032114005226E-2</v>
      </c>
      <c r="V61" s="39">
        <f>P61*1000/INDEX('ВРП-НОМИН'!F:F,MATCH($A61,'ВРП-НОМИН'!$B:$B,0))</f>
        <v>5.5509249989227225E-2</v>
      </c>
      <c r="W61" s="39">
        <f>Q61*1000/INDEX('ВРП-НОМИН'!G:G,MATCH($A61,'ВРП-НОМИН'!$B:$B,0))</f>
        <v>5.2261923587527945E-2</v>
      </c>
      <c r="X61" s="39">
        <f>R61*1000/INDEX('ВРП-НОМИН'!H:H,MATCH($A61,'ВРП-НОМИН'!$B:$B,0))</f>
        <v>5.092141402775683E-2</v>
      </c>
      <c r="Z61" s="41">
        <f t="shared" si="0"/>
        <v>4.5607767008485928E-2</v>
      </c>
    </row>
    <row r="62" spans="1:26" x14ac:dyDescent="0.25">
      <c r="A62" s="38" t="s">
        <v>66</v>
      </c>
      <c r="B62" s="38" t="s">
        <v>380</v>
      </c>
      <c r="C62" s="38" t="s">
        <v>381</v>
      </c>
      <c r="D62" s="3">
        <v>143.1</v>
      </c>
      <c r="E62" s="3">
        <v>145.6</v>
      </c>
      <c r="F62" s="3">
        <v>173.6</v>
      </c>
      <c r="G62" s="3">
        <v>207.7</v>
      </c>
      <c r="H62" s="2">
        <v>201</v>
      </c>
      <c r="I62" s="3">
        <v>248.5</v>
      </c>
      <c r="J62" s="3">
        <v>301.39999999999998</v>
      </c>
      <c r="N62">
        <f>F62*'ВАЛЮТНЫЙ КУРС'!B$5</f>
        <v>10126.088</v>
      </c>
      <c r="O62">
        <f>G62*'ВАЛЮТНЫЙ КУРС'!C$5</f>
        <v>12989.89032</v>
      </c>
      <c r="P62">
        <f>H62*'ВАЛЮТНЫЙ КУРС'!D$5</f>
        <v>13010.247599999999</v>
      </c>
      <c r="Q62">
        <f>I62*'ВАЛЮТНЫЙ КУРС'!E$5</f>
        <v>17877.636699999999</v>
      </c>
      <c r="R62">
        <f>J62*'ВАЛЮТНЫЙ КУРС'!F$5</f>
        <v>22196.813979999999</v>
      </c>
      <c r="T62" s="39">
        <f>N62*1000/INDEX('ВРП-НОМИН'!D:D,MATCH($A62,'ВРП-НОМИН'!$B:$B,0))</f>
        <v>3.4151402474563552E-2</v>
      </c>
      <c r="U62" s="39">
        <f>O62*1000/INDEX('ВРП-НОМИН'!E:E,MATCH($A62,'ВРП-НОМИН'!$B:$B,0))</f>
        <v>4.1026380360282159E-2</v>
      </c>
      <c r="V62" s="39">
        <f>P62*1000/INDEX('ВРП-НОМИН'!F:F,MATCH($A62,'ВРП-НОМИН'!$B:$B,0))</f>
        <v>3.8322871817999066E-2</v>
      </c>
      <c r="W62" s="39">
        <f>Q62*1000/INDEX('ВРП-НОМИН'!G:G,MATCH($A62,'ВРП-НОМИН'!$B:$B,0))</f>
        <v>5.166254341892558E-2</v>
      </c>
      <c r="X62" s="39">
        <f>R62*1000/INDEX('ВРП-НОМИН'!H:H,MATCH($A62,'ВРП-НОМИН'!$B:$B,0))</f>
        <v>5.5506009142861808E-2</v>
      </c>
      <c r="Z62" s="41">
        <f t="shared" si="0"/>
        <v>4.4133841442926439E-2</v>
      </c>
    </row>
    <row r="63" spans="1:26" x14ac:dyDescent="0.25">
      <c r="A63" s="38" t="s">
        <v>67</v>
      </c>
      <c r="B63" s="38" t="s">
        <v>380</v>
      </c>
      <c r="C63" s="38" t="s">
        <v>381</v>
      </c>
      <c r="D63" s="3">
        <v>6356.3</v>
      </c>
      <c r="E63" s="3">
        <v>4181.5</v>
      </c>
      <c r="F63" s="2">
        <v>4981</v>
      </c>
      <c r="G63" s="3">
        <v>5387.4</v>
      </c>
      <c r="H63" s="3">
        <v>5782.9</v>
      </c>
      <c r="I63" s="3">
        <v>4460.2</v>
      </c>
      <c r="J63" s="3">
        <v>7947.9</v>
      </c>
      <c r="N63">
        <f>F63*'ВАЛЮТНЫЙ КУРС'!B$5</f>
        <v>290541.73</v>
      </c>
      <c r="O63">
        <f>G63*'ВАЛЮТНЫЙ КУРС'!C$5</f>
        <v>336936.61583999998</v>
      </c>
      <c r="P63">
        <f>H63*'ВАЛЮТНЫЙ КУРС'!D$5</f>
        <v>374313.23803999997</v>
      </c>
      <c r="Q63">
        <f>I63*'ВАЛЮТНЫЙ КУРС'!E$5</f>
        <v>320876.60044000001</v>
      </c>
      <c r="R63">
        <f>J63*'ВАЛЮТНЫЙ КУРС'!F$5</f>
        <v>585328.65902999998</v>
      </c>
      <c r="T63" s="39">
        <f>N63*1000/INDEX('ВРП-НОМИН'!D:D,MATCH($A63,'ВРП-НОМИН'!$B:$B,0))</f>
        <v>0.23321195674438766</v>
      </c>
      <c r="U63" s="39">
        <f>O63*1000/INDEX('ВРП-НОМИН'!E:E,MATCH($A63,'ВРП-НОМИН'!$B:$B,0))</f>
        <v>0.23682823926193874</v>
      </c>
      <c r="V63" s="39">
        <f>P63*1000/INDEX('ВРП-НОМИН'!F:F,MATCH($A63,'ВРП-НОМИН'!$B:$B,0))</f>
        <v>0.25014226415978091</v>
      </c>
      <c r="W63" s="39">
        <f>Q63*1000/INDEX('ВРП-НОМИН'!G:G,MATCH($A63,'ВРП-НОМИН'!$B:$B,0))</f>
        <v>0.23162090503159713</v>
      </c>
      <c r="X63" s="39">
        <f>R63*1000/INDEX('ВРП-НОМИН'!H:H,MATCH($A63,'ВРП-НОМИН'!$B:$B,0))</f>
        <v>0.33156210214527687</v>
      </c>
      <c r="Z63" s="41">
        <f t="shared" si="0"/>
        <v>0.25667309346859624</v>
      </c>
    </row>
    <row r="64" spans="1:26" x14ac:dyDescent="0.25">
      <c r="A64" s="38" t="s">
        <v>68</v>
      </c>
      <c r="B64" s="38" t="s">
        <v>380</v>
      </c>
      <c r="C64" s="38" t="s">
        <v>381</v>
      </c>
      <c r="D64" s="3">
        <v>906.5</v>
      </c>
      <c r="E64" s="3">
        <v>710.2</v>
      </c>
      <c r="F64" s="2">
        <v>809</v>
      </c>
      <c r="G64" s="3">
        <v>893.9</v>
      </c>
      <c r="H64" s="3">
        <v>773.7</v>
      </c>
      <c r="I64" s="3">
        <v>825.3</v>
      </c>
      <c r="J64" s="3">
        <v>1258.5</v>
      </c>
      <c r="N64">
        <f>F64*'ВАЛЮТНЫЙ КУРС'!B$5</f>
        <v>47188.97</v>
      </c>
      <c r="O64">
        <f>G64*'ВАЛЮТНЫЙ КУРС'!C$5</f>
        <v>55905.936240000003</v>
      </c>
      <c r="P64">
        <f>H64*'ВАЛЮТНЫЙ КУРС'!D$5</f>
        <v>50079.744119999996</v>
      </c>
      <c r="Q64">
        <f>I64*'ВАЛЮТНЫЙ КУРС'!E$5</f>
        <v>59373.897659999995</v>
      </c>
      <c r="R64">
        <f>J64*'ВАЛЮТНЫЙ КУРС'!F$5</f>
        <v>92683.113450000004</v>
      </c>
      <c r="T64" s="39">
        <f>N64*1000/INDEX('ВРП-НОМИН'!D:D,MATCH($A64,'ВРП-НОМИН'!$B:$B,0))</f>
        <v>0.1422406673574039</v>
      </c>
      <c r="U64" s="39">
        <f>O64*1000/INDEX('ВРП-НОМИН'!E:E,MATCH($A64,'ВРП-НОМИН'!$B:$B,0))</f>
        <v>0.15825473398221593</v>
      </c>
      <c r="V64" s="39">
        <f>P64*1000/INDEX('ВРП-НОМИН'!F:F,MATCH($A64,'ВРП-НОМИН'!$B:$B,0))</f>
        <v>0.13517798532512817</v>
      </c>
      <c r="W64" s="39">
        <f>Q64*1000/INDEX('ВРП-НОМИН'!G:G,MATCH($A64,'ВРП-НОМИН'!$B:$B,0))</f>
        <v>0.14957646391666402</v>
      </c>
      <c r="X64" s="39">
        <f>R64*1000/INDEX('ВРП-НОМИН'!H:H,MATCH($A64,'ВРП-НОМИН'!$B:$B,0))</f>
        <v>0.18969332521113505</v>
      </c>
      <c r="Z64" s="41">
        <f t="shared" si="0"/>
        <v>0.15498863515850941</v>
      </c>
    </row>
    <row r="65" spans="1:26" x14ac:dyDescent="0.25">
      <c r="A65" s="38" t="s">
        <v>69</v>
      </c>
      <c r="B65" s="38" t="s">
        <v>380</v>
      </c>
      <c r="C65" s="38" t="s">
        <v>381</v>
      </c>
      <c r="D65" s="3">
        <v>3162.9</v>
      </c>
      <c r="E65" s="3">
        <v>2698.9</v>
      </c>
      <c r="F65" s="3">
        <v>3880.8</v>
      </c>
      <c r="G65" s="3">
        <v>5494.4</v>
      </c>
      <c r="H65" s="3">
        <v>4955.2</v>
      </c>
      <c r="I65" s="2">
        <v>4898</v>
      </c>
      <c r="J65" s="2">
        <v>6632</v>
      </c>
      <c r="N65">
        <f>F65*'ВАЛЮТНЫЙ КУРС'!B$5</f>
        <v>226367.06400000001</v>
      </c>
      <c r="O65">
        <f>G65*'ВАЛЮТНЫЙ КУРС'!C$5</f>
        <v>343628.56703999999</v>
      </c>
      <c r="P65">
        <f>H65*'ВАЛЮТНЫЙ КУРС'!D$5</f>
        <v>320738.20351999998</v>
      </c>
      <c r="Q65">
        <f>I65*'ВАЛЮТНЫЙ КУРС'!E$5</f>
        <v>352372.89559999999</v>
      </c>
      <c r="R65">
        <f>J65*'ВАЛЮТНЫЙ КУРС'!F$5</f>
        <v>488418.28240000003</v>
      </c>
      <c r="T65" s="39">
        <f>N65*1000/INDEX('ВРП-НОМИН'!D:D,MATCH($A65,'ВРП-НОМИН'!$B:$B,0))</f>
        <v>0.1630979585735555</v>
      </c>
      <c r="U65" s="39">
        <f>O65*1000/INDEX('ВРП-НОМИН'!E:E,MATCH($A65,'ВРП-НОМИН'!$B:$B,0))</f>
        <v>0.22875687862363719</v>
      </c>
      <c r="V65" s="39">
        <f>P65*1000/INDEX('ВРП-НОМИН'!F:F,MATCH($A65,'ВРП-НОМИН'!$B:$B,0))</f>
        <v>0.19833280966454636</v>
      </c>
      <c r="W65" s="39">
        <f>Q65*1000/INDEX('ВРП-НОМИН'!G:G,MATCH($A65,'ВРП-НОМИН'!$B:$B,0))</f>
        <v>0.22018717830176815</v>
      </c>
      <c r="X65" s="39">
        <f>R65*1000/INDEX('ВРП-НОМИН'!H:H,MATCH($A65,'ВРП-НОМИН'!$B:$B,0))</f>
        <v>0.25290213478454721</v>
      </c>
      <c r="Z65" s="41">
        <f t="shared" si="0"/>
        <v>0.21265539198961089</v>
      </c>
    </row>
    <row r="66" spans="1:26" x14ac:dyDescent="0.25">
      <c r="A66" s="38" t="s">
        <v>70</v>
      </c>
      <c r="B66" s="38" t="s">
        <v>380</v>
      </c>
      <c r="C66" s="38" t="s">
        <v>381</v>
      </c>
      <c r="D66" s="2">
        <v>2464</v>
      </c>
      <c r="E66" s="3">
        <v>2151.5</v>
      </c>
      <c r="F66" s="3">
        <v>2454.1</v>
      </c>
      <c r="G66" s="3">
        <v>2758.7</v>
      </c>
      <c r="H66" s="3">
        <v>2053.4</v>
      </c>
      <c r="I66" s="3">
        <v>1805.8</v>
      </c>
      <c r="J66" s="3">
        <v>2628.9</v>
      </c>
      <c r="N66">
        <f>F66*'ВАЛЮТНЫЙ КУРС'!B$5</f>
        <v>143147.65299999999</v>
      </c>
      <c r="O66">
        <f>G66*'ВАЛЮТНЫЙ КУРС'!C$5</f>
        <v>172533.51191999999</v>
      </c>
      <c r="P66">
        <f>H66*'ВАЛЮТНЫЙ КУРС'!D$5</f>
        <v>132911.65383999998</v>
      </c>
      <c r="Q66">
        <f>I66*'ВАЛЮТНЫЙ КУРС'!E$5</f>
        <v>129913.22476</v>
      </c>
      <c r="R66">
        <f>J66*'ВАЛЮТНЫЙ КУРС'!F$5</f>
        <v>193607.18073000002</v>
      </c>
      <c r="T66" s="39">
        <f>N66*1000/INDEX('ВРП-НОМИН'!D:D,MATCH($A66,'ВРП-НОМИН'!$B:$B,0))</f>
        <v>0.16399894975527385</v>
      </c>
      <c r="U66" s="39">
        <f>O66*1000/INDEX('ВРП-НОМИН'!E:E,MATCH($A66,'ВРП-НОМИН'!$B:$B,0))</f>
        <v>0.16299737810501883</v>
      </c>
      <c r="V66" s="39">
        <f>P66*1000/INDEX('ВРП-НОМИН'!F:F,MATCH($A66,'ВРП-НОМИН'!$B:$B,0))</f>
        <v>0.12013751338670224</v>
      </c>
      <c r="W66" s="39">
        <f>Q66*1000/INDEX('ВРП-НОМИН'!G:G,MATCH($A66,'ВРП-НОМИН'!$B:$B,0))</f>
        <v>0.12411360543227051</v>
      </c>
      <c r="X66" s="39">
        <f>R66*1000/INDEX('ВРП-НОМИН'!H:H,MATCH($A66,'ВРП-НОМИН'!$B:$B,0))</f>
        <v>0.13731775265904433</v>
      </c>
      <c r="Z66" s="41">
        <f t="shared" si="0"/>
        <v>0.14171303986766196</v>
      </c>
    </row>
    <row r="67" spans="1:26" x14ac:dyDescent="0.25">
      <c r="A67" s="38" t="s">
        <v>71</v>
      </c>
      <c r="B67" s="38" t="s">
        <v>380</v>
      </c>
      <c r="C67" s="38" t="s">
        <v>381</v>
      </c>
      <c r="D67" s="3">
        <v>278.89999999999998</v>
      </c>
      <c r="E67" s="3">
        <v>204.5</v>
      </c>
      <c r="F67" s="3">
        <v>246.4</v>
      </c>
      <c r="G67" s="3">
        <v>298.60000000000002</v>
      </c>
      <c r="H67" s="3">
        <v>308.5</v>
      </c>
      <c r="I67" s="3">
        <v>403.5</v>
      </c>
      <c r="J67" s="3">
        <v>357.9</v>
      </c>
      <c r="N67">
        <f>F67*'ВАЛЮТНЫЙ КУРС'!B$5</f>
        <v>14372.512000000001</v>
      </c>
      <c r="O67">
        <f>G67*'ВАЛЮТНЫЙ КУРС'!C$5</f>
        <v>18674.921760000001</v>
      </c>
      <c r="P67">
        <f>H67*'ВАЛЮТНЫЙ КУРС'!D$5</f>
        <v>19968.464599999999</v>
      </c>
      <c r="Q67">
        <f>I67*'ВАЛЮТНЫЙ КУРС'!E$5</f>
        <v>29028.6777</v>
      </c>
      <c r="R67">
        <f>J67*'ВАЛЮТНЫЙ КУРС'!F$5</f>
        <v>26357.796030000001</v>
      </c>
      <c r="T67" s="39">
        <f>N67*1000/INDEX('ВРП-НОМИН'!D:D,MATCH($A67,'ВРП-НОМИН'!$B:$B,0))</f>
        <v>3.8217020902089248E-2</v>
      </c>
      <c r="U67" s="39">
        <f>O67*1000/INDEX('ВРП-НОМИН'!E:E,MATCH($A67,'ВРП-НОМИН'!$B:$B,0))</f>
        <v>4.5434588778813463E-2</v>
      </c>
      <c r="V67" s="39">
        <f>P67*1000/INDEX('ВРП-НОМИН'!F:F,MATCH($A67,'ВРП-НОМИН'!$B:$B,0))</f>
        <v>4.452067913128388E-2</v>
      </c>
      <c r="W67" s="39">
        <f>Q67*1000/INDEX('ВРП-НОМИН'!G:G,MATCH($A67,'ВРП-НОМИН'!$B:$B,0))</f>
        <v>5.9879440067259336E-2</v>
      </c>
      <c r="X67" s="39">
        <f>R67*1000/INDEX('ВРП-НОМИН'!H:H,MATCH($A67,'ВРП-НОМИН'!$B:$B,0))</f>
        <v>4.8800267484708212E-2</v>
      </c>
      <c r="Z67" s="41">
        <f t="shared" si="0"/>
        <v>4.7370399272830835E-2</v>
      </c>
    </row>
    <row r="68" spans="1:26" x14ac:dyDescent="0.25">
      <c r="A68" s="38" t="s">
        <v>72</v>
      </c>
      <c r="B68" s="38" t="s">
        <v>380</v>
      </c>
      <c r="C68" s="38" t="s">
        <v>381</v>
      </c>
      <c r="D68" s="3">
        <v>6736.3</v>
      </c>
      <c r="E68" s="3">
        <v>3822.7</v>
      </c>
      <c r="F68" s="3">
        <v>4256.8999999999996</v>
      </c>
      <c r="G68" s="3">
        <v>5047.2</v>
      </c>
      <c r="H68" s="3">
        <v>4667.8</v>
      </c>
      <c r="I68" s="3">
        <v>3801.6</v>
      </c>
      <c r="J68" s="3">
        <v>5182.8</v>
      </c>
      <c r="N68">
        <f>F68*'ВАЛЮТНЫЙ КУРС'!B$5</f>
        <v>248304.97699999998</v>
      </c>
      <c r="O68">
        <f>G68*'ВАЛЮТНЫЙ КУРС'!C$5</f>
        <v>315659.96351999999</v>
      </c>
      <c r="P68">
        <f>H68*'ВАЛЮТНЫЙ КУРС'!D$5</f>
        <v>302135.49128000002</v>
      </c>
      <c r="Q68">
        <f>I68*'ВАЛЮТНЫЙ КУРС'!E$5</f>
        <v>273495.46752000001</v>
      </c>
      <c r="R68">
        <f>J68*'ВАЛЮТНЫЙ КУРС'!F$5</f>
        <v>381690.93396000005</v>
      </c>
      <c r="T68" s="39">
        <f>N68*1000/INDEX('ВРП-НОМИН'!D:D,MATCH($A68,'ВРП-НОМИН'!$B:$B,0))</f>
        <v>0.1713623174533776</v>
      </c>
      <c r="U68" s="39">
        <f>O68*1000/INDEX('ВРП-НОМИН'!E:E,MATCH($A68,'ВРП-НОМИН'!$B:$B,0))</f>
        <v>0.19418552657731608</v>
      </c>
      <c r="V68" s="39">
        <f>P68*1000/INDEX('ВРП-НОМИН'!F:F,MATCH($A68,'ВРП-НОМИН'!$B:$B,0))</f>
        <v>0.17882332532958203</v>
      </c>
      <c r="W68" s="39">
        <f>Q68*1000/INDEX('ВРП-НОМИН'!G:G,MATCH($A68,'ВРП-НОМИН'!$B:$B,0))</f>
        <v>0.1682570901501283</v>
      </c>
      <c r="X68" s="39">
        <f>R68*1000/INDEX('ВРП-НОМИН'!H:H,MATCH($A68,'ВРП-НОМИН'!$B:$B,0))</f>
        <v>0.17690024218400985</v>
      </c>
      <c r="Z68" s="41">
        <f t="shared" si="0"/>
        <v>0.17790570033888278</v>
      </c>
    </row>
    <row r="69" spans="1:26" x14ac:dyDescent="0.25">
      <c r="A69" s="38" t="s">
        <v>73</v>
      </c>
      <c r="B69" s="38" t="s">
        <v>380</v>
      </c>
      <c r="C69" s="38" t="s">
        <v>381</v>
      </c>
      <c r="D69" s="3">
        <v>1375.5</v>
      </c>
      <c r="E69" s="3">
        <v>1135.2</v>
      </c>
      <c r="F69" s="3">
        <v>1302.7</v>
      </c>
      <c r="G69" s="3">
        <v>1594.6</v>
      </c>
      <c r="H69" s="3">
        <v>1368.9</v>
      </c>
      <c r="I69" s="3">
        <v>1371.2</v>
      </c>
      <c r="J69" s="3">
        <v>2262.5</v>
      </c>
      <c r="N69">
        <f>F69*'ВАЛЮТНЫЙ КУРС'!B$5</f>
        <v>75986.490999999995</v>
      </c>
      <c r="O69">
        <f>G69*'ВАЛЮТНЫЙ КУРС'!C$5</f>
        <v>99728.835359999997</v>
      </c>
      <c r="P69">
        <f>H69*'ВАЛЮТНЫЙ КУРС'!D$5</f>
        <v>88605.611640000003</v>
      </c>
      <c r="Q69">
        <f>I69*'ВАЛЮТНЫЙ КУРС'!E$5</f>
        <v>98647.144639999999</v>
      </c>
      <c r="R69">
        <f>J69*'ВАЛЮТНЫЙ КУРС'!F$5</f>
        <v>166623.39625000002</v>
      </c>
      <c r="T69" s="39">
        <f>N69*1000/INDEX('ВРП-НОМИН'!D:D,MATCH($A69,'ВРП-НОМИН'!$B:$B,0))</f>
        <v>0.10424154077515728</v>
      </c>
      <c r="U69" s="39">
        <f>O69*1000/INDEX('ВРП-НОМИН'!E:E,MATCH($A69,'ВРП-НОМИН'!$B:$B,0))</f>
        <v>0.12887550574539625</v>
      </c>
      <c r="V69" s="39">
        <f>P69*1000/INDEX('ВРП-НОМИН'!F:F,MATCH($A69,'ВРП-НОМИН'!$B:$B,0))</f>
        <v>0.10941360326927323</v>
      </c>
      <c r="W69" s="39">
        <f>Q69*1000/INDEX('ВРП-НОМИН'!G:G,MATCH($A69,'ВРП-НОМИН'!$B:$B,0))</f>
        <v>0.1151726010668343</v>
      </c>
      <c r="X69" s="39">
        <f>R69*1000/INDEX('ВРП-НОМИН'!H:H,MATCH($A69,'ВРП-НОМИН'!$B:$B,0))</f>
        <v>0.16500670466399436</v>
      </c>
      <c r="Z69" s="41">
        <f t="shared" si="0"/>
        <v>0.12454199110413108</v>
      </c>
    </row>
    <row r="70" spans="1:26" x14ac:dyDescent="0.25">
      <c r="A70" s="38" t="s">
        <v>74</v>
      </c>
      <c r="B70" s="38" t="s">
        <v>380</v>
      </c>
      <c r="C70" s="38" t="s">
        <v>381</v>
      </c>
      <c r="D70" s="3">
        <v>477.4</v>
      </c>
      <c r="E70" s="3">
        <v>424.7</v>
      </c>
      <c r="F70" s="3">
        <v>687.1</v>
      </c>
      <c r="G70" s="3">
        <v>789.3</v>
      </c>
      <c r="H70" s="3">
        <v>1122.5999999999999</v>
      </c>
      <c r="I70" s="3">
        <v>494.9</v>
      </c>
      <c r="J70" s="3">
        <v>585.70000000000005</v>
      </c>
      <c r="N70">
        <f>F70*'ВАЛЮТНЫЙ КУРС'!B$5</f>
        <v>40078.542999999998</v>
      </c>
      <c r="O70">
        <f>G70*'ВАЛЮТНЫЙ КУРС'!C$5</f>
        <v>49364.084880000002</v>
      </c>
      <c r="P70">
        <f>H70*'ВАЛЮТНЫЙ КУРС'!D$5</f>
        <v>72663.203759999989</v>
      </c>
      <c r="Q70">
        <f>I70*'ВАЛЮТНЫЙ КУРС'!E$5</f>
        <v>35604.194779999998</v>
      </c>
      <c r="R70">
        <f>J70*'ВАЛЮТНЫЙ КУРС'!F$5</f>
        <v>43134.286490000006</v>
      </c>
      <c r="T70" s="39">
        <f>N70*1000/INDEX('ВРП-НОМИН'!D:D,MATCH($A70,'ВРП-НОМИН'!$B:$B,0))</f>
        <v>0.10692517983738267</v>
      </c>
      <c r="U70" s="39">
        <f>O70*1000/INDEX('ВРП-НОМИН'!E:E,MATCH($A70,'ВРП-НОМИН'!$B:$B,0))</f>
        <v>0.12766284838667594</v>
      </c>
      <c r="V70" s="39">
        <f>P70*1000/INDEX('ВРП-НОМИН'!F:F,MATCH($A70,'ВРП-НОМИН'!$B:$B,0))</f>
        <v>0.17097401784575217</v>
      </c>
      <c r="W70" s="39">
        <f>Q70*1000/INDEX('ВРП-НОМИН'!G:G,MATCH($A70,'ВРП-НОМИН'!$B:$B,0))</f>
        <v>8.1108692711820113E-2</v>
      </c>
      <c r="X70" s="39">
        <f>R70*1000/INDEX('ВРП-НОМИН'!H:H,MATCH($A70,'ВРП-НОМИН'!$B:$B,0))</f>
        <v>8.4826677478008677E-2</v>
      </c>
      <c r="Z70" s="41">
        <f t="shared" ref="Z70:Z104" si="1">AVERAGE(T70:X70)</f>
        <v>0.11429948325192792</v>
      </c>
    </row>
    <row r="71" spans="1:26" x14ac:dyDescent="0.25">
      <c r="A71" s="38" t="s">
        <v>75</v>
      </c>
      <c r="B71" s="38" t="s">
        <v>380</v>
      </c>
      <c r="C71" s="38" t="s">
        <v>381</v>
      </c>
      <c r="D71" s="3">
        <v>27282.2</v>
      </c>
      <c r="E71" s="3">
        <v>26894.9</v>
      </c>
      <c r="F71" s="3">
        <v>31787.1</v>
      </c>
      <c r="G71" s="3">
        <v>40953.4</v>
      </c>
      <c r="H71" s="2">
        <v>38045</v>
      </c>
      <c r="I71" s="3">
        <v>27425.200000000001</v>
      </c>
      <c r="J71" s="3">
        <v>41630.400000000001</v>
      </c>
      <c r="N71">
        <f>F71*'ВАЛЮТНЫЙ КУРС'!B$5</f>
        <v>1854141.5429999998</v>
      </c>
      <c r="O71">
        <f>G71*'ВАЛЮТНЫЙ КУРС'!C$5</f>
        <v>2561291.1614400004</v>
      </c>
      <c r="P71">
        <f>H71*'ВАЛЮТНЫЙ КУРС'!D$5</f>
        <v>2462561.5419999999</v>
      </c>
      <c r="Q71">
        <f>I71*'ВАЛЮТНЫЙ КУРС'!E$5</f>
        <v>1973029.2234400001</v>
      </c>
      <c r="R71">
        <f>J71*'ВАЛЮТНЫЙ КУРС'!F$5</f>
        <v>3065899.9492800003</v>
      </c>
      <c r="T71" s="39">
        <f>N71*1000/INDEX('ВРП-НОМИН'!D:D,MATCH($A71,'ВРП-НОМИН'!$B:$B,0))</f>
        <v>0.16881622642918187</v>
      </c>
      <c r="U71" s="39">
        <f>O71*1000/INDEX('ВРП-НОМИН'!E:E,MATCH($A71,'ВРП-НОМИН'!$B:$B,0))</f>
        <v>0.19648420542978379</v>
      </c>
      <c r="V71" s="39">
        <f>P71*1000/INDEX('ВРП-НОМИН'!F:F,MATCH($A71,'ВРП-НОМИН'!$B:$B,0))</f>
        <v>0.18554535590368532</v>
      </c>
      <c r="W71" s="39">
        <f>Q71*1000/INDEX('ВРП-НОМИН'!G:G,MATCH($A71,'ВРП-НОМИН'!$B:$B,0))</f>
        <v>0.16955990150265804</v>
      </c>
      <c r="X71" s="39">
        <f>R71*1000/INDEX('ВРП-НОМИН'!H:H,MATCH($A71,'ВРП-НОМИН'!$B:$B,0))</f>
        <v>0.18126433661452154</v>
      </c>
      <c r="Z71" s="41">
        <f t="shared" si="1"/>
        <v>0.18033400517596612</v>
      </c>
    </row>
    <row r="72" spans="1:26" x14ac:dyDescent="0.25">
      <c r="A72" s="38" t="s">
        <v>76</v>
      </c>
      <c r="B72" s="38" t="s">
        <v>380</v>
      </c>
      <c r="C72" s="38" t="s">
        <v>381</v>
      </c>
      <c r="D72" s="3">
        <v>279.5</v>
      </c>
      <c r="E72" s="3">
        <v>204.2</v>
      </c>
      <c r="F72" s="3">
        <v>111.4</v>
      </c>
      <c r="G72" s="3">
        <v>216.9</v>
      </c>
      <c r="H72" s="3">
        <v>253.2</v>
      </c>
      <c r="I72" s="3">
        <v>130.69999999999999</v>
      </c>
      <c r="J72" s="3">
        <v>141.80000000000001</v>
      </c>
      <c r="N72">
        <f>F72*'ВАЛЮТНЫЙ КУРС'!B$5</f>
        <v>6497.9620000000004</v>
      </c>
      <c r="O72">
        <f>G72*'ВАЛЮТНЫЙ КУРС'!C$5</f>
        <v>13565.27304</v>
      </c>
      <c r="P72">
        <f>H72*'ВАЛЮТНЫЙ КУРС'!D$5</f>
        <v>16389.028319999998</v>
      </c>
      <c r="Q72">
        <f>I72*'ВАЛЮТНЫЙ КУРС'!E$5</f>
        <v>9402.8455399999984</v>
      </c>
      <c r="R72">
        <f>J72*'ВАЛЮТНЫЙ КУРС'!F$5</f>
        <v>10442.960260000002</v>
      </c>
      <c r="T72" s="39">
        <f>N72*1000/INDEX('ВРП-НОМИН'!D:D,MATCH($A72,'ВРП-НОМИН'!$B:$B,0))</f>
        <v>3.0944810262476884E-2</v>
      </c>
      <c r="U72" s="39">
        <f>O72*1000/INDEX('ВРП-НОМИН'!E:E,MATCH($A72,'ВРП-НОМИН'!$B:$B,0))</f>
        <v>6.2921650365387508E-2</v>
      </c>
      <c r="V72" s="39">
        <f>P72*1000/INDEX('ВРП-НОМИН'!F:F,MATCH($A72,'ВРП-НОМИН'!$B:$B,0))</f>
        <v>6.9202888190574338E-2</v>
      </c>
      <c r="W72" s="39">
        <f>Q72*1000/INDEX('ВРП-НОМИН'!G:G,MATCH($A72,'ВРП-НОМИН'!$B:$B,0))</f>
        <v>3.9147825576892711E-2</v>
      </c>
      <c r="X72" s="39">
        <f>R72*1000/INDEX('ВРП-НОМИН'!H:H,MATCH($A72,'ВРП-НОМИН'!$B:$B,0))</f>
        <v>3.8368529413833126E-2</v>
      </c>
      <c r="Z72" s="41">
        <f t="shared" si="1"/>
        <v>4.8117140761832912E-2</v>
      </c>
    </row>
    <row r="73" spans="1:26" x14ac:dyDescent="0.25">
      <c r="A73" s="38" t="s">
        <v>77</v>
      </c>
      <c r="B73" s="38" t="s">
        <v>380</v>
      </c>
      <c r="C73" s="38" t="s">
        <v>381</v>
      </c>
      <c r="D73" s="2">
        <v>7324</v>
      </c>
      <c r="E73" s="3">
        <v>7114.5</v>
      </c>
      <c r="F73" s="3">
        <v>6920.6</v>
      </c>
      <c r="G73" s="3">
        <v>8566.7000000000007</v>
      </c>
      <c r="H73" s="3">
        <v>7352.9</v>
      </c>
      <c r="I73" s="2">
        <v>7663</v>
      </c>
      <c r="J73" s="3">
        <v>9296.5</v>
      </c>
      <c r="N73">
        <f>F73*'ВАЛЮТНЫЙ КУРС'!B$5</f>
        <v>403678.598</v>
      </c>
      <c r="O73">
        <f>G73*'ВАЛЮТНЫЙ КУРС'!C$5</f>
        <v>535775.12472000008</v>
      </c>
      <c r="P73">
        <f>H73*'ВАЛЮТНЫЙ КУРС'!D$5</f>
        <v>475935.57003999996</v>
      </c>
      <c r="Q73">
        <f>I73*'ВАЛЮТНЫЙ КУРС'!E$5</f>
        <v>551293.07860000001</v>
      </c>
      <c r="R73">
        <f>J73*'ВАЛЮТНЫЙ КУРС'!F$5</f>
        <v>684647.25005000003</v>
      </c>
      <c r="T73" s="39">
        <f>N73*1000/INDEX('ВРП-НОМИН'!D:D,MATCH($A73,'ВРП-НОМИН'!$B:$B,0))</f>
        <v>0.17865631720268363</v>
      </c>
      <c r="U73" s="39">
        <f>O73*1000/INDEX('ВРП-НОМИН'!E:E,MATCH($A73,'ВРП-НОМИН'!$B:$B,0))</f>
        <v>0.22105766992001366</v>
      </c>
      <c r="V73" s="39">
        <f>P73*1000/INDEX('ВРП-НОМИН'!F:F,MATCH($A73,'ВРП-НОМИН'!$B:$B,0))</f>
        <v>0.18772986332890554</v>
      </c>
      <c r="W73" s="39">
        <f>Q73*1000/INDEX('ВРП-НОМИН'!G:G,MATCH($A73,'ВРП-НОМИН'!$B:$B,0))</f>
        <v>0.21940660429250478</v>
      </c>
      <c r="X73" s="39">
        <f>R73*1000/INDEX('ВРП-НОМИН'!H:H,MATCH($A73,'ВРП-НОМИН'!$B:$B,0))</f>
        <v>0.22200356659823575</v>
      </c>
      <c r="Z73" s="41">
        <f t="shared" si="1"/>
        <v>0.20577080426846867</v>
      </c>
    </row>
    <row r="74" spans="1:26" x14ac:dyDescent="0.25">
      <c r="A74" s="38" t="s">
        <v>78</v>
      </c>
      <c r="B74" s="38" t="s">
        <v>380</v>
      </c>
      <c r="C74" s="38" t="s">
        <v>381</v>
      </c>
      <c r="D74" s="3">
        <v>15302.2</v>
      </c>
      <c r="E74" s="3">
        <v>15677.4</v>
      </c>
      <c r="F74" s="2">
        <v>19788</v>
      </c>
      <c r="G74" s="3">
        <v>26915.599999999999</v>
      </c>
      <c r="H74" s="3">
        <v>26105.200000000001</v>
      </c>
      <c r="I74" s="3">
        <v>15443.1</v>
      </c>
      <c r="J74" s="3">
        <v>24829.3</v>
      </c>
      <c r="N74">
        <f>F74*'ВАЛЮТНЫЙ КУРС'!B$5</f>
        <v>1154234.04</v>
      </c>
      <c r="O74">
        <f>G74*'ВАЛЮТНЫЙ КУРС'!C$5</f>
        <v>1683344.6889599999</v>
      </c>
      <c r="P74">
        <f>H74*'ВАЛЮТНЫЙ КУРС'!D$5</f>
        <v>1689726.94352</v>
      </c>
      <c r="Q74">
        <f>I74*'ВАЛЮТНЫЙ КУРС'!E$5</f>
        <v>1111010.5888199999</v>
      </c>
      <c r="R74">
        <f>J74*'ВАЛЮТНЫЙ КУРС'!F$5</f>
        <v>1828571.1790100001</v>
      </c>
      <c r="T74" s="39">
        <f>N74*1000/INDEX('ВРП-НОМИН'!D:D,MATCH($A74,'ВРП-НОМИН'!$B:$B,0))</f>
        <v>0.1626352852760175</v>
      </c>
      <c r="U74" s="39">
        <f>O74*1000/INDEX('ВРП-НОМИН'!E:E,MATCH($A74,'ВРП-НОМИН'!$B:$B,0))</f>
        <v>0.18967256201389399</v>
      </c>
      <c r="V74" s="39">
        <f>P74*1000/INDEX('ВРП-НОМИН'!F:F,MATCH($A74,'ВРП-НОМИН'!$B:$B,0))</f>
        <v>0.18874441896849456</v>
      </c>
      <c r="W74" s="39">
        <f>Q74*1000/INDEX('ВРП-НОМИН'!G:G,MATCH($A74,'ВРП-НОМИН'!$B:$B,0))</f>
        <v>0.15259885927921338</v>
      </c>
      <c r="X74" s="39">
        <f>R74*1000/INDEX('ВРП-НОМИН'!H:H,MATCH($A74,'ВРП-НОМИН'!$B:$B,0))</f>
        <v>0.1591041101784495</v>
      </c>
      <c r="Z74" s="41">
        <f t="shared" si="1"/>
        <v>0.17055104714321379</v>
      </c>
    </row>
    <row r="75" spans="1:26" x14ac:dyDescent="0.25">
      <c r="A75" s="38" t="s">
        <v>79</v>
      </c>
      <c r="B75" s="38" t="s">
        <v>380</v>
      </c>
      <c r="C75" s="38" t="s">
        <v>381</v>
      </c>
      <c r="D75" s="3">
        <v>12504.8</v>
      </c>
      <c r="E75" s="3">
        <v>11949.1</v>
      </c>
      <c r="F75" s="3">
        <v>14498.9</v>
      </c>
      <c r="G75" s="3">
        <v>20154.2</v>
      </c>
      <c r="H75" s="3">
        <v>19348.5</v>
      </c>
      <c r="I75" s="3">
        <v>11052.7</v>
      </c>
      <c r="J75" s="2">
        <v>17484</v>
      </c>
      <c r="N75">
        <f>F75*'ВАЛЮТНЫЙ КУРС'!B$5</f>
        <v>845720.83699999994</v>
      </c>
      <c r="O75">
        <f>G75*'ВАЛЮТНЫЙ КУРС'!C$5</f>
        <v>1260475.91472</v>
      </c>
      <c r="P75">
        <f>H75*'ВАЛЮТНЫЙ КУРС'!D$5</f>
        <v>1252381.9686</v>
      </c>
      <c r="Q75">
        <f>I75*'ВАЛЮТНЫЙ КУРС'!E$5</f>
        <v>795155.55394000001</v>
      </c>
      <c r="R75">
        <f>J75*'ВАЛЮТНЫЙ КУРС'!F$5</f>
        <v>1287621.4188000001</v>
      </c>
      <c r="T75" s="39">
        <f>N75*1000/INDEX('ВРП-НОМИН'!D:D,MATCH($A75,'ВРП-НОМИН'!$B:$B,0))</f>
        <v>0.23773786182443313</v>
      </c>
      <c r="U75" s="39">
        <f>O75*1000/INDEX('ВРП-НОМИН'!E:E,MATCH($A75,'ВРП-НОМИН'!$B:$B,0))</f>
        <v>0.27968686731185805</v>
      </c>
      <c r="V75" s="39">
        <f>P75*1000/INDEX('ВРП-НОМИН'!F:F,MATCH($A75,'ВРП-НОМИН'!$B:$B,0))</f>
        <v>0.27471265607826301</v>
      </c>
      <c r="W75" s="39">
        <f>Q75*1000/INDEX('ВРП-НОМИН'!G:G,MATCH($A75,'ВРП-НОМИН'!$B:$B,0))</f>
        <v>0.2379400165002204</v>
      </c>
      <c r="X75" s="39">
        <f>R75*1000/INDEX('ВРП-НОМИН'!H:H,MATCH($A75,'ВРП-НОМИН'!$B:$B,0))</f>
        <v>0.22588944636998556</v>
      </c>
      <c r="Z75" s="41">
        <f t="shared" si="1"/>
        <v>0.25119336961695204</v>
      </c>
    </row>
    <row r="76" spans="1:26" x14ac:dyDescent="0.25">
      <c r="A76" s="38" t="s">
        <v>80</v>
      </c>
      <c r="B76" s="38" t="s">
        <v>380</v>
      </c>
      <c r="C76" s="38" t="s">
        <v>381</v>
      </c>
      <c r="D76" s="2">
        <v>669</v>
      </c>
      <c r="E76" s="3">
        <v>1678.3</v>
      </c>
      <c r="F76" s="3">
        <v>2348.9</v>
      </c>
      <c r="G76" s="3">
        <v>2999.9</v>
      </c>
      <c r="H76" s="3">
        <v>4950.2</v>
      </c>
      <c r="I76" s="2">
        <v>3914</v>
      </c>
      <c r="J76" s="2">
        <v>5724</v>
      </c>
      <c r="N76">
        <f>F76*'ВАЛЮТНЫЙ КУРС'!B$5</f>
        <v>137011.337</v>
      </c>
      <c r="O76">
        <f>G76*'ВАЛЮТНЫЙ КУРС'!C$5</f>
        <v>187618.54584000001</v>
      </c>
      <c r="P76">
        <f>H76*'ВАЛЮТНЫЙ КУРС'!D$5</f>
        <v>320414.56551999995</v>
      </c>
      <c r="Q76">
        <f>I76*'ВАЛЮТНЫЙ КУРС'!E$5</f>
        <v>281581.7708</v>
      </c>
      <c r="R76">
        <f>J76*'ВАЛЮТНЫЙ КУРС'!F$5</f>
        <v>421547.98680000001</v>
      </c>
      <c r="T76" s="39">
        <f>N76*1000/INDEX('ВРП-НОМИН'!D:D,MATCH($A76,'ВРП-НОМИН'!$B:$B,0))</f>
        <v>5.5779703745160926E-2</v>
      </c>
      <c r="U76" s="39">
        <f>O76*1000/INDEX('ВРП-НОМИН'!E:E,MATCH($A76,'ВРП-НОМИН'!$B:$B,0))</f>
        <v>6.1481760814646194E-2</v>
      </c>
      <c r="V76" s="39">
        <f>P76*1000/INDEX('ВРП-НОМИН'!F:F,MATCH($A76,'ВРП-НОМИН'!$B:$B,0))</f>
        <v>0.10143464731725919</v>
      </c>
      <c r="W76" s="39">
        <f>Q76*1000/INDEX('ВРП-НОМИН'!G:G,MATCH($A76,'ВРП-НОМИН'!$B:$B,0))</f>
        <v>0.10173727809275444</v>
      </c>
      <c r="X76" s="39">
        <f>R76*1000/INDEX('ВРП-НОМИН'!H:H,MATCH($A76,'ВРП-НОМИН'!$B:$B,0))</f>
        <v>9.9910772004394841E-2</v>
      </c>
      <c r="Z76" s="41">
        <f t="shared" si="1"/>
        <v>8.4068832394843127E-2</v>
      </c>
    </row>
    <row r="77" spans="1:26" x14ac:dyDescent="0.25">
      <c r="A77" s="38" t="s">
        <v>81</v>
      </c>
      <c r="B77" s="38" t="s">
        <v>380</v>
      </c>
      <c r="C77" s="38" t="s">
        <v>381</v>
      </c>
      <c r="D77" s="3">
        <v>2128.4</v>
      </c>
      <c r="E77" s="2">
        <v>2050</v>
      </c>
      <c r="F77" s="3">
        <v>2940.2</v>
      </c>
      <c r="G77" s="3">
        <v>3761.5</v>
      </c>
      <c r="H77" s="3">
        <v>1806.5</v>
      </c>
      <c r="I77" s="3">
        <v>476.4</v>
      </c>
      <c r="J77" s="3">
        <v>1621.3</v>
      </c>
      <c r="N77">
        <f>F77*'ВАЛЮТНЫЙ КУРС'!B$5</f>
        <v>171501.86599999998</v>
      </c>
      <c r="O77">
        <f>G77*'ВАЛЮТНЫЙ КУРС'!C$5</f>
        <v>235250.22840000002</v>
      </c>
      <c r="P77">
        <f>H77*'ВАЛЮТНЫЙ КУРС'!D$5</f>
        <v>116930.40939999999</v>
      </c>
      <c r="Q77">
        <f>I77*'ВАЛЮТНЫЙ КУРС'!E$5</f>
        <v>34273.264080000001</v>
      </c>
      <c r="R77">
        <f>J77*'ВАЛЮТНЫЙ КУРС'!F$5</f>
        <v>119401.77341000001</v>
      </c>
      <c r="T77" s="39">
        <f>N77*1000/INDEX('ВРП-НОМИН'!D:D,MATCH($A77,'ВРП-НОМИН'!$B:$B,0))</f>
        <v>0.15829829552677846</v>
      </c>
      <c r="U77" s="39">
        <f>O77*1000/INDEX('ВРП-НОМИН'!E:E,MATCH($A77,'ВРП-НОМИН'!$B:$B,0))</f>
        <v>0.17867320074132464</v>
      </c>
      <c r="V77" s="39">
        <f>P77*1000/INDEX('ВРП-НОМИН'!F:F,MATCH($A77,'ВРП-НОМИН'!$B:$B,0))</f>
        <v>9.4699429194098531E-2</v>
      </c>
      <c r="W77" s="39">
        <f>Q77*1000/INDEX('ВРП-НОМИН'!G:G,MATCH($A77,'ВРП-НОМИН'!$B:$B,0))</f>
        <v>2.9267642555630205E-2</v>
      </c>
      <c r="X77" s="39">
        <f>R77*1000/INDEX('ВРП-НОМИН'!H:H,MATCH($A77,'ВРП-НОМИН'!$B:$B,0))</f>
        <v>7.5885360159460333E-2</v>
      </c>
      <c r="Z77" s="41">
        <f t="shared" si="1"/>
        <v>0.10736478563545841</v>
      </c>
    </row>
    <row r="78" spans="1:26" x14ac:dyDescent="0.25">
      <c r="A78" s="38" t="s">
        <v>82</v>
      </c>
      <c r="B78" s="38" t="s">
        <v>380</v>
      </c>
      <c r="C78" s="38" t="s">
        <v>381</v>
      </c>
      <c r="D78" s="3">
        <v>4376.5</v>
      </c>
      <c r="E78" s="3">
        <v>3898.7</v>
      </c>
      <c r="F78" s="3">
        <v>4967.1000000000004</v>
      </c>
      <c r="G78" s="3">
        <v>5254.2</v>
      </c>
      <c r="H78" s="3">
        <v>4333.7</v>
      </c>
      <c r="I78" s="3">
        <v>4188.3</v>
      </c>
      <c r="J78" s="3">
        <v>7362.8</v>
      </c>
      <c r="N78">
        <f>F78*'ВАЛЮТНЫЙ КУРС'!B$5</f>
        <v>289730.94300000003</v>
      </c>
      <c r="O78">
        <f>G78*'ВАЛЮТНЫЙ КУРС'!C$5</f>
        <v>328606.07471999998</v>
      </c>
      <c r="P78">
        <f>H78*'ВАЛЮТНЫЙ КУРС'!D$5</f>
        <v>280510.00011999998</v>
      </c>
      <c r="Q78">
        <f>I78*'ВАЛЮТНЫЙ КУРС'!E$5</f>
        <v>301315.51626</v>
      </c>
      <c r="R78">
        <f>J78*'ВАЛЮТНЫЙ КУРС'!F$5</f>
        <v>542238.5599600001</v>
      </c>
      <c r="T78" s="39">
        <f>N78*1000/INDEX('ВРП-НОМИН'!D:D,MATCH($A78,'ВРП-НОМИН'!$B:$B,0))</f>
        <v>0.20452366559082355</v>
      </c>
      <c r="U78" s="39">
        <f>O78*1000/INDEX('ВРП-НОМИН'!E:E,MATCH($A78,'ВРП-НОМИН'!$B:$B,0))</f>
        <v>0.2159998557894354</v>
      </c>
      <c r="V78" s="39">
        <f>P78*1000/INDEX('ВРП-НОМИН'!F:F,MATCH($A78,'ВРП-НОМИН'!$B:$B,0))</f>
        <v>0.18126444598628352</v>
      </c>
      <c r="W78" s="39">
        <f>Q78*1000/INDEX('ВРП-НОМИН'!G:G,MATCH($A78,'ВРП-НОМИН'!$B:$B,0))</f>
        <v>0.18800031311440146</v>
      </c>
      <c r="X78" s="39">
        <f>R78*1000/INDEX('ВРП-НОМИН'!H:H,MATCH($A78,'ВРП-НОМИН'!$B:$B,0))</f>
        <v>0.26259445962012795</v>
      </c>
      <c r="Z78" s="41">
        <f t="shared" si="1"/>
        <v>0.21047654802021437</v>
      </c>
    </row>
    <row r="79" spans="1:26" x14ac:dyDescent="0.25">
      <c r="A79" s="38" t="s">
        <v>117</v>
      </c>
      <c r="B79" s="38" t="s">
        <v>380</v>
      </c>
      <c r="C79" s="38" t="s">
        <v>381</v>
      </c>
      <c r="D79" s="3">
        <v>30221.4</v>
      </c>
      <c r="E79" s="3">
        <v>25976.2</v>
      </c>
      <c r="F79" s="3">
        <v>33208.5</v>
      </c>
      <c r="G79" t="s">
        <v>0</v>
      </c>
      <c r="H79" t="s">
        <v>0</v>
      </c>
      <c r="I79" t="s">
        <v>0</v>
      </c>
      <c r="J79" t="s">
        <v>0</v>
      </c>
      <c r="N79">
        <f>F79*'ВАЛЮТНЫЙ КУРС'!B$5</f>
        <v>1937051.8049999999</v>
      </c>
      <c r="O79" t="e">
        <f>G79*'ВАЛЮТНЫЙ КУРС'!C$5</f>
        <v>#VALUE!</v>
      </c>
      <c r="P79" t="e">
        <f>H79*'ВАЛЮТНЫЙ КУРС'!D$5</f>
        <v>#VALUE!</v>
      </c>
      <c r="Q79" t="e">
        <f>I79*'ВАЛЮТНЫЙ КУРС'!E$5</f>
        <v>#VALUE!</v>
      </c>
      <c r="R79" t="e">
        <f>J79*'ВАЛЮТНЫЙ КУРС'!F$5</f>
        <v>#VALUE!</v>
      </c>
      <c r="T79" s="39" t="e">
        <f>N79*1000/INDEX('ВРП-НОМИН'!D:D,MATCH($A79,'ВРП-НОМИН'!$B:$B,0))</f>
        <v>#N/A</v>
      </c>
      <c r="U79" s="39" t="e">
        <f>O79*1000/INDEX('ВРП-НОМИН'!E:E,MATCH($A79,'ВРП-НОМИН'!$B:$B,0))</f>
        <v>#VALUE!</v>
      </c>
      <c r="V79" s="39" t="e">
        <f>P79*1000/INDEX('ВРП-НОМИН'!F:F,MATCH($A79,'ВРП-НОМИН'!$B:$B,0))</f>
        <v>#VALUE!</v>
      </c>
      <c r="W79" s="39" t="e">
        <f>Q79*1000/INDEX('ВРП-НОМИН'!G:G,MATCH($A79,'ВРП-НОМИН'!$B:$B,0))</f>
        <v>#VALUE!</v>
      </c>
      <c r="X79" s="39" t="e">
        <f>R79*1000/INDEX('ВРП-НОМИН'!H:H,MATCH($A79,'ВРП-НОМИН'!$B:$B,0))</f>
        <v>#VALUE!</v>
      </c>
      <c r="Z79" s="41" t="e">
        <f t="shared" si="1"/>
        <v>#N/A</v>
      </c>
    </row>
    <row r="80" spans="1:26" x14ac:dyDescent="0.25">
      <c r="A80" s="38" t="s">
        <v>83</v>
      </c>
      <c r="B80" s="38" t="s">
        <v>380</v>
      </c>
      <c r="C80" s="38" t="s">
        <v>381</v>
      </c>
      <c r="D80" t="s">
        <v>0</v>
      </c>
      <c r="E80" t="s">
        <v>0</v>
      </c>
      <c r="F80" t="s">
        <v>0</v>
      </c>
      <c r="G80" s="3">
        <v>37460.300000000003</v>
      </c>
      <c r="H80" s="3">
        <v>36338.300000000003</v>
      </c>
      <c r="I80" s="3">
        <v>30460.7</v>
      </c>
      <c r="J80" s="3">
        <v>40313.4</v>
      </c>
      <c r="N80" t="e">
        <f>F80*'ВАЛЮТНЫЙ КУРС'!B$5</f>
        <v>#VALUE!</v>
      </c>
      <c r="O80">
        <f>G80*'ВАЛЮТНЫЙ КУРС'!C$5</f>
        <v>2342827.0984800002</v>
      </c>
      <c r="P80">
        <f>H80*'ВАЛЮТНЫЙ КУРС'!D$5</f>
        <v>2352090.9470799998</v>
      </c>
      <c r="Q80">
        <f>I80*'ВАЛЮТНЫЙ КУРС'!E$5</f>
        <v>2191409.7715400001</v>
      </c>
      <c r="R80">
        <f>J80*'ВАЛЮТНЫЙ КУРС'!F$5</f>
        <v>2968908.5623800005</v>
      </c>
      <c r="T80" s="39" t="e">
        <f>N80*1000/INDEX('ВРП-НОМИН'!D:D,MATCH($A80,'ВРП-НОМИН'!$B:$B,0))</f>
        <v>#VALUE!</v>
      </c>
      <c r="U80" s="39">
        <f>O80*1000/INDEX('ВРП-НОМИН'!E:E,MATCH($A80,'ВРП-НОМИН'!$B:$B,0))</f>
        <v>0.26923913486768802</v>
      </c>
      <c r="V80" s="39">
        <f>P80*1000/INDEX('ВРП-НОМИН'!F:F,MATCH($A80,'ВРП-НОМИН'!$B:$B,0))</f>
        <v>0.25874618715737768</v>
      </c>
      <c r="W80" s="39">
        <f>Q80*1000/INDEX('ВРП-НОМИН'!G:G,MATCH($A80,'ВРП-НОМИН'!$B:$B,0))</f>
        <v>0.24290251703454208</v>
      </c>
      <c r="X80" s="39">
        <f>R80*1000/INDEX('ВРП-НОМИН'!H:H,MATCH($A80,'ВРП-НОМИН'!$B:$B,0))</f>
        <v>0.26003418657025085</v>
      </c>
      <c r="Z80" s="41" t="e">
        <f t="shared" si="1"/>
        <v>#VALUE!</v>
      </c>
    </row>
    <row r="81" spans="1:26" x14ac:dyDescent="0.25">
      <c r="A81" s="38" t="s">
        <v>84</v>
      </c>
      <c r="B81" s="38" t="s">
        <v>380</v>
      </c>
      <c r="C81" s="38" t="s">
        <v>381</v>
      </c>
      <c r="D81" s="3">
        <v>45.3</v>
      </c>
      <c r="E81" s="3">
        <v>29.8</v>
      </c>
      <c r="F81" s="3">
        <v>24.8</v>
      </c>
      <c r="G81" s="3">
        <v>23.6</v>
      </c>
      <c r="H81" s="3">
        <v>37.5</v>
      </c>
      <c r="I81" s="3">
        <v>49.9</v>
      </c>
      <c r="J81" s="3">
        <v>74.8</v>
      </c>
      <c r="N81">
        <f>F81*'ВАЛЮТНЫЙ КУРС'!B$5</f>
        <v>1446.5840000000001</v>
      </c>
      <c r="O81">
        <f>G81*'ВАЛЮТНЫЙ КУРС'!C$5</f>
        <v>1475.9817600000001</v>
      </c>
      <c r="P81">
        <f>H81*'ВАЛЮТНЫЙ КУРС'!D$5</f>
        <v>2427.2849999999999</v>
      </c>
      <c r="Q81">
        <f>I81*'ВАЛЮТНЫЙ КУРС'!E$5</f>
        <v>3589.9157799999998</v>
      </c>
      <c r="R81">
        <f>J81*'ВАЛЮТНЫЙ КУРС'!F$5</f>
        <v>5508.6983600000003</v>
      </c>
      <c r="T81" s="39">
        <f>N81*1000/INDEX('ВРП-НОМИН'!D:D,MATCH($A81,'ВРП-НОМИН'!$B:$B,0))</f>
        <v>2.9878701519398761E-2</v>
      </c>
      <c r="U81" s="39">
        <f>O81*1000/INDEX('ВРП-НОМИН'!E:E,MATCH($A81,'ВРП-НОМИН'!$B:$B,0))</f>
        <v>2.7297915661311248E-2</v>
      </c>
      <c r="V81" s="39">
        <f>P81*1000/INDEX('ВРП-НОМИН'!F:F,MATCH($A81,'ВРП-НОМИН'!$B:$B,0))</f>
        <v>4.2536203241404544E-2</v>
      </c>
      <c r="W81" s="39">
        <f>Q81*1000/INDEX('ВРП-НОМИН'!G:G,MATCH($A81,'ВРП-НОМИН'!$B:$B,0))</f>
        <v>5.7118072227538126E-2</v>
      </c>
      <c r="X81" s="39">
        <f>R81*1000/INDEX('ВРП-НОМИН'!H:H,MATCH($A81,'ВРП-НОМИН'!$B:$B,0))</f>
        <v>7.3928914555509956E-2</v>
      </c>
      <c r="Z81" s="41">
        <f t="shared" si="1"/>
        <v>4.6151961441032521E-2</v>
      </c>
    </row>
    <row r="82" spans="1:26" x14ac:dyDescent="0.25">
      <c r="A82" s="38" t="s">
        <v>85</v>
      </c>
      <c r="B82" s="38" t="s">
        <v>380</v>
      </c>
      <c r="C82" s="38" t="s">
        <v>381</v>
      </c>
      <c r="D82" s="3">
        <v>19.899999999999999</v>
      </c>
      <c r="E82" s="3">
        <v>53.8</v>
      </c>
      <c r="F82" s="3">
        <v>43.9</v>
      </c>
      <c r="G82" s="3">
        <v>127.9</v>
      </c>
      <c r="H82" s="3">
        <v>103.6</v>
      </c>
      <c r="I82" s="2">
        <v>79</v>
      </c>
      <c r="J82" s="3">
        <v>140.19999999999999</v>
      </c>
      <c r="N82">
        <f>F82*'ВАЛЮТНЫЙ КУРС'!B$5</f>
        <v>2560.6869999999999</v>
      </c>
      <c r="O82">
        <f>G82*'ВАЛЮТНЫЙ КУРС'!C$5</f>
        <v>7999.0706400000008</v>
      </c>
      <c r="P82">
        <f>H82*'ВАЛЮТНЫЙ КУРС'!D$5</f>
        <v>6705.7793599999995</v>
      </c>
      <c r="Q82">
        <f>I82*'ВАЛЮТНЫЙ КУРС'!E$5</f>
        <v>5683.4337999999998</v>
      </c>
      <c r="R82">
        <f>J82*'ВАЛЮТНЫЙ КУРС'!F$5</f>
        <v>10325.127140000001</v>
      </c>
      <c r="T82" s="39">
        <f>N82*1000/INDEX('ВРП-НОМИН'!D:D,MATCH($A82,'ВРП-НОМИН'!$B:$B,0))</f>
        <v>3.9371637468734316E-2</v>
      </c>
      <c r="U82" s="39">
        <f>O82*1000/INDEX('ВРП-НОМИН'!E:E,MATCH($A82,'ВРП-НОМИН'!$B:$B,0))</f>
        <v>0.10856267000497301</v>
      </c>
      <c r="V82" s="39">
        <f>P82*1000/INDEX('ВРП-НОМИН'!F:F,MATCH($A82,'ВРП-НОМИН'!$B:$B,0))</f>
        <v>8.4539441439441448E-2</v>
      </c>
      <c r="W82" s="39">
        <f>Q82*1000/INDEX('ВРП-НОМИН'!G:G,MATCH($A82,'ВРП-НОМИН'!$B:$B,0))</f>
        <v>6.9115625675324741E-2</v>
      </c>
      <c r="X82" s="39">
        <f>R82*1000/INDEX('ВРП-НОМИН'!H:H,MATCH($A82,'ВРП-НОМИН'!$B:$B,0))</f>
        <v>0.11280678317353444</v>
      </c>
      <c r="Z82" s="41">
        <f t="shared" si="1"/>
        <v>8.2879231552401594E-2</v>
      </c>
    </row>
    <row r="83" spans="1:26" x14ac:dyDescent="0.25">
      <c r="A83" s="38" t="s">
        <v>86</v>
      </c>
      <c r="B83" s="38" t="s">
        <v>380</v>
      </c>
      <c r="C83" s="38" t="s">
        <v>381</v>
      </c>
      <c r="D83" s="3">
        <v>1630.4</v>
      </c>
      <c r="E83" s="3">
        <v>1535.1</v>
      </c>
      <c r="F83" s="2">
        <v>2027</v>
      </c>
      <c r="G83" s="3">
        <v>2213.6999999999998</v>
      </c>
      <c r="H83" s="2">
        <v>1761</v>
      </c>
      <c r="I83" s="3">
        <v>1636.3</v>
      </c>
      <c r="J83" s="3">
        <v>2694.1</v>
      </c>
      <c r="N83">
        <f>F83*'ВАЛЮТНЫЙ КУРС'!B$5</f>
        <v>118234.91</v>
      </c>
      <c r="O83">
        <f>G83*'ВАЛЮТНЫЙ КУРС'!C$5</f>
        <v>138448.33992</v>
      </c>
      <c r="P83">
        <f>H83*'ВАЛЮТНЫЙ КУРС'!D$5</f>
        <v>113985.30359999998</v>
      </c>
      <c r="Q83">
        <f>I83*'ВАЛЮТНЫЙ КУРС'!E$5</f>
        <v>117719.02185999999</v>
      </c>
      <c r="R83">
        <f>J83*'ВАЛЮТНЫЙ КУРС'!F$5</f>
        <v>198408.88037</v>
      </c>
      <c r="T83" s="39">
        <f>N83*1000/INDEX('ВРП-НОМИН'!D:D,MATCH($A83,'ВРП-НОМИН'!$B:$B,0))</f>
        <v>0.5419931516070513</v>
      </c>
      <c r="U83" s="39">
        <f>O83*1000/INDEX('ВРП-НОМИН'!E:E,MATCH($A83,'ВРП-НОМИН'!$B:$B,0))</f>
        <v>0.57129524452213265</v>
      </c>
      <c r="V83" s="39">
        <f>P83*1000/INDEX('ВРП-НОМИН'!F:F,MATCH($A83,'ВРП-НОМИН'!$B:$B,0))</f>
        <v>0.4446952384269372</v>
      </c>
      <c r="W83" s="39">
        <f>Q83*1000/INDEX('ВРП-НОМИН'!G:G,MATCH($A83,'ВРП-НОМИН'!$B:$B,0))</f>
        <v>0.44219827721109783</v>
      </c>
      <c r="X83" s="39">
        <f>R83*1000/INDEX('ВРП-НОМИН'!H:H,MATCH($A83,'ВРП-НОМИН'!$B:$B,0))</f>
        <v>0.62926143972346882</v>
      </c>
      <c r="Z83" s="41">
        <f t="shared" si="1"/>
        <v>0.52588867029813757</v>
      </c>
    </row>
    <row r="84" spans="1:26" x14ac:dyDescent="0.25">
      <c r="A84" s="38" t="s">
        <v>87</v>
      </c>
      <c r="B84" s="38" t="s">
        <v>380</v>
      </c>
      <c r="C84" s="38" t="s">
        <v>381</v>
      </c>
      <c r="D84" s="3">
        <v>663.4</v>
      </c>
      <c r="E84" s="3">
        <v>665.7</v>
      </c>
      <c r="F84" s="2">
        <v>948</v>
      </c>
      <c r="G84" s="3">
        <v>1138.2</v>
      </c>
      <c r="H84" s="3">
        <v>1210.5999999999999</v>
      </c>
      <c r="I84" s="3">
        <v>949.9</v>
      </c>
      <c r="J84" s="3">
        <v>1145.4000000000001</v>
      </c>
      <c r="N84">
        <f>F84*'ВАЛЮТНЫЙ КУРС'!B$5</f>
        <v>55296.84</v>
      </c>
      <c r="O84">
        <f>G84*'ВАЛЮТНЫЙ КУРС'!C$5</f>
        <v>71184.849119999999</v>
      </c>
      <c r="P84">
        <f>H84*'ВАЛЮТНЫЙ КУРС'!D$5</f>
        <v>78359.232559999989</v>
      </c>
      <c r="Q84">
        <f>I84*'ВАЛЮТНЫЙ КУРС'!E$5</f>
        <v>68337.895779999992</v>
      </c>
      <c r="R84">
        <f>J84*'ВАЛЮТНЫЙ КУРС'!F$5</f>
        <v>84353.784780000016</v>
      </c>
      <c r="T84" s="39">
        <f>N84*1000/INDEX('ВРП-НОМИН'!D:D,MATCH($A84,'ВРП-НОМИН'!$B:$B,0))</f>
        <v>0.10140570951739826</v>
      </c>
      <c r="U84" s="39">
        <f>O84*1000/INDEX('ВРП-НОМИН'!E:E,MATCH($A84,'ВРП-НОМИН'!$B:$B,0))</f>
        <v>0.12278742631589802</v>
      </c>
      <c r="V84" s="39">
        <f>P84*1000/INDEX('ВРП-НОМИН'!F:F,MATCH($A84,'ВРП-НОМИН'!$B:$B,0))</f>
        <v>0.12474682525943406</v>
      </c>
      <c r="W84" s="39">
        <f>Q84*1000/INDEX('ВРП-НОМИН'!G:G,MATCH($A84,'ВРП-НОМИН'!$B:$B,0))</f>
        <v>0.10289849473217196</v>
      </c>
      <c r="X84" s="39">
        <f>R84*1000/INDEX('ВРП-НОМИН'!H:H,MATCH($A84,'ВРП-НОМИН'!$B:$B,0))</f>
        <v>9.6994925178968017E-2</v>
      </c>
      <c r="Z84" s="41">
        <f t="shared" si="1"/>
        <v>0.10976667620077407</v>
      </c>
    </row>
    <row r="85" spans="1:26" x14ac:dyDescent="0.25">
      <c r="A85" s="38" t="s">
        <v>88</v>
      </c>
      <c r="B85" s="38" t="s">
        <v>380</v>
      </c>
      <c r="C85" s="38" t="s">
        <v>381</v>
      </c>
      <c r="D85" s="3">
        <v>6555.6</v>
      </c>
      <c r="E85" s="3">
        <v>4898.7</v>
      </c>
      <c r="F85" s="3">
        <v>6052.8</v>
      </c>
      <c r="G85" s="3">
        <v>6785.8</v>
      </c>
      <c r="H85" s="3">
        <v>6790.3</v>
      </c>
      <c r="I85" s="2">
        <v>6395</v>
      </c>
      <c r="J85" s="3">
        <v>7276.8</v>
      </c>
      <c r="N85">
        <f>F85*'ВАЛЮТНЫЙ КУРС'!B$5</f>
        <v>353059.82400000002</v>
      </c>
      <c r="O85">
        <f>G85*'ВАЛЮТНЫЙ КУРС'!C$5</f>
        <v>424394.78928000003</v>
      </c>
      <c r="P85">
        <f>H85*'ВАЛЮТНЫЙ КУРС'!D$5</f>
        <v>439519.82227999996</v>
      </c>
      <c r="Q85">
        <f>I85*'ВАЛЮТНЫЙ КУРС'!E$5</f>
        <v>460070.36900000001</v>
      </c>
      <c r="R85">
        <f>J85*'ВАЛЮТНЫЙ КУРС'!F$5</f>
        <v>535905.02976000006</v>
      </c>
      <c r="T85" s="39">
        <f>N85*1000/INDEX('ВРП-НОМИН'!D:D,MATCH($A85,'ВРП-НОМИН'!$B:$B,0))</f>
        <v>0.17858217248657871</v>
      </c>
      <c r="U85" s="39">
        <f>O85*1000/INDEX('ВРП-НОМИН'!E:E,MATCH($A85,'ВРП-НОМИН'!$B:$B,0))</f>
        <v>0.17871136112343972</v>
      </c>
      <c r="V85" s="39">
        <f>P85*1000/INDEX('ВРП-НОМИН'!F:F,MATCH($A85,'ВРП-НОМИН'!$B:$B,0))</f>
        <v>0.16301703204779605</v>
      </c>
      <c r="W85" s="39">
        <f>Q85*1000/INDEX('ВРП-НОМИН'!G:G,MATCH($A85,'ВРП-НОМИН'!$B:$B,0))</f>
        <v>0.16882717120061674</v>
      </c>
      <c r="X85" s="39">
        <f>R85*1000/INDEX('ВРП-НОМИН'!H:H,MATCH($A85,'ВРП-НОМИН'!$B:$B,0))</f>
        <v>0.17164805630600952</v>
      </c>
      <c r="Z85" s="41">
        <f t="shared" si="1"/>
        <v>0.17215715863288814</v>
      </c>
    </row>
    <row r="86" spans="1:26" x14ac:dyDescent="0.25">
      <c r="A86" s="38" t="s">
        <v>89</v>
      </c>
      <c r="B86" s="38" t="s">
        <v>380</v>
      </c>
      <c r="C86" s="38" t="s">
        <v>381</v>
      </c>
      <c r="D86" s="3">
        <v>6196.2</v>
      </c>
      <c r="E86" s="3">
        <v>5488.1</v>
      </c>
      <c r="F86" s="3">
        <v>6222.3</v>
      </c>
      <c r="G86" s="3">
        <v>6991.6</v>
      </c>
      <c r="H86" s="3">
        <v>7007.1</v>
      </c>
      <c r="I86" s="3">
        <v>5723.5</v>
      </c>
      <c r="J86" s="2">
        <v>8399</v>
      </c>
      <c r="N86">
        <f>F86*'ВАЛЮТНЫЙ КУРС'!B$5</f>
        <v>362946.75900000002</v>
      </c>
      <c r="O86">
        <f>G86*'ВАЛЮТНЫЙ КУРС'!C$5</f>
        <v>437265.85056000005</v>
      </c>
      <c r="P86">
        <f>H86*'ВАЛЮТНЫЙ КУРС'!D$5</f>
        <v>453552.76595999999</v>
      </c>
      <c r="Q86">
        <f>I86*'ВАЛЮТНЫЙ КУРС'!E$5</f>
        <v>411761.18170000002</v>
      </c>
      <c r="R86">
        <f>J86*'ВАЛЮТНЫЙ КУРС'!F$5</f>
        <v>618550.23430000001</v>
      </c>
      <c r="T86" s="39">
        <f>N86*1000/INDEX('ВРП-НОМИН'!D:D,MATCH($A86,'ВРП-НОМИН'!$B:$B,0))</f>
        <v>0.28616526048861174</v>
      </c>
      <c r="U86" s="39">
        <f>O86*1000/INDEX('ВРП-НОМИН'!E:E,MATCH($A86,'ВРП-НОМИН'!$B:$B,0))</f>
        <v>0.29939213443805707</v>
      </c>
      <c r="V86" s="39">
        <f>P86*1000/INDEX('ВРП-НОМИН'!F:F,MATCH($A86,'ВРП-НОМИН'!$B:$B,0))</f>
        <v>0.29446930926627657</v>
      </c>
      <c r="W86" s="39">
        <f>Q86*1000/INDEX('ВРП-НОМИН'!G:G,MATCH($A86,'ВРП-НОМИН'!$B:$B,0))</f>
        <v>0.27554966279662618</v>
      </c>
      <c r="X86" s="39">
        <f>R86*1000/INDEX('ВРП-НОМИН'!H:H,MATCH($A86,'ВРП-НОМИН'!$B:$B,0))</f>
        <v>0.31359003878371938</v>
      </c>
      <c r="Z86" s="41">
        <f t="shared" si="1"/>
        <v>0.29383328115465818</v>
      </c>
    </row>
    <row r="87" spans="1:26" x14ac:dyDescent="0.25">
      <c r="A87" s="38" t="s">
        <v>90</v>
      </c>
      <c r="B87" s="38" t="s">
        <v>380</v>
      </c>
      <c r="C87" s="38" t="s">
        <v>381</v>
      </c>
      <c r="D87" s="3">
        <v>10346.6</v>
      </c>
      <c r="E87" s="3">
        <v>9602.9</v>
      </c>
      <c r="F87" s="3">
        <v>13872.4</v>
      </c>
      <c r="G87" s="3">
        <v>16435.599999999999</v>
      </c>
      <c r="H87" s="2">
        <v>14886</v>
      </c>
      <c r="I87" s="3">
        <v>11623.4</v>
      </c>
      <c r="J87" s="3">
        <v>15323.7</v>
      </c>
      <c r="N87">
        <f>F87*'ВАЛЮТНЫЙ КУРС'!B$5</f>
        <v>809177.09199999995</v>
      </c>
      <c r="O87">
        <f>G87*'ВАЛЮТНЫЙ КУРС'!C$5</f>
        <v>1027908.7209599999</v>
      </c>
      <c r="P87">
        <f>H87*'ВАЛЮТНЫЙ КУРС'!D$5</f>
        <v>963535.05359999998</v>
      </c>
      <c r="Q87">
        <f>I87*'ВАЛЮТНЫЙ КУРС'!E$5</f>
        <v>836212.96747999999</v>
      </c>
      <c r="R87">
        <f>J87*'ВАЛЮТНЫЙ КУРС'!F$5</f>
        <v>1128524.6130900001</v>
      </c>
      <c r="T87" s="39">
        <f>N87*1000/INDEX('ВРП-НОМИН'!D:D,MATCH($A87,'ВРП-НОМИН'!$B:$B,0))</f>
        <v>0.73704876629330951</v>
      </c>
      <c r="U87" s="39">
        <f>O87*1000/INDEX('ВРП-НОМИН'!E:E,MATCH($A87,'ВРП-НОМИН'!$B:$B,0))</f>
        <v>0.81166208808800921</v>
      </c>
      <c r="V87" s="39">
        <f>P87*1000/INDEX('ВРП-НОМИН'!F:F,MATCH($A87,'ВРП-НОМИН'!$B:$B,0))</f>
        <v>0.86789728295932378</v>
      </c>
      <c r="W87" s="39">
        <f>Q87*1000/INDEX('ВРП-НОМИН'!G:G,MATCH($A87,'ВРП-НОМИН'!$B:$B,0))</f>
        <v>0.80014473140231546</v>
      </c>
      <c r="X87" s="39">
        <f>R87*1000/INDEX('ВРП-НОМИН'!H:H,MATCH($A87,'ВРП-НОМИН'!$B:$B,0))</f>
        <v>0.61882817936015044</v>
      </c>
      <c r="Z87" s="41">
        <f t="shared" si="1"/>
        <v>0.76711620962062166</v>
      </c>
    </row>
    <row r="88" spans="1:26" x14ac:dyDescent="0.25">
      <c r="A88" s="38" t="s">
        <v>91</v>
      </c>
      <c r="B88" s="38" t="s">
        <v>380</v>
      </c>
      <c r="C88" s="38" t="s">
        <v>381</v>
      </c>
      <c r="D88" s="3">
        <v>1891.8</v>
      </c>
      <c r="E88" s="3">
        <v>1805.2</v>
      </c>
      <c r="F88" s="3">
        <v>2107.6999999999998</v>
      </c>
      <c r="G88" s="2">
        <v>2597</v>
      </c>
      <c r="H88" s="3">
        <v>3201.3</v>
      </c>
      <c r="I88" s="3">
        <v>2932.3</v>
      </c>
      <c r="J88" s="3">
        <v>3837.6</v>
      </c>
      <c r="N88">
        <f>F88*'ВАЛЮТНЫЙ КУРС'!B$5</f>
        <v>122942.14099999999</v>
      </c>
      <c r="O88">
        <f>G88*'ВАЛЮТНЫЙ КУРС'!C$5</f>
        <v>162420.53520000001</v>
      </c>
      <c r="P88">
        <f>H88*'ВАЛЮТНЫЙ КУРС'!D$5</f>
        <v>207212.46588</v>
      </c>
      <c r="Q88">
        <f>I88*'ВАЛЮТНЫЙ КУРС'!E$5</f>
        <v>210956.11306</v>
      </c>
      <c r="R88">
        <f>J88*'ВАЛЮТНЫЙ КУРС'!F$5</f>
        <v>282622.73832</v>
      </c>
      <c r="T88" s="39">
        <f>N88*1000/INDEX('ВРП-НОМИН'!D:D,MATCH($A88,'ВРП-НОМИН'!$B:$B,0))</f>
        <v>0.10422674554490562</v>
      </c>
      <c r="U88" s="39">
        <f>O88*1000/INDEX('ВРП-НОМИН'!E:E,MATCH($A88,'ВРП-НОМИН'!$B:$B,0))</f>
        <v>0.12478230593432994</v>
      </c>
      <c r="V88" s="39">
        <f>P88*1000/INDEX('ВРП-НОМИН'!F:F,MATCH($A88,'ВРП-НОМИН'!$B:$B,0))</f>
        <v>0.15546036770556146</v>
      </c>
      <c r="W88" s="39">
        <f>Q88*1000/INDEX('ВРП-НОМИН'!G:G,MATCH($A88,'ВРП-НОМИН'!$B:$B,0))</f>
        <v>0.15530320019647501</v>
      </c>
      <c r="X88" s="39">
        <f>R88*1000/INDEX('ВРП-НОМИН'!H:H,MATCH($A88,'ВРП-НОМИН'!$B:$B,0))</f>
        <v>0.17351120006415713</v>
      </c>
      <c r="Z88" s="41">
        <f t="shared" si="1"/>
        <v>0.14265676388908582</v>
      </c>
    </row>
    <row r="89" spans="1:26" x14ac:dyDescent="0.25">
      <c r="A89" s="38" t="s">
        <v>92</v>
      </c>
      <c r="B89" s="38" t="s">
        <v>380</v>
      </c>
      <c r="C89" s="38" t="s">
        <v>381</v>
      </c>
      <c r="D89" s="3">
        <v>790.4</v>
      </c>
      <c r="E89" s="3">
        <v>498.7</v>
      </c>
      <c r="F89" s="3">
        <v>612.5</v>
      </c>
      <c r="G89" s="3">
        <v>825.6</v>
      </c>
      <c r="H89" s="3">
        <v>1015.5</v>
      </c>
      <c r="I89" s="2">
        <v>761</v>
      </c>
      <c r="J89" s="2">
        <v>996</v>
      </c>
      <c r="N89">
        <f>F89*'ВАЛЮТНЫЙ КУРС'!B$5</f>
        <v>35727.125</v>
      </c>
      <c r="O89">
        <f>G89*'ВАЛЮТНЫЙ КУРС'!C$5</f>
        <v>51634.344960000002</v>
      </c>
      <c r="P89">
        <f>H89*'ВАЛЮТНЫЙ КУРС'!D$5</f>
        <v>65730.877800000002</v>
      </c>
      <c r="Q89">
        <f>I89*'ВАЛЮТНЫЙ КУРС'!E$5</f>
        <v>54748.014199999998</v>
      </c>
      <c r="R89">
        <f>J89*'ВАЛЮТНЫЙ КУРС'!F$5</f>
        <v>73351.117200000008</v>
      </c>
      <c r="T89" s="39">
        <f>N89*1000/INDEX('ВРП-НОМИН'!D:D,MATCH($A89,'ВРП-НОМИН'!$B:$B,0))</f>
        <v>5.1059428506891574E-2</v>
      </c>
      <c r="U89" s="39">
        <f>O89*1000/INDEX('ВРП-НОМИН'!E:E,MATCH($A89,'ВРП-НОМИН'!$B:$B,0))</f>
        <v>7.0148036506864755E-2</v>
      </c>
      <c r="V89" s="39">
        <f>P89*1000/INDEX('ВРП-НОМИН'!F:F,MATCH($A89,'ВРП-НОМИН'!$B:$B,0))</f>
        <v>8.5133049410629769E-2</v>
      </c>
      <c r="W89" s="39">
        <f>Q89*1000/INDEX('ВРП-НОМИН'!G:G,MATCH($A89,'ВРП-НОМИН'!$B:$B,0))</f>
        <v>7.1075438215810277E-2</v>
      </c>
      <c r="X89" s="39">
        <f>R89*1000/INDEX('ВРП-НОМИН'!H:H,MATCH($A89,'ВРП-НОМИН'!$B:$B,0))</f>
        <v>9.2144534603041617E-2</v>
      </c>
      <c r="Z89" s="41">
        <f t="shared" si="1"/>
        <v>7.3912097448647601E-2</v>
      </c>
    </row>
    <row r="90" spans="1:26" x14ac:dyDescent="0.25">
      <c r="A90" s="38" t="s">
        <v>93</v>
      </c>
      <c r="B90" s="38" t="s">
        <v>380</v>
      </c>
      <c r="C90" s="38" t="s">
        <v>381</v>
      </c>
      <c r="D90" s="3">
        <v>310.2</v>
      </c>
      <c r="E90" s="3">
        <v>230.8</v>
      </c>
      <c r="F90" s="3">
        <v>255.1</v>
      </c>
      <c r="G90" s="3">
        <v>321.10000000000002</v>
      </c>
      <c r="H90" s="3">
        <v>325.39999999999998</v>
      </c>
      <c r="I90" s="3">
        <v>310.3</v>
      </c>
      <c r="J90" s="3">
        <v>425.9</v>
      </c>
      <c r="N90">
        <f>F90*'ВАЛЮТНЫЙ КУРС'!B$5</f>
        <v>14879.982999999998</v>
      </c>
      <c r="O90">
        <f>G90*'ВАЛЮТНЫЙ КУРС'!C$5</f>
        <v>20082.107760000003</v>
      </c>
      <c r="P90">
        <f>H90*'ВАЛЮТНЫЙ КУРС'!D$5</f>
        <v>21062.361039999996</v>
      </c>
      <c r="Q90">
        <f>I90*'ВАЛЮТНЫЙ КУРС'!E$5</f>
        <v>22323.664660000002</v>
      </c>
      <c r="R90">
        <f>J90*'ВАЛЮТНЫЙ КУРС'!F$5</f>
        <v>31365.70363</v>
      </c>
      <c r="T90" s="39">
        <f>N90*1000/INDEX('ВРП-НОМИН'!D:D,MATCH($A90,'ВРП-НОМИН'!$B:$B,0))</f>
        <v>2.6840093852245794E-2</v>
      </c>
      <c r="U90" s="39">
        <f>O90*1000/INDEX('ВРП-НОМИН'!E:E,MATCH($A90,'ВРП-НОМИН'!$B:$B,0))</f>
        <v>3.2790772880948255E-2</v>
      </c>
      <c r="V90" s="39">
        <f>P90*1000/INDEX('ВРП-НОМИН'!F:F,MATCH($A90,'ВРП-НОМИН'!$B:$B,0))</f>
        <v>3.4086805343868126E-2</v>
      </c>
      <c r="W90" s="39">
        <f>Q90*1000/INDEX('ВРП-НОМИН'!G:G,MATCH($A90,'ВРП-НОМИН'!$B:$B,0))</f>
        <v>4.0352852945805859E-2</v>
      </c>
      <c r="X90" s="39">
        <f>R90*1000/INDEX('ВРП-НОМИН'!H:H,MATCH($A90,'ВРП-НОМИН'!$B:$B,0))</f>
        <v>4.3369129125104391E-2</v>
      </c>
      <c r="Z90" s="41">
        <f t="shared" si="1"/>
        <v>3.5487930829594484E-2</v>
      </c>
    </row>
    <row r="91" spans="1:26" x14ac:dyDescent="0.25">
      <c r="A91" s="38" t="s">
        <v>116</v>
      </c>
      <c r="B91" s="38" t="s">
        <v>380</v>
      </c>
      <c r="C91" s="38" t="s">
        <v>381</v>
      </c>
      <c r="D91" s="3">
        <v>20633.400000000001</v>
      </c>
      <c r="E91" s="3">
        <v>18618.400000000001</v>
      </c>
      <c r="F91" s="3">
        <v>22240.400000000001</v>
      </c>
      <c r="G91" t="s">
        <v>0</v>
      </c>
      <c r="H91" t="s">
        <v>0</v>
      </c>
      <c r="I91" t="s">
        <v>0</v>
      </c>
      <c r="J91" t="s">
        <v>0</v>
      </c>
      <c r="N91">
        <f>F91*'ВАЛЮТНЫЙ КУРС'!B$5</f>
        <v>1297282.5320000001</v>
      </c>
      <c r="O91" t="e">
        <f>G91*'ВАЛЮТНЫЙ КУРС'!C$5</f>
        <v>#VALUE!</v>
      </c>
      <c r="P91" t="e">
        <f>H91*'ВАЛЮТНЫЙ КУРС'!D$5</f>
        <v>#VALUE!</v>
      </c>
      <c r="Q91" t="e">
        <f>I91*'ВАЛЮТНЫЙ КУРС'!E$5</f>
        <v>#VALUE!</v>
      </c>
      <c r="R91" t="e">
        <f>J91*'ВАЛЮТНЫЙ КУРС'!F$5</f>
        <v>#VALUE!</v>
      </c>
      <c r="T91" s="39" t="e">
        <f>N91*1000/INDEX('ВРП-НОМИН'!D:D,MATCH($A91,'ВРП-НОМИН'!$B:$B,0))</f>
        <v>#N/A</v>
      </c>
      <c r="U91" s="39" t="e">
        <f>O91*1000/INDEX('ВРП-НОМИН'!E:E,MATCH($A91,'ВРП-НОМИН'!$B:$B,0))</f>
        <v>#VALUE!</v>
      </c>
      <c r="V91" s="39" t="e">
        <f>P91*1000/INDEX('ВРП-НОМИН'!F:F,MATCH($A91,'ВРП-НОМИН'!$B:$B,0))</f>
        <v>#VALUE!</v>
      </c>
      <c r="W91" s="39" t="e">
        <f>Q91*1000/INDEX('ВРП-НОМИН'!G:G,MATCH($A91,'ВРП-НОМИН'!$B:$B,0))</f>
        <v>#VALUE!</v>
      </c>
      <c r="X91" s="39" t="e">
        <f>R91*1000/INDEX('ВРП-НОМИН'!H:H,MATCH($A91,'ВРП-НОМИН'!$B:$B,0))</f>
        <v>#VALUE!</v>
      </c>
      <c r="Z91" s="41" t="e">
        <f t="shared" si="1"/>
        <v>#N/A</v>
      </c>
    </row>
    <row r="92" spans="1:26" x14ac:dyDescent="0.25">
      <c r="A92" s="38" t="s">
        <v>94</v>
      </c>
      <c r="B92" s="38" t="s">
        <v>380</v>
      </c>
      <c r="C92" s="38" t="s">
        <v>381</v>
      </c>
      <c r="D92" t="s">
        <v>0</v>
      </c>
      <c r="E92" t="s">
        <v>0</v>
      </c>
      <c r="F92" t="s">
        <v>0</v>
      </c>
      <c r="G92" s="3">
        <v>29201.4</v>
      </c>
      <c r="H92" s="3">
        <v>28833.8</v>
      </c>
      <c r="I92" s="3">
        <v>24053.7</v>
      </c>
      <c r="J92" s="3">
        <v>28619.1</v>
      </c>
      <c r="N92" t="e">
        <f>F92*'ВАЛЮТНЫЙ КУРС'!B$5</f>
        <v>#VALUE!</v>
      </c>
      <c r="O92">
        <f>G92*'ВАЛЮТНЫЙ КУРС'!C$5</f>
        <v>1826302.2782400001</v>
      </c>
      <c r="P92">
        <f>H92*'ВАЛЮТНЫЙ КУРС'!D$5</f>
        <v>1866342.6728799997</v>
      </c>
      <c r="Q92">
        <f>I92*'ВАЛЮТНЫЙ КУРС'!E$5</f>
        <v>1730476.09614</v>
      </c>
      <c r="R92">
        <f>J92*'ВАЛЮТНЫЙ КУРС'!F$5</f>
        <v>2107673.6528699999</v>
      </c>
      <c r="T92" s="39" t="e">
        <f>N92*1000/INDEX('ВРП-НОМИН'!D:D,MATCH($A92,'ВРП-НОМИН'!$B:$B,0))</f>
        <v>#VALUE!</v>
      </c>
      <c r="U92" s="39">
        <f>O92*1000/INDEX('ВРП-НОМИН'!E:E,MATCH($A92,'ВРП-НОМИН'!$B:$B,0))</f>
        <v>0.32629333861299537</v>
      </c>
      <c r="V92" s="39">
        <f>P92*1000/INDEX('ВРП-НОМИН'!F:F,MATCH($A92,'ВРП-НОМИН'!$B:$B,0))</f>
        <v>0.31258710738969275</v>
      </c>
      <c r="W92" s="39">
        <f>Q92*1000/INDEX('ВРП-НОМИН'!G:G,MATCH($A92,'ВРП-НОМИН'!$B:$B,0))</f>
        <v>0.28662085922311525</v>
      </c>
      <c r="X92" s="39">
        <f>R92*1000/INDEX('ВРП-НОМИН'!H:H,MATCH($A92,'ВРП-НОМИН'!$B:$B,0))</f>
        <v>0.27755392391045736</v>
      </c>
      <c r="Z92" s="41" t="e">
        <f t="shared" si="1"/>
        <v>#VALUE!</v>
      </c>
    </row>
    <row r="93" spans="1:26" x14ac:dyDescent="0.25">
      <c r="A93" s="38" t="s">
        <v>95</v>
      </c>
      <c r="B93" s="38" t="s">
        <v>380</v>
      </c>
      <c r="C93" s="38" t="s">
        <v>381</v>
      </c>
      <c r="D93" s="3">
        <v>1567.5</v>
      </c>
      <c r="E93" s="3">
        <v>959.9</v>
      </c>
      <c r="F93" s="3">
        <v>755.1</v>
      </c>
      <c r="G93" s="2">
        <v>950</v>
      </c>
      <c r="H93" s="3">
        <v>910.7</v>
      </c>
      <c r="I93" s="3">
        <v>1163.0999999999999</v>
      </c>
      <c r="J93" s="3">
        <v>1333.7</v>
      </c>
      <c r="N93">
        <f>F93*'ВАЛЮТНЫЙ КУРС'!B$5</f>
        <v>44044.983</v>
      </c>
      <c r="O93">
        <f>G93*'ВАЛЮТНЫЙ КУРС'!C$5</f>
        <v>59414.520000000004</v>
      </c>
      <c r="P93">
        <f>H93*'ВАЛЮТНЫЙ КУРС'!D$5</f>
        <v>58947.425320000002</v>
      </c>
      <c r="Q93">
        <f>I93*'ВАЛЮТНЫЙ КУРС'!E$5</f>
        <v>83675.972819999995</v>
      </c>
      <c r="R93">
        <f>J93*'ВАЛЮТНЫЙ КУРС'!F$5</f>
        <v>98221.270090000005</v>
      </c>
      <c r="T93" s="39">
        <f>N93*1000/INDEX('ВРП-НОМИН'!D:D,MATCH($A93,'ВРП-НОМИН'!$B:$B,0))</f>
        <v>0.19610925272458704</v>
      </c>
      <c r="U93" s="39">
        <f>O93*1000/INDEX('ВРП-НОМИН'!E:E,MATCH($A93,'ВРП-НОМИН'!$B:$B,0))</f>
        <v>0.22977358055299602</v>
      </c>
      <c r="V93" s="39">
        <f>P93*1000/INDEX('ВРП-НОМИН'!F:F,MATCH($A93,'ВРП-НОМИН'!$B:$B,0))</f>
        <v>0.20647765652647873</v>
      </c>
      <c r="W93" s="39">
        <f>Q93*1000/INDEX('ВРП-НОМИН'!G:G,MATCH($A93,'ВРП-НОМИН'!$B:$B,0))</f>
        <v>0.2763403655824449</v>
      </c>
      <c r="X93" s="39">
        <f>R93*1000/INDEX('ВРП-НОМИН'!H:H,MATCH($A93,'ВРП-НОМИН'!$B:$B,0))</f>
        <v>0.27578611640458212</v>
      </c>
      <c r="Z93" s="41">
        <f t="shared" si="1"/>
        <v>0.23689739435821777</v>
      </c>
    </row>
    <row r="94" spans="1:26" x14ac:dyDescent="0.25">
      <c r="A94" s="38" t="s">
        <v>96</v>
      </c>
      <c r="B94" s="38" t="s">
        <v>380</v>
      </c>
      <c r="C94" s="38" t="s">
        <v>381</v>
      </c>
      <c r="D94" s="2">
        <v>204</v>
      </c>
      <c r="E94" s="3">
        <v>207.7</v>
      </c>
      <c r="F94" s="3">
        <v>286.89999999999998</v>
      </c>
      <c r="G94" s="3">
        <v>433.9</v>
      </c>
      <c r="H94" s="3">
        <v>633.6</v>
      </c>
      <c r="I94" s="3">
        <v>1074.2</v>
      </c>
      <c r="J94" s="3">
        <v>1458.1</v>
      </c>
      <c r="N94">
        <f>F94*'ВАЛЮТНЫЙ КУРС'!B$5</f>
        <v>16734.876999999997</v>
      </c>
      <c r="O94">
        <f>G94*'ВАЛЮТНЫЙ КУРС'!C$5</f>
        <v>27136.80024</v>
      </c>
      <c r="P94">
        <f>H94*'ВАЛЮТНЫЙ КУРС'!D$5</f>
        <v>41011.407359999997</v>
      </c>
      <c r="Q94">
        <f>I94*'ВАЛЮТНЫЙ КУРС'!E$5</f>
        <v>77280.31124000001</v>
      </c>
      <c r="R94">
        <f>J94*'ВАЛЮТНЫЙ КУРС'!F$5</f>
        <v>107382.79517</v>
      </c>
      <c r="T94" s="39">
        <f>N94*1000/INDEX('ВРП-НОМИН'!D:D,MATCH($A94,'ВРП-НОМИН'!$B:$B,0))</f>
        <v>5.4582740745291285E-2</v>
      </c>
      <c r="U94" s="39">
        <f>O94*1000/INDEX('ВРП-НОМИН'!E:E,MATCH($A94,'ВРП-НОМИН'!$B:$B,0))</f>
        <v>7.9851959022028213E-2</v>
      </c>
      <c r="V94" s="39">
        <f>P94*1000/INDEX('ВРП-НОМИН'!F:F,MATCH($A94,'ВРП-НОМИН'!$B:$B,0))</f>
        <v>0.11099867578008664</v>
      </c>
      <c r="W94" s="39">
        <f>Q94*1000/INDEX('ВРП-НОМИН'!G:G,MATCH($A94,'ВРП-НОМИН'!$B:$B,0))</f>
        <v>0.18281049992460446</v>
      </c>
      <c r="X94" s="39">
        <f>R94*1000/INDEX('ВРП-НОМИН'!H:H,MATCH($A94,'ВРП-НОМИН'!$B:$B,0))</f>
        <v>0.20785238223612251</v>
      </c>
      <c r="Z94" s="41">
        <f t="shared" si="1"/>
        <v>0.12721925154162661</v>
      </c>
    </row>
    <row r="95" spans="1:26" x14ac:dyDescent="0.25">
      <c r="A95" s="38" t="s">
        <v>97</v>
      </c>
      <c r="B95" s="38" t="s">
        <v>380</v>
      </c>
      <c r="C95" s="38" t="s">
        <v>381</v>
      </c>
      <c r="D95" s="3">
        <v>3785.6</v>
      </c>
      <c r="E95" s="3">
        <v>4463.3</v>
      </c>
      <c r="F95" s="3">
        <v>4800.2</v>
      </c>
      <c r="G95" s="2">
        <v>4643</v>
      </c>
      <c r="H95" s="3">
        <v>4051.7</v>
      </c>
      <c r="I95" s="3">
        <v>3427.8</v>
      </c>
      <c r="J95" s="3">
        <v>5550.4</v>
      </c>
      <c r="N95">
        <f>F95*'ВАЛЮТНЫЙ КУРС'!B$5</f>
        <v>279995.66599999997</v>
      </c>
      <c r="O95">
        <f>G95*'ВАЛЮТНЫЙ КУРС'!C$5</f>
        <v>290380.64880000002</v>
      </c>
      <c r="P95">
        <f>H95*'ВАЛЮТНЫЙ КУРС'!D$5</f>
        <v>262256.81691999995</v>
      </c>
      <c r="Q95">
        <f>I95*'ВАЛЮТНЫЙ КУРС'!E$5</f>
        <v>246603.47316000002</v>
      </c>
      <c r="R95">
        <f>J95*'ВАЛЮТНЫЙ КУРС'!F$5</f>
        <v>408763.09328000003</v>
      </c>
      <c r="T95" s="39">
        <f>N95*1000/INDEX('ВРП-НОМИН'!D:D,MATCH($A95,'ВРП-НОМИН'!$B:$B,0))</f>
        <v>0.29722596561651282</v>
      </c>
      <c r="U95" s="39">
        <f>O95*1000/INDEX('ВРП-НОМИН'!E:E,MATCH($A95,'ВРП-НОМИН'!$B:$B,0))</f>
        <v>0.25770958835842295</v>
      </c>
      <c r="V95" s="39">
        <f>P95*1000/INDEX('ВРП-НОМИН'!F:F,MATCH($A95,'ВРП-НОМИН'!$B:$B,0))</f>
        <v>0.21361980432918254</v>
      </c>
      <c r="W95" s="39">
        <f>Q95*1000/INDEX('ВРП-НОМИН'!G:G,MATCH($A95,'ВРП-НОМИН'!$B:$B,0))</f>
        <v>0.21752319011177346</v>
      </c>
      <c r="X95" s="39">
        <f>R95*1000/INDEX('ВРП-НОМИН'!H:H,MATCH($A95,'ВРП-НОМИН'!$B:$B,0))</f>
        <v>0.24443550893790034</v>
      </c>
      <c r="Z95" s="41">
        <f t="shared" si="1"/>
        <v>0.24610281147075841</v>
      </c>
    </row>
    <row r="96" spans="1:26" x14ac:dyDescent="0.25">
      <c r="A96" s="38" t="s">
        <v>98</v>
      </c>
      <c r="B96" s="38" t="s">
        <v>380</v>
      </c>
      <c r="C96" s="38" t="s">
        <v>381</v>
      </c>
      <c r="D96" s="2">
        <v>555</v>
      </c>
      <c r="E96" s="3">
        <v>570.1</v>
      </c>
      <c r="F96" s="3">
        <v>700.4</v>
      </c>
      <c r="G96" s="3">
        <v>843.1</v>
      </c>
      <c r="H96" s="3">
        <v>869.3</v>
      </c>
      <c r="I96" s="3">
        <v>823.2</v>
      </c>
      <c r="J96" s="3">
        <v>976.9</v>
      </c>
      <c r="N96">
        <f>F96*'ВАЛЮТНЫЙ КУРС'!B$5</f>
        <v>40854.331999999995</v>
      </c>
      <c r="O96">
        <f>G96*'ВАЛЮТНЫЙ КУРС'!C$5</f>
        <v>52728.822960000005</v>
      </c>
      <c r="P96">
        <f>H96*'ВАЛЮТНЫЙ КУРС'!D$5</f>
        <v>56267.702679999995</v>
      </c>
      <c r="Q96">
        <f>I96*'ВАЛЮТНЫЙ КУРС'!E$5</f>
        <v>59222.819040000002</v>
      </c>
      <c r="R96">
        <f>J96*'ВАЛЮТНЫЙ КУРС'!F$5</f>
        <v>71944.484330000007</v>
      </c>
      <c r="T96" s="39">
        <f>N96*1000/INDEX('ВРП-НОМИН'!D:D,MATCH($A96,'ВРП-НОМИН'!$B:$B,0))</f>
        <v>0.17905437206411107</v>
      </c>
      <c r="U96" s="39">
        <f>O96*1000/INDEX('ВРП-НОМИН'!E:E,MATCH($A96,'ВРП-НОМИН'!$B:$B,0))</f>
        <v>0.20037455426886247</v>
      </c>
      <c r="V96" s="39">
        <f>P96*1000/INDEX('ВРП-НОМИН'!F:F,MATCH($A96,'ВРП-НОМИН'!$B:$B,0))</f>
        <v>0.20143243756475293</v>
      </c>
      <c r="W96" s="39">
        <f>Q96*1000/INDEX('ВРП-НОМИН'!G:G,MATCH($A96,'ВРП-НОМИН'!$B:$B,0))</f>
        <v>0.19978726482595854</v>
      </c>
      <c r="X96" s="39">
        <f>R96*1000/INDEX('ВРП-НОМИН'!H:H,MATCH($A96,'ВРП-НОМИН'!$B:$B,0))</f>
        <v>0.20483367633679861</v>
      </c>
      <c r="Z96" s="41">
        <f t="shared" si="1"/>
        <v>0.19709646101209671</v>
      </c>
    </row>
    <row r="97" spans="1:26" x14ac:dyDescent="0.25">
      <c r="A97" s="38" t="s">
        <v>99</v>
      </c>
      <c r="B97" s="38" t="s">
        <v>380</v>
      </c>
      <c r="C97" s="38" t="s">
        <v>381</v>
      </c>
      <c r="D97" s="3">
        <v>2707.9</v>
      </c>
      <c r="E97" s="3">
        <v>2177.1</v>
      </c>
      <c r="F97" s="3">
        <v>3073.5</v>
      </c>
      <c r="G97" s="3">
        <v>3414.9</v>
      </c>
      <c r="H97" s="3">
        <v>4064.5</v>
      </c>
      <c r="I97" s="3">
        <v>2844.8</v>
      </c>
      <c r="J97" s="3">
        <v>3435.7</v>
      </c>
      <c r="N97">
        <f>F97*'ВАЛЮТНЫЙ КУРС'!B$5</f>
        <v>179277.255</v>
      </c>
      <c r="O97">
        <f>G97*'ВАЛЮТНЫЙ КУРС'!C$5</f>
        <v>213573.30984</v>
      </c>
      <c r="P97">
        <f>H97*'ВАЛЮТНЫЙ КУРС'!D$5</f>
        <v>263085.33019999997</v>
      </c>
      <c r="Q97">
        <f>I97*'ВАЛЮТНЫЙ КУРС'!E$5</f>
        <v>204661.17056</v>
      </c>
      <c r="R97">
        <f>J97*'ВАЛЮТНЫЙ КУРС'!F$5</f>
        <v>253024.53148999999</v>
      </c>
      <c r="T97" s="39">
        <f>N97*1000/INDEX('ВРП-НОМИН'!D:D,MATCH($A97,'ВРП-НОМИН'!$B:$B,0))</f>
        <v>0.19781989696935129</v>
      </c>
      <c r="U97" s="39">
        <f>O97*1000/INDEX('ВРП-НОМИН'!E:E,MATCH($A97,'ВРП-НОМИН'!$B:$B,0))</f>
        <v>0.22120827305834045</v>
      </c>
      <c r="V97" s="39">
        <f>P97*1000/INDEX('ВРП-НОМИН'!F:F,MATCH($A97,'ВРП-НОМИН'!$B:$B,0))</f>
        <v>0.24602804586214747</v>
      </c>
      <c r="W97" s="39">
        <f>Q97*1000/INDEX('ВРП-НОМИН'!G:G,MATCH($A97,'ВРП-НОМИН'!$B:$B,0))</f>
        <v>0.18510106185000885</v>
      </c>
      <c r="X97" s="39">
        <f>R97*1000/INDEX('ВРП-НОМИН'!H:H,MATCH($A97,'ВРП-НОМИН'!$B:$B,0))</f>
        <v>0.18685815298460093</v>
      </c>
      <c r="Z97" s="41">
        <f t="shared" si="1"/>
        <v>0.20740308614488981</v>
      </c>
    </row>
    <row r="98" spans="1:26" x14ac:dyDescent="0.25">
      <c r="A98" s="38" t="s">
        <v>100</v>
      </c>
      <c r="B98" s="38" t="s">
        <v>380</v>
      </c>
      <c r="C98" s="38" t="s">
        <v>381</v>
      </c>
      <c r="D98" s="3">
        <v>1145.4000000000001</v>
      </c>
      <c r="E98" s="3">
        <v>1545.8</v>
      </c>
      <c r="F98" s="3">
        <v>2138.6</v>
      </c>
      <c r="G98" s="3">
        <v>2581.9</v>
      </c>
      <c r="H98" s="2">
        <v>1870</v>
      </c>
      <c r="I98" s="3">
        <v>1805.4</v>
      </c>
      <c r="J98" s="2">
        <v>2539</v>
      </c>
      <c r="N98">
        <f>F98*'ВАЛЮТНЫЙ КУРС'!B$5</f>
        <v>124744.53799999999</v>
      </c>
      <c r="O98">
        <f>G98*'ВАЛЮТНЫЙ КУРС'!C$5</f>
        <v>161476.15704000002</v>
      </c>
      <c r="P98">
        <f>H98*'ВАЛЮТНЫЙ КУРС'!D$5</f>
        <v>121040.61199999999</v>
      </c>
      <c r="Q98">
        <f>I98*'ВАЛЮТНЫЙ КУРС'!E$5</f>
        <v>129884.44788000001</v>
      </c>
      <c r="R98">
        <f>J98*'ВАЛЮТНЫЙ КУРС'!F$5</f>
        <v>186986.43230000001</v>
      </c>
      <c r="T98" s="39">
        <f>N98*1000/INDEX('ВРП-НОМИН'!D:D,MATCH($A98,'ВРП-НОМИН'!$B:$B,0))</f>
        <v>0.1787296564264475</v>
      </c>
      <c r="U98" s="39">
        <f>O98*1000/INDEX('ВРП-НОМИН'!E:E,MATCH($A98,'ВРП-НОМИН'!$B:$B,0))</f>
        <v>0.21202526917631265</v>
      </c>
      <c r="V98" s="39">
        <f>P98*1000/INDEX('ВРП-НОМИН'!F:F,MATCH($A98,'ВРП-НОМИН'!$B:$B,0))</f>
        <v>0.15032075679308757</v>
      </c>
      <c r="W98" s="39">
        <f>Q98*1000/INDEX('ВРП-НОМИН'!G:G,MATCH($A98,'ВРП-НОМИН'!$B:$B,0))</f>
        <v>0.15157395115960481</v>
      </c>
      <c r="X98" s="39">
        <f>R98*1000/INDEX('ВРП-НОМИН'!H:H,MATCH($A98,'ВРП-НОМИН'!$B:$B,0))</f>
        <v>0.18371716096782345</v>
      </c>
      <c r="Z98" s="41">
        <f t="shared" si="1"/>
        <v>0.17527335890465517</v>
      </c>
    </row>
    <row r="99" spans="1:26" x14ac:dyDescent="0.25">
      <c r="A99" s="38" t="s">
        <v>101</v>
      </c>
      <c r="B99" s="38" t="s">
        <v>380</v>
      </c>
      <c r="C99" s="38" t="s">
        <v>381</v>
      </c>
      <c r="D99" s="3">
        <v>398.6</v>
      </c>
      <c r="E99" s="3">
        <v>340.2</v>
      </c>
      <c r="F99" s="3">
        <v>308.60000000000002</v>
      </c>
      <c r="G99" s="3">
        <v>371.8</v>
      </c>
      <c r="H99" s="3">
        <v>480.5</v>
      </c>
      <c r="I99" s="3">
        <v>647.1</v>
      </c>
      <c r="J99" s="2">
        <v>627</v>
      </c>
      <c r="N99">
        <f>F99*'ВАЛЮТНЫЙ КУРС'!B$5</f>
        <v>18000.637999999999</v>
      </c>
      <c r="O99">
        <f>G99*'ВАЛЮТНЫЙ КУРС'!C$5</f>
        <v>23252.96688</v>
      </c>
      <c r="P99">
        <f>H99*'ВАЛЮТНЫЙ КУРС'!D$5</f>
        <v>31101.611799999999</v>
      </c>
      <c r="Q99">
        <f>I99*'ВАЛЮТНЫЙ КУРС'!E$5</f>
        <v>46553.797620000005</v>
      </c>
      <c r="R99">
        <f>J99*'ВАЛЮТНЫЙ КУРС'!F$5</f>
        <v>46175.853900000002</v>
      </c>
      <c r="T99" s="39">
        <f>N99*1000/INDEX('ВРП-НОМИН'!D:D,MATCH($A99,'ВРП-НОМИН'!$B:$B,0))</f>
        <v>6.0166385210214827E-2</v>
      </c>
      <c r="U99" s="39">
        <f>O99*1000/INDEX('ВРП-НОМИН'!E:E,MATCH($A99,'ВРП-НОМИН'!$B:$B,0))</f>
        <v>6.9585415146976082E-2</v>
      </c>
      <c r="V99" s="39">
        <f>P99*1000/INDEX('ВРП-НОМИН'!F:F,MATCH($A99,'ВРП-НОМИН'!$B:$B,0))</f>
        <v>7.8615413475448606E-2</v>
      </c>
      <c r="W99" s="39">
        <f>Q99*1000/INDEX('ВРП-НОМИН'!G:G,MATCH($A99,'ВРП-НОМИН'!$B:$B,0))</f>
        <v>0.10361002413451928</v>
      </c>
      <c r="X99" s="39">
        <f>R99*1000/INDEX('ВРП-НОМИН'!H:H,MATCH($A99,'ВРП-НОМИН'!$B:$B,0))</f>
        <v>8.4221042577043895E-2</v>
      </c>
      <c r="Z99" s="41">
        <f t="shared" si="1"/>
        <v>7.9239656108840539E-2</v>
      </c>
    </row>
    <row r="100" spans="1:26" x14ac:dyDescent="0.25">
      <c r="A100" s="38" t="s">
        <v>102</v>
      </c>
      <c r="B100" s="38" t="s">
        <v>380</v>
      </c>
      <c r="C100" s="38" t="s">
        <v>381</v>
      </c>
      <c r="D100" s="3">
        <v>330.9</v>
      </c>
      <c r="E100" s="3">
        <v>392.8</v>
      </c>
      <c r="F100" s="3">
        <v>404.7</v>
      </c>
      <c r="G100" s="3">
        <v>407.2</v>
      </c>
      <c r="H100" s="3">
        <v>463.6</v>
      </c>
      <c r="I100" s="3">
        <v>457.2</v>
      </c>
      <c r="J100" s="3">
        <v>551.79999999999995</v>
      </c>
      <c r="N100">
        <f>F100*'ВАЛЮТНЫЙ КУРС'!B$5</f>
        <v>23606.150999999998</v>
      </c>
      <c r="O100">
        <f>G100*'ВАЛЮТНЫЙ КУРС'!C$5</f>
        <v>25466.93952</v>
      </c>
      <c r="P100">
        <f>H100*'ВАЛЮТНЫЙ КУРС'!D$5</f>
        <v>30007.715359999998</v>
      </c>
      <c r="Q100">
        <f>I100*'ВАЛЮТНЫЙ КУРС'!E$5</f>
        <v>32891.973839999999</v>
      </c>
      <c r="R100">
        <f>J100*'ВАЛЮТНЫЙ КУРС'!F$5</f>
        <v>40637.697260000001</v>
      </c>
      <c r="T100" s="39">
        <f>N100*1000/INDEX('ВРП-НОМИН'!D:D,MATCH($A100,'ВРП-НОМИН'!$B:$B,0))</f>
        <v>0.14585099045188638</v>
      </c>
      <c r="U100" s="39">
        <f>O100*1000/INDEX('ВРП-НОМИН'!E:E,MATCH($A100,'ВРП-НОМИН'!$B:$B,0))</f>
        <v>0.14439445522274191</v>
      </c>
      <c r="V100" s="39">
        <f>P100*1000/INDEX('ВРП-НОМИН'!F:F,MATCH($A100,'ВРП-НОМИН'!$B:$B,0))</f>
        <v>0.13995161593365549</v>
      </c>
      <c r="W100" s="39">
        <f>Q100*1000/INDEX('ВРП-НОМИН'!G:G,MATCH($A100,'ВРП-НОМИН'!$B:$B,0))</f>
        <v>0.11535133190367707</v>
      </c>
      <c r="X100" s="39">
        <f>R100*1000/INDEX('ВРП-НОМИН'!H:H,MATCH($A100,'ВРП-НОМИН'!$B:$B,0))</f>
        <v>0.12692949507524851</v>
      </c>
      <c r="Z100" s="41">
        <f t="shared" si="1"/>
        <v>0.13449557771744186</v>
      </c>
    </row>
    <row r="101" spans="1:26" x14ac:dyDescent="0.25">
      <c r="A101" s="38" t="s">
        <v>103</v>
      </c>
      <c r="B101" s="38" t="s">
        <v>380</v>
      </c>
      <c r="C101" s="38" t="s">
        <v>381</v>
      </c>
      <c r="D101" s="3">
        <v>11583.8</v>
      </c>
      <c r="E101" s="3">
        <v>8998.7000000000007</v>
      </c>
      <c r="F101" s="3">
        <v>10572.5</v>
      </c>
      <c r="G101" s="3">
        <v>15272.7</v>
      </c>
      <c r="H101" s="3">
        <v>15188.3</v>
      </c>
      <c r="I101" s="3">
        <v>11323.7</v>
      </c>
      <c r="J101" s="3">
        <v>11469.5</v>
      </c>
      <c r="N101">
        <f>F101*'ВАЛЮТНЫЙ КУРС'!B$5</f>
        <v>616693.92499999993</v>
      </c>
      <c r="O101">
        <f>G101*'ВАЛЮТНЫЙ КУРС'!C$5</f>
        <v>955179.09432000003</v>
      </c>
      <c r="P101">
        <f>H101*'ВАЛЮТНЫЙ КУРС'!D$5</f>
        <v>983102.20707999985</v>
      </c>
      <c r="Q101">
        <f>I101*'ВАЛЮТНЫЙ КУРС'!E$5</f>
        <v>814651.89014000003</v>
      </c>
      <c r="R101">
        <f>J101*'ВАЛЮТНЫЙ КУРС'!F$5</f>
        <v>844679.35615000001</v>
      </c>
      <c r="T101" s="39">
        <f>N101*1000/INDEX('ВРП-НОМИН'!D:D,MATCH($A101,'ВРП-НОМИН'!$B:$B,0))</f>
        <v>0.78609464055807277</v>
      </c>
      <c r="U101" s="39">
        <f>O101*1000/INDEX('ВРП-НОМИН'!E:E,MATCH($A101,'ВРП-НОМИН'!$B:$B,0))</f>
        <v>0.77457543262250583</v>
      </c>
      <c r="V101" s="39">
        <f>P101*1000/INDEX('ВРП-НОМИН'!F:F,MATCH($A101,'ВРП-НОМИН'!$B:$B,0))</f>
        <v>0.83866264863597062</v>
      </c>
      <c r="W101" s="39">
        <f>Q101*1000/INDEX('ВРП-НОМИН'!G:G,MATCH($A101,'ВРП-НОМИН'!$B:$B,0))</f>
        <v>0.81327794115136387</v>
      </c>
      <c r="X101" s="39">
        <f>R101*1000/INDEX('ВРП-НОМИН'!H:H,MATCH($A101,'ВРП-НОМИН'!$B:$B,0))</f>
        <v>0.68232116014054434</v>
      </c>
      <c r="Z101" s="41">
        <f t="shared" si="1"/>
        <v>0.77898636462169146</v>
      </c>
    </row>
    <row r="102" spans="1:26" x14ac:dyDescent="0.25">
      <c r="A102" s="38" t="s">
        <v>104</v>
      </c>
      <c r="B102" s="38" t="s">
        <v>380</v>
      </c>
      <c r="C102" s="38" t="s">
        <v>381</v>
      </c>
      <c r="D102" s="3">
        <v>37.299999999999997</v>
      </c>
      <c r="E102" s="3">
        <v>34.6</v>
      </c>
      <c r="F102" s="3">
        <v>119.2</v>
      </c>
      <c r="G102" s="3">
        <v>149.69999999999999</v>
      </c>
      <c r="H102" s="3">
        <v>118.4</v>
      </c>
      <c r="I102" s="3">
        <v>198.3</v>
      </c>
      <c r="J102" s="3">
        <v>395.2</v>
      </c>
      <c r="N102">
        <f>F102*'ВАЛЮТНЫЙ КУРС'!B$5</f>
        <v>6952.9359999999997</v>
      </c>
      <c r="O102">
        <f>G102*'ВАЛЮТНЫЙ КУРС'!C$5</f>
        <v>9362.4775200000004</v>
      </c>
      <c r="P102">
        <f>H102*'ВАЛЮТНЫЙ КУРС'!D$5</f>
        <v>7663.74784</v>
      </c>
      <c r="Q102">
        <f>I102*'ВАЛЮТНЫЙ КУРС'!E$5</f>
        <v>14266.138260000002</v>
      </c>
      <c r="R102">
        <f>J102*'ВАЛЮТНЫЙ КУРС'!F$5</f>
        <v>29104.780640000001</v>
      </c>
      <c r="T102" s="39">
        <f>N102*1000/INDEX('ВРП-НОМИН'!D:D,MATCH($A102,'ВРП-НОМИН'!$B:$B,0))</f>
        <v>0.12580392920173156</v>
      </c>
      <c r="U102" s="39">
        <f>O102*1000/INDEX('ВРП-НОМИН'!E:E,MATCH($A102,'ВРП-НОМИН'!$B:$B,0))</f>
        <v>0.17154380925452314</v>
      </c>
      <c r="V102" s="39">
        <f>P102*1000/INDEX('ВРП-НОМИН'!F:F,MATCH($A102,'ВРП-НОМИН'!$B:$B,0))</f>
        <v>0.1348121113641251</v>
      </c>
      <c r="W102" s="39">
        <f>Q102*1000/INDEX('ВРП-НОМИН'!G:G,MATCH($A102,'ВРП-НОМИН'!$B:$B,0))</f>
        <v>0.22581200623235098</v>
      </c>
      <c r="X102" s="39">
        <f>R102*1000/INDEX('ВРП-НОМИН'!H:H,MATCH($A102,'ВРП-НОМИН'!$B:$B,0))</f>
        <v>0.36768452321493944</v>
      </c>
      <c r="Z102" s="41">
        <f t="shared" si="1"/>
        <v>0.20513127585353405</v>
      </c>
    </row>
    <row r="103" spans="1:26" x14ac:dyDescent="0.25">
      <c r="A103" s="38" t="s">
        <v>105</v>
      </c>
      <c r="B103" s="38" t="s">
        <v>380</v>
      </c>
      <c r="C103" s="38" t="s">
        <v>381</v>
      </c>
      <c r="D103" s="3">
        <v>88.9</v>
      </c>
      <c r="E103" s="3">
        <v>95.8</v>
      </c>
      <c r="F103" s="3">
        <v>122.6</v>
      </c>
      <c r="G103" s="3">
        <v>133.19999999999999</v>
      </c>
      <c r="H103" s="3">
        <v>183.1</v>
      </c>
      <c r="I103" s="3">
        <v>288.8</v>
      </c>
      <c r="J103" s="3">
        <v>281.7</v>
      </c>
      <c r="N103">
        <f>F103*'ВАЛЮТНЫЙ КУРС'!B$5</f>
        <v>7151.2579999999998</v>
      </c>
      <c r="O103">
        <f>G103*'ВАЛЮТНЫЙ КУРС'!C$5</f>
        <v>8330.5411199999999</v>
      </c>
      <c r="P103">
        <f>H103*'ВАЛЮТНЫЙ КУРС'!D$5</f>
        <v>11851.623559999998</v>
      </c>
      <c r="Q103">
        <f>I103*'ВАЛЮТНЫЙ КУРС'!E$5</f>
        <v>20776.907360000001</v>
      </c>
      <c r="R103">
        <f>J103*'ВАЛЮТНЫЙ КУРС'!F$5</f>
        <v>20745.993689999999</v>
      </c>
      <c r="T103" s="39">
        <f>N103*1000/INDEX('ВРП-НОМИН'!D:D,MATCH($A103,'ВРП-НОМИН'!$B:$B,0))</f>
        <v>9.8132037536945396E-2</v>
      </c>
      <c r="U103" s="39">
        <f>O103*1000/INDEX('ВРП-НОМИН'!E:E,MATCH($A103,'ВРП-НОМИН'!$B:$B,0))</f>
        <v>9.9859566771743985E-2</v>
      </c>
      <c r="V103" s="39">
        <f>P103*1000/INDEX('ВРП-НОМИН'!F:F,MATCH($A103,'ВРП-НОМИН'!$B:$B,0))</f>
        <v>0.12476047714515734</v>
      </c>
      <c r="W103" s="39">
        <f>Q103*1000/INDEX('ВРП-НОМИН'!G:G,MATCH($A103,'ВРП-НОМИН'!$B:$B,0))</f>
        <v>0.17321399010442079</v>
      </c>
      <c r="X103" s="39">
        <f>R103*1000/INDEX('ВРП-НОМИН'!H:H,MATCH($A103,'ВРП-НОМИН'!$B:$B,0))</f>
        <v>0.14815788918675493</v>
      </c>
      <c r="Z103" s="41">
        <f t="shared" si="1"/>
        <v>0.1288247921490045</v>
      </c>
    </row>
    <row r="104" spans="1:26" x14ac:dyDescent="0.25">
      <c r="A104" s="38" t="s">
        <v>383</v>
      </c>
      <c r="B104" s="38" t="s">
        <v>380</v>
      </c>
      <c r="C104" s="38" t="s">
        <v>381</v>
      </c>
      <c r="D104" s="3">
        <v>97.5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N104" t="e">
        <f>F104*'ВАЛЮТНЫЙ КУРС'!B$5</f>
        <v>#VALUE!</v>
      </c>
      <c r="O104" t="e">
        <f>G104*'ВАЛЮТНЫЙ КУРС'!C$5</f>
        <v>#VALUE!</v>
      </c>
      <c r="P104" t="e">
        <f>H104*'ВАЛЮТНЫЙ КУРС'!D$5</f>
        <v>#VALUE!</v>
      </c>
      <c r="Q104" t="e">
        <f>I104*'ВАЛЮТНЫЙ КУРС'!E$5</f>
        <v>#VALUE!</v>
      </c>
      <c r="R104" t="e">
        <f>J104*'ВАЛЮТНЫЙ КУРС'!F$5</f>
        <v>#VALUE!</v>
      </c>
      <c r="T104" s="39" t="e">
        <f>N104*1000/INDEX('ВРП-НОМИН'!D:D,MATCH($A104,'ВРП-НОМИН'!$B:$B,0))</f>
        <v>#VALUE!</v>
      </c>
      <c r="U104" s="39" t="e">
        <f>O104*1000/INDEX('ВРП-НОМИН'!E:E,MATCH($A104,'ВРП-НОМИН'!$B:$B,0))</f>
        <v>#VALUE!</v>
      </c>
      <c r="V104" s="39" t="e">
        <f>P104*1000/INDEX('ВРП-НОМИН'!F:F,MATCH($A104,'ВРП-НОМИН'!$B:$B,0))</f>
        <v>#VALUE!</v>
      </c>
      <c r="W104" s="39" t="e">
        <f>Q104*1000/INDEX('ВРП-НОМИН'!G:G,MATCH($A104,'ВРП-НОМИН'!$B:$B,0))</f>
        <v>#VALUE!</v>
      </c>
      <c r="X104" s="39" t="e">
        <f>R104*1000/INDEX('ВРП-НОМИН'!H:H,MATCH($A104,'ВРП-НОМИН'!$B:$B,0))</f>
        <v>#VALUE!</v>
      </c>
      <c r="Z104" s="41" t="e">
        <f t="shared" si="1"/>
        <v>#VALUE!</v>
      </c>
    </row>
  </sheetData>
  <mergeCells count="1">
    <mergeCell ref="A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Data</vt:lpstr>
      <vt:lpstr>Ineq</vt:lpstr>
      <vt:lpstr>ЗАНЯТОСТЬСТРУКТ</vt:lpstr>
      <vt:lpstr>ПРОИЗВОДТРУДА</vt:lpstr>
      <vt:lpstr>ВРП-РЕАЛ</vt:lpstr>
      <vt:lpstr>НАСЕЛЕНИЕ</vt:lpstr>
      <vt:lpstr>ВРП-ДУШ</vt:lpstr>
      <vt:lpstr>ВРП-ДУШ ИФО</vt:lpstr>
      <vt:lpstr>ВРП-СТРУКТ</vt:lpstr>
      <vt:lpstr>ДЕЦ-КОЭФФ</vt:lpstr>
      <vt:lpstr>БЕДНОСТЬ</vt:lpstr>
      <vt:lpstr>ЗАНЯТОСТЬ-ФОРМА-СОБСТВ</vt:lpstr>
      <vt:lpstr>ЗАНЯТОСТЬ</vt:lpstr>
      <vt:lpstr>ЗАНЯТОСТЬ-МСП</vt:lpstr>
      <vt:lpstr>ВРП-НОМИН</vt:lpstr>
      <vt:lpstr>ВАЛЮТНЫЙ КУРС</vt:lpstr>
      <vt:lpstr>ИМПОРТ</vt:lpstr>
      <vt:lpstr>ЭКСПОРТ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Гуленков</dc:creator>
  <cp:lastModifiedBy>Гуленков Илья Васильевич</cp:lastModifiedBy>
  <dcterms:created xsi:type="dcterms:W3CDTF">2025-01-16T20:04:32Z</dcterms:created>
  <dcterms:modified xsi:type="dcterms:W3CDTF">2025-03-31T14:41:09Z</dcterms:modified>
</cp:coreProperties>
</file>