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15BE3AC7-6C0E-4CB3-94DA-9ABF71BC09B4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ИВБО" sheetId="10" r:id="rId1"/>
    <sheet name="2004-2011" sheetId="5" r:id="rId2"/>
    <sheet name="2012-2016" sheetId="8" r:id="rId3"/>
    <sheet name="2013-2024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3" i="10"/>
  <c r="C2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111" i="10"/>
  <c r="B110" i="10"/>
  <c r="B99" i="10"/>
  <c r="B100" i="10"/>
  <c r="B101" i="10"/>
  <c r="B102" i="10"/>
  <c r="B103" i="10"/>
  <c r="B104" i="10"/>
  <c r="B105" i="10"/>
  <c r="B106" i="10"/>
  <c r="B107" i="10"/>
  <c r="B108" i="10"/>
  <c r="B109" i="10"/>
  <c r="B98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2" i="10"/>
</calcChain>
</file>

<file path=xl/sharedStrings.xml><?xml version="1.0" encoding="utf-8"?>
<sst xmlns="http://schemas.openxmlformats.org/spreadsheetml/2006/main" count="92" uniqueCount="54">
  <si>
    <t>январь</t>
  </si>
  <si>
    <t>февраль</t>
  </si>
  <si>
    <t>март</t>
  </si>
  <si>
    <t xml:space="preserve"> </t>
  </si>
  <si>
    <t>1 квартал</t>
  </si>
  <si>
    <t>апрель</t>
  </si>
  <si>
    <t>май</t>
  </si>
  <si>
    <t>июнь</t>
  </si>
  <si>
    <t>2 квартал</t>
  </si>
  <si>
    <t>июль</t>
  </si>
  <si>
    <t>август</t>
  </si>
  <si>
    <t>сентябрь</t>
  </si>
  <si>
    <t>3 квартал</t>
  </si>
  <si>
    <t>октябрь</t>
  </si>
  <si>
    <t>ноябрь</t>
  </si>
  <si>
    <t>декабрь</t>
  </si>
  <si>
    <t>4 квартал</t>
  </si>
  <si>
    <t>год</t>
  </si>
  <si>
    <t>2015г.</t>
  </si>
  <si>
    <t>2014г.</t>
  </si>
  <si>
    <t>2013г.</t>
  </si>
  <si>
    <t>К содержанию</t>
  </si>
  <si>
    <t>2012г.</t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</si>
  <si>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</si>
  <si>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</si>
  <si>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</si>
  <si>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</si>
  <si>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</si>
  <si>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</si>
  <si>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</si>
  <si>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</si>
  <si>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>2) До 1 апреля 2016г. в качестве базисного периода для построения динамического ряда использованы значения выпуска по месяцам 2008г. в среднегодовых ценах 2008 года</t>
  </si>
  <si>
    <t>1) Исчисляется на основе данных об изменении физического объема производства продукции сельского хозяйства, добычи полезных ископаемых, обрабатывающих производств, производства и распределения электроэнергии, газа и воды, строительства, транспорта, розничной и оптовой торговли</t>
  </si>
  <si>
    <r>
      <rPr>
        <vertAlign val="superscript"/>
        <sz val="12"/>
        <color theme="1"/>
        <rFont val="Times New Roman"/>
        <family val="1"/>
        <charset val="204"/>
      </rPr>
      <t>1)</t>
    </r>
    <r>
      <rPr>
        <sz val="12"/>
        <color theme="1"/>
        <rFont val="Times New Roman"/>
        <family val="1"/>
        <charset val="204"/>
      </rPr>
      <t xml:space="preserve"> Исчисляется на основе данных об изменении физического объема производства продукции сельского хозяйства, добычи полезных ископаемых, обрабатывающих производств, производства и распределения электроэнергии, газа и воды, строительства, транспорта, розничной и оптовой торговли.</t>
    </r>
  </si>
  <si>
    <r>
      <rPr>
        <vertAlign val="superscript"/>
        <sz val="12"/>
        <color theme="1"/>
        <rFont val="Times New Roman"/>
        <family val="1"/>
        <charset val="204"/>
      </rPr>
      <t xml:space="preserve">2) </t>
    </r>
    <r>
      <rPr>
        <sz val="12"/>
        <color theme="1"/>
        <rFont val="Times New Roman"/>
        <family val="1"/>
        <charset val="204"/>
      </rPr>
      <t>С 1 апреля 2016г. в качестве базисного периода для построения динамического ряда использованы значения выпуска по месяцам 2011г. в среднегодовых ценах 2011 года.</t>
    </r>
  </si>
  <si>
    <r>
      <rPr>
        <vertAlign val="superscript"/>
        <sz val="12"/>
        <color theme="1"/>
        <rFont val="Times New Roman"/>
        <family val="1"/>
        <charset val="204"/>
      </rPr>
      <t xml:space="preserve">3) </t>
    </r>
    <r>
      <rPr>
        <sz val="12"/>
        <color theme="1"/>
        <rFont val="Times New Roman"/>
        <family val="1"/>
        <charset val="204"/>
      </rPr>
      <t>Данные внутригодовой динамики пересчитаны для согласования их с полученными годовыми итогами. Данный пересчет осуществлен при помощи метода Дентона</t>
    </r>
  </si>
  <si>
    <r>
      <t>Индекс выпуска товаров и услуг по базовым видам экономической деятельности</t>
    </r>
    <r>
      <rPr>
        <b/>
        <vertAlign val="superscript"/>
        <sz val="12"/>
        <rFont val="Times New Roman"/>
        <family val="1"/>
        <charset val="204"/>
      </rPr>
      <t>1)2)</t>
    </r>
    <r>
      <rPr>
        <b/>
        <sz val="12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постоянных ценах 2011 года, в % к предыдущему  периоду года)</t>
    </r>
  </si>
  <si>
    <r>
      <t>Индекс выпуска товаров и услуг по базовым видам 
экономической деятельности</t>
    </r>
    <r>
      <rPr>
        <b/>
        <vertAlign val="superscript"/>
        <sz val="12"/>
        <rFont val="Times New Roman"/>
        <family val="1"/>
        <charset val="204"/>
      </rPr>
      <t xml:space="preserve">1)2)
</t>
    </r>
    <r>
      <rPr>
        <b/>
        <sz val="12"/>
        <rFont val="Times New Roman"/>
        <family val="1"/>
        <charset val="204"/>
      </rPr>
      <t>(</t>
    </r>
    <r>
      <rPr>
        <sz val="12"/>
        <rFont val="Times New Roman"/>
        <family val="1"/>
        <charset val="204"/>
      </rPr>
      <t>в постоянных ценах 2008 года, в % к предыдущему периоду)</t>
    </r>
  </si>
  <si>
    <r>
      <rPr>
        <vertAlign val="superscript"/>
        <sz val="12"/>
        <rFont val="Times New Roman"/>
        <family val="1"/>
        <charset val="204"/>
      </rPr>
      <t>3)</t>
    </r>
    <r>
      <rPr>
        <sz val="12"/>
        <rFont val="Times New Roman"/>
        <family val="1"/>
        <charset val="204"/>
      </rPr>
      <t xml:space="preserve"> Данные актуализированы в связи с уточнением динамики по промышленности.</t>
    </r>
  </si>
  <si>
    <r>
      <rPr>
        <vertAlign val="superscript"/>
        <sz val="12"/>
        <rFont val="Times New Roman"/>
        <family val="1"/>
        <charset val="204"/>
      </rPr>
      <t>2)</t>
    </r>
    <r>
      <rPr>
        <sz val="12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</si>
  <si>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>Исчисляется на основе данных об изменении физического объема производства продукции сельского хозяйства, промышленного производства (по видам деятельности "добыча полезных ископаемых","обрабатывающие производства", "обеспечение электрической энергией, газом и паром; кондиционирование воздуха", "водоснабжение;  водоотведение, организация сбора и утилизации отходов, деятельность по ликвидации загрязнений") строительства, транспорта, розничной и оптовой торговли.</t>
    </r>
  </si>
  <si>
    <t>2021г.</t>
  </si>
  <si>
    <t>2020г.</t>
  </si>
  <si>
    <t>2019г.</t>
  </si>
  <si>
    <t>2018г.</t>
  </si>
  <si>
    <t>2017г.</t>
  </si>
  <si>
    <t>2016г.</t>
  </si>
  <si>
    <r>
      <t>Индекс выпуска товаров и услуг по базовым видам 
экономической деятельности</t>
    </r>
    <r>
      <rPr>
        <b/>
        <vertAlign val="superscript"/>
        <sz val="12"/>
        <rFont val="Times New Roman"/>
        <family val="1"/>
        <charset val="204"/>
      </rPr>
      <t xml:space="preserve">1) 
</t>
    </r>
    <r>
      <rPr>
        <sz val="12"/>
        <rFont val="Times New Roman"/>
        <family val="1"/>
        <charset val="204"/>
      </rPr>
      <t>(в постоянных ценах 2021 года, в % к предыдущему периоду)</t>
    </r>
  </si>
  <si>
    <t>2022г.</t>
  </si>
  <si>
    <t>2023г.</t>
  </si>
  <si>
    <t>2024г.</t>
  </si>
  <si>
    <t>date</t>
  </si>
  <si>
    <t>mom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</si>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</sst>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)"/>
  </numFmts>
  <fonts count="2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0"/>
      <name val="Courier"/>
      <family val="1"/>
      <charset val="204"/>
    </font>
    <font>
      <sz val="12"/>
      <color indexed="8"/>
      <name val="Arial"/>
      <family val="2"/>
      <charset val="204"/>
    </font>
    <font>
      <sz val="11"/>
      <color rgb="FF000000"/>
      <name val="Times New Roman"/>
      <family val="1"/>
      <charset val="204"/>
    </font>
    <font>
      <b/>
      <sz val="10"/>
      <color indexed="8"/>
      <name val="Arial Cyr"/>
      <charset val="204"/>
    </font>
    <font>
      <b/>
      <sz val="12"/>
      <name val="Arial Cyr"/>
      <charset val="204"/>
    </font>
    <font>
      <u/>
      <sz val="10"/>
      <color indexed="12"/>
      <name val="Arial Cyr"/>
      <charset val="204"/>
    </font>
    <font>
      <b/>
      <sz val="12"/>
      <color indexed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vertAlign val="superscript"/>
      <sz val="12"/>
      <color theme="1"/>
      <name val="Times New Roman"/>
      <family val="1"/>
      <charset val="204"/>
    </font>
    <font>
      <strike/>
      <sz val="12"/>
      <name val="Times New Roman"/>
      <family val="1"/>
      <charset val="204"/>
    </font>
    <font>
      <sz val="10"/>
      <color rgb="FFFF0000"/>
      <name val="Arial Cyr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vertAlign val="superscript"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0"/>
      <color rgb="FFFF0000"/>
      <name val="Arial Cyr"/>
      <charset val="204"/>
    </font>
    <font>
      <b/>
      <sz val="12"/>
      <color rgb="FF0000FF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51">
    <xf numFmtId="0" fontId="0" fillId="0" borderId="0" xfId="0"/>
    <xf numFmtId="0" fontId="1" fillId="0" borderId="0" xfId="1"/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164" fontId="9" fillId="0" borderId="0" xfId="2" applyNumberFormat="1" applyFont="1" applyAlignment="1" applyProtection="1">
      <alignment horizontal="right"/>
      <protection locked="0"/>
    </xf>
    <xf numFmtId="0" fontId="3" fillId="0" borderId="0" xfId="1" applyFont="1" applyAlignment="1">
      <alignment horizontal="center"/>
    </xf>
    <xf numFmtId="164" fontId="3" fillId="0" borderId="0" xfId="2" applyNumberFormat="1" applyFont="1" applyAlignment="1" applyProtection="1">
      <alignment horizontal="right"/>
      <protection locked="0"/>
    </xf>
    <xf numFmtId="164" fontId="11" fillId="0" borderId="0" xfId="2" applyNumberFormat="1" applyFont="1" applyAlignment="1" applyProtection="1">
      <alignment horizontal="right"/>
      <protection locked="0"/>
    </xf>
    <xf numFmtId="0" fontId="12" fillId="0" borderId="2" xfId="1" applyFont="1" applyBorder="1" applyAlignment="1">
      <alignment horizontal="center" vertical="center"/>
    </xf>
    <xf numFmtId="0" fontId="18" fillId="0" borderId="0" xfId="0" applyFont="1" applyAlignment="1">
      <alignment wrapText="1"/>
    </xf>
    <xf numFmtId="164" fontId="1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164" fontId="19" fillId="0" borderId="0" xfId="0" applyNumberFormat="1" applyFont="1" applyAlignment="1">
      <alignment horizontal="right"/>
    </xf>
    <xf numFmtId="164" fontId="19" fillId="0" borderId="0" xfId="0" applyNumberFormat="1" applyFont="1"/>
    <xf numFmtId="164" fontId="7" fillId="0" borderId="0" xfId="0" applyNumberFormat="1" applyFont="1" applyAlignment="1">
      <alignment horizontal="right"/>
    </xf>
    <xf numFmtId="0" fontId="1" fillId="0" borderId="0" xfId="1" applyAlignment="1">
      <alignment wrapText="1"/>
    </xf>
    <xf numFmtId="164" fontId="14" fillId="0" borderId="0" xfId="3" applyNumberFormat="1" applyFont="1" applyFill="1" applyBorder="1" applyAlignment="1" applyProtection="1">
      <alignment horizontal="left" vertical="center"/>
    </xf>
    <xf numFmtId="0" fontId="15" fillId="0" borderId="0" xfId="0" applyFont="1" applyAlignment="1">
      <alignment horizontal="justify" wrapText="1"/>
    </xf>
    <xf numFmtId="0" fontId="4" fillId="0" borderId="1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17" fillId="0" borderId="0" xfId="0" applyFont="1" applyAlignment="1">
      <alignment horizontal="justify"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2" fillId="0" borderId="0" xfId="1" applyFont="1"/>
    <xf numFmtId="0" fontId="23" fillId="0" borderId="0" xfId="1" applyFont="1"/>
    <xf numFmtId="0" fontId="2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justify" wrapText="1"/>
    </xf>
    <xf numFmtId="164" fontId="26" fillId="0" borderId="0" xfId="1" applyNumberFormat="1" applyFont="1" applyAlignment="1">
      <alignment horizontal="center" vertical="center"/>
    </xf>
    <xf numFmtId="164" fontId="27" fillId="0" borderId="0" xfId="2" applyNumberFormat="1" applyFont="1" applyAlignment="1" applyProtection="1">
      <alignment horizontal="right"/>
      <protection locked="0"/>
    </xf>
    <xf numFmtId="0" fontId="27" fillId="0" borderId="0" xfId="1" applyFont="1" applyAlignment="1">
      <alignment horizontal="center"/>
    </xf>
    <xf numFmtId="164" fontId="26" fillId="0" borderId="0" xfId="2" applyNumberFormat="1" applyFont="1" applyAlignment="1" applyProtection="1">
      <alignment horizontal="center" vertical="center"/>
      <protection locked="0"/>
    </xf>
    <xf numFmtId="164" fontId="4" fillId="0" borderId="0" xfId="2" applyNumberFormat="1" applyFont="1" applyAlignment="1" applyProtection="1">
      <alignment horizontal="center" vertical="center"/>
      <protection locked="0"/>
    </xf>
    <xf numFmtId="164" fontId="23" fillId="0" borderId="0" xfId="2" applyNumberFormat="1" applyFont="1" applyAlignment="1" applyProtection="1">
      <alignment horizontal="center" vertical="center"/>
      <protection locked="0"/>
    </xf>
    <xf numFmtId="164" fontId="5" fillId="0" borderId="0" xfId="2" applyNumberFormat="1" applyFont="1" applyAlignment="1" applyProtection="1">
      <alignment horizontal="center" vertical="center"/>
      <protection locked="0"/>
    </xf>
    <xf numFmtId="0" fontId="7" fillId="0" borderId="2" xfId="1" applyFont="1" applyBorder="1" applyAlignment="1">
      <alignment horizontal="center"/>
    </xf>
    <xf numFmtId="164" fontId="28" fillId="0" borderId="0" xfId="3" applyNumberFormat="1" applyFont="1" applyFill="1" applyBorder="1" applyAlignment="1" applyProtection="1">
      <alignment horizontal="left" vertical="center"/>
    </xf>
    <xf numFmtId="2" fontId="1" fillId="0" borderId="0" xfId="1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5">
    <cellStyle name="Гиперссылка" xfId="3" builtinId="8"/>
    <cellStyle name="Обычный" xfId="0" builtinId="0"/>
    <cellStyle name="Обычный 2" xfId="1" xr:uid="{00000000-0005-0000-0000-000002000000}"/>
    <cellStyle name="Обычный 2 2" xfId="4" xr:uid="{00000000-0005-0000-0000-000003000000}"/>
    <cellStyle name="Обычный_uv98nov" xfId="2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1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6E8554-9B98-425F-A0D1-EE56FF747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951" y="0"/>
          <a:ext cx="391046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2A87-37A2-4D1F-B4BF-7D460A31D2F0}">
  <dimension ref="A1:C248"/>
  <sheetViews>
    <sheetView tabSelected="1" topLeftCell="A42" zoomScale="107" workbookViewId="0">
      <selection activeCell="C42" sqref="C1:C1048576"/>
    </sheetView>
  </sheetViews>
  <sheetFormatPr defaultRowHeight="14.5" x14ac:dyDescent="0.35"/>
  <cols>
    <col min="1" max="1" width="9.90625" bestFit="1" customWidth="1"/>
    <col min="2" max="2" width="10.453125" style="48" bestFit="1" customWidth="1"/>
    <col min="3" max="3" width="8.7265625" style="48"/>
  </cols>
  <sheetData>
    <row r="1" spans="1:3" x14ac:dyDescent="0.35">
      <c r="A1" s="49" t="s">
        <v>51</v>
      </c>
      <c r="B1" s="50" t="s">
        <v>52</v>
      </c>
      <c r="C1" s="50" t="s">
        <v>53</v>
      </c>
    </row>
    <row r="2" spans="1:3" x14ac:dyDescent="0.35">
      <c r="A2" s="28">
        <v>37987</v>
      </c>
      <c r="B2" s="48">
        <f>INDEX('2004-2011'!$B$4:$I$19,MATCH(MONTH(ИВБО!A2),'2004-2011'!$J$4:$J$19,0),MATCH(_xlfn.CONCAT(YEAR(ИВБО!A2),"г."),'2004-2011'!$B$3:$I$3,0))</f>
        <v>82.1</v>
      </c>
      <c r="C2" s="48">
        <f>B2</f>
        <v>82.1</v>
      </c>
    </row>
    <row r="3" spans="1:3" x14ac:dyDescent="0.35">
      <c r="A3" s="28">
        <v>38018</v>
      </c>
      <c r="B3" s="48">
        <f>INDEX('2004-2011'!$B$4:$I$19,MATCH(MONTH(ИВБО!A3),'2004-2011'!$J$4:$J$19,0),MATCH(_xlfn.CONCAT(YEAR(ИВБО!A3),"г."),'2004-2011'!$B$3:$I$3,0))</f>
        <v>100.8</v>
      </c>
      <c r="C3" s="48">
        <f>C2*B3/100</f>
        <v>82.756799999999984</v>
      </c>
    </row>
    <row r="4" spans="1:3" x14ac:dyDescent="0.35">
      <c r="A4" s="28">
        <v>38047</v>
      </c>
      <c r="B4" s="48">
        <f>INDEX('2004-2011'!$B$4:$I$19,MATCH(MONTH(ИВБО!A4),'2004-2011'!$J$4:$J$19,0),MATCH(_xlfn.CONCAT(YEAR(ИВБО!A4),"г."),'2004-2011'!$B$3:$I$3,0))</f>
        <v>109.1</v>
      </c>
      <c r="C4" s="48">
        <f t="shared" ref="C4:C67" si="0">C3*B4/100</f>
        <v>90.287668799999977</v>
      </c>
    </row>
    <row r="5" spans="1:3" x14ac:dyDescent="0.35">
      <c r="A5" s="28">
        <v>38078</v>
      </c>
      <c r="B5" s="48">
        <f>INDEX('2004-2011'!$B$4:$I$19,MATCH(MONTH(ИВБО!A5),'2004-2011'!$J$4:$J$19,0),MATCH(_xlfn.CONCAT(YEAR(ИВБО!A5),"г."),'2004-2011'!$B$3:$I$3,0))</f>
        <v>101.5</v>
      </c>
      <c r="C5" s="48">
        <f t="shared" si="0"/>
        <v>91.641983831999966</v>
      </c>
    </row>
    <row r="6" spans="1:3" x14ac:dyDescent="0.35">
      <c r="A6" s="28">
        <v>38108</v>
      </c>
      <c r="B6" s="48">
        <f>INDEX('2004-2011'!$B$4:$I$19,MATCH(MONTH(ИВБО!A6),'2004-2011'!$J$4:$J$19,0),MATCH(_xlfn.CONCAT(YEAR(ИВБО!A6),"г."),'2004-2011'!$B$3:$I$3,0))</f>
        <v>98.6</v>
      </c>
      <c r="C6" s="48">
        <f t="shared" si="0"/>
        <v>90.358996058351963</v>
      </c>
    </row>
    <row r="7" spans="1:3" x14ac:dyDescent="0.35">
      <c r="A7" s="28">
        <v>38139</v>
      </c>
      <c r="B7" s="48">
        <f>INDEX('2004-2011'!$B$4:$I$19,MATCH(MONTH(ИВБО!A7),'2004-2011'!$J$4:$J$19,0),MATCH(_xlfn.CONCAT(YEAR(ИВБО!A7),"г."),'2004-2011'!$B$3:$I$3,0))</f>
        <v>104.4</v>
      </c>
      <c r="C7" s="48">
        <f t="shared" si="0"/>
        <v>94.334791884919454</v>
      </c>
    </row>
    <row r="8" spans="1:3" x14ac:dyDescent="0.35">
      <c r="A8" s="28">
        <v>38169</v>
      </c>
      <c r="B8" s="48">
        <f>INDEX('2004-2011'!$B$4:$I$19,MATCH(MONTH(ИВБО!A8),'2004-2011'!$J$4:$J$19,0),MATCH(_xlfn.CONCAT(YEAR(ИВБО!A8),"г."),'2004-2011'!$B$3:$I$3,0))</f>
        <v>104.7</v>
      </c>
      <c r="C8" s="48">
        <f t="shared" si="0"/>
        <v>98.768527103510678</v>
      </c>
    </row>
    <row r="9" spans="1:3" x14ac:dyDescent="0.35">
      <c r="A9" s="28">
        <v>38200</v>
      </c>
      <c r="B9" s="48">
        <f>INDEX('2004-2011'!$B$4:$I$19,MATCH(MONTH(ИВБО!A9),'2004-2011'!$J$4:$J$19,0),MATCH(_xlfn.CONCAT(YEAR(ИВБО!A9),"г."),'2004-2011'!$B$3:$I$3,0))</f>
        <v>104.4</v>
      </c>
      <c r="C9" s="48">
        <f t="shared" si="0"/>
        <v>103.11434229606515</v>
      </c>
    </row>
    <row r="10" spans="1:3" x14ac:dyDescent="0.35">
      <c r="A10" s="28">
        <v>38231</v>
      </c>
      <c r="B10" s="48">
        <f>INDEX('2004-2011'!$B$4:$I$19,MATCH(MONTH(ИВБО!A10),'2004-2011'!$J$4:$J$19,0),MATCH(_xlfn.CONCAT(YEAR(ИВБО!A10),"г."),'2004-2011'!$B$3:$I$3,0))</f>
        <v>101.1</v>
      </c>
      <c r="C10" s="48">
        <f t="shared" si="0"/>
        <v>104.24860006132185</v>
      </c>
    </row>
    <row r="11" spans="1:3" x14ac:dyDescent="0.35">
      <c r="A11" s="28">
        <v>38261</v>
      </c>
      <c r="B11" s="48">
        <f>INDEX('2004-2011'!$B$4:$I$19,MATCH(MONTH(ИВБО!A11),'2004-2011'!$J$4:$J$19,0),MATCH(_xlfn.CONCAT(YEAR(ИВБО!A11),"г."),'2004-2011'!$B$3:$I$3,0))</f>
        <v>98.4</v>
      </c>
      <c r="C11" s="48">
        <f t="shared" si="0"/>
        <v>102.58062246034071</v>
      </c>
    </row>
    <row r="12" spans="1:3" x14ac:dyDescent="0.35">
      <c r="A12" s="28">
        <v>38292</v>
      </c>
      <c r="B12" s="48">
        <f>INDEX('2004-2011'!$B$4:$I$19,MATCH(MONTH(ИВБО!A12),'2004-2011'!$J$4:$J$19,0),MATCH(_xlfn.CONCAT(YEAR(ИВБО!A12),"г."),'2004-2011'!$B$3:$I$3,0))</f>
        <v>97</v>
      </c>
      <c r="C12" s="48">
        <f t="shared" si="0"/>
        <v>99.503203786530491</v>
      </c>
    </row>
    <row r="13" spans="1:3" x14ac:dyDescent="0.35">
      <c r="A13" s="28">
        <v>38322</v>
      </c>
      <c r="B13" s="48">
        <f>INDEX('2004-2011'!$B$4:$I$19,MATCH(MONTH(ИВБО!A13),'2004-2011'!$J$4:$J$19,0),MATCH(_xlfn.CONCAT(YEAR(ИВБО!A13),"г."),'2004-2011'!$B$3:$I$3,0))</f>
        <v>106.8</v>
      </c>
      <c r="C13" s="48">
        <f t="shared" si="0"/>
        <v>106.26942164401457</v>
      </c>
    </row>
    <row r="14" spans="1:3" x14ac:dyDescent="0.35">
      <c r="A14" s="28">
        <v>38353</v>
      </c>
      <c r="B14" s="48">
        <f>INDEX('2004-2011'!$B$4:$I$19,MATCH(MONTH(ИВБО!A14),'2004-2011'!$J$4:$J$19,0),MATCH(_xlfn.CONCAT(YEAR(ИВБО!A14),"г."),'2004-2011'!$B$3:$I$3,0))</f>
        <v>79</v>
      </c>
      <c r="C14" s="48">
        <f t="shared" si="0"/>
        <v>83.952843098771524</v>
      </c>
    </row>
    <row r="15" spans="1:3" x14ac:dyDescent="0.35">
      <c r="A15" s="28">
        <v>38384</v>
      </c>
      <c r="B15" s="48">
        <f>INDEX('2004-2011'!$B$4:$I$19,MATCH(MONTH(ИВБО!A15),'2004-2011'!$J$4:$J$19,0),MATCH(_xlfn.CONCAT(YEAR(ИВБО!A15),"г."),'2004-2011'!$B$3:$I$3,0))</f>
        <v>102.7</v>
      </c>
      <c r="C15" s="48">
        <f t="shared" si="0"/>
        <v>86.219569862438362</v>
      </c>
    </row>
    <row r="16" spans="1:3" x14ac:dyDescent="0.35">
      <c r="A16" s="28">
        <v>38412</v>
      </c>
      <c r="B16" s="48">
        <f>INDEX('2004-2011'!$B$4:$I$19,MATCH(MONTH(ИВБО!A16),'2004-2011'!$J$4:$J$19,0),MATCH(_xlfn.CONCAT(YEAR(ИВБО!A16),"г."),'2004-2011'!$B$3:$I$3,0))</f>
        <v>109.3</v>
      </c>
      <c r="C16" s="48">
        <f t="shared" si="0"/>
        <v>94.237989859645126</v>
      </c>
    </row>
    <row r="17" spans="1:3" x14ac:dyDescent="0.35">
      <c r="A17" s="28">
        <v>38443</v>
      </c>
      <c r="B17" s="48">
        <f>INDEX('2004-2011'!$B$4:$I$19,MATCH(MONTH(ИВБО!A17),'2004-2011'!$J$4:$J$19,0),MATCH(_xlfn.CONCAT(YEAR(ИВБО!A17),"г."),'2004-2011'!$B$3:$I$3,0))</f>
        <v>100.9</v>
      </c>
      <c r="C17" s="48">
        <f t="shared" si="0"/>
        <v>95.086131768381932</v>
      </c>
    </row>
    <row r="18" spans="1:3" x14ac:dyDescent="0.35">
      <c r="A18" s="28">
        <v>38473</v>
      </c>
      <c r="B18" s="48">
        <f>INDEX('2004-2011'!$B$4:$I$19,MATCH(MONTH(ИВБО!A18),'2004-2011'!$J$4:$J$19,0),MATCH(_xlfn.CONCAT(YEAR(ИВБО!A18),"г."),'2004-2011'!$B$3:$I$3,0))</f>
        <v>98</v>
      </c>
      <c r="C18" s="48">
        <f t="shared" si="0"/>
        <v>93.184409133014285</v>
      </c>
    </row>
    <row r="19" spans="1:3" x14ac:dyDescent="0.35">
      <c r="A19" s="28">
        <v>38504</v>
      </c>
      <c r="B19" s="48">
        <f>INDEX('2004-2011'!$B$4:$I$19,MATCH(MONTH(ИВБО!A19),'2004-2011'!$J$4:$J$19,0),MATCH(_xlfn.CONCAT(YEAR(ИВБО!A19),"г."),'2004-2011'!$B$3:$I$3,0))</f>
        <v>106.1</v>
      </c>
      <c r="C19" s="48">
        <f t="shared" si="0"/>
        <v>98.86865809012815</v>
      </c>
    </row>
    <row r="20" spans="1:3" x14ac:dyDescent="0.35">
      <c r="A20" s="28">
        <v>38534</v>
      </c>
      <c r="B20" s="48">
        <f>INDEX('2004-2011'!$B$4:$I$19,MATCH(MONTH(ИВБО!A20),'2004-2011'!$J$4:$J$19,0),MATCH(_xlfn.CONCAT(YEAR(ИВБО!A20),"г."),'2004-2011'!$B$3:$I$3,0))</f>
        <v>105</v>
      </c>
      <c r="C20" s="48">
        <f t="shared" si="0"/>
        <v>103.81209099463456</v>
      </c>
    </row>
    <row r="21" spans="1:3" x14ac:dyDescent="0.35">
      <c r="A21" s="28">
        <v>38565</v>
      </c>
      <c r="B21" s="48">
        <f>INDEX('2004-2011'!$B$4:$I$19,MATCH(MONTH(ИВБО!A21),'2004-2011'!$J$4:$J$19,0),MATCH(_xlfn.CONCAT(YEAR(ИВБО!A21),"г."),'2004-2011'!$B$3:$I$3,0))</f>
        <v>104</v>
      </c>
      <c r="C21" s="48">
        <f t="shared" si="0"/>
        <v>107.96457463441995</v>
      </c>
    </row>
    <row r="22" spans="1:3" x14ac:dyDescent="0.35">
      <c r="A22" s="28">
        <v>38596</v>
      </c>
      <c r="B22" s="48">
        <f>INDEX('2004-2011'!$B$4:$I$19,MATCH(MONTH(ИВБО!A22),'2004-2011'!$J$4:$J$19,0),MATCH(_xlfn.CONCAT(YEAR(ИВБО!A22),"г."),'2004-2011'!$B$3:$I$3,0))</f>
        <v>101.4</v>
      </c>
      <c r="C22" s="48">
        <f t="shared" si="0"/>
        <v>109.47607867930182</v>
      </c>
    </row>
    <row r="23" spans="1:3" x14ac:dyDescent="0.35">
      <c r="A23" s="28">
        <v>38626</v>
      </c>
      <c r="B23" s="48">
        <f>INDEX('2004-2011'!$B$4:$I$19,MATCH(MONTH(ИВБО!A23),'2004-2011'!$J$4:$J$19,0),MATCH(_xlfn.CONCAT(YEAR(ИВБО!A23),"г."),'2004-2011'!$B$3:$I$3,0))</f>
        <v>99.9</v>
      </c>
      <c r="C23" s="48">
        <f t="shared" si="0"/>
        <v>109.36660260062251</v>
      </c>
    </row>
    <row r="24" spans="1:3" x14ac:dyDescent="0.35">
      <c r="A24" s="28">
        <v>38657</v>
      </c>
      <c r="B24" s="48">
        <f>INDEX('2004-2011'!$B$4:$I$19,MATCH(MONTH(ИВБО!A24),'2004-2011'!$J$4:$J$19,0),MATCH(_xlfn.CONCAT(YEAR(ИВБО!A24),"г."),'2004-2011'!$B$3:$I$3,0))</f>
        <v>98</v>
      </c>
      <c r="C24" s="48">
        <f t="shared" si="0"/>
        <v>107.17927054861006</v>
      </c>
    </row>
    <row r="25" spans="1:3" x14ac:dyDescent="0.35">
      <c r="A25" s="28">
        <v>38687</v>
      </c>
      <c r="B25" s="48">
        <f>INDEX('2004-2011'!$B$4:$I$19,MATCH(MONTH(ИВБО!A25),'2004-2011'!$J$4:$J$19,0),MATCH(_xlfn.CONCAT(YEAR(ИВБО!A25),"г."),'2004-2011'!$B$3:$I$3,0))</f>
        <v>107</v>
      </c>
      <c r="C25" s="48">
        <f t="shared" si="0"/>
        <v>114.68181948701276</v>
      </c>
    </row>
    <row r="26" spans="1:3" x14ac:dyDescent="0.35">
      <c r="A26" s="28">
        <v>38718</v>
      </c>
      <c r="B26" s="48">
        <f>INDEX('2004-2011'!$B$4:$I$19,MATCH(MONTH(ИВБО!A26),'2004-2011'!$J$4:$J$19,0),MATCH(_xlfn.CONCAT(YEAR(ИВБО!A26),"г."),'2004-2011'!$B$3:$I$3,0))</f>
        <v>78.599999999999994</v>
      </c>
      <c r="C26" s="48">
        <f t="shared" si="0"/>
        <v>90.139910116792009</v>
      </c>
    </row>
    <row r="27" spans="1:3" x14ac:dyDescent="0.35">
      <c r="A27" s="28">
        <v>38749</v>
      </c>
      <c r="B27" s="48">
        <f>INDEX('2004-2011'!$B$4:$I$19,MATCH(MONTH(ИВБО!A27),'2004-2011'!$J$4:$J$19,0),MATCH(_xlfn.CONCAT(YEAR(ИВБО!A27),"г."),'2004-2011'!$B$3:$I$3,0))</f>
        <v>101.1</v>
      </c>
      <c r="C27" s="48">
        <f t="shared" si="0"/>
        <v>91.13144912807671</v>
      </c>
    </row>
    <row r="28" spans="1:3" x14ac:dyDescent="0.35">
      <c r="A28" s="28">
        <v>38777</v>
      </c>
      <c r="B28" s="48">
        <f>INDEX('2004-2011'!$B$4:$I$19,MATCH(MONTH(ИВБО!A28),'2004-2011'!$J$4:$J$19,0),MATCH(_xlfn.CONCAT(YEAR(ИВБО!A28),"г."),'2004-2011'!$B$3:$I$3,0))</f>
        <v>113.1</v>
      </c>
      <c r="C28" s="48">
        <f t="shared" si="0"/>
        <v>103.06966896385475</v>
      </c>
    </row>
    <row r="29" spans="1:3" x14ac:dyDescent="0.35">
      <c r="A29" s="28">
        <v>38808</v>
      </c>
      <c r="B29" s="48">
        <f>INDEX('2004-2011'!$B$4:$I$19,MATCH(MONTH(ИВБО!A29),'2004-2011'!$J$4:$J$19,0),MATCH(_xlfn.CONCAT(YEAR(ИВБО!A29),"г."),'2004-2011'!$B$3:$I$3,0))</f>
        <v>99.5</v>
      </c>
      <c r="C29" s="48">
        <f t="shared" si="0"/>
        <v>102.55432061903548</v>
      </c>
    </row>
    <row r="30" spans="1:3" x14ac:dyDescent="0.35">
      <c r="A30" s="28">
        <v>38838</v>
      </c>
      <c r="B30" s="48">
        <f>INDEX('2004-2011'!$B$4:$I$19,MATCH(MONTH(ИВБО!A30),'2004-2011'!$J$4:$J$19,0),MATCH(_xlfn.CONCAT(YEAR(ИВБО!A30),"г."),'2004-2011'!$B$3:$I$3,0))</f>
        <v>101.7</v>
      </c>
      <c r="C30" s="48">
        <f t="shared" si="0"/>
        <v>104.29774406955909</v>
      </c>
    </row>
    <row r="31" spans="1:3" x14ac:dyDescent="0.35">
      <c r="A31" s="28">
        <v>38869</v>
      </c>
      <c r="B31" s="48">
        <f>INDEX('2004-2011'!$B$4:$I$19,MATCH(MONTH(ИВБО!A31),'2004-2011'!$J$4:$J$19,0),MATCH(_xlfn.CONCAT(YEAR(ИВБО!A31),"г."),'2004-2011'!$B$3:$I$3,0))</f>
        <v>102.8</v>
      </c>
      <c r="C31" s="48">
        <f t="shared" si="0"/>
        <v>107.21808090350675</v>
      </c>
    </row>
    <row r="32" spans="1:3" x14ac:dyDescent="0.35">
      <c r="A32" s="28">
        <v>38899</v>
      </c>
      <c r="B32" s="48">
        <f>INDEX('2004-2011'!$B$4:$I$19,MATCH(MONTH(ИВБО!A32),'2004-2011'!$J$4:$J$19,0),MATCH(_xlfn.CONCAT(YEAR(ИВБО!A32),"г."),'2004-2011'!$B$3:$I$3,0))</f>
        <v>104.1</v>
      </c>
      <c r="C32" s="48">
        <f t="shared" si="0"/>
        <v>111.61402222055052</v>
      </c>
    </row>
    <row r="33" spans="1:3" x14ac:dyDescent="0.35">
      <c r="A33" s="28">
        <v>38930</v>
      </c>
      <c r="B33" s="48">
        <f>INDEX('2004-2011'!$B$4:$I$19,MATCH(MONTH(ИВБО!A33),'2004-2011'!$J$4:$J$19,0),MATCH(_xlfn.CONCAT(YEAR(ИВБО!A33),"г."),'2004-2011'!$B$3:$I$3,0))</f>
        <v>104.6</v>
      </c>
      <c r="C33" s="48">
        <f t="shared" si="0"/>
        <v>116.74826724269583</v>
      </c>
    </row>
    <row r="34" spans="1:3" x14ac:dyDescent="0.35">
      <c r="A34" s="28">
        <v>38961</v>
      </c>
      <c r="B34" s="48">
        <f>INDEX('2004-2011'!$B$4:$I$19,MATCH(MONTH(ИВБО!A34),'2004-2011'!$J$4:$J$19,0),MATCH(_xlfn.CONCAT(YEAR(ИВБО!A34),"г."),'2004-2011'!$B$3:$I$3,0))</f>
        <v>101.8</v>
      </c>
      <c r="C34" s="48">
        <f t="shared" si="0"/>
        <v>118.84973605306435</v>
      </c>
    </row>
    <row r="35" spans="1:3" x14ac:dyDescent="0.35">
      <c r="A35" s="28">
        <v>38991</v>
      </c>
      <c r="B35" s="48">
        <f>INDEX('2004-2011'!$B$4:$I$19,MATCH(MONTH(ИВБО!A35),'2004-2011'!$J$4:$J$19,0),MATCH(_xlfn.CONCAT(YEAR(ИВБО!A35),"г."),'2004-2011'!$B$3:$I$3,0))</f>
        <v>100.6</v>
      </c>
      <c r="C35" s="48">
        <f t="shared" si="0"/>
        <v>119.56283446938272</v>
      </c>
    </row>
    <row r="36" spans="1:3" x14ac:dyDescent="0.35">
      <c r="A36" s="28">
        <v>39022</v>
      </c>
      <c r="B36" s="48">
        <f>INDEX('2004-2011'!$B$4:$I$19,MATCH(MONTH(ИВБО!A36),'2004-2011'!$J$4:$J$19,0),MATCH(_xlfn.CONCAT(YEAR(ИВБО!A36),"г."),'2004-2011'!$B$3:$I$3,0))</f>
        <v>97.8</v>
      </c>
      <c r="C36" s="48">
        <f t="shared" si="0"/>
        <v>116.93245211105631</v>
      </c>
    </row>
    <row r="37" spans="1:3" x14ac:dyDescent="0.35">
      <c r="A37" s="28">
        <v>39052</v>
      </c>
      <c r="B37" s="48">
        <f>INDEX('2004-2011'!$B$4:$I$19,MATCH(MONTH(ИВБО!A37),'2004-2011'!$J$4:$J$19,0),MATCH(_xlfn.CONCAT(YEAR(ИВБО!A37),"г."),'2004-2011'!$B$3:$I$3,0))</f>
        <v>106.3</v>
      </c>
      <c r="C37" s="48">
        <f t="shared" si="0"/>
        <v>124.29919659405284</v>
      </c>
    </row>
    <row r="38" spans="1:3" x14ac:dyDescent="0.35">
      <c r="A38" s="28">
        <v>39083</v>
      </c>
      <c r="B38" s="48">
        <f>INDEX('2004-2011'!$B$4:$I$19,MATCH(MONTH(ИВБО!A38),'2004-2011'!$J$4:$J$19,0),MATCH(_xlfn.CONCAT(YEAR(ИВБО!A38),"г."),'2004-2011'!$B$3:$I$3,0))</f>
        <v>78.8</v>
      </c>
      <c r="C38" s="48">
        <f t="shared" si="0"/>
        <v>97.947766916113636</v>
      </c>
    </row>
    <row r="39" spans="1:3" x14ac:dyDescent="0.35">
      <c r="A39" s="28">
        <v>39114</v>
      </c>
      <c r="B39" s="48">
        <f>INDEX('2004-2011'!$B$4:$I$19,MATCH(MONTH(ИВБО!A39),'2004-2011'!$J$4:$J$19,0),MATCH(_xlfn.CONCAT(YEAR(ИВБО!A39),"г."),'2004-2011'!$B$3:$I$3,0))</f>
        <v>98.7</v>
      </c>
      <c r="C39" s="48">
        <f t="shared" si="0"/>
        <v>96.674445946204159</v>
      </c>
    </row>
    <row r="40" spans="1:3" x14ac:dyDescent="0.35">
      <c r="A40" s="28">
        <v>39142</v>
      </c>
      <c r="B40" s="48">
        <f>INDEX('2004-2011'!$B$4:$I$19,MATCH(MONTH(ИВБО!A40),'2004-2011'!$J$4:$J$19,0),MATCH(_xlfn.CONCAT(YEAR(ИВБО!A40),"г."),'2004-2011'!$B$3:$I$3,0))</f>
        <v>113.4</v>
      </c>
      <c r="C40" s="48">
        <f t="shared" si="0"/>
        <v>109.62882170299552</v>
      </c>
    </row>
    <row r="41" spans="1:3" x14ac:dyDescent="0.35">
      <c r="A41" s="28">
        <v>39173</v>
      </c>
      <c r="B41" s="48">
        <f>INDEX('2004-2011'!$B$4:$I$19,MATCH(MONTH(ИВБО!A41),'2004-2011'!$J$4:$J$19,0),MATCH(_xlfn.CONCAT(YEAR(ИВБО!A41),"г."),'2004-2011'!$B$3:$I$3,0))</f>
        <v>100.4</v>
      </c>
      <c r="C41" s="48">
        <f t="shared" si="0"/>
        <v>110.06733698980752</v>
      </c>
    </row>
    <row r="42" spans="1:3" x14ac:dyDescent="0.35">
      <c r="A42" s="28">
        <v>39203</v>
      </c>
      <c r="B42" s="48">
        <f>INDEX('2004-2011'!$B$4:$I$19,MATCH(MONTH(ИВБО!A42),'2004-2011'!$J$4:$J$19,0),MATCH(_xlfn.CONCAT(YEAR(ИВБО!A42),"г."),'2004-2011'!$B$3:$I$3,0))</f>
        <v>102.4</v>
      </c>
      <c r="C42" s="48">
        <f t="shared" si="0"/>
        <v>112.70895307756291</v>
      </c>
    </row>
    <row r="43" spans="1:3" x14ac:dyDescent="0.35">
      <c r="A43" s="28">
        <v>39234</v>
      </c>
      <c r="B43" s="48">
        <f>INDEX('2004-2011'!$B$4:$I$19,MATCH(MONTH(ИВБО!A43),'2004-2011'!$J$4:$J$19,0),MATCH(_xlfn.CONCAT(YEAR(ИВБО!A43),"г."),'2004-2011'!$B$3:$I$3,0))</f>
        <v>103</v>
      </c>
      <c r="C43" s="48">
        <f t="shared" si="0"/>
        <v>116.0902216698898</v>
      </c>
    </row>
    <row r="44" spans="1:3" x14ac:dyDescent="0.35">
      <c r="A44" s="28">
        <v>39264</v>
      </c>
      <c r="B44" s="48">
        <f>INDEX('2004-2011'!$B$4:$I$19,MATCH(MONTH(ИВБО!A44),'2004-2011'!$J$4:$J$19,0),MATCH(_xlfn.CONCAT(YEAR(ИВБО!A44),"г."),'2004-2011'!$B$3:$I$3,0))</f>
        <v>105.4</v>
      </c>
      <c r="C44" s="48">
        <f t="shared" si="0"/>
        <v>122.35909364006386</v>
      </c>
    </row>
    <row r="45" spans="1:3" x14ac:dyDescent="0.35">
      <c r="A45" s="28">
        <v>39295</v>
      </c>
      <c r="B45" s="48">
        <f>INDEX('2004-2011'!$B$4:$I$19,MATCH(MONTH(ИВБО!A45),'2004-2011'!$J$4:$J$19,0),MATCH(_xlfn.CONCAT(YEAR(ИВБО!A45),"г."),'2004-2011'!$B$3:$I$3,0))</f>
        <v>101.9</v>
      </c>
      <c r="C45" s="48">
        <f t="shared" si="0"/>
        <v>124.68391641922508</v>
      </c>
    </row>
    <row r="46" spans="1:3" x14ac:dyDescent="0.35">
      <c r="A46" s="28">
        <v>39326</v>
      </c>
      <c r="B46" s="48">
        <f>INDEX('2004-2011'!$B$4:$I$19,MATCH(MONTH(ИВБО!A46),'2004-2011'!$J$4:$J$19,0),MATCH(_xlfn.CONCAT(YEAR(ИВБО!A46),"г."),'2004-2011'!$B$3:$I$3,0))</f>
        <v>100.7</v>
      </c>
      <c r="C46" s="48">
        <f t="shared" si="0"/>
        <v>125.55670383415968</v>
      </c>
    </row>
    <row r="47" spans="1:3" x14ac:dyDescent="0.35">
      <c r="A47" s="28">
        <v>39356</v>
      </c>
      <c r="B47" s="48">
        <f>INDEX('2004-2011'!$B$4:$I$19,MATCH(MONTH(ИВБО!A47),'2004-2011'!$J$4:$J$19,0),MATCH(_xlfn.CONCAT(YEAR(ИВБО!A47),"г."),'2004-2011'!$B$3:$I$3,0))</f>
        <v>102.4</v>
      </c>
      <c r="C47" s="48">
        <f t="shared" si="0"/>
        <v>128.57006472617951</v>
      </c>
    </row>
    <row r="48" spans="1:3" x14ac:dyDescent="0.35">
      <c r="A48" s="28">
        <v>39387</v>
      </c>
      <c r="B48" s="48">
        <f>INDEX('2004-2011'!$B$4:$I$19,MATCH(MONTH(ИВБО!A48),'2004-2011'!$J$4:$J$19,0),MATCH(_xlfn.CONCAT(YEAR(ИВБО!A48),"г."),'2004-2011'!$B$3:$I$3,0))</f>
        <v>97.7</v>
      </c>
      <c r="C48" s="48">
        <f t="shared" si="0"/>
        <v>125.61295323747737</v>
      </c>
    </row>
    <row r="49" spans="1:3" x14ac:dyDescent="0.35">
      <c r="A49" s="28">
        <v>39417</v>
      </c>
      <c r="B49" s="48">
        <f>INDEX('2004-2011'!$B$4:$I$19,MATCH(MONTH(ИВБО!A49),'2004-2011'!$J$4:$J$19,0),MATCH(_xlfn.CONCAT(YEAR(ИВБО!A49),"г."),'2004-2011'!$B$3:$I$3,0))</f>
        <v>106.7</v>
      </c>
      <c r="C49" s="48">
        <f t="shared" si="0"/>
        <v>134.02902110438836</v>
      </c>
    </row>
    <row r="50" spans="1:3" x14ac:dyDescent="0.35">
      <c r="A50" s="28">
        <v>39448</v>
      </c>
      <c r="B50" s="48">
        <f>INDEX('2004-2011'!$B$4:$I$19,MATCH(MONTH(ИВБО!A50),'2004-2011'!$J$4:$J$19,0),MATCH(_xlfn.CONCAT(YEAR(ИВБО!A50),"г."),'2004-2011'!$B$3:$I$3,0))</f>
        <v>80.099999999999994</v>
      </c>
      <c r="C50" s="48">
        <f t="shared" si="0"/>
        <v>107.35724590461507</v>
      </c>
    </row>
    <row r="51" spans="1:3" x14ac:dyDescent="0.35">
      <c r="A51" s="28">
        <v>39479</v>
      </c>
      <c r="B51" s="48">
        <f>INDEX('2004-2011'!$B$4:$I$19,MATCH(MONTH(ИВБО!A51),'2004-2011'!$J$4:$J$19,0),MATCH(_xlfn.CONCAT(YEAR(ИВБО!A51),"г."),'2004-2011'!$B$3:$I$3,0))</f>
        <v>100.2</v>
      </c>
      <c r="C51" s="48">
        <f t="shared" si="0"/>
        <v>107.57196039642432</v>
      </c>
    </row>
    <row r="52" spans="1:3" x14ac:dyDescent="0.35">
      <c r="A52" s="28">
        <v>39508</v>
      </c>
      <c r="B52" s="48">
        <f>INDEX('2004-2011'!$B$4:$I$19,MATCH(MONTH(ИВБО!A52),'2004-2011'!$J$4:$J$19,0),MATCH(_xlfn.CONCAT(YEAR(ИВБО!A52),"г."),'2004-2011'!$B$3:$I$3,0))</f>
        <v>109.6</v>
      </c>
      <c r="C52" s="48">
        <f t="shared" si="0"/>
        <v>117.89886859448104</v>
      </c>
    </row>
    <row r="53" spans="1:3" x14ac:dyDescent="0.35">
      <c r="A53" s="28">
        <v>39539</v>
      </c>
      <c r="B53" s="48">
        <f>INDEX('2004-2011'!$B$4:$I$19,MATCH(MONTH(ИВБО!A53),'2004-2011'!$J$4:$J$19,0),MATCH(_xlfn.CONCAT(YEAR(ИВБО!A53),"г."),'2004-2011'!$B$3:$I$3,0))</f>
        <v>101.6</v>
      </c>
      <c r="C53" s="48">
        <f t="shared" si="0"/>
        <v>119.78525049199274</v>
      </c>
    </row>
    <row r="54" spans="1:3" x14ac:dyDescent="0.35">
      <c r="A54" s="28">
        <v>39569</v>
      </c>
      <c r="B54" s="48">
        <f>INDEX('2004-2011'!$B$4:$I$19,MATCH(MONTH(ИВБО!A54),'2004-2011'!$J$4:$J$19,0),MATCH(_xlfn.CONCAT(YEAR(ИВБО!A54),"г."),'2004-2011'!$B$3:$I$3,0))</f>
        <v>101.1</v>
      </c>
      <c r="C54" s="48">
        <f t="shared" si="0"/>
        <v>121.10288824740466</v>
      </c>
    </row>
    <row r="55" spans="1:3" x14ac:dyDescent="0.35">
      <c r="A55" s="28">
        <v>39600</v>
      </c>
      <c r="B55" s="48">
        <f>INDEX('2004-2011'!$B$4:$I$19,MATCH(MONTH(ИВБО!A55),'2004-2011'!$J$4:$J$19,0),MATCH(_xlfn.CONCAT(YEAR(ИВБО!A55),"г."),'2004-2011'!$B$3:$I$3,0))</f>
        <v>102</v>
      </c>
      <c r="C55" s="48">
        <f t="shared" si="0"/>
        <v>123.52494601235276</v>
      </c>
    </row>
    <row r="56" spans="1:3" x14ac:dyDescent="0.35">
      <c r="A56" s="28">
        <v>39630</v>
      </c>
      <c r="B56" s="48">
        <f>INDEX('2004-2011'!$B$4:$I$19,MATCH(MONTH(ИВБО!A56),'2004-2011'!$J$4:$J$19,0),MATCH(_xlfn.CONCAT(YEAR(ИВБО!A56),"г."),'2004-2011'!$B$3:$I$3,0))</f>
        <v>105.4</v>
      </c>
      <c r="C56" s="48">
        <f t="shared" si="0"/>
        <v>130.19529309701983</v>
      </c>
    </row>
    <row r="57" spans="1:3" x14ac:dyDescent="0.35">
      <c r="A57" s="28">
        <v>39661</v>
      </c>
      <c r="B57" s="48">
        <f>INDEX('2004-2011'!$B$4:$I$19,MATCH(MONTH(ИВБО!A57),'2004-2011'!$J$4:$J$19,0),MATCH(_xlfn.CONCAT(YEAR(ИВБО!A57),"г."),'2004-2011'!$B$3:$I$3,0))</f>
        <v>101.3</v>
      </c>
      <c r="C57" s="48">
        <f t="shared" si="0"/>
        <v>131.88783190728108</v>
      </c>
    </row>
    <row r="58" spans="1:3" x14ac:dyDescent="0.35">
      <c r="A58" s="28">
        <v>39692</v>
      </c>
      <c r="B58" s="48">
        <f>INDEX('2004-2011'!$B$4:$I$19,MATCH(MONTH(ИВБО!A58),'2004-2011'!$J$4:$J$19,0),MATCH(_xlfn.CONCAT(YEAR(ИВБО!A58),"г."),'2004-2011'!$B$3:$I$3,0))</f>
        <v>102</v>
      </c>
      <c r="C58" s="48">
        <f t="shared" si="0"/>
        <v>134.5255885454267</v>
      </c>
    </row>
    <row r="59" spans="1:3" x14ac:dyDescent="0.35">
      <c r="A59" s="28">
        <v>39722</v>
      </c>
      <c r="B59" s="48">
        <f>INDEX('2004-2011'!$B$4:$I$19,MATCH(MONTH(ИВБО!A59),'2004-2011'!$J$4:$J$19,0),MATCH(_xlfn.CONCAT(YEAR(ИВБО!A59),"г."),'2004-2011'!$B$3:$I$3,0))</f>
        <v>96.9</v>
      </c>
      <c r="C59" s="48">
        <f t="shared" si="0"/>
        <v>130.35529530051849</v>
      </c>
    </row>
    <row r="60" spans="1:3" x14ac:dyDescent="0.35">
      <c r="A60" s="28">
        <v>39753</v>
      </c>
      <c r="B60" s="48">
        <f>INDEX('2004-2011'!$B$4:$I$19,MATCH(MONTH(ИВБО!A60),'2004-2011'!$J$4:$J$19,0),MATCH(_xlfn.CONCAT(YEAR(ИВБО!A60),"г."),'2004-2011'!$B$3:$I$3,0))</f>
        <v>89.4</v>
      </c>
      <c r="C60" s="48">
        <f t="shared" si="0"/>
        <v>116.53763399866354</v>
      </c>
    </row>
    <row r="61" spans="1:3" x14ac:dyDescent="0.35">
      <c r="A61" s="28">
        <v>39783</v>
      </c>
      <c r="B61" s="48">
        <f>INDEX('2004-2011'!$B$4:$I$19,MATCH(MONTH(ИВБО!A61),'2004-2011'!$J$4:$J$19,0),MATCH(_xlfn.CONCAT(YEAR(ИВБО!A61),"г."),'2004-2011'!$B$3:$I$3,0))</f>
        <v>106.3</v>
      </c>
      <c r="C61" s="48">
        <f t="shared" si="0"/>
        <v>123.87950494057934</v>
      </c>
    </row>
    <row r="62" spans="1:3" x14ac:dyDescent="0.35">
      <c r="A62" s="28">
        <v>39814</v>
      </c>
      <c r="B62" s="48">
        <f>INDEX('2004-2011'!$B$4:$I$19,MATCH(MONTH(ИВБО!A62),'2004-2011'!$J$4:$J$19,0),MATCH(_xlfn.CONCAT(YEAR(ИВБО!A62),"г."),'2004-2011'!$B$3:$I$3,0))</f>
        <v>75.3</v>
      </c>
      <c r="C62" s="48">
        <f t="shared" si="0"/>
        <v>93.281267220256225</v>
      </c>
    </row>
    <row r="63" spans="1:3" x14ac:dyDescent="0.35">
      <c r="A63" s="28">
        <v>39845</v>
      </c>
      <c r="B63" s="48">
        <f>INDEX('2004-2011'!$B$4:$I$19,MATCH(MONTH(ИВБО!A63),'2004-2011'!$J$4:$J$19,0),MATCH(_xlfn.CONCAT(YEAR(ИВБО!A63),"г."),'2004-2011'!$B$3:$I$3,0))</f>
        <v>99.9</v>
      </c>
      <c r="C63" s="48">
        <f t="shared" si="0"/>
        <v>93.187985953035962</v>
      </c>
    </row>
    <row r="64" spans="1:3" x14ac:dyDescent="0.35">
      <c r="A64" s="28">
        <v>39873</v>
      </c>
      <c r="B64" s="48">
        <f>INDEX('2004-2011'!$B$4:$I$19,MATCH(MONTH(ИВБО!A64),'2004-2011'!$J$4:$J$19,0),MATCH(_xlfn.CONCAT(YEAR(ИВБО!A64),"г."),'2004-2011'!$B$3:$I$3,0))</f>
        <v>112.7</v>
      </c>
      <c r="C64" s="48">
        <f t="shared" si="0"/>
        <v>105.02286016907154</v>
      </c>
    </row>
    <row r="65" spans="1:3" x14ac:dyDescent="0.35">
      <c r="A65" s="28">
        <v>39904</v>
      </c>
      <c r="B65" s="48">
        <f>INDEX('2004-2011'!$B$4:$I$19,MATCH(MONTH(ИВБО!A65),'2004-2011'!$J$4:$J$19,0),MATCH(_xlfn.CONCAT(YEAR(ИВБО!A65),"г."),'2004-2011'!$B$3:$I$3,0))</f>
        <v>98.6</v>
      </c>
      <c r="C65" s="48">
        <f t="shared" si="0"/>
        <v>103.55254012670453</v>
      </c>
    </row>
    <row r="66" spans="1:3" x14ac:dyDescent="0.35">
      <c r="A66" s="28">
        <v>39934</v>
      </c>
      <c r="B66" s="48">
        <f>INDEX('2004-2011'!$B$4:$I$19,MATCH(MONTH(ИВБО!A66),'2004-2011'!$J$4:$J$19,0),MATCH(_xlfn.CONCAT(YEAR(ИВБО!A66),"г."),'2004-2011'!$B$3:$I$3,0))</f>
        <v>99.6</v>
      </c>
      <c r="C66" s="48">
        <f t="shared" si="0"/>
        <v>103.1383299661977</v>
      </c>
    </row>
    <row r="67" spans="1:3" x14ac:dyDescent="0.35">
      <c r="A67" s="28">
        <v>39965</v>
      </c>
      <c r="B67" s="48">
        <f>INDEX('2004-2011'!$B$4:$I$19,MATCH(MONTH(ИВБО!A67),'2004-2011'!$J$4:$J$19,0),MATCH(_xlfn.CONCAT(YEAR(ИВБО!A67),"г."),'2004-2011'!$B$3:$I$3,0))</f>
        <v>104.8</v>
      </c>
      <c r="C67" s="48">
        <f t="shared" si="0"/>
        <v>108.08896980457519</v>
      </c>
    </row>
    <row r="68" spans="1:3" x14ac:dyDescent="0.35">
      <c r="A68" s="28">
        <v>39995</v>
      </c>
      <c r="B68" s="48">
        <f>INDEX('2004-2011'!$B$4:$I$19,MATCH(MONTH(ИВБО!A68),'2004-2011'!$J$4:$J$19,0),MATCH(_xlfn.CONCAT(YEAR(ИВБО!A68),"г."),'2004-2011'!$B$3:$I$3,0))</f>
        <v>109</v>
      </c>
      <c r="C68" s="48">
        <f t="shared" ref="C68:C131" si="1">C67*B68/100</f>
        <v>117.81697708698695</v>
      </c>
    </row>
    <row r="69" spans="1:3" x14ac:dyDescent="0.35">
      <c r="A69" s="28">
        <v>40026</v>
      </c>
      <c r="B69" s="48">
        <f>INDEX('2004-2011'!$B$4:$I$19,MATCH(MONTH(ИВБО!A69),'2004-2011'!$J$4:$J$19,0),MATCH(_xlfn.CONCAT(YEAR(ИВБО!A69),"г."),'2004-2011'!$B$3:$I$3,0))</f>
        <v>100.6</v>
      </c>
      <c r="C69" s="48">
        <f t="shared" si="1"/>
        <v>118.52387894950887</v>
      </c>
    </row>
    <row r="70" spans="1:3" x14ac:dyDescent="0.35">
      <c r="A70" s="28">
        <v>40057</v>
      </c>
      <c r="B70" s="48">
        <f>INDEX('2004-2011'!$B$4:$I$19,MATCH(MONTH(ИВБО!A70),'2004-2011'!$J$4:$J$19,0),MATCH(_xlfn.CONCAT(YEAR(ИВБО!A70),"г."),'2004-2011'!$B$3:$I$3,0))</f>
        <v>104.9</v>
      </c>
      <c r="C70" s="48">
        <f t="shared" si="1"/>
        <v>124.33154901803481</v>
      </c>
    </row>
    <row r="71" spans="1:3" x14ac:dyDescent="0.35">
      <c r="A71" s="28">
        <v>40087</v>
      </c>
      <c r="B71" s="48">
        <f>INDEX('2004-2011'!$B$4:$I$19,MATCH(MONTH(ИВБО!A71),'2004-2011'!$J$4:$J$19,0),MATCH(_xlfn.CONCAT(YEAR(ИВБО!A71),"г."),'2004-2011'!$B$3:$I$3,0))</f>
        <v>99.7</v>
      </c>
      <c r="C71" s="48">
        <f t="shared" si="1"/>
        <v>123.95855437098071</v>
      </c>
    </row>
    <row r="72" spans="1:3" x14ac:dyDescent="0.35">
      <c r="A72" s="28">
        <v>40118</v>
      </c>
      <c r="B72" s="48">
        <f>INDEX('2004-2011'!$B$4:$I$19,MATCH(MONTH(ИВБО!A72),'2004-2011'!$J$4:$J$19,0),MATCH(_xlfn.CONCAT(YEAR(ИВБО!A72),"г."),'2004-2011'!$B$3:$I$3,0))</f>
        <v>95.9</v>
      </c>
      <c r="C72" s="48">
        <f t="shared" si="1"/>
        <v>118.8762536417705</v>
      </c>
    </row>
    <row r="73" spans="1:3" x14ac:dyDescent="0.35">
      <c r="A73" s="28">
        <v>40148</v>
      </c>
      <c r="B73" s="48">
        <f>INDEX('2004-2011'!$B$4:$I$19,MATCH(MONTH(ИВБО!A73),'2004-2011'!$J$4:$J$19,0),MATCH(_xlfn.CONCAT(YEAR(ИВБО!A73),"г."),'2004-2011'!$B$3:$I$3,0))</f>
        <v>108</v>
      </c>
      <c r="C73" s="48">
        <f t="shared" si="1"/>
        <v>128.38635393311216</v>
      </c>
    </row>
    <row r="74" spans="1:3" x14ac:dyDescent="0.35">
      <c r="A74" s="28">
        <v>40179</v>
      </c>
      <c r="B74" s="48">
        <f>INDEX('2004-2011'!$B$4:$I$19,MATCH(MONTH(ИВБО!A74),'2004-2011'!$J$4:$J$19,0),MATCH(_xlfn.CONCAT(YEAR(ИВБО!A74),"г."),'2004-2011'!$B$3:$I$3,0))</f>
        <v>76.599999999999994</v>
      </c>
      <c r="C74" s="48">
        <f t="shared" si="1"/>
        <v>98.343947112763914</v>
      </c>
    </row>
    <row r="75" spans="1:3" x14ac:dyDescent="0.35">
      <c r="A75" s="28">
        <v>40210</v>
      </c>
      <c r="B75" s="48">
        <f>INDEX('2004-2011'!$B$4:$I$19,MATCH(MONTH(ИВБО!A75),'2004-2011'!$J$4:$J$19,0),MATCH(_xlfn.CONCAT(YEAR(ИВБО!A75),"г."),'2004-2011'!$B$3:$I$3,0))</f>
        <v>99.9</v>
      </c>
      <c r="C75" s="48">
        <f t="shared" si="1"/>
        <v>98.245603165651161</v>
      </c>
    </row>
    <row r="76" spans="1:3" x14ac:dyDescent="0.35">
      <c r="A76" s="28">
        <v>40238</v>
      </c>
      <c r="B76" s="48">
        <f>INDEX('2004-2011'!$B$4:$I$19,MATCH(MONTH(ИВБО!A76),'2004-2011'!$J$4:$J$19,0),MATCH(_xlfn.CONCAT(YEAR(ИВБО!A76),"г."),'2004-2011'!$B$3:$I$3,0))</f>
        <v>114.1</v>
      </c>
      <c r="C76" s="48">
        <f t="shared" si="1"/>
        <v>112.09823321200797</v>
      </c>
    </row>
    <row r="77" spans="1:3" x14ac:dyDescent="0.35">
      <c r="A77" s="28">
        <v>40269</v>
      </c>
      <c r="B77" s="48">
        <f>INDEX('2004-2011'!$B$4:$I$19,MATCH(MONTH(ИВБО!A77),'2004-2011'!$J$4:$J$19,0),MATCH(_xlfn.CONCAT(YEAR(ИВБО!A77),"г."),'2004-2011'!$B$3:$I$3,0))</f>
        <v>98.6</v>
      </c>
      <c r="C77" s="48">
        <f t="shared" si="1"/>
        <v>110.52885794703985</v>
      </c>
    </row>
    <row r="78" spans="1:3" x14ac:dyDescent="0.35">
      <c r="A78" s="28">
        <v>40299</v>
      </c>
      <c r="B78" s="48">
        <f>INDEX('2004-2011'!$B$4:$I$19,MATCH(MONTH(ИВБО!A78),'2004-2011'!$J$4:$J$19,0),MATCH(_xlfn.CONCAT(YEAR(ИВБО!A78),"г."),'2004-2011'!$B$3:$I$3,0))</f>
        <v>100.9</v>
      </c>
      <c r="C78" s="48">
        <f t="shared" si="1"/>
        <v>111.52361766856322</v>
      </c>
    </row>
    <row r="79" spans="1:3" x14ac:dyDescent="0.35">
      <c r="A79" s="28">
        <v>40330</v>
      </c>
      <c r="B79" s="48">
        <f>INDEX('2004-2011'!$B$4:$I$19,MATCH(MONTH(ИВБО!A79),'2004-2011'!$J$4:$J$19,0),MATCH(_xlfn.CONCAT(YEAR(ИВБО!A79),"г."),'2004-2011'!$B$3:$I$3,0))</f>
        <v>103.8</v>
      </c>
      <c r="C79" s="48">
        <f t="shared" si="1"/>
        <v>115.76151513996861</v>
      </c>
    </row>
    <row r="80" spans="1:3" x14ac:dyDescent="0.35">
      <c r="A80" s="28">
        <v>40360</v>
      </c>
      <c r="B80" s="48">
        <f>INDEX('2004-2011'!$B$4:$I$19,MATCH(MONTH(ИВБО!A80),'2004-2011'!$J$4:$J$19,0),MATCH(_xlfn.CONCAT(YEAR(ИВБО!A80),"г."),'2004-2011'!$B$3:$I$3,0))</f>
        <v>106.3</v>
      </c>
      <c r="C80" s="48">
        <f t="shared" si="1"/>
        <v>123.05449059378662</v>
      </c>
    </row>
    <row r="81" spans="1:3" x14ac:dyDescent="0.35">
      <c r="A81" s="28">
        <v>40391</v>
      </c>
      <c r="B81" s="48">
        <f>INDEX('2004-2011'!$B$4:$I$19,MATCH(MONTH(ИВБО!A81),'2004-2011'!$J$4:$J$19,0),MATCH(_xlfn.CONCAT(YEAR(ИВБО!A81),"г."),'2004-2011'!$B$3:$I$3,0))</f>
        <v>100.6</v>
      </c>
      <c r="C81" s="48">
        <f t="shared" si="1"/>
        <v>123.79281753734932</v>
      </c>
    </row>
    <row r="82" spans="1:3" x14ac:dyDescent="0.35">
      <c r="A82" s="28">
        <v>40422</v>
      </c>
      <c r="B82" s="48">
        <f>INDEX('2004-2011'!$B$4:$I$19,MATCH(MONTH(ИВБО!A82),'2004-2011'!$J$4:$J$19,0),MATCH(_xlfn.CONCAT(YEAR(ИВБО!A82),"г."),'2004-2011'!$B$3:$I$3,0))</f>
        <v>104.2</v>
      </c>
      <c r="C82" s="48">
        <f t="shared" si="1"/>
        <v>128.99211587391798</v>
      </c>
    </row>
    <row r="83" spans="1:3" x14ac:dyDescent="0.35">
      <c r="A83" s="28">
        <v>40452</v>
      </c>
      <c r="B83" s="48">
        <f>INDEX('2004-2011'!$B$4:$I$19,MATCH(MONTH(ИВБО!A83),'2004-2011'!$J$4:$J$19,0),MATCH(_xlfn.CONCAT(YEAR(ИВБО!A83),"г."),'2004-2011'!$B$3:$I$3,0))</f>
        <v>101.7</v>
      </c>
      <c r="C83" s="48">
        <f t="shared" si="1"/>
        <v>131.18498184377458</v>
      </c>
    </row>
    <row r="84" spans="1:3" x14ac:dyDescent="0.35">
      <c r="A84" s="28">
        <v>40483</v>
      </c>
      <c r="B84" s="48">
        <f>INDEX('2004-2011'!$B$4:$I$19,MATCH(MONTH(ИВБО!A84),'2004-2011'!$J$4:$J$19,0),MATCH(_xlfn.CONCAT(YEAR(ИВБО!A84),"г."),'2004-2011'!$B$3:$I$3,0))</f>
        <v>96.6</v>
      </c>
      <c r="C84" s="48">
        <f t="shared" si="1"/>
        <v>126.72469246108624</v>
      </c>
    </row>
    <row r="85" spans="1:3" x14ac:dyDescent="0.35">
      <c r="A85" s="28">
        <v>40513</v>
      </c>
      <c r="B85" s="48">
        <f>INDEX('2004-2011'!$B$4:$I$19,MATCH(MONTH(ИВБО!A85),'2004-2011'!$J$4:$J$19,0),MATCH(_xlfn.CONCAT(YEAR(ИВБО!A85),"г."),'2004-2011'!$B$3:$I$3,0))</f>
        <v>108.3</v>
      </c>
      <c r="C85" s="48">
        <f t="shared" si="1"/>
        <v>137.24284193535638</v>
      </c>
    </row>
    <row r="86" spans="1:3" x14ac:dyDescent="0.35">
      <c r="A86" s="28">
        <v>40544</v>
      </c>
      <c r="B86" s="48">
        <f>INDEX('2004-2011'!$B$4:$I$19,MATCH(MONTH(ИВБО!A86),'2004-2011'!$J$4:$J$19,0),MATCH(_xlfn.CONCAT(YEAR(ИВБО!A86),"г."),'2004-2011'!$B$3:$I$3,0))</f>
        <v>76.2</v>
      </c>
      <c r="C86" s="48">
        <f t="shared" si="1"/>
        <v>104.57904555474157</v>
      </c>
    </row>
    <row r="87" spans="1:3" x14ac:dyDescent="0.35">
      <c r="A87" s="28">
        <v>40575</v>
      </c>
      <c r="B87" s="48">
        <f>INDEX('2004-2011'!$B$4:$I$19,MATCH(MONTH(ИВБО!A87),'2004-2011'!$J$4:$J$19,0),MATCH(_xlfn.CONCAT(YEAR(ИВБО!A87),"г."),'2004-2011'!$B$3:$I$3,0))</f>
        <v>98.8</v>
      </c>
      <c r="C87" s="48">
        <f t="shared" si="1"/>
        <v>103.32409700808466</v>
      </c>
    </row>
    <row r="88" spans="1:3" x14ac:dyDescent="0.35">
      <c r="A88" s="28">
        <v>40603</v>
      </c>
      <c r="B88" s="48">
        <f>INDEX('2004-2011'!$B$4:$I$19,MATCH(MONTH(ИВБО!A88),'2004-2011'!$J$4:$J$19,0),MATCH(_xlfn.CONCAT(YEAR(ИВБО!A88),"г."),'2004-2011'!$B$3:$I$3,0))</f>
        <v>113.1</v>
      </c>
      <c r="C88" s="48">
        <f t="shared" si="1"/>
        <v>116.85955371614375</v>
      </c>
    </row>
    <row r="89" spans="1:3" x14ac:dyDescent="0.35">
      <c r="A89" s="28">
        <v>40634</v>
      </c>
      <c r="B89" s="48">
        <f>INDEX('2004-2011'!$B$4:$I$19,MATCH(MONTH(ИВБО!A89),'2004-2011'!$J$4:$J$19,0),MATCH(_xlfn.CONCAT(YEAR(ИВБО!A89),"г."),'2004-2011'!$B$3:$I$3,0))</f>
        <v>97.4</v>
      </c>
      <c r="C89" s="48">
        <f t="shared" si="1"/>
        <v>113.82120531952401</v>
      </c>
    </row>
    <row r="90" spans="1:3" x14ac:dyDescent="0.35">
      <c r="A90" s="28">
        <v>40664</v>
      </c>
      <c r="B90" s="48">
        <f>INDEX('2004-2011'!$B$4:$I$19,MATCH(MONTH(ИВБО!A90),'2004-2011'!$J$4:$J$19,0),MATCH(_xlfn.CONCAT(YEAR(ИВБО!A90),"г."),'2004-2011'!$B$3:$I$3,0))</f>
        <v>102.2</v>
      </c>
      <c r="C90" s="48">
        <f t="shared" si="1"/>
        <v>116.32527183655355</v>
      </c>
    </row>
    <row r="91" spans="1:3" x14ac:dyDescent="0.35">
      <c r="A91" s="28">
        <v>40695</v>
      </c>
      <c r="B91" s="48">
        <f>INDEX('2004-2011'!$B$4:$I$19,MATCH(MONTH(ИВБО!A91),'2004-2011'!$J$4:$J$19,0),MATCH(_xlfn.CONCAT(YEAR(ИВБО!A91),"г."),'2004-2011'!$B$3:$I$3,0))</f>
        <v>104.3</v>
      </c>
      <c r="C91" s="48">
        <f t="shared" si="1"/>
        <v>121.32725852552535</v>
      </c>
    </row>
    <row r="92" spans="1:3" x14ac:dyDescent="0.35">
      <c r="A92" s="28">
        <v>40725</v>
      </c>
      <c r="B92" s="48">
        <f>INDEX('2004-2011'!$B$4:$I$19,MATCH(MONTH(ИВБО!A92),'2004-2011'!$J$4:$J$19,0),MATCH(_xlfn.CONCAT(YEAR(ИВБО!A92),"г."),'2004-2011'!$B$3:$I$3,0))</f>
        <v>107</v>
      </c>
      <c r="C92" s="48">
        <f t="shared" si="1"/>
        <v>129.82016662231212</v>
      </c>
    </row>
    <row r="93" spans="1:3" x14ac:dyDescent="0.35">
      <c r="A93" s="28">
        <v>40756</v>
      </c>
      <c r="B93" s="48">
        <f>INDEX('2004-2011'!$B$4:$I$19,MATCH(MONTH(ИВБО!A93),'2004-2011'!$J$4:$J$19,0),MATCH(_xlfn.CONCAT(YEAR(ИВБО!A93),"г."),'2004-2011'!$B$3:$I$3,0))</f>
        <v>101.8</v>
      </c>
      <c r="C93" s="48">
        <f t="shared" si="1"/>
        <v>132.15692962151374</v>
      </c>
    </row>
    <row r="94" spans="1:3" x14ac:dyDescent="0.35">
      <c r="A94" s="28">
        <v>40787</v>
      </c>
      <c r="B94" s="48">
        <f>INDEX('2004-2011'!$B$4:$I$19,MATCH(MONTH(ИВБО!A94),'2004-2011'!$J$4:$J$19,0),MATCH(_xlfn.CONCAT(YEAR(ИВБО!A94),"г."),'2004-2011'!$B$3:$I$3,0))</f>
        <v>105.2</v>
      </c>
      <c r="C94" s="48">
        <f t="shared" si="1"/>
        <v>139.02908996183245</v>
      </c>
    </row>
    <row r="95" spans="1:3" x14ac:dyDescent="0.35">
      <c r="A95" s="28">
        <v>40817</v>
      </c>
      <c r="B95" s="48">
        <f>INDEX('2004-2011'!$B$4:$I$19,MATCH(MONTH(ИВБО!A95),'2004-2011'!$J$4:$J$19,0),MATCH(_xlfn.CONCAT(YEAR(ИВБО!A95),"г."),'2004-2011'!$B$3:$I$3,0))</f>
        <v>100.7</v>
      </c>
      <c r="C95" s="48">
        <f t="shared" si="1"/>
        <v>140.00229359156529</v>
      </c>
    </row>
    <row r="96" spans="1:3" x14ac:dyDescent="0.35">
      <c r="A96" s="28">
        <v>40848</v>
      </c>
      <c r="B96" s="48">
        <f>INDEX('2004-2011'!$B$4:$I$19,MATCH(MONTH(ИВБО!A96),'2004-2011'!$J$4:$J$19,0),MATCH(_xlfn.CONCAT(YEAR(ИВБО!A96),"г."),'2004-2011'!$B$3:$I$3,0))</f>
        <v>95.9</v>
      </c>
      <c r="C96" s="48">
        <f t="shared" si="1"/>
        <v>134.26219955431111</v>
      </c>
    </row>
    <row r="97" spans="1:3" x14ac:dyDescent="0.35">
      <c r="A97" s="28">
        <v>40878</v>
      </c>
      <c r="B97" s="48">
        <f>INDEX('2004-2011'!$B$4:$I$19,MATCH(MONTH(ИВБО!A97),'2004-2011'!$J$4:$J$19,0),MATCH(_xlfn.CONCAT(YEAR(ИВБО!A97),"г."),'2004-2011'!$B$3:$I$3,0))</f>
        <v>107.8</v>
      </c>
      <c r="C97" s="48">
        <f t="shared" si="1"/>
        <v>144.73465111954738</v>
      </c>
    </row>
    <row r="98" spans="1:3" x14ac:dyDescent="0.35">
      <c r="A98" s="28">
        <v>40909</v>
      </c>
      <c r="B98" s="48">
        <f>INDEX('2012-2016'!$B$4:$F$20,MATCH(MONTH(ИВБО!A98),'2012-2016'!$G$4:$G$20,0),MATCH(_xlfn.CONCAT(YEAR(ИВБО!A98),"г."),'2012-2016'!$B$3:$F$3,0))</f>
        <v>73.8</v>
      </c>
      <c r="C98" s="48">
        <f t="shared" si="1"/>
        <v>106.81417252622596</v>
      </c>
    </row>
    <row r="99" spans="1:3" x14ac:dyDescent="0.35">
      <c r="A99" s="28">
        <v>40940</v>
      </c>
      <c r="B99" s="48">
        <f>INDEX('2012-2016'!$B$4:$F$20,MATCH(MONTH(ИВБО!A99),'2012-2016'!$G$4:$G$20,0),MATCH(_xlfn.CONCAT(YEAR(ИВБО!A99),"г."),'2012-2016'!$B$3:$F$3,0))</f>
        <v>101.8</v>
      </c>
      <c r="C99" s="48">
        <f t="shared" si="1"/>
        <v>108.73682763169802</v>
      </c>
    </row>
    <row r="100" spans="1:3" x14ac:dyDescent="0.35">
      <c r="A100" s="28">
        <v>40969</v>
      </c>
      <c r="B100" s="48">
        <f>INDEX('2012-2016'!$B$4:$F$20,MATCH(MONTH(ИВБО!A100),'2012-2016'!$G$4:$G$20,0),MATCH(_xlfn.CONCAT(YEAR(ИВБО!A100),"г."),'2012-2016'!$B$3:$F$3,0))</f>
        <v>110.5</v>
      </c>
      <c r="C100" s="48">
        <f t="shared" si="1"/>
        <v>120.15419453302631</v>
      </c>
    </row>
    <row r="101" spans="1:3" x14ac:dyDescent="0.35">
      <c r="A101" s="28">
        <v>41000</v>
      </c>
      <c r="B101" s="48">
        <f>INDEX('2012-2016'!$B$4:$F$20,MATCH(MONTH(ИВБО!A101),'2012-2016'!$G$4:$G$20,0),MATCH(_xlfn.CONCAT(YEAR(ИВБО!A101),"г."),'2012-2016'!$B$3:$F$3,0))</f>
        <v>97.6</v>
      </c>
      <c r="C101" s="48">
        <f t="shared" si="1"/>
        <v>117.27049386423367</v>
      </c>
    </row>
    <row r="102" spans="1:3" x14ac:dyDescent="0.35">
      <c r="A102" s="28">
        <v>41030</v>
      </c>
      <c r="B102" s="48">
        <f>INDEX('2012-2016'!$B$4:$F$20,MATCH(MONTH(ИВБО!A102),'2012-2016'!$G$4:$G$20,0),MATCH(_xlfn.CONCAT(YEAR(ИВБО!A102),"г."),'2012-2016'!$B$3:$F$3,0))</f>
        <v>102.1</v>
      </c>
      <c r="C102" s="48">
        <f t="shared" si="1"/>
        <v>119.73317423538258</v>
      </c>
    </row>
    <row r="103" spans="1:3" x14ac:dyDescent="0.35">
      <c r="A103" s="28">
        <v>41061</v>
      </c>
      <c r="B103" s="48">
        <f>INDEX('2012-2016'!$B$4:$F$20,MATCH(MONTH(ИВБО!A103),'2012-2016'!$G$4:$G$20,0),MATCH(_xlfn.CONCAT(YEAR(ИВБО!A103),"г."),'2012-2016'!$B$3:$F$3,0))</f>
        <v>103.2</v>
      </c>
      <c r="C103" s="48">
        <f t="shared" si="1"/>
        <v>123.56463581091482</v>
      </c>
    </row>
    <row r="104" spans="1:3" x14ac:dyDescent="0.35">
      <c r="A104" s="28">
        <v>41091</v>
      </c>
      <c r="B104" s="48">
        <f>INDEX('2012-2016'!$B$4:$F$20,MATCH(MONTH(ИВБО!A104),'2012-2016'!$G$4:$G$20,0),MATCH(_xlfn.CONCAT(YEAR(ИВБО!A104),"г."),'2012-2016'!$B$3:$F$3,0))</f>
        <v>103.6</v>
      </c>
      <c r="C104" s="48">
        <f t="shared" si="1"/>
        <v>128.01296270010775</v>
      </c>
    </row>
    <row r="105" spans="1:3" x14ac:dyDescent="0.35">
      <c r="A105" s="28">
        <v>41122</v>
      </c>
      <c r="B105" s="48">
        <f>INDEX('2012-2016'!$B$4:$F$20,MATCH(MONTH(ИВБО!A105),'2012-2016'!$G$4:$G$20,0),MATCH(_xlfn.CONCAT(YEAR(ИВБО!A105),"г."),'2012-2016'!$B$3:$F$3,0))</f>
        <v>104.5</v>
      </c>
      <c r="C105" s="48">
        <f t="shared" si="1"/>
        <v>133.77354602161259</v>
      </c>
    </row>
    <row r="106" spans="1:3" x14ac:dyDescent="0.35">
      <c r="A106" s="28">
        <v>41153</v>
      </c>
      <c r="B106" s="48">
        <f>INDEX('2012-2016'!$B$4:$F$20,MATCH(MONTH(ИВБО!A106),'2012-2016'!$G$4:$G$20,0),MATCH(_xlfn.CONCAT(YEAR(ИВБО!A106),"г."),'2012-2016'!$B$3:$F$3,0))</f>
        <v>103.1</v>
      </c>
      <c r="C106" s="48">
        <f t="shared" si="1"/>
        <v>137.92052594828257</v>
      </c>
    </row>
    <row r="107" spans="1:3" x14ac:dyDescent="0.35">
      <c r="A107" s="28">
        <v>41183</v>
      </c>
      <c r="B107" s="48">
        <f>INDEX('2012-2016'!$B$4:$F$20,MATCH(MONTH(ИВБО!A107),'2012-2016'!$G$4:$G$20,0),MATCH(_xlfn.CONCAT(YEAR(ИВБО!A107),"г."),'2012-2016'!$B$3:$F$3,0))</f>
        <v>100.8</v>
      </c>
      <c r="C107" s="48">
        <f t="shared" si="1"/>
        <v>139.02389015586883</v>
      </c>
    </row>
    <row r="108" spans="1:3" x14ac:dyDescent="0.35">
      <c r="A108" s="28">
        <v>41214</v>
      </c>
      <c r="B108" s="48">
        <f>INDEX('2012-2016'!$B$4:$F$20,MATCH(MONTH(ИВБО!A108),'2012-2016'!$G$4:$G$20,0),MATCH(_xlfn.CONCAT(YEAR(ИВБО!A108),"г."),'2012-2016'!$B$3:$F$3,0))</f>
        <v>98</v>
      </c>
      <c r="C108" s="48">
        <f t="shared" si="1"/>
        <v>136.24341235275145</v>
      </c>
    </row>
    <row r="109" spans="1:3" x14ac:dyDescent="0.35">
      <c r="A109" s="28">
        <v>41244</v>
      </c>
      <c r="B109" s="48">
        <f>INDEX('2012-2016'!$B$4:$F$20,MATCH(MONTH(ИВБО!A109),'2012-2016'!$G$4:$G$20,0),MATCH(_xlfn.CONCAT(YEAR(ИВБО!A109),"г."),'2012-2016'!$B$3:$F$3,0))</f>
        <v>108.5</v>
      </c>
      <c r="C109" s="48">
        <f t="shared" si="1"/>
        <v>147.82410240273532</v>
      </c>
    </row>
    <row r="110" spans="1:3" x14ac:dyDescent="0.35">
      <c r="A110" s="28">
        <v>41275</v>
      </c>
      <c r="B110" s="48">
        <f>INDEX('2012-2016'!$B$4:$F$20,MATCH(MONTH(ИВБО!A110),'2012-2016'!$G$4:$G$20,0),MATCH(_xlfn.CONCAT(YEAR(ИВБО!A110),"г."),'2012-2016'!$B$3:$F$3,0))</f>
        <v>73</v>
      </c>
      <c r="C110" s="48">
        <f t="shared" si="1"/>
        <v>107.91159475399678</v>
      </c>
    </row>
    <row r="111" spans="1:3" x14ac:dyDescent="0.35">
      <c r="A111" s="28">
        <v>41306</v>
      </c>
      <c r="B111" s="48">
        <f>INDEX('2013-2024'!$B$4:$M$19,MATCH(MONTH(ИВБО!A111),'2013-2024'!$N$4:$N$19,0),MATCH(_xlfn.CONCAT(YEAR(ИВБО!A111),"г."),'2013-2024'!$B$3:$M$3,0))</f>
        <v>98.952224250367763</v>
      </c>
      <c r="C111" s="48">
        <f t="shared" si="1"/>
        <v>106.78092323312299</v>
      </c>
    </row>
    <row r="112" spans="1:3" x14ac:dyDescent="0.35">
      <c r="A112" s="28">
        <v>41334</v>
      </c>
      <c r="B112" s="48">
        <f>INDEX('2013-2024'!$B$4:$M$19,MATCH(MONTH(ИВБО!A112),'2013-2024'!$N$4:$N$19,0),MATCH(_xlfn.CONCAT(YEAR(ИВБО!A112),"г."),'2013-2024'!$B$3:$M$3,0))</f>
        <v>115.07159907165523</v>
      </c>
      <c r="C112" s="48">
        <f t="shared" si="1"/>
        <v>122.87451586783124</v>
      </c>
    </row>
    <row r="113" spans="1:3" x14ac:dyDescent="0.35">
      <c r="A113" s="28">
        <v>41365</v>
      </c>
      <c r="B113" s="48">
        <f>INDEX('2013-2024'!$B$4:$M$19,MATCH(MONTH(ИВБО!A113),'2013-2024'!$N$4:$N$19,0),MATCH(_xlfn.CONCAT(YEAR(ИВБО!A113),"г."),'2013-2024'!$B$3:$M$3,0))</f>
        <v>96.548930679816607</v>
      </c>
      <c r="C113" s="48">
        <f t="shared" si="1"/>
        <v>118.63403114839264</v>
      </c>
    </row>
    <row r="114" spans="1:3" x14ac:dyDescent="0.35">
      <c r="A114" s="28">
        <v>41395</v>
      </c>
      <c r="B114" s="48">
        <f>INDEX('2013-2024'!$B$4:$M$19,MATCH(MONTH(ИВБО!A114),'2013-2024'!$N$4:$N$19,0),MATCH(_xlfn.CONCAT(YEAR(ИВБО!A114),"г."),'2013-2024'!$B$3:$M$3,0))</f>
        <v>102.31719751955967</v>
      </c>
      <c r="C114" s="48">
        <f t="shared" si="1"/>
        <v>121.38301597551684</v>
      </c>
    </row>
    <row r="115" spans="1:3" x14ac:dyDescent="0.35">
      <c r="A115" s="28">
        <v>41426</v>
      </c>
      <c r="B115" s="48">
        <f>INDEX('2013-2024'!$B$4:$M$19,MATCH(MONTH(ИВБО!A115),'2013-2024'!$N$4:$N$19,0),MATCH(_xlfn.CONCAT(YEAR(ИВБО!A115),"г."),'2013-2024'!$B$3:$M$3,0))</f>
        <v>101.33370785768292</v>
      </c>
      <c r="C115" s="48">
        <f t="shared" si="1"/>
        <v>123.00191079747484</v>
      </c>
    </row>
    <row r="116" spans="1:3" x14ac:dyDescent="0.35">
      <c r="A116" s="28">
        <v>41456</v>
      </c>
      <c r="B116" s="48">
        <f>INDEX('2013-2024'!$B$4:$M$19,MATCH(MONTH(ИВБО!A116),'2013-2024'!$N$4:$N$19,0),MATCH(_xlfn.CONCAT(YEAR(ИВБО!A116),"г."),'2013-2024'!$B$3:$M$3,0))</f>
        <v>103.68638873237566</v>
      </c>
      <c r="C116" s="48">
        <f t="shared" si="1"/>
        <v>127.53623937771971</v>
      </c>
    </row>
    <row r="117" spans="1:3" x14ac:dyDescent="0.35">
      <c r="A117" s="28">
        <v>41487</v>
      </c>
      <c r="B117" s="48">
        <f>INDEX('2013-2024'!$B$4:$M$19,MATCH(MONTH(ИВБО!A117),'2013-2024'!$N$4:$N$19,0),MATCH(_xlfn.CONCAT(YEAR(ИВБО!A117),"г."),'2013-2024'!$B$3:$M$3,0))</f>
        <v>101.75327215251097</v>
      </c>
      <c r="C117" s="48">
        <f t="shared" si="1"/>
        <v>129.772296747089</v>
      </c>
    </row>
    <row r="118" spans="1:3" x14ac:dyDescent="0.35">
      <c r="A118" s="28">
        <v>41518</v>
      </c>
      <c r="B118" s="48">
        <f>INDEX('2013-2024'!$B$4:$M$19,MATCH(MONTH(ИВБО!A118),'2013-2024'!$N$4:$N$19,0),MATCH(_xlfn.CONCAT(YEAR(ИВБО!A118),"г."),'2013-2024'!$B$3:$M$3,0))</f>
        <v>103.18835471958394</v>
      </c>
      <c r="C118" s="48">
        <f t="shared" si="1"/>
        <v>133.90989789513731</v>
      </c>
    </row>
    <row r="119" spans="1:3" x14ac:dyDescent="0.35">
      <c r="A119" s="28">
        <v>41548</v>
      </c>
      <c r="B119" s="48">
        <f>INDEX('2013-2024'!$B$4:$M$19,MATCH(MONTH(ИВБО!A119),'2013-2024'!$N$4:$N$19,0),MATCH(_xlfn.CONCAT(YEAR(ИВБО!A119),"г."),'2013-2024'!$B$3:$M$3,0))</f>
        <v>102.44640870803086</v>
      </c>
      <c r="C119" s="48">
        <f t="shared" si="1"/>
        <v>137.18588129815919</v>
      </c>
    </row>
    <row r="120" spans="1:3" x14ac:dyDescent="0.35">
      <c r="A120" s="28">
        <v>41579</v>
      </c>
      <c r="B120" s="48">
        <f>INDEX('2013-2024'!$B$4:$M$19,MATCH(MONTH(ИВБО!A120),'2013-2024'!$N$4:$N$19,0),MATCH(_xlfn.CONCAT(YEAR(ИВБО!A120),"г."),'2013-2024'!$B$3:$M$3,0))</f>
        <v>97.654081054659585</v>
      </c>
      <c r="C120" s="48">
        <f t="shared" si="1"/>
        <v>133.96761171845347</v>
      </c>
    </row>
    <row r="121" spans="1:3" x14ac:dyDescent="0.35">
      <c r="A121" s="28">
        <v>41609</v>
      </c>
      <c r="B121" s="48">
        <f>INDEX('2013-2024'!$B$4:$M$19,MATCH(MONTH(ИВБО!A121),'2013-2024'!$N$4:$N$19,0),MATCH(_xlfn.CONCAT(YEAR(ИВБО!A121),"г."),'2013-2024'!$B$3:$M$3,0))</f>
        <v>107.47014389925414</v>
      </c>
      <c r="C121" s="48">
        <f t="shared" si="1"/>
        <v>143.97518509221601</v>
      </c>
    </row>
    <row r="122" spans="1:3" x14ac:dyDescent="0.35">
      <c r="A122" s="28">
        <v>41640</v>
      </c>
      <c r="B122" s="48">
        <f>INDEX('2013-2024'!$B$4:$M$19,MATCH(MONTH(ИВБО!A122),'2013-2024'!$N$4:$N$19,0),MATCH(_xlfn.CONCAT(YEAR(ИВБО!A122),"г."),'2013-2024'!$B$3:$M$3,0))</f>
        <v>75.895002872334246</v>
      </c>
      <c r="C122" s="48">
        <f t="shared" si="1"/>
        <v>109.26997086118588</v>
      </c>
    </row>
    <row r="123" spans="1:3" x14ac:dyDescent="0.35">
      <c r="A123" s="28">
        <v>41671</v>
      </c>
      <c r="B123" s="48">
        <f>INDEX('2013-2024'!$B$4:$M$19,MATCH(MONTH(ИВБО!A123),'2013-2024'!$N$4:$N$19,0),MATCH(_xlfn.CONCAT(YEAR(ИВБО!A123),"г."),'2013-2024'!$B$3:$M$3,0))</f>
        <v>100.57289570251118</v>
      </c>
      <c r="C123" s="48">
        <f t="shared" si="1"/>
        <v>109.89597382838483</v>
      </c>
    </row>
    <row r="124" spans="1:3" x14ac:dyDescent="0.35">
      <c r="A124" s="28">
        <v>41699</v>
      </c>
      <c r="B124" s="48">
        <f>INDEX('2013-2024'!$B$4:$M$19,MATCH(MONTH(ИВБО!A124),'2013-2024'!$N$4:$N$19,0),MATCH(_xlfn.CONCAT(YEAR(ИВБО!A124),"г."),'2013-2024'!$B$3:$M$3,0))</f>
        <v>111.49846780539494</v>
      </c>
      <c r="C124" s="48">
        <f t="shared" si="1"/>
        <v>122.5323269984669</v>
      </c>
    </row>
    <row r="125" spans="1:3" x14ac:dyDescent="0.35">
      <c r="A125" s="28">
        <v>41730</v>
      </c>
      <c r="B125" s="48">
        <f>INDEX('2013-2024'!$B$4:$M$19,MATCH(MONTH(ИВБО!A125),'2013-2024'!$N$4:$N$19,0),MATCH(_xlfn.CONCAT(YEAR(ИВБО!A125),"г."),'2013-2024'!$B$3:$M$3,0))</f>
        <v>98.473408928034161</v>
      </c>
      <c r="C125" s="48">
        <f t="shared" si="1"/>
        <v>120.66175943423632</v>
      </c>
    </row>
    <row r="126" spans="1:3" x14ac:dyDescent="0.35">
      <c r="A126" s="28">
        <v>41760</v>
      </c>
      <c r="B126" s="48">
        <f>INDEX('2013-2024'!$B$4:$M$19,MATCH(MONTH(ИВБО!A126),'2013-2024'!$N$4:$N$19,0),MATCH(_xlfn.CONCAT(YEAR(ИВБО!A126),"г."),'2013-2024'!$B$3:$M$3,0))</f>
        <v>100.28588981535955</v>
      </c>
      <c r="C126" s="48">
        <f t="shared" si="1"/>
        <v>121.00671911549244</v>
      </c>
    </row>
    <row r="127" spans="1:3" x14ac:dyDescent="0.35">
      <c r="A127" s="28">
        <v>41791</v>
      </c>
      <c r="B127" s="48">
        <f>INDEX('2013-2024'!$B$4:$M$19,MATCH(MONTH(ИВБО!A127),'2013-2024'!$N$4:$N$19,0),MATCH(_xlfn.CONCAT(YEAR(ИВБО!A127),"г."),'2013-2024'!$B$3:$M$3,0))</f>
        <v>104.21176604181738</v>
      </c>
      <c r="C127" s="48">
        <f t="shared" si="1"/>
        <v>126.1032390195161</v>
      </c>
    </row>
    <row r="128" spans="1:3" x14ac:dyDescent="0.35">
      <c r="A128" s="28">
        <v>41821</v>
      </c>
      <c r="B128" s="48">
        <f>INDEX('2013-2024'!$B$4:$M$19,MATCH(MONTH(ИВБО!A128),'2013-2024'!$N$4:$N$19,0),MATCH(_xlfn.CONCAT(YEAR(ИВБО!A128),"г."),'2013-2024'!$B$3:$M$3,0))</f>
        <v>103.64383717791408</v>
      </c>
      <c r="C128" s="48">
        <f t="shared" si="1"/>
        <v>130.69823572546306</v>
      </c>
    </row>
    <row r="129" spans="1:3" x14ac:dyDescent="0.35">
      <c r="A129" s="28">
        <v>41852</v>
      </c>
      <c r="B129" s="48">
        <f>INDEX('2013-2024'!$B$4:$M$19,MATCH(MONTH(ИВБО!A129),'2013-2024'!$N$4:$N$19,0),MATCH(_xlfn.CONCAT(YEAR(ИВБО!A129),"г."),'2013-2024'!$B$3:$M$3,0))</f>
        <v>101.70615594226501</v>
      </c>
      <c r="C129" s="48">
        <f t="shared" si="1"/>
        <v>132.92815144072858</v>
      </c>
    </row>
    <row r="130" spans="1:3" x14ac:dyDescent="0.35">
      <c r="A130" s="28">
        <v>41883</v>
      </c>
      <c r="B130" s="48">
        <f>INDEX('2013-2024'!$B$4:$M$19,MATCH(MONTH(ИВБО!A130),'2013-2024'!$N$4:$N$19,0),MATCH(_xlfn.CONCAT(YEAR(ИВБО!A130),"г."),'2013-2024'!$B$3:$M$3,0))</f>
        <v>104.88450717371273</v>
      </c>
      <c r="C130" s="48">
        <f t="shared" si="1"/>
        <v>139.42103653373471</v>
      </c>
    </row>
    <row r="131" spans="1:3" x14ac:dyDescent="0.35">
      <c r="A131" s="28">
        <v>41913</v>
      </c>
      <c r="B131" s="48">
        <f>INDEX('2013-2024'!$B$4:$M$19,MATCH(MONTH(ИВБО!A131),'2013-2024'!$N$4:$N$19,0),MATCH(_xlfn.CONCAT(YEAR(ИВБО!A131),"г."),'2013-2024'!$B$3:$M$3,0))</f>
        <v>100.70401911152732</v>
      </c>
      <c r="C131" s="48">
        <f t="shared" si="1"/>
        <v>140.40258727642168</v>
      </c>
    </row>
    <row r="132" spans="1:3" x14ac:dyDescent="0.35">
      <c r="A132" s="28">
        <v>41944</v>
      </c>
      <c r="B132" s="48">
        <f>INDEX('2013-2024'!$B$4:$M$19,MATCH(MONTH(ИВБО!A132),'2013-2024'!$N$4:$N$19,0),MATCH(_xlfn.CONCAT(YEAR(ИВБО!A132),"г."),'2013-2024'!$B$3:$M$3,0))</f>
        <v>96.547307200167694</v>
      </c>
      <c r="C132" s="48">
        <f t="shared" ref="C132:C195" si="2">C131*B132/100</f>
        <v>135.55491725475039</v>
      </c>
    </row>
    <row r="133" spans="1:3" x14ac:dyDescent="0.35">
      <c r="A133" s="28">
        <v>41974</v>
      </c>
      <c r="B133" s="48">
        <f>INDEX('2013-2024'!$B$4:$M$19,MATCH(MONTH(ИВБО!A133),'2013-2024'!$N$4:$N$19,0),MATCH(_xlfn.CONCAT(YEAR(ИВБО!A133),"г."),'2013-2024'!$B$3:$M$3,0))</f>
        <v>110.36258748611971</v>
      </c>
      <c r="C133" s="48">
        <f t="shared" si="2"/>
        <v>149.60191414701109</v>
      </c>
    </row>
    <row r="134" spans="1:3" x14ac:dyDescent="0.35">
      <c r="A134" s="28">
        <v>42005</v>
      </c>
      <c r="B134" s="48">
        <f>INDEX('2013-2024'!$B$4:$M$19,MATCH(MONTH(ИВБО!A134),'2013-2024'!$N$4:$N$19,0),MATCH(_xlfn.CONCAT(YEAR(ИВБО!A134),"г."),'2013-2024'!$B$3:$M$3,0))</f>
        <v>72.747827964309622</v>
      </c>
      <c r="C134" s="48">
        <f t="shared" si="2"/>
        <v>108.83214313498179</v>
      </c>
    </row>
    <row r="135" spans="1:3" x14ac:dyDescent="0.35">
      <c r="A135" s="28">
        <v>42036</v>
      </c>
      <c r="B135" s="48">
        <f>INDEX('2013-2024'!$B$4:$M$19,MATCH(MONTH(ИВБО!A135),'2013-2024'!$N$4:$N$19,0),MATCH(_xlfn.CONCAT(YEAR(ИВБО!A135),"г."),'2013-2024'!$B$3:$M$3,0))</f>
        <v>99.292811863412197</v>
      </c>
      <c r="C135" s="48">
        <f t="shared" si="2"/>
        <v>108.06249512993695</v>
      </c>
    </row>
    <row r="136" spans="1:3" x14ac:dyDescent="0.35">
      <c r="A136" s="28">
        <v>42064</v>
      </c>
      <c r="B136" s="48">
        <f>INDEX('2013-2024'!$B$4:$M$19,MATCH(MONTH(ИВБО!A136),'2013-2024'!$N$4:$N$19,0),MATCH(_xlfn.CONCAT(YEAR(ИВБО!A136),"г."),'2013-2024'!$B$3:$M$3,0))</f>
        <v>112.83127731971862</v>
      </c>
      <c r="C136" s="48">
        <f t="shared" si="2"/>
        <v>121.9282935586666</v>
      </c>
    </row>
    <row r="137" spans="1:3" x14ac:dyDescent="0.35">
      <c r="A137" s="28">
        <v>42095</v>
      </c>
      <c r="B137" s="48">
        <f>INDEX('2013-2024'!$B$4:$M$19,MATCH(MONTH(ИВБО!A137),'2013-2024'!$N$4:$N$19,0),MATCH(_xlfn.CONCAT(YEAR(ИВБО!A137),"г."),'2013-2024'!$B$3:$M$3,0))</f>
        <v>96.499887855216798</v>
      </c>
      <c r="C137" s="48">
        <f t="shared" si="2"/>
        <v>117.6606665478928</v>
      </c>
    </row>
    <row r="138" spans="1:3" x14ac:dyDescent="0.35">
      <c r="A138" s="28">
        <v>42125</v>
      </c>
      <c r="B138" s="48">
        <f>INDEX('2013-2024'!$B$4:$M$19,MATCH(MONTH(ИВБО!A138),'2013-2024'!$N$4:$N$19,0),MATCH(_xlfn.CONCAT(YEAR(ИВБО!A138),"г."),'2013-2024'!$B$3:$M$3,0))</f>
        <v>99.478679408867436</v>
      </c>
      <c r="C138" s="48">
        <f t="shared" si="2"/>
        <v>117.04727726551481</v>
      </c>
    </row>
    <row r="139" spans="1:3" x14ac:dyDescent="0.35">
      <c r="A139" s="28">
        <v>42156</v>
      </c>
      <c r="B139" s="48">
        <f>INDEX('2013-2024'!$B$4:$M$19,MATCH(MONTH(ИВБО!A139),'2013-2024'!$N$4:$N$19,0),MATCH(_xlfn.CONCAT(YEAR(ИВБО!A139),"г."),'2013-2024'!$B$3:$M$3,0))</f>
        <v>105.49440896432868</v>
      </c>
      <c r="C139" s="48">
        <f t="shared" si="2"/>
        <v>123.47833336009391</v>
      </c>
    </row>
    <row r="140" spans="1:3" x14ac:dyDescent="0.35">
      <c r="A140" s="28">
        <v>42186</v>
      </c>
      <c r="B140" s="48">
        <f>INDEX('2013-2024'!$B$4:$M$19,MATCH(MONTH(ИВБО!A140),'2013-2024'!$N$4:$N$19,0),MATCH(_xlfn.CONCAT(YEAR(ИВБО!A140),"г."),'2013-2024'!$B$3:$M$3,0))</f>
        <v>103.7634169665026</v>
      </c>
      <c r="C140" s="48">
        <f t="shared" si="2"/>
        <v>128.12533790772233</v>
      </c>
    </row>
    <row r="141" spans="1:3" x14ac:dyDescent="0.35">
      <c r="A141" s="28">
        <v>42217</v>
      </c>
      <c r="B141" s="48">
        <f>INDEX('2013-2024'!$B$4:$M$19,MATCH(MONTH(ИВБО!A141),'2013-2024'!$N$4:$N$19,0),MATCH(_xlfn.CONCAT(YEAR(ИВБО!A141),"г."),'2013-2024'!$B$3:$M$3,0))</f>
        <v>102.26507931048525</v>
      </c>
      <c r="C141" s="48">
        <f t="shared" si="2"/>
        <v>131.02747842815947</v>
      </c>
    </row>
    <row r="142" spans="1:3" x14ac:dyDescent="0.35">
      <c r="A142" s="28">
        <v>42248</v>
      </c>
      <c r="B142" s="48">
        <f>INDEX('2013-2024'!$B$4:$M$19,MATCH(MONTH(ИВБО!A142),'2013-2024'!$N$4:$N$19,0),MATCH(_xlfn.CONCAT(YEAR(ИВБО!A142),"г."),'2013-2024'!$B$3:$M$3,0))</f>
        <v>105.14720568870648</v>
      </c>
      <c r="C142" s="48">
        <f t="shared" si="2"/>
        <v>137.77173225158234</v>
      </c>
    </row>
    <row r="143" spans="1:3" x14ac:dyDescent="0.35">
      <c r="A143" s="28">
        <v>42278</v>
      </c>
      <c r="B143" s="48">
        <f>INDEX('2013-2024'!$B$4:$M$19,MATCH(MONTH(ИВБО!A143),'2013-2024'!$N$4:$N$19,0),MATCH(_xlfn.CONCAT(YEAR(ИВБО!A143),"г."),'2013-2024'!$B$3:$M$3,0))</f>
        <v>101.06355084663122</v>
      </c>
      <c r="C143" s="48">
        <f t="shared" si="2"/>
        <v>139.23700467636255</v>
      </c>
    </row>
    <row r="144" spans="1:3" x14ac:dyDescent="0.35">
      <c r="A144" s="28">
        <v>42309</v>
      </c>
      <c r="B144" s="48">
        <f>INDEX('2013-2024'!$B$4:$M$19,MATCH(MONTH(ИВБО!A144),'2013-2024'!$N$4:$N$19,0),MATCH(_xlfn.CONCAT(YEAR(ИВБО!A144),"г."),'2013-2024'!$B$3:$M$3,0))</f>
        <v>96.26906505741276</v>
      </c>
      <c r="C144" s="48">
        <f t="shared" si="2"/>
        <v>134.0421626158803</v>
      </c>
    </row>
    <row r="145" spans="1:3" x14ac:dyDescent="0.35">
      <c r="A145" s="28">
        <v>42339</v>
      </c>
      <c r="B145" s="48">
        <f>INDEX('2013-2024'!$B$4:$M$19,MATCH(MONTH(ИВБО!A145),'2013-2024'!$N$4:$N$19,0),MATCH(_xlfn.CONCAT(YEAR(ИВБО!A145),"г."),'2013-2024'!$B$3:$M$3,0))</f>
        <v>109.54810056754698</v>
      </c>
      <c r="C145" s="48">
        <f t="shared" si="2"/>
        <v>146.84064310535942</v>
      </c>
    </row>
    <row r="146" spans="1:3" x14ac:dyDescent="0.35">
      <c r="A146" s="28">
        <v>42370</v>
      </c>
      <c r="B146" s="48">
        <f>INDEX('2013-2024'!$B$4:$M$19,MATCH(MONTH(ИВБО!A146),'2013-2024'!$N$4:$N$19,0),MATCH(_xlfn.CONCAT(YEAR(ИВБО!A146),"г."),'2013-2024'!$B$3:$M$3,0))</f>
        <v>72.619007276973875</v>
      </c>
      <c r="C146" s="48">
        <f t="shared" si="2"/>
        <v>106.63421730223619</v>
      </c>
    </row>
    <row r="147" spans="1:3" x14ac:dyDescent="0.35">
      <c r="A147" s="28">
        <v>42401</v>
      </c>
      <c r="B147" s="48">
        <f>INDEX('2013-2024'!$B$4:$M$19,MATCH(MONTH(ИВБО!A147),'2013-2024'!$N$4:$N$19,0),MATCH(_xlfn.CONCAT(YEAR(ИВБО!A147),"г."),'2013-2024'!$B$3:$M$3,0))</f>
        <v>102.94262499048735</v>
      </c>
      <c r="C147" s="48">
        <f t="shared" si="2"/>
        <v>109.77206242898237</v>
      </c>
    </row>
    <row r="148" spans="1:3" x14ac:dyDescent="0.35">
      <c r="A148" s="28">
        <v>42430</v>
      </c>
      <c r="B148" s="48">
        <f>INDEX('2013-2024'!$B$4:$M$19,MATCH(MONTH(ИВБО!A148),'2013-2024'!$N$4:$N$19,0),MATCH(_xlfn.CONCAT(YEAR(ИВБО!A148),"г."),'2013-2024'!$B$3:$M$3,0))</f>
        <v>112.27378274250542</v>
      </c>
      <c r="C148" s="48">
        <f t="shared" si="2"/>
        <v>123.24524688348306</v>
      </c>
    </row>
    <row r="149" spans="1:3" x14ac:dyDescent="0.35">
      <c r="A149" s="28">
        <v>42461</v>
      </c>
      <c r="B149" s="48">
        <f>INDEX('2013-2024'!$B$4:$M$19,MATCH(MONTH(ИВБО!A149),'2013-2024'!$N$4:$N$19,0),MATCH(_xlfn.CONCAT(YEAR(ИВБО!A149),"г."),'2013-2024'!$B$3:$M$3,0))</f>
        <v>95.3885160735433</v>
      </c>
      <c r="C149" s="48">
        <f t="shared" si="2"/>
        <v>117.56181213332937</v>
      </c>
    </row>
    <row r="150" spans="1:3" x14ac:dyDescent="0.35">
      <c r="A150" s="28">
        <v>42491</v>
      </c>
      <c r="B150" s="48">
        <f>INDEX('2013-2024'!$B$4:$M$19,MATCH(MONTH(ИВБО!A150),'2013-2024'!$N$4:$N$19,0),MATCH(_xlfn.CONCAT(YEAR(ИВБО!A150),"г."),'2013-2024'!$B$3:$M$3,0))</f>
        <v>99.754008253655812</v>
      </c>
      <c r="C150" s="48">
        <f t="shared" si="2"/>
        <v>117.27261977862872</v>
      </c>
    </row>
    <row r="151" spans="1:3" x14ac:dyDescent="0.35">
      <c r="A151" s="28">
        <v>42522</v>
      </c>
      <c r="B151" s="48">
        <f>INDEX('2013-2024'!$B$4:$M$19,MATCH(MONTH(ИВБО!A151),'2013-2024'!$N$4:$N$19,0),MATCH(_xlfn.CONCAT(YEAR(ИВБО!A151),"г."),'2013-2024'!$B$3:$M$3,0))</f>
        <v>105.51831710086329</v>
      </c>
      <c r="C151" s="48">
        <f t="shared" si="2"/>
        <v>123.74409481050317</v>
      </c>
    </row>
    <row r="152" spans="1:3" x14ac:dyDescent="0.35">
      <c r="A152" s="28">
        <v>42552</v>
      </c>
      <c r="B152" s="48">
        <f>INDEX('2013-2024'!$B$4:$M$19,MATCH(MONTH(ИВБО!A152),'2013-2024'!$N$4:$N$19,0),MATCH(_xlfn.CONCAT(YEAR(ИВБО!A152),"г."),'2013-2024'!$B$3:$M$3,0))</f>
        <v>103.6057872003708</v>
      </c>
      <c r="C152" s="48">
        <f t="shared" si="2"/>
        <v>128.20604354239501</v>
      </c>
    </row>
    <row r="153" spans="1:3" x14ac:dyDescent="0.35">
      <c r="A153" s="28">
        <v>42583</v>
      </c>
      <c r="B153" s="48">
        <f>INDEX('2013-2024'!$B$4:$M$19,MATCH(MONTH(ИВБО!A153),'2013-2024'!$N$4:$N$19,0),MATCH(_xlfn.CONCAT(YEAR(ИВБО!A153),"г."),'2013-2024'!$B$3:$M$3,0))</f>
        <v>104.51729604299904</v>
      </c>
      <c r="C153" s="48">
        <f t="shared" si="2"/>
        <v>133.99749007422125</v>
      </c>
    </row>
    <row r="154" spans="1:3" x14ac:dyDescent="0.35">
      <c r="A154" s="28">
        <v>42614</v>
      </c>
      <c r="B154" s="48">
        <f>INDEX('2013-2024'!$B$4:$M$19,MATCH(MONTH(ИВБО!A154),'2013-2024'!$N$4:$N$19,0),MATCH(_xlfn.CONCAT(YEAR(ИВБО!A154),"г."),'2013-2024'!$B$3:$M$3,0))</f>
        <v>104.33105787879416</v>
      </c>
      <c r="C154" s="48">
        <f t="shared" si="2"/>
        <v>139.80099892546724</v>
      </c>
    </row>
    <row r="155" spans="1:3" x14ac:dyDescent="0.35">
      <c r="A155" s="28">
        <v>42644</v>
      </c>
      <c r="B155" s="48">
        <f>INDEX('2013-2024'!$B$4:$M$19,MATCH(MONTH(ИВБО!A155),'2013-2024'!$N$4:$N$19,0),MATCH(_xlfn.CONCAT(YEAR(ИВБО!A155),"г."),'2013-2024'!$B$3:$M$3,0))</f>
        <v>101.31199066927641</v>
      </c>
      <c r="C155" s="48">
        <f t="shared" si="2"/>
        <v>141.6351749869246</v>
      </c>
    </row>
    <row r="156" spans="1:3" x14ac:dyDescent="0.35">
      <c r="A156" s="28">
        <v>42675</v>
      </c>
      <c r="B156" s="48">
        <f>INDEX('2013-2024'!$B$4:$M$19,MATCH(MONTH(ИВБО!A156),'2013-2024'!$N$4:$N$19,0),MATCH(_xlfn.CONCAT(YEAR(ИВБО!A156),"г."),'2013-2024'!$B$3:$M$3,0))</f>
        <v>98.731486773001791</v>
      </c>
      <c r="C156" s="48">
        <f t="shared" si="2"/>
        <v>139.8385140581334</v>
      </c>
    </row>
    <row r="157" spans="1:3" x14ac:dyDescent="0.35">
      <c r="A157" s="28">
        <v>42705</v>
      </c>
      <c r="B157" s="48">
        <f>INDEX('2013-2024'!$B$4:$M$19,MATCH(MONTH(ИВБО!A157),'2013-2024'!$N$4:$N$19,0),MATCH(_xlfn.CONCAT(YEAR(ИВБО!A157),"г."),'2013-2024'!$B$3:$M$3,0))</f>
        <v>106.79893450192266</v>
      </c>
      <c r="C157" s="48">
        <f t="shared" si="2"/>
        <v>149.34604303740781</v>
      </c>
    </row>
    <row r="158" spans="1:3" x14ac:dyDescent="0.35">
      <c r="A158" s="28">
        <v>42736</v>
      </c>
      <c r="B158" s="48">
        <f>INDEX('2013-2024'!$B$4:$M$19,MATCH(MONTH(ИВБО!A158),'2013-2024'!$N$4:$N$19,0),MATCH(_xlfn.CONCAT(YEAR(ИВБО!A158),"г."),'2013-2024'!$B$3:$M$3,0))</f>
        <v>75.829479853290721</v>
      </c>
      <c r="C158" s="48">
        <f t="shared" si="2"/>
        <v>113.24832761673804</v>
      </c>
    </row>
    <row r="159" spans="1:3" x14ac:dyDescent="0.35">
      <c r="A159" s="28">
        <v>42767</v>
      </c>
      <c r="B159" s="48">
        <f>INDEX('2013-2024'!$B$4:$M$19,MATCH(MONTH(ИВБО!A159),'2013-2024'!$N$4:$N$19,0),MATCH(_xlfn.CONCAT(YEAR(ИВБО!A159),"г."),'2013-2024'!$B$3:$M$3,0))</f>
        <v>97.491064389073685</v>
      </c>
      <c r="C159" s="48">
        <f t="shared" si="2"/>
        <v>110.40699999638321</v>
      </c>
    </row>
    <row r="160" spans="1:3" x14ac:dyDescent="0.35">
      <c r="A160" s="28">
        <v>42795</v>
      </c>
      <c r="B160" s="48">
        <f>INDEX('2013-2024'!$B$4:$M$19,MATCH(MONTH(ИВБО!A160),'2013-2024'!$N$4:$N$19,0),MATCH(_xlfn.CONCAT(YEAR(ИВБО!A160),"г."),'2013-2024'!$B$3:$M$3,0))</f>
        <v>115.53918096958617</v>
      </c>
      <c r="C160" s="48">
        <f t="shared" si="2"/>
        <v>127.56334352891218</v>
      </c>
    </row>
    <row r="161" spans="1:3" x14ac:dyDescent="0.35">
      <c r="A161" s="28">
        <v>42826</v>
      </c>
      <c r="B161" s="48">
        <f>INDEX('2013-2024'!$B$4:$M$19,MATCH(MONTH(ИВБО!A161),'2013-2024'!$N$4:$N$19,0),MATCH(_xlfn.CONCAT(YEAR(ИВБО!A161),"г."),'2013-2024'!$B$3:$M$3,0))</f>
        <v>95.736074586197532</v>
      </c>
      <c r="C161" s="48">
        <f t="shared" si="2"/>
        <v>122.12413770548676</v>
      </c>
    </row>
    <row r="162" spans="1:3" x14ac:dyDescent="0.35">
      <c r="A162" s="28">
        <v>42856</v>
      </c>
      <c r="B162" s="48">
        <f>INDEX('2013-2024'!$B$4:$M$19,MATCH(MONTH(ИВБО!A162),'2013-2024'!$N$4:$N$19,0),MATCH(_xlfn.CONCAT(YEAR(ИВБО!A162),"г."),'2013-2024'!$B$3:$M$3,0))</f>
        <v>101.93919296747657</v>
      </c>
      <c r="C162" s="48">
        <f t="shared" si="2"/>
        <v>124.49236039546297</v>
      </c>
    </row>
    <row r="163" spans="1:3" x14ac:dyDescent="0.35">
      <c r="A163" s="28">
        <v>42887</v>
      </c>
      <c r="B163" s="48">
        <f>INDEX('2013-2024'!$B$4:$M$19,MATCH(MONTH(ИВБО!A163),'2013-2024'!$N$4:$N$19,0),MATCH(_xlfn.CONCAT(YEAR(ИВБО!A163),"г."),'2013-2024'!$B$3:$M$3,0))</f>
        <v>104.99858072789389</v>
      </c>
      <c r="C163" s="48">
        <f t="shared" si="2"/>
        <v>130.71521152989078</v>
      </c>
    </row>
    <row r="164" spans="1:3" x14ac:dyDescent="0.35">
      <c r="A164" s="28">
        <v>42917</v>
      </c>
      <c r="B164" s="48">
        <f>INDEX('2013-2024'!$B$4:$M$19,MATCH(MONTH(ИВБО!A164),'2013-2024'!$N$4:$N$19,0),MATCH(_xlfn.CONCAT(YEAR(ИВБО!A164),"г."),'2013-2024'!$B$3:$M$3,0))</f>
        <v>102.04907362152207</v>
      </c>
      <c r="C164" s="48">
        <f t="shared" si="2"/>
        <v>133.39366244866653</v>
      </c>
    </row>
    <row r="165" spans="1:3" x14ac:dyDescent="0.35">
      <c r="A165" s="28">
        <v>42948</v>
      </c>
      <c r="B165" s="48">
        <f>INDEX('2013-2024'!$B$4:$M$19,MATCH(MONTH(ИВБО!A165),'2013-2024'!$N$4:$N$19,0),MATCH(_xlfn.CONCAT(YEAR(ИВБО!A165),"г."),'2013-2024'!$B$3:$M$3,0))</f>
        <v>105.71402781767272</v>
      </c>
      <c r="C165" s="48">
        <f t="shared" si="2"/>
        <v>141.01581342799579</v>
      </c>
    </row>
    <row r="166" spans="1:3" x14ac:dyDescent="0.35">
      <c r="A166" s="28">
        <v>42979</v>
      </c>
      <c r="B166" s="48">
        <f>INDEX('2013-2024'!$B$4:$M$19,MATCH(MONTH(ИВБО!A166),'2013-2024'!$N$4:$N$19,0),MATCH(_xlfn.CONCAT(YEAR(ИВБО!A166),"г."),'2013-2024'!$B$3:$M$3,0))</f>
        <v>104.41328303244181</v>
      </c>
      <c r="C166" s="48">
        <f t="shared" si="2"/>
        <v>147.23924039507335</v>
      </c>
    </row>
    <row r="167" spans="1:3" x14ac:dyDescent="0.35">
      <c r="A167" s="28">
        <v>43009</v>
      </c>
      <c r="B167" s="48">
        <f>INDEX('2013-2024'!$B$4:$M$19,MATCH(MONTH(ИВБО!A167),'2013-2024'!$N$4:$N$19,0),MATCH(_xlfn.CONCAT(YEAR(ИВБО!A167),"г."),'2013-2024'!$B$3:$M$3,0))</f>
        <v>98.675751748192042</v>
      </c>
      <c r="C167" s="48">
        <f t="shared" si="2"/>
        <v>145.28942732816628</v>
      </c>
    </row>
    <row r="168" spans="1:3" x14ac:dyDescent="0.35">
      <c r="A168" s="28">
        <v>43040</v>
      </c>
      <c r="B168" s="48">
        <f>INDEX('2013-2024'!$B$4:$M$19,MATCH(MONTH(ИВБО!A168),'2013-2024'!$N$4:$N$19,0),MATCH(_xlfn.CONCAT(YEAR(ИВБО!A168),"г."),'2013-2024'!$B$3:$M$3,0))</f>
        <v>97.546932185971656</v>
      </c>
      <c r="C168" s="48">
        <f t="shared" si="2"/>
        <v>141.72537914919295</v>
      </c>
    </row>
    <row r="169" spans="1:3" x14ac:dyDescent="0.35">
      <c r="A169" s="28">
        <v>43070</v>
      </c>
      <c r="B169" s="48">
        <f>INDEX('2013-2024'!$B$4:$M$19,MATCH(MONTH(ИВБО!A169),'2013-2024'!$N$4:$N$19,0),MATCH(_xlfn.CONCAT(YEAR(ИВБО!A169),"г."),'2013-2024'!$B$3:$M$3,0))</f>
        <v>105.5888314454692</v>
      </c>
      <c r="C169" s="48">
        <f t="shared" si="2"/>
        <v>149.64617170529348</v>
      </c>
    </row>
    <row r="170" spans="1:3" x14ac:dyDescent="0.35">
      <c r="A170" s="28">
        <v>43101</v>
      </c>
      <c r="B170" s="48">
        <f>INDEX('2013-2024'!$B$4:$M$19,MATCH(MONTH(ИВБО!A170),'2013-2024'!$N$4:$N$19,0),MATCH(_xlfn.CONCAT(YEAR(ИВБО!A170),"г."),'2013-2024'!$B$3:$M$3,0))</f>
        <v>78.83208534111462</v>
      </c>
      <c r="C170" s="48">
        <f t="shared" si="2"/>
        <v>117.96919778842788</v>
      </c>
    </row>
    <row r="171" spans="1:3" x14ac:dyDescent="0.35">
      <c r="A171" s="28">
        <v>43132</v>
      </c>
      <c r="B171" s="48">
        <f>INDEX('2013-2024'!$B$4:$M$19,MATCH(MONTH(ИВБО!A171),'2013-2024'!$N$4:$N$19,0),MATCH(_xlfn.CONCAT(YEAR(ИВБО!A171),"г."),'2013-2024'!$B$3:$M$3,0))</f>
        <v>97.487961873200533</v>
      </c>
      <c r="C171" s="48">
        <f t="shared" si="2"/>
        <v>115.00576656210309</v>
      </c>
    </row>
    <row r="172" spans="1:3" x14ac:dyDescent="0.35">
      <c r="A172" s="28">
        <v>43160</v>
      </c>
      <c r="B172" s="48">
        <f>INDEX('2013-2024'!$B$4:$M$19,MATCH(MONTH(ИВБО!A172),'2013-2024'!$N$4:$N$19,0),MATCH(_xlfn.CONCAT(YEAR(ИВБО!A172),"г."),'2013-2024'!$B$3:$M$3,0))</f>
        <v>114.08981144989579</v>
      </c>
      <c r="C172" s="48">
        <f t="shared" si="2"/>
        <v>131.20986222721072</v>
      </c>
    </row>
    <row r="173" spans="1:3" x14ac:dyDescent="0.35">
      <c r="A173" s="28">
        <v>43191</v>
      </c>
      <c r="B173" s="48">
        <f>INDEX('2013-2024'!$B$4:$M$19,MATCH(MONTH(ИВБО!A173),'2013-2024'!$N$4:$N$19,0),MATCH(_xlfn.CONCAT(YEAR(ИВБО!A173),"г."),'2013-2024'!$B$3:$M$3,0))</f>
        <v>97.390315042948174</v>
      </c>
      <c r="C173" s="48">
        <f t="shared" si="2"/>
        <v>127.78569819049876</v>
      </c>
    </row>
    <row r="174" spans="1:3" x14ac:dyDescent="0.35">
      <c r="A174" s="28">
        <v>43221</v>
      </c>
      <c r="B174" s="48">
        <f>INDEX('2013-2024'!$B$4:$M$19,MATCH(MONTH(ИВБО!A174),'2013-2024'!$N$4:$N$19,0),MATCH(_xlfn.CONCAT(YEAR(ИВБО!A174),"г."),'2013-2024'!$B$3:$M$3,0))</f>
        <v>102.0053268033174</v>
      </c>
      <c r="C174" s="48">
        <f t="shared" si="2"/>
        <v>130.3482190471191</v>
      </c>
    </row>
    <row r="175" spans="1:3" x14ac:dyDescent="0.35">
      <c r="A175" s="28">
        <v>43252</v>
      </c>
      <c r="B175" s="48">
        <f>INDEX('2013-2024'!$B$4:$M$19,MATCH(MONTH(ИВБО!A175),'2013-2024'!$N$4:$N$19,0),MATCH(_xlfn.CONCAT(YEAR(ИВБО!A175),"г."),'2013-2024'!$B$3:$M$3,0))</f>
        <v>102.65249288806551</v>
      </c>
      <c r="C175" s="48">
        <f t="shared" si="2"/>
        <v>133.80569628706399</v>
      </c>
    </row>
    <row r="176" spans="1:3" x14ac:dyDescent="0.35">
      <c r="A176" s="28">
        <v>43282</v>
      </c>
      <c r="B176" s="48">
        <f>INDEX('2013-2024'!$B$4:$M$19,MATCH(MONTH(ИВБО!A176),'2013-2024'!$N$4:$N$19,0),MATCH(_xlfn.CONCAT(YEAR(ИВБО!A176),"г."),'2013-2024'!$B$3:$M$3,0))</f>
        <v>103.54423968671549</v>
      </c>
      <c r="C176" s="48">
        <f t="shared" si="2"/>
        <v>138.5480908779561</v>
      </c>
    </row>
    <row r="177" spans="1:3" x14ac:dyDescent="0.35">
      <c r="A177" s="28">
        <v>43313</v>
      </c>
      <c r="B177" s="48">
        <f>INDEX('2013-2024'!$B$4:$M$19,MATCH(MONTH(ИВБО!A177),'2013-2024'!$N$4:$N$19,0),MATCH(_xlfn.CONCAT(YEAR(ИВБО!A177),"г."),'2013-2024'!$B$3:$M$3,0))</f>
        <v>103.56598523133522</v>
      </c>
      <c r="C177" s="48">
        <f t="shared" si="2"/>
        <v>143.48869533696092</v>
      </c>
    </row>
    <row r="178" spans="1:3" x14ac:dyDescent="0.35">
      <c r="A178" s="28">
        <v>43344</v>
      </c>
      <c r="B178" s="48">
        <f>INDEX('2013-2024'!$B$4:$M$19,MATCH(MONTH(ИВБО!A178),'2013-2024'!$N$4:$N$19,0),MATCH(_xlfn.CONCAT(YEAR(ИВБО!A178),"г."),'2013-2024'!$B$3:$M$3,0))</f>
        <v>104.01298176017278</v>
      </c>
      <c r="C178" s="48">
        <f t="shared" si="2"/>
        <v>149.24687050874306</v>
      </c>
    </row>
    <row r="179" spans="1:3" x14ac:dyDescent="0.35">
      <c r="A179" s="28">
        <v>43374</v>
      </c>
      <c r="B179" s="48">
        <f>INDEX('2013-2024'!$B$4:$M$19,MATCH(MONTH(ИВБО!A179),'2013-2024'!$N$4:$N$19,0),MATCH(_xlfn.CONCAT(YEAR(ИВБО!A179),"г."),'2013-2024'!$B$3:$M$3,0))</f>
        <v>102.04721462899582</v>
      </c>
      <c r="C179" s="48">
        <f t="shared" si="2"/>
        <v>152.30227427511647</v>
      </c>
    </row>
    <row r="180" spans="1:3" x14ac:dyDescent="0.35">
      <c r="A180" s="28">
        <v>43405</v>
      </c>
      <c r="B180" s="48">
        <f>INDEX('2013-2024'!$B$4:$M$19,MATCH(MONTH(ИВБО!A180),'2013-2024'!$N$4:$N$19,0),MATCH(_xlfn.CONCAT(YEAR(ИВБО!A180),"г."),'2013-2024'!$B$3:$M$3,0))</f>
        <v>95.352324238668047</v>
      </c>
      <c r="C180" s="48">
        <f t="shared" si="2"/>
        <v>145.22375838967457</v>
      </c>
    </row>
    <row r="181" spans="1:3" x14ac:dyDescent="0.35">
      <c r="A181" s="28">
        <v>43435</v>
      </c>
      <c r="B181" s="48">
        <f>INDEX('2013-2024'!$B$4:$M$19,MATCH(MONTH(ИВБО!A181),'2013-2024'!$N$4:$N$19,0),MATCH(_xlfn.CONCAT(YEAR(ИВБО!A181),"г."),'2013-2024'!$B$3:$M$3,0))</f>
        <v>108.72776176942625</v>
      </c>
      <c r="C181" s="48">
        <f t="shared" si="2"/>
        <v>157.89854205453253</v>
      </c>
    </row>
    <row r="182" spans="1:3" x14ac:dyDescent="0.35">
      <c r="A182" s="28">
        <v>43466</v>
      </c>
      <c r="B182" s="48">
        <f>INDEX('2013-2024'!$B$4:$M$19,MATCH(MONTH(ИВБО!A182),'2013-2024'!$N$4:$N$19,0),MATCH(_xlfn.CONCAT(YEAR(ИВБО!A182),"г."),'2013-2024'!$B$3:$M$3,0))</f>
        <v>74.695863658032863</v>
      </c>
      <c r="C182" s="48">
        <f t="shared" si="2"/>
        <v>117.9436796910753</v>
      </c>
    </row>
    <row r="183" spans="1:3" x14ac:dyDescent="0.35">
      <c r="A183" s="28">
        <v>43497</v>
      </c>
      <c r="B183" s="48">
        <f>INDEX('2013-2024'!$B$4:$M$19,MATCH(MONTH(ИВБО!A183),'2013-2024'!$N$4:$N$19,0),MATCH(_xlfn.CONCAT(YEAR(ИВБО!A183),"г."),'2013-2024'!$B$3:$M$3,0))</f>
        <v>99.508408138254296</v>
      </c>
      <c r="C183" s="48">
        <f t="shared" si="2"/>
        <v>117.36387816027056</v>
      </c>
    </row>
    <row r="184" spans="1:3" x14ac:dyDescent="0.35">
      <c r="A184" s="28">
        <v>43525</v>
      </c>
      <c r="B184" s="48">
        <f>INDEX('2013-2024'!$B$4:$M$19,MATCH(MONTH(ИВБО!A184),'2013-2024'!$N$4:$N$19,0),MATCH(_xlfn.CONCAT(YEAR(ИВБО!A184),"г."),'2013-2024'!$B$3:$M$3,0))</f>
        <v>112.98769766514248</v>
      </c>
      <c r="C184" s="48">
        <f t="shared" si="2"/>
        <v>132.60674382381268</v>
      </c>
    </row>
    <row r="185" spans="1:3" x14ac:dyDescent="0.35">
      <c r="A185" s="28">
        <v>43556</v>
      </c>
      <c r="B185" s="48">
        <f>INDEX('2013-2024'!$B$4:$M$19,MATCH(MONTH(ИВБО!A185),'2013-2024'!$N$4:$N$19,0),MATCH(_xlfn.CONCAT(YEAR(ИВБО!A185),"г."),'2013-2024'!$B$3:$M$3,0))</f>
        <v>99.330525067792195</v>
      </c>
      <c r="C185" s="48">
        <f t="shared" si="2"/>
        <v>131.71897491549524</v>
      </c>
    </row>
    <row r="186" spans="1:3" x14ac:dyDescent="0.35">
      <c r="A186" s="28">
        <v>43586</v>
      </c>
      <c r="B186" s="48">
        <f>INDEX('2013-2024'!$B$4:$M$19,MATCH(MONTH(ИВБО!A186),'2013-2024'!$N$4:$N$19,0),MATCH(_xlfn.CONCAT(YEAR(ИВБО!A186),"г."),'2013-2024'!$B$3:$M$3,0))</f>
        <v>98.562535963856533</v>
      </c>
      <c r="C186" s="48">
        <f t="shared" si="2"/>
        <v>129.82556202230816</v>
      </c>
    </row>
    <row r="187" spans="1:3" x14ac:dyDescent="0.35">
      <c r="A187" s="28">
        <v>43617</v>
      </c>
      <c r="B187" s="48">
        <f>INDEX('2013-2024'!$B$4:$M$19,MATCH(MONTH(ИВБО!A187),'2013-2024'!$N$4:$N$19,0),MATCH(_xlfn.CONCAT(YEAR(ИВБО!A187),"г."),'2013-2024'!$B$3:$M$3,0))</f>
        <v>104.9167487499236</v>
      </c>
      <c r="C187" s="48">
        <f t="shared" si="2"/>
        <v>136.20875872012127</v>
      </c>
    </row>
    <row r="188" spans="1:3" x14ac:dyDescent="0.35">
      <c r="A188" s="28">
        <v>43647</v>
      </c>
      <c r="B188" s="48">
        <f>INDEX('2013-2024'!$B$4:$M$19,MATCH(MONTH(ИВБО!A188),'2013-2024'!$N$4:$N$19,0),MATCH(_xlfn.CONCAT(YEAR(ИВБО!A188),"г."),'2013-2024'!$B$3:$M$3,0))</f>
        <v>105.32283920796908</v>
      </c>
      <c r="C188" s="48">
        <f t="shared" si="2"/>
        <v>143.4589319339639</v>
      </c>
    </row>
    <row r="189" spans="1:3" x14ac:dyDescent="0.35">
      <c r="A189" s="28">
        <v>43678</v>
      </c>
      <c r="B189" s="48">
        <f>INDEX('2013-2024'!$B$4:$M$19,MATCH(MONTH(ИВБО!A189),'2013-2024'!$N$4:$N$19,0),MATCH(_xlfn.CONCAT(YEAR(ИВБО!A189),"г."),'2013-2024'!$B$3:$M$3,0))</f>
        <v>102.98102448072528</v>
      </c>
      <c r="C189" s="48">
        <f t="shared" si="2"/>
        <v>147.73547781470236</v>
      </c>
    </row>
    <row r="190" spans="1:3" x14ac:dyDescent="0.35">
      <c r="A190" s="28">
        <v>43709</v>
      </c>
      <c r="B190" s="48">
        <f>INDEX('2013-2024'!$B$4:$M$19,MATCH(MONTH(ИВБО!A190),'2013-2024'!$N$4:$N$19,0),MATCH(_xlfn.CONCAT(YEAR(ИВБО!A190),"г."),'2013-2024'!$B$3:$M$3,0))</f>
        <v>105.67840840194158</v>
      </c>
      <c r="C190" s="48">
        <f t="shared" si="2"/>
        <v>156.12450159958095</v>
      </c>
    </row>
    <row r="191" spans="1:3" x14ac:dyDescent="0.35">
      <c r="A191" s="28">
        <v>43739</v>
      </c>
      <c r="B191" s="48">
        <f>INDEX('2013-2024'!$B$4:$M$19,MATCH(MONTH(ИВБО!A191),'2013-2024'!$N$4:$N$19,0),MATCH(_xlfn.CONCAT(YEAR(ИВБО!A191),"г."),'2013-2024'!$B$3:$M$3,0))</f>
        <v>102.32293068325633</v>
      </c>
      <c r="C191" s="48">
        <f t="shared" si="2"/>
        <v>159.75116555131865</v>
      </c>
    </row>
    <row r="192" spans="1:3" x14ac:dyDescent="0.35">
      <c r="A192" s="28">
        <v>43770</v>
      </c>
      <c r="B192" s="48">
        <f>INDEX('2013-2024'!$B$4:$M$19,MATCH(MONTH(ИВБО!A192),'2013-2024'!$N$4:$N$19,0),MATCH(_xlfn.CONCAT(YEAR(ИВБО!A192),"г."),'2013-2024'!$B$3:$M$3,0))</f>
        <v>92.619972950210084</v>
      </c>
      <c r="C192" s="48">
        <f t="shared" si="2"/>
        <v>147.96148632127665</v>
      </c>
    </row>
    <row r="193" spans="1:3" x14ac:dyDescent="0.35">
      <c r="A193" s="28">
        <v>43800</v>
      </c>
      <c r="B193" s="48">
        <f>INDEX('2013-2024'!$B$4:$M$19,MATCH(MONTH(ИВБО!A193),'2013-2024'!$N$4:$N$19,0),MATCH(_xlfn.CONCAT(YEAR(ИВБО!A193),"г."),'2013-2024'!$B$3:$M$3,0))</f>
        <v>109.38690069356983</v>
      </c>
      <c r="C193" s="48">
        <f t="shared" si="2"/>
        <v>161.85048410698479</v>
      </c>
    </row>
    <row r="194" spans="1:3" x14ac:dyDescent="0.35">
      <c r="A194" s="28">
        <v>43831</v>
      </c>
      <c r="B194" s="48">
        <f>INDEX('2013-2024'!$B$4:$M$19,MATCH(MONTH(ИВБО!A194),'2013-2024'!$N$4:$N$19,0),MATCH(_xlfn.CONCAT(YEAR(ИВБО!A194),"г."),'2013-2024'!$B$3:$M$3,0))</f>
        <v>74.512500387496218</v>
      </c>
      <c r="C194" s="48">
        <f t="shared" si="2"/>
        <v>120.59884259738155</v>
      </c>
    </row>
    <row r="195" spans="1:3" x14ac:dyDescent="0.35">
      <c r="A195" s="28">
        <v>43862</v>
      </c>
      <c r="B195" s="48">
        <f>INDEX('2013-2024'!$B$4:$M$19,MATCH(MONTH(ИВБО!A195),'2013-2024'!$N$4:$N$19,0),MATCH(_xlfn.CONCAT(YEAR(ИВБО!A195),"г."),'2013-2024'!$B$3:$M$3,0))</f>
        <v>102.45970429232436</v>
      </c>
      <c r="C195" s="48">
        <f t="shared" si="2"/>
        <v>123.56521750524284</v>
      </c>
    </row>
    <row r="196" spans="1:3" x14ac:dyDescent="0.35">
      <c r="A196" s="28">
        <v>43891</v>
      </c>
      <c r="B196" s="48">
        <f>INDEX('2013-2024'!$B$4:$M$19,MATCH(MONTH(ИВБО!A196),'2013-2024'!$N$4:$N$19,0),MATCH(_xlfn.CONCAT(YEAR(ИВБО!A196),"г."),'2013-2024'!$B$3:$M$3,0))</f>
        <v>110.13718544340227</v>
      </c>
      <c r="C196" s="48">
        <f t="shared" ref="C196:C248" si="3">C195*B196/100</f>
        <v>136.09125274729269</v>
      </c>
    </row>
    <row r="197" spans="1:3" x14ac:dyDescent="0.35">
      <c r="A197" s="28">
        <v>43922</v>
      </c>
      <c r="B197" s="48">
        <f>INDEX('2013-2024'!$B$4:$M$19,MATCH(MONTH(ИВБО!A197),'2013-2024'!$N$4:$N$19,0),MATCH(_xlfn.CONCAT(YEAR(ИВБО!A197),"г."),'2013-2024'!$B$3:$M$3,0))</f>
        <v>88.448565931718974</v>
      </c>
      <c r="C197" s="48">
        <f t="shared" si="3"/>
        <v>120.37076141349148</v>
      </c>
    </row>
    <row r="198" spans="1:3" x14ac:dyDescent="0.35">
      <c r="A198" s="28">
        <v>43952</v>
      </c>
      <c r="B198" s="48">
        <f>INDEX('2013-2024'!$B$4:$M$19,MATCH(MONTH(ИВБО!A198),'2013-2024'!$N$4:$N$19,0),MATCH(_xlfn.CONCAT(YEAR(ИВБО!A198),"г."),'2013-2024'!$B$3:$M$3,0))</f>
        <v>97.991562061573873</v>
      </c>
      <c r="C198" s="48">
        <f t="shared" si="3"/>
        <v>117.95318937449052</v>
      </c>
    </row>
    <row r="199" spans="1:3" x14ac:dyDescent="0.35">
      <c r="A199" s="28">
        <v>43983</v>
      </c>
      <c r="B199" s="48">
        <f>INDEX('2013-2024'!$B$4:$M$19,MATCH(MONTH(ИВБО!A199),'2013-2024'!$N$4:$N$19,0),MATCH(_xlfn.CONCAT(YEAR(ИВБО!A199),"г."),'2013-2024'!$B$3:$M$3,0))</f>
        <v>108.35346730880065</v>
      </c>
      <c r="C199" s="48">
        <f t="shared" si="3"/>
        <v>127.80637048857631</v>
      </c>
    </row>
    <row r="200" spans="1:3" x14ac:dyDescent="0.35">
      <c r="A200" s="28">
        <v>44013</v>
      </c>
      <c r="B200" s="48">
        <f>INDEX('2013-2024'!$B$4:$M$19,MATCH(MONTH(ИВБО!A200),'2013-2024'!$N$4:$N$19,0),MATCH(_xlfn.CONCAT(YEAR(ИВБО!A200),"г."),'2013-2024'!$B$3:$M$3,0))</f>
        <v>107.70888679377842</v>
      </c>
      <c r="C200" s="48">
        <f t="shared" si="3"/>
        <v>137.65881890477769</v>
      </c>
    </row>
    <row r="201" spans="1:3" x14ac:dyDescent="0.35">
      <c r="A201" s="28">
        <v>44044</v>
      </c>
      <c r="B201" s="48">
        <f>INDEX('2013-2024'!$B$4:$M$19,MATCH(MONTH(ИВБО!A201),'2013-2024'!$N$4:$N$19,0),MATCH(_xlfn.CONCAT(YEAR(ИВБО!A201),"г."),'2013-2024'!$B$3:$M$3,0))</f>
        <v>104.54855481316156</v>
      </c>
      <c r="C201" s="48">
        <f t="shared" si="3"/>
        <v>143.9203057378123</v>
      </c>
    </row>
    <row r="202" spans="1:3" x14ac:dyDescent="0.35">
      <c r="A202" s="28">
        <v>44075</v>
      </c>
      <c r="B202" s="48">
        <f>INDEX('2013-2024'!$B$4:$M$19,MATCH(MONTH(ИВБО!A202),'2013-2024'!$N$4:$N$19,0),MATCH(_xlfn.CONCAT(YEAR(ИВБО!A202),"г."),'2013-2024'!$B$3:$M$3,0))</f>
        <v>106.78919048757373</v>
      </c>
      <c r="C202" s="48">
        <f t="shared" si="3"/>
        <v>153.6913294446509</v>
      </c>
    </row>
    <row r="203" spans="1:3" x14ac:dyDescent="0.35">
      <c r="A203" s="28">
        <v>44105</v>
      </c>
      <c r="B203" s="48">
        <f>INDEX('2013-2024'!$B$4:$M$19,MATCH(MONTH(ИВБО!A203),'2013-2024'!$N$4:$N$19,0),MATCH(_xlfn.CONCAT(YEAR(ИВБО!A203),"г."),'2013-2024'!$B$3:$M$3,0))</f>
        <v>99.429825543284039</v>
      </c>
      <c r="C203" s="48">
        <f t="shared" si="3"/>
        <v>152.81502074197033</v>
      </c>
    </row>
    <row r="204" spans="1:3" x14ac:dyDescent="0.35">
      <c r="A204" s="28">
        <v>44136</v>
      </c>
      <c r="B204" s="48">
        <f>INDEX('2013-2024'!$B$4:$M$19,MATCH(MONTH(ИВБО!A204),'2013-2024'!$N$4:$N$19,0),MATCH(_xlfn.CONCAT(YEAR(ИВБО!A204),"г."),'2013-2024'!$B$3:$M$3,0))</f>
        <v>96.293122100419907</v>
      </c>
      <c r="C204" s="48">
        <f t="shared" si="3"/>
        <v>147.15035451084751</v>
      </c>
    </row>
    <row r="205" spans="1:3" x14ac:dyDescent="0.35">
      <c r="A205" s="28">
        <v>44166</v>
      </c>
      <c r="B205" s="48">
        <f>INDEX('2013-2024'!$B$4:$M$19,MATCH(MONTH(ИВБО!A205),'2013-2024'!$N$4:$N$19,0),MATCH(_xlfn.CONCAT(YEAR(ИВБО!A205),"г."),'2013-2024'!$B$3:$M$3,0))</f>
        <v>114.05133810117363</v>
      </c>
      <c r="C205" s="48">
        <f t="shared" si="3"/>
        <v>167.82694834024227</v>
      </c>
    </row>
    <row r="206" spans="1:3" x14ac:dyDescent="0.35">
      <c r="A206" s="28">
        <v>44197</v>
      </c>
      <c r="B206" s="48">
        <f>INDEX('2013-2024'!$B$4:$M$19,MATCH(MONTH(ИВБО!A206),'2013-2024'!$N$4:$N$19,0),MATCH(_xlfn.CONCAT(YEAR(ИВБО!A206),"г."),'2013-2024'!$B$3:$M$3,0))</f>
        <v>71.140219070385726</v>
      </c>
      <c r="C206" s="48">
        <f t="shared" si="3"/>
        <v>119.39245870839142</v>
      </c>
    </row>
    <row r="207" spans="1:3" x14ac:dyDescent="0.35">
      <c r="A207" s="28">
        <v>44228</v>
      </c>
      <c r="B207" s="48">
        <f>INDEX('2013-2024'!$B$4:$M$19,MATCH(MONTH(ИВБО!A207),'2013-2024'!$N$4:$N$19,0),MATCH(_xlfn.CONCAT(YEAR(ИВБО!A207),"г."),'2013-2024'!$B$3:$M$3,0))</f>
        <v>101.89373213618707</v>
      </c>
      <c r="C207" s="48">
        <f t="shared" si="3"/>
        <v>121.65343206713611</v>
      </c>
    </row>
    <row r="208" spans="1:3" x14ac:dyDescent="0.35">
      <c r="A208" s="28">
        <v>44256</v>
      </c>
      <c r="B208" s="48">
        <f>INDEX('2013-2024'!$B$4:$M$19,MATCH(MONTH(ИВБО!A208),'2013-2024'!$N$4:$N$19,0),MATCH(_xlfn.CONCAT(YEAR(ИВБО!A208),"г."),'2013-2024'!$B$3:$M$3,0))</f>
        <v>116.56723421367701</v>
      </c>
      <c r="C208" s="48">
        <f t="shared" si="3"/>
        <v>141.80804108667499</v>
      </c>
    </row>
    <row r="209" spans="1:3" x14ac:dyDescent="0.35">
      <c r="A209" s="28">
        <v>44287</v>
      </c>
      <c r="B209" s="48">
        <f>INDEX('2013-2024'!$B$4:$M$19,MATCH(MONTH(ИВБО!A209),'2013-2024'!$N$4:$N$19,0),MATCH(_xlfn.CONCAT(YEAR(ИВБО!A209),"г."),'2013-2024'!$B$3:$M$3,0))</f>
        <v>97.150202034936513</v>
      </c>
      <c r="C209" s="48">
        <f t="shared" si="3"/>
        <v>137.76679841749055</v>
      </c>
    </row>
    <row r="210" spans="1:3" x14ac:dyDescent="0.35">
      <c r="A210" s="28">
        <v>44317</v>
      </c>
      <c r="B210" s="48">
        <f>INDEX('2013-2024'!$B$4:$M$19,MATCH(MONTH(ИВБО!A210),'2013-2024'!$N$4:$N$19,0),MATCH(_xlfn.CONCAT(YEAR(ИВБО!A210),"г."),'2013-2024'!$B$3:$M$3,0))</f>
        <v>98.338786919370818</v>
      </c>
      <c r="C210" s="48">
        <f t="shared" si="3"/>
        <v>135.47819834141515</v>
      </c>
    </row>
    <row r="211" spans="1:3" x14ac:dyDescent="0.35">
      <c r="A211" s="28">
        <v>44348</v>
      </c>
      <c r="B211" s="48">
        <f>INDEX('2013-2024'!$B$4:$M$19,MATCH(MONTH(ИВБО!A211),'2013-2024'!$N$4:$N$19,0),MATCH(_xlfn.CONCAT(YEAR(ИВБО!A211),"г."),'2013-2024'!$B$3:$M$3,0))</f>
        <v>105.56514611095974</v>
      </c>
      <c r="C211" s="48">
        <f t="shared" si="3"/>
        <v>143.01775802761074</v>
      </c>
    </row>
    <row r="212" spans="1:3" x14ac:dyDescent="0.35">
      <c r="A212" s="28">
        <v>44378</v>
      </c>
      <c r="B212" s="48">
        <f>INDEX('2013-2024'!$B$4:$M$19,MATCH(MONTH(ИВБО!A212),'2013-2024'!$N$4:$N$19,0),MATCH(_xlfn.CONCAT(YEAR(ИВБО!A212),"г."),'2013-2024'!$B$3:$M$3,0))</f>
        <v>102.75993385814033</v>
      </c>
      <c r="C212" s="48">
        <f t="shared" si="3"/>
        <v>146.96495355456798</v>
      </c>
    </row>
    <row r="213" spans="1:3" x14ac:dyDescent="0.35">
      <c r="A213" s="28">
        <v>44409</v>
      </c>
      <c r="B213" s="48">
        <f>INDEX('2013-2024'!$B$4:$M$19,MATCH(MONTH(ИВБО!A213),'2013-2024'!$N$4:$N$19,0),MATCH(_xlfn.CONCAT(YEAR(ИВБО!A213),"г."),'2013-2024'!$B$3:$M$3,0))</f>
        <v>102.37723476102798</v>
      </c>
      <c r="C213" s="48">
        <f t="shared" si="3"/>
        <v>150.4586555169958</v>
      </c>
    </row>
    <row r="214" spans="1:3" x14ac:dyDescent="0.35">
      <c r="A214" s="28">
        <v>44440</v>
      </c>
      <c r="B214" s="48">
        <f>INDEX('2013-2024'!$B$4:$M$19,MATCH(MONTH(ИВБО!A214),'2013-2024'!$N$4:$N$19,0),MATCH(_xlfn.CONCAT(YEAR(ИВБО!A214),"г."),'2013-2024'!$B$3:$M$3,0))</f>
        <v>107.35153248035188</v>
      </c>
      <c r="C214" s="48">
        <f t="shared" si="3"/>
        <v>161.51967244682851</v>
      </c>
    </row>
    <row r="215" spans="1:3" x14ac:dyDescent="0.35">
      <c r="A215" s="28">
        <v>44470</v>
      </c>
      <c r="B215" s="48">
        <f>INDEX('2013-2024'!$B$4:$M$19,MATCH(MONTH(ИВБО!A215),'2013-2024'!$N$4:$N$19,0),MATCH(_xlfn.CONCAT(YEAR(ИВБО!A215),"г."),'2013-2024'!$B$3:$M$3,0))</f>
        <v>101.04645434730392</v>
      </c>
      <c r="C215" s="48">
        <f t="shared" si="3"/>
        <v>163.20990208089938</v>
      </c>
    </row>
    <row r="216" spans="1:3" x14ac:dyDescent="0.35">
      <c r="A216" s="28">
        <v>44501</v>
      </c>
      <c r="B216" s="48">
        <f>INDEX('2013-2024'!$B$4:$M$19,MATCH(MONTH(ИВБО!A216),'2013-2024'!$N$4:$N$19,0),MATCH(_xlfn.CONCAT(YEAR(ИВБО!A216),"г."),'2013-2024'!$B$3:$M$3,0))</f>
        <v>97.252736986132575</v>
      </c>
      <c r="C216" s="48">
        <f t="shared" si="3"/>
        <v>158.72609680606161</v>
      </c>
    </row>
    <row r="217" spans="1:3" x14ac:dyDescent="0.35">
      <c r="A217" s="28">
        <v>44531</v>
      </c>
      <c r="B217" s="48">
        <f>INDEX('2013-2024'!$B$4:$M$19,MATCH(MONTH(ИВБО!A217),'2013-2024'!$N$4:$N$19,0),MATCH(_xlfn.CONCAT(YEAR(ИВБО!A217),"г."),'2013-2024'!$B$3:$M$3,0))</f>
        <v>113.25323676843313</v>
      </c>
      <c r="C217" s="48">
        <f t="shared" si="3"/>
        <v>179.76244222906132</v>
      </c>
    </row>
    <row r="218" spans="1:3" x14ac:dyDescent="0.35">
      <c r="A218" s="28">
        <v>44562</v>
      </c>
      <c r="B218" s="48">
        <f>INDEX('2013-2024'!$B$4:$M$19,MATCH(MONTH(ИВБО!A218),'2013-2024'!$N$4:$N$19,0),MATCH(_xlfn.CONCAT(YEAR(ИВБО!A218),"г."),'2013-2024'!$B$3:$M$3,0))</f>
        <v>72.102912445936411</v>
      </c>
      <c r="C218" s="48">
        <f t="shared" si="3"/>
        <v>129.61395633109711</v>
      </c>
    </row>
    <row r="219" spans="1:3" x14ac:dyDescent="0.35">
      <c r="A219" s="28">
        <v>44593</v>
      </c>
      <c r="B219" s="48">
        <f>INDEX('2013-2024'!$B$4:$M$19,MATCH(MONTH(ИВБО!A219),'2013-2024'!$N$4:$N$19,0),MATCH(_xlfn.CONCAT(YEAR(ИВБО!A219),"г."),'2013-2024'!$B$3:$M$3,0))</f>
        <v>99.505543786101114</v>
      </c>
      <c r="C219" s="48">
        <f t="shared" si="3"/>
        <v>128.97307206993781</v>
      </c>
    </row>
    <row r="220" spans="1:3" x14ac:dyDescent="0.35">
      <c r="A220" s="28">
        <v>44621</v>
      </c>
      <c r="B220" s="48">
        <f>INDEX('2013-2024'!$B$4:$M$19,MATCH(MONTH(ИВБО!A220),'2013-2024'!$N$4:$N$19,0),MATCH(_xlfn.CONCAT(YEAR(ИВБО!A220),"г."),'2013-2024'!$B$3:$M$3,0))</f>
        <v>112.97883762617845</v>
      </c>
      <c r="C220" s="48">
        <f t="shared" si="3"/>
        <v>145.71227767538915</v>
      </c>
    </row>
    <row r="221" spans="1:3" x14ac:dyDescent="0.35">
      <c r="A221" s="28">
        <v>44652</v>
      </c>
      <c r="B221" s="48">
        <f>INDEX('2013-2024'!$B$4:$M$19,MATCH(MONTH(ИВБО!A221),'2013-2024'!$N$4:$N$19,0),MATCH(_xlfn.CONCAT(YEAR(ИВБО!A221),"г."),'2013-2024'!$B$3:$M$3,0))</f>
        <v>92.288770726747941</v>
      </c>
      <c r="C221" s="48">
        <f t="shared" si="3"/>
        <v>134.47606986456222</v>
      </c>
    </row>
    <row r="222" spans="1:3" x14ac:dyDescent="0.35">
      <c r="A222" s="28">
        <v>44682</v>
      </c>
      <c r="B222" s="48">
        <f>INDEX('2013-2024'!$B$4:$M$19,MATCH(MONTH(ИВБО!A222),'2013-2024'!$N$4:$N$19,0),MATCH(_xlfn.CONCAT(YEAR(ИВБО!A222),"г."),'2013-2024'!$B$3:$M$3,0))</f>
        <v>97.92611831469334</v>
      </c>
      <c r="C222" s="48">
        <f t="shared" si="3"/>
        <v>131.68719528052088</v>
      </c>
    </row>
    <row r="223" spans="1:3" x14ac:dyDescent="0.35">
      <c r="A223" s="28">
        <v>44713</v>
      </c>
      <c r="B223" s="48">
        <f>INDEX('2013-2024'!$B$4:$M$19,MATCH(MONTH(ИВБО!A223),'2013-2024'!$N$4:$N$19,0),MATCH(_xlfn.CONCAT(YEAR(ИВБО!A223),"г."),'2013-2024'!$B$3:$M$3,0))</f>
        <v>104.42939151312127</v>
      </c>
      <c r="C223" s="48">
        <f t="shared" si="3"/>
        <v>137.5201367321437</v>
      </c>
    </row>
    <row r="224" spans="1:3" x14ac:dyDescent="0.35">
      <c r="A224" s="28">
        <v>44743</v>
      </c>
      <c r="B224" s="48">
        <f>INDEX('2013-2024'!$B$4:$M$19,MATCH(MONTH(ИВБО!A224),'2013-2024'!$N$4:$N$19,0),MATCH(_xlfn.CONCAT(YEAR(ИВБО!A224),"г."),'2013-2024'!$B$3:$M$3,0))</f>
        <v>104.93977475217497</v>
      </c>
      <c r="C224" s="48">
        <f t="shared" si="3"/>
        <v>144.31332172559462</v>
      </c>
    </row>
    <row r="225" spans="1:3" x14ac:dyDescent="0.35">
      <c r="A225" s="28">
        <v>44774</v>
      </c>
      <c r="B225" s="48">
        <f>INDEX('2013-2024'!$B$4:$M$19,MATCH(MONTH(ИВБО!A225),'2013-2024'!$N$4:$N$19,0),MATCH(_xlfn.CONCAT(YEAR(ИВБО!A225),"г."),'2013-2024'!$B$3:$M$3,0))</f>
        <v>103.97078221516671</v>
      </c>
      <c r="C225" s="48">
        <f t="shared" si="3"/>
        <v>150.04368943879084</v>
      </c>
    </row>
    <row r="226" spans="1:3" x14ac:dyDescent="0.35">
      <c r="A226" s="28">
        <v>44805</v>
      </c>
      <c r="B226" s="48">
        <f>INDEX('2013-2024'!$B$4:$M$19,MATCH(MONTH(ИВБО!A226),'2013-2024'!$N$4:$N$19,0),MATCH(_xlfn.CONCAT(YEAR(ИВБО!A226),"г."),'2013-2024'!$B$3:$M$3,0))</f>
        <v>105.10548881796767</v>
      </c>
      <c r="C226" s="48">
        <f t="shared" si="3"/>
        <v>157.70415322515444</v>
      </c>
    </row>
    <row r="227" spans="1:3" x14ac:dyDescent="0.35">
      <c r="A227" s="28">
        <v>44835</v>
      </c>
      <c r="B227" s="48">
        <f>INDEX('2013-2024'!$B$4:$M$19,MATCH(MONTH(ИВБО!A227),'2013-2024'!$N$4:$N$19,0),MATCH(_xlfn.CONCAT(YEAR(ИВБО!A227),"г."),'2013-2024'!$B$3:$M$3,0))</f>
        <v>101.44066534332383</v>
      </c>
      <c r="C227" s="48">
        <f t="shared" si="3"/>
        <v>159.97614230565156</v>
      </c>
    </row>
    <row r="228" spans="1:3" x14ac:dyDescent="0.35">
      <c r="A228" s="28">
        <v>44866</v>
      </c>
      <c r="B228" s="48">
        <f>INDEX('2013-2024'!$B$4:$M$19,MATCH(MONTH(ИВБО!A228),'2013-2024'!$N$4:$N$19,0),MATCH(_xlfn.CONCAT(YEAR(ИВБО!A228),"г."),'2013-2024'!$B$3:$M$3,0))</f>
        <v>97.986071308579838</v>
      </c>
      <c r="C228" s="48">
        <f t="shared" si="3"/>
        <v>156.75433687633091</v>
      </c>
    </row>
    <row r="229" spans="1:3" x14ac:dyDescent="0.35">
      <c r="A229" s="28">
        <v>44896</v>
      </c>
      <c r="B229" s="48">
        <f>INDEX('2013-2024'!$B$4:$M$19,MATCH(MONTH(ИВБО!A229),'2013-2024'!$N$4:$N$19,0),MATCH(_xlfn.CONCAT(YEAR(ИВБО!A229),"г."),'2013-2024'!$B$3:$M$3,0))</f>
        <v>111.64278382004811</v>
      </c>
      <c r="C229" s="48">
        <f t="shared" si="3"/>
        <v>175.00490544739208</v>
      </c>
    </row>
    <row r="230" spans="1:3" x14ac:dyDescent="0.35">
      <c r="A230" s="28">
        <v>44927</v>
      </c>
      <c r="B230" s="48">
        <f>INDEX('2013-2024'!$B$4:$M$19,MATCH(MONTH(ИВБО!A230),'2013-2024'!$N$4:$N$19,0),MATCH(_xlfn.CONCAT(YEAR(ИВБО!A230),"г."),'2013-2024'!$B$3:$M$3,0))</f>
        <v>72.186663396522789</v>
      </c>
      <c r="C230" s="48">
        <f t="shared" si="3"/>
        <v>126.33020202271189</v>
      </c>
    </row>
    <row r="231" spans="1:3" x14ac:dyDescent="0.35">
      <c r="A231" s="28">
        <v>44958</v>
      </c>
      <c r="B231" s="48">
        <f>INDEX('2013-2024'!$B$4:$M$19,MATCH(MONTH(ИВБО!A231),'2013-2024'!$N$4:$N$19,0),MATCH(_xlfn.CONCAT(YEAR(ИВБО!A231),"г."),'2013-2024'!$B$3:$M$3,0))</f>
        <v>99.971050877539071</v>
      </c>
      <c r="C231" s="48">
        <f t="shared" si="3"/>
        <v>126.29363053782319</v>
      </c>
    </row>
    <row r="232" spans="1:3" x14ac:dyDescent="0.35">
      <c r="A232" s="28">
        <v>44986</v>
      </c>
      <c r="B232" s="48">
        <f>INDEX('2013-2024'!$B$4:$M$19,MATCH(MONTH(ИВБО!A232),'2013-2024'!$N$4:$N$19,0),MATCH(_xlfn.CONCAT(YEAR(ИВБО!A232),"г."),'2013-2024'!$B$3:$M$3,0))</f>
        <v>115.84053468742906</v>
      </c>
      <c r="C232" s="48">
        <f t="shared" si="3"/>
        <v>146.29921689118058</v>
      </c>
    </row>
    <row r="233" spans="1:3" x14ac:dyDescent="0.35">
      <c r="A233" s="28">
        <v>45017</v>
      </c>
      <c r="B233" s="48">
        <f>INDEX('2013-2024'!$B$4:$M$19,MATCH(MONTH(ИВБО!A233),'2013-2024'!$N$4:$N$19,0),MATCH(_xlfn.CONCAT(YEAR(ИВБО!A233),"г."),'2013-2024'!$B$3:$M$3,0))</f>
        <v>96.658604153334608</v>
      </c>
      <c r="C233" s="48">
        <f t="shared" si="3"/>
        <v>141.41078093427467</v>
      </c>
    </row>
    <row r="234" spans="1:3" x14ac:dyDescent="0.35">
      <c r="A234" s="28">
        <v>45047</v>
      </c>
      <c r="B234" s="48">
        <f>INDEX('2013-2024'!$B$4:$M$19,MATCH(MONTH(ИВБО!A234),'2013-2024'!$N$4:$N$19,0),MATCH(_xlfn.CONCAT(YEAR(ИВБО!A234),"г."),'2013-2024'!$B$3:$M$3,0))</f>
        <v>101.42600102262827</v>
      </c>
      <c r="C234" s="48">
        <f t="shared" si="3"/>
        <v>143.42730011650406</v>
      </c>
    </row>
    <row r="235" spans="1:3" x14ac:dyDescent="0.35">
      <c r="A235" s="28">
        <v>45078</v>
      </c>
      <c r="B235" s="48">
        <f>INDEX('2013-2024'!$B$4:$M$19,MATCH(MONTH(ИВБО!A235),'2013-2024'!$N$4:$N$19,0),MATCH(_xlfn.CONCAT(YEAR(ИВБО!A235),"г."),'2013-2024'!$B$3:$M$3,0))</f>
        <v>104.34411533275679</v>
      </c>
      <c r="C235" s="48">
        <f t="shared" si="3"/>
        <v>149.65794745222419</v>
      </c>
    </row>
    <row r="236" spans="1:3" x14ac:dyDescent="0.35">
      <c r="A236" s="28">
        <v>45108</v>
      </c>
      <c r="B236" s="48">
        <f>INDEX('2013-2024'!$B$4:$M$19,MATCH(MONTH(ИВБО!A236),'2013-2024'!$N$4:$N$19,0),MATCH(_xlfn.CONCAT(YEAR(ИВБО!A236),"г."),'2013-2024'!$B$3:$M$3,0))</f>
        <v>104.48480585777793</v>
      </c>
      <c r="C236" s="48">
        <f t="shared" si="3"/>
        <v>156.36981584619176</v>
      </c>
    </row>
    <row r="237" spans="1:3" x14ac:dyDescent="0.35">
      <c r="A237" s="28">
        <v>45139</v>
      </c>
      <c r="B237" s="48">
        <f>INDEX('2013-2024'!$B$4:$M$19,MATCH(MONTH(ИВБО!A237),'2013-2024'!$N$4:$N$19,0),MATCH(_xlfn.CONCAT(YEAR(ИВБО!A237),"г."),'2013-2024'!$B$3:$M$3,0))</f>
        <v>103.91843328128327</v>
      </c>
      <c r="C237" s="48">
        <f t="shared" si="3"/>
        <v>162.49706275219032</v>
      </c>
    </row>
    <row r="238" spans="1:3" x14ac:dyDescent="0.35">
      <c r="A238" s="28">
        <v>45170</v>
      </c>
      <c r="B238" s="48">
        <f>INDEX('2013-2024'!$B$4:$M$19,MATCH(MONTH(ИВБО!A238),'2013-2024'!$N$4:$N$19,0),MATCH(_xlfn.CONCAT(YEAR(ИВБО!A238),"г."),'2013-2024'!$B$3:$M$3,0))</f>
        <v>106.03635636084152</v>
      </c>
      <c r="C238" s="48">
        <f t="shared" si="3"/>
        <v>172.30596453581279</v>
      </c>
    </row>
    <row r="239" spans="1:3" x14ac:dyDescent="0.35">
      <c r="A239" s="28">
        <v>45200</v>
      </c>
      <c r="B239" s="48">
        <f>INDEX('2013-2024'!$B$4:$M$19,MATCH(MONTH(ИВБО!A239),'2013-2024'!$N$4:$N$19,0),MATCH(_xlfn.CONCAT(YEAR(ИВБО!A239),"г."),'2013-2024'!$B$3:$M$3,0))</f>
        <v>100.40546203725515</v>
      </c>
      <c r="C239" s="48">
        <f t="shared" si="3"/>
        <v>173.00459980993182</v>
      </c>
    </row>
    <row r="240" spans="1:3" x14ac:dyDescent="0.35">
      <c r="A240" s="28">
        <v>45231</v>
      </c>
      <c r="B240" s="48">
        <f>INDEX('2013-2024'!$B$4:$M$19,MATCH(MONTH(ИВБО!A240),'2013-2024'!$N$4:$N$19,0),MATCH(_xlfn.CONCAT(YEAR(ИВБО!A240),"г."),'2013-2024'!$B$3:$M$3,0))</f>
        <v>95.867486292929641</v>
      </c>
      <c r="C240" s="48">
        <f t="shared" si="3"/>
        <v>165.85516100892414</v>
      </c>
    </row>
    <row r="241" spans="1:3" x14ac:dyDescent="0.35">
      <c r="A241" s="28">
        <v>45261</v>
      </c>
      <c r="B241" s="48">
        <f>INDEX('2013-2024'!$B$4:$M$19,MATCH(MONTH(ИВБО!A241),'2013-2024'!$N$4:$N$19,0),MATCH(_xlfn.CONCAT(YEAR(ИВБО!A241),"г."),'2013-2024'!$B$3:$M$3,0))</f>
        <v>111.71358700351739</v>
      </c>
      <c r="C241" s="48">
        <f t="shared" si="3"/>
        <v>185.28274959352831</v>
      </c>
    </row>
    <row r="242" spans="1:3" x14ac:dyDescent="0.35">
      <c r="A242" s="28">
        <v>45292</v>
      </c>
      <c r="B242" s="48">
        <f>INDEX('2013-2024'!$B$4:$M$19,MATCH(MONTH(ИВБО!A242),'2013-2024'!$N$4:$N$19,0),MATCH(_xlfn.CONCAT(YEAR(ИВБО!A242),"г."),'2013-2024'!$B$3:$M$3,0))</f>
        <v>71.970108842670044</v>
      </c>
      <c r="C242" s="48">
        <f t="shared" si="3"/>
        <v>133.3481965491541</v>
      </c>
    </row>
    <row r="243" spans="1:3" x14ac:dyDescent="0.35">
      <c r="A243" s="28">
        <v>45323</v>
      </c>
      <c r="B243" s="48">
        <f>INDEX('2013-2024'!$B$4:$M$19,MATCH(MONTH(ИВБО!A243),'2013-2024'!$N$4:$N$19,0),MATCH(_xlfn.CONCAT(YEAR(ИВБО!A243),"г."),'2013-2024'!$B$3:$M$3,0))</f>
        <v>103.98719151047781</v>
      </c>
      <c r="C243" s="48">
        <f t="shared" si="3"/>
        <v>138.66504452133725</v>
      </c>
    </row>
    <row r="244" spans="1:3" x14ac:dyDescent="0.35">
      <c r="A244" s="28">
        <v>45352</v>
      </c>
      <c r="B244" s="48">
        <f>INDEX('2013-2024'!$B$4:$M$19,MATCH(MONTH(ИВБО!A244),'2013-2024'!$N$4:$N$19,0),MATCH(_xlfn.CONCAT(YEAR(ИВБО!A244),"г."),'2013-2024'!$B$3:$M$3,0))</f>
        <v>111.36405233759132</v>
      </c>
      <c r="C244" s="48">
        <f t="shared" si="3"/>
        <v>154.42301275468631</v>
      </c>
    </row>
    <row r="245" spans="1:3" x14ac:dyDescent="0.35">
      <c r="A245" s="28">
        <v>45383</v>
      </c>
      <c r="B245" s="48">
        <f>INDEX('2013-2024'!$B$4:$M$19,MATCH(MONTH(ИВБО!A245),'2013-2024'!$N$4:$N$19,0),MATCH(_xlfn.CONCAT(YEAR(ИВБО!A245),"г."),'2013-2024'!$B$3:$M$3,0))</f>
        <v>97.241839591453726</v>
      </c>
      <c r="C245" s="48">
        <f t="shared" si="3"/>
        <v>150.1637783552022</v>
      </c>
    </row>
    <row r="246" spans="1:3" x14ac:dyDescent="0.35">
      <c r="A246" s="28">
        <v>45413</v>
      </c>
      <c r="B246" s="48">
        <f>INDEX('2013-2024'!$B$4:$M$19,MATCH(MONTH(ИВБО!A246),'2013-2024'!$N$4:$N$19,0),MATCH(_xlfn.CONCAT(YEAR(ИВБО!A246),"г."),'2013-2024'!$B$3:$M$3,0))</f>
        <v>102.17435885302615</v>
      </c>
      <c r="C246" s="48">
        <f t="shared" si="3"/>
        <v>153.42887776390708</v>
      </c>
    </row>
    <row r="247" spans="1:3" x14ac:dyDescent="0.35">
      <c r="A247" s="28">
        <v>45444</v>
      </c>
      <c r="B247" s="48">
        <f>INDEX('2013-2024'!$B$4:$M$19,MATCH(MONTH(ИВБО!A247),'2013-2024'!$N$4:$N$19,0),MATCH(_xlfn.CONCAT(YEAR(ИВБО!A247),"г."),'2013-2024'!$B$3:$M$3,0))</f>
        <v>100.49522186703979</v>
      </c>
      <c r="C247" s="48">
        <f t="shared" si="3"/>
        <v>154.18869111694769</v>
      </c>
    </row>
    <row r="248" spans="1:3" x14ac:dyDescent="0.35">
      <c r="A248" s="28">
        <v>45474</v>
      </c>
      <c r="B248" s="48">
        <f>INDEX('2013-2024'!$B$4:$M$19,MATCH(MONTH(ИВБО!A248),'2013-2024'!$N$4:$N$19,0),MATCH(_xlfn.CONCAT(YEAR(ИВБО!A248),"г."),'2013-2024'!$B$3:$M$3,0))</f>
        <v>105.55322099642193</v>
      </c>
      <c r="C248" s="48">
        <f t="shared" si="3"/>
        <v>162.75112988616218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2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8" sqref="A8"/>
      <selection pane="bottomRight" activeCell="I3" sqref="I3"/>
    </sheetView>
  </sheetViews>
  <sheetFormatPr defaultColWidth="8.81640625" defaultRowHeight="12.5" x14ac:dyDescent="0.25"/>
  <cols>
    <col min="1" max="1" width="16.1796875" style="1" customWidth="1"/>
    <col min="2" max="2" width="12.453125" style="1" customWidth="1"/>
    <col min="3" max="3" width="11.54296875" style="1" customWidth="1"/>
    <col min="4" max="4" width="9.1796875" style="1" customWidth="1"/>
    <col min="5" max="5" width="10" style="1" customWidth="1"/>
    <col min="6" max="6" width="11.1796875" style="1" customWidth="1"/>
    <col min="7" max="7" width="10.81640625" style="1" customWidth="1"/>
    <col min="8" max="16384" width="8.81640625" style="1"/>
  </cols>
  <sheetData>
    <row r="1" spans="1:15" ht="33" customHeight="1" x14ac:dyDescent="0.3">
      <c r="A1" s="22" t="s">
        <v>21</v>
      </c>
      <c r="B1" s="22"/>
      <c r="C1" s="6"/>
    </row>
    <row r="2" spans="1:15" ht="57" customHeight="1" x14ac:dyDescent="0.35">
      <c r="A2" s="26" t="s">
        <v>37</v>
      </c>
      <c r="B2" s="26"/>
      <c r="C2" s="26"/>
      <c r="D2" s="26"/>
      <c r="E2" s="26"/>
      <c r="F2" s="26"/>
      <c r="G2" s="26"/>
      <c r="H2" s="26"/>
      <c r="I2" s="26"/>
      <c r="O2" s="21"/>
    </row>
    <row r="3" spans="1:15" ht="15.5" x14ac:dyDescent="0.25">
      <c r="A3" s="7"/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</row>
    <row r="4" spans="1:15" ht="15.5" x14ac:dyDescent="0.35">
      <c r="A4" s="2" t="s">
        <v>0</v>
      </c>
      <c r="B4" s="15">
        <v>82.1</v>
      </c>
      <c r="C4" s="15">
        <v>79</v>
      </c>
      <c r="D4" s="18">
        <v>78.599999999999994</v>
      </c>
      <c r="E4" s="18">
        <v>78.8</v>
      </c>
      <c r="F4" s="18">
        <v>80.099999999999994</v>
      </c>
      <c r="G4" s="19">
        <v>75.3</v>
      </c>
      <c r="H4" s="18">
        <v>76.599999999999994</v>
      </c>
      <c r="I4" s="18">
        <v>76.2</v>
      </c>
      <c r="J4" s="47">
        <v>1</v>
      </c>
      <c r="K4" s="8"/>
      <c r="L4" s="8"/>
      <c r="M4" s="8"/>
    </row>
    <row r="5" spans="1:15" ht="15.5" x14ac:dyDescent="0.35">
      <c r="A5" s="2" t="s">
        <v>1</v>
      </c>
      <c r="B5" s="15">
        <v>100.8</v>
      </c>
      <c r="C5" s="15">
        <v>102.7</v>
      </c>
      <c r="D5" s="18">
        <v>101.1</v>
      </c>
      <c r="E5" s="18">
        <v>98.7</v>
      </c>
      <c r="F5" s="18">
        <v>100.2</v>
      </c>
      <c r="G5" s="19">
        <v>99.9</v>
      </c>
      <c r="H5" s="18">
        <v>99.9</v>
      </c>
      <c r="I5" s="18">
        <v>98.8</v>
      </c>
      <c r="J5" s="47">
        <v>2</v>
      </c>
    </row>
    <row r="6" spans="1:15" ht="15.5" x14ac:dyDescent="0.35">
      <c r="A6" s="2" t="s">
        <v>2</v>
      </c>
      <c r="B6" s="15">
        <v>109.1</v>
      </c>
      <c r="C6" s="15">
        <v>109.3</v>
      </c>
      <c r="D6" s="18">
        <v>113.1</v>
      </c>
      <c r="E6" s="18">
        <v>113.4</v>
      </c>
      <c r="F6" s="18">
        <v>109.6</v>
      </c>
      <c r="G6" s="19">
        <v>112.7</v>
      </c>
      <c r="H6" s="18">
        <v>114.1</v>
      </c>
      <c r="I6" s="18">
        <v>113.1</v>
      </c>
      <c r="J6" s="47">
        <v>3</v>
      </c>
    </row>
    <row r="7" spans="1:15" ht="15.5" x14ac:dyDescent="0.35">
      <c r="A7" s="3" t="s">
        <v>4</v>
      </c>
      <c r="B7" s="16">
        <v>87.9</v>
      </c>
      <c r="C7" s="16">
        <v>85.7</v>
      </c>
      <c r="D7" s="20">
        <v>85.9</v>
      </c>
      <c r="E7" s="20">
        <v>84.3</v>
      </c>
      <c r="F7" s="20">
        <v>85.7</v>
      </c>
      <c r="G7" s="17">
        <v>78.599999999999994</v>
      </c>
      <c r="H7" s="20">
        <v>83.1</v>
      </c>
      <c r="I7" s="20">
        <v>82.1</v>
      </c>
      <c r="J7" s="47"/>
    </row>
    <row r="8" spans="1:15" ht="15.5" x14ac:dyDescent="0.35">
      <c r="A8" s="2" t="s">
        <v>5</v>
      </c>
      <c r="B8" s="15">
        <v>101.5</v>
      </c>
      <c r="C8" s="15">
        <v>100.9</v>
      </c>
      <c r="D8" s="18">
        <v>99.5</v>
      </c>
      <c r="E8" s="18">
        <v>100.4</v>
      </c>
      <c r="F8" s="18">
        <v>101.6</v>
      </c>
      <c r="G8" s="19">
        <v>98.6</v>
      </c>
      <c r="H8" s="18">
        <v>98.6</v>
      </c>
      <c r="I8" s="18">
        <v>97.4</v>
      </c>
      <c r="J8" s="47">
        <v>4</v>
      </c>
    </row>
    <row r="9" spans="1:15" ht="15.5" x14ac:dyDescent="0.35">
      <c r="A9" s="2" t="s">
        <v>6</v>
      </c>
      <c r="B9" s="15">
        <v>98.6</v>
      </c>
      <c r="C9" s="15">
        <v>98</v>
      </c>
      <c r="D9" s="18">
        <v>101.7</v>
      </c>
      <c r="E9" s="18">
        <v>102.4</v>
      </c>
      <c r="F9" s="18">
        <v>101.1</v>
      </c>
      <c r="G9" s="19">
        <v>99.6</v>
      </c>
      <c r="H9" s="18">
        <v>100.9</v>
      </c>
      <c r="I9" s="18">
        <v>102.2</v>
      </c>
      <c r="J9" s="47">
        <v>5</v>
      </c>
    </row>
    <row r="10" spans="1:15" ht="15.5" x14ac:dyDescent="0.35">
      <c r="A10" s="2" t="s">
        <v>7</v>
      </c>
      <c r="B10" s="15">
        <v>104.4</v>
      </c>
      <c r="C10" s="15">
        <v>106.1</v>
      </c>
      <c r="D10" s="18">
        <v>102.8</v>
      </c>
      <c r="E10" s="18">
        <v>103</v>
      </c>
      <c r="F10" s="18">
        <v>102</v>
      </c>
      <c r="G10" s="19">
        <v>104.8</v>
      </c>
      <c r="H10" s="18">
        <v>103.8</v>
      </c>
      <c r="I10" s="18">
        <v>104.3</v>
      </c>
      <c r="J10" s="47">
        <v>6</v>
      </c>
      <c r="O10" s="9"/>
    </row>
    <row r="11" spans="1:15" ht="15.5" x14ac:dyDescent="0.35">
      <c r="A11" s="3" t="s">
        <v>8</v>
      </c>
      <c r="B11" s="16">
        <v>108.3</v>
      </c>
      <c r="C11" s="16">
        <v>108.6</v>
      </c>
      <c r="D11" s="20">
        <v>110.5</v>
      </c>
      <c r="E11" s="20">
        <v>111.4</v>
      </c>
      <c r="F11" s="20">
        <v>109.4</v>
      </c>
      <c r="G11" s="17">
        <v>108</v>
      </c>
      <c r="H11" s="20">
        <v>109.4</v>
      </c>
      <c r="I11" s="20">
        <v>108.2</v>
      </c>
      <c r="J11" s="47"/>
    </row>
    <row r="12" spans="1:15" ht="15.5" x14ac:dyDescent="0.35">
      <c r="A12" s="2" t="s">
        <v>9</v>
      </c>
      <c r="B12" s="15">
        <v>104.7</v>
      </c>
      <c r="C12" s="15">
        <v>105</v>
      </c>
      <c r="D12" s="18">
        <v>104.1</v>
      </c>
      <c r="E12" s="18">
        <v>105.4</v>
      </c>
      <c r="F12" s="18">
        <v>105.4</v>
      </c>
      <c r="G12" s="19">
        <v>109</v>
      </c>
      <c r="H12" s="18">
        <v>106.3</v>
      </c>
      <c r="I12" s="18">
        <v>107</v>
      </c>
      <c r="J12" s="47">
        <v>7</v>
      </c>
    </row>
    <row r="13" spans="1:15" ht="15.5" x14ac:dyDescent="0.35">
      <c r="A13" s="2" t="s">
        <v>10</v>
      </c>
      <c r="B13" s="15">
        <v>104.4</v>
      </c>
      <c r="C13" s="15">
        <v>104</v>
      </c>
      <c r="D13" s="18">
        <v>104.6</v>
      </c>
      <c r="E13" s="18">
        <v>101.9</v>
      </c>
      <c r="F13" s="18">
        <v>101.3</v>
      </c>
      <c r="G13" s="19">
        <v>100.6</v>
      </c>
      <c r="H13" s="18">
        <v>100.6</v>
      </c>
      <c r="I13" s="18">
        <v>101.8</v>
      </c>
      <c r="J13" s="47">
        <v>8</v>
      </c>
    </row>
    <row r="14" spans="1:15" ht="15.5" x14ac:dyDescent="0.35">
      <c r="A14" s="2" t="s">
        <v>11</v>
      </c>
      <c r="B14" s="15">
        <v>101.1</v>
      </c>
      <c r="C14" s="15">
        <v>101.4</v>
      </c>
      <c r="D14" s="18">
        <v>101.8</v>
      </c>
      <c r="E14" s="18">
        <v>100.7</v>
      </c>
      <c r="F14" s="18">
        <v>102</v>
      </c>
      <c r="G14" s="19">
        <v>104.9</v>
      </c>
      <c r="H14" s="18">
        <v>104.2</v>
      </c>
      <c r="I14" s="18">
        <v>105.2</v>
      </c>
      <c r="J14" s="47">
        <v>9</v>
      </c>
    </row>
    <row r="15" spans="1:15" ht="15.5" x14ac:dyDescent="0.35">
      <c r="A15" s="3" t="s">
        <v>12</v>
      </c>
      <c r="B15" s="16">
        <v>110.7</v>
      </c>
      <c r="C15" s="16">
        <v>111.8</v>
      </c>
      <c r="D15" s="20">
        <v>110.6</v>
      </c>
      <c r="E15" s="20">
        <v>110</v>
      </c>
      <c r="F15" s="20">
        <v>108.8</v>
      </c>
      <c r="G15" s="17">
        <v>114.5</v>
      </c>
      <c r="H15" s="20">
        <v>111.1</v>
      </c>
      <c r="I15" s="20">
        <v>114.1</v>
      </c>
      <c r="J15" s="47"/>
    </row>
    <row r="16" spans="1:15" ht="15.5" x14ac:dyDescent="0.35">
      <c r="A16" s="2" t="s">
        <v>13</v>
      </c>
      <c r="B16" s="15">
        <v>98.4</v>
      </c>
      <c r="C16" s="15">
        <v>99.9</v>
      </c>
      <c r="D16" s="18">
        <v>100.6</v>
      </c>
      <c r="E16" s="18">
        <v>102.4</v>
      </c>
      <c r="F16" s="18">
        <v>96.9</v>
      </c>
      <c r="G16" s="19">
        <v>99.7</v>
      </c>
      <c r="H16" s="18">
        <v>101.7</v>
      </c>
      <c r="I16" s="18">
        <v>100.7</v>
      </c>
      <c r="J16" s="47">
        <v>10</v>
      </c>
    </row>
    <row r="17" spans="1:10" ht="15.5" x14ac:dyDescent="0.35">
      <c r="A17" s="2" t="s">
        <v>14</v>
      </c>
      <c r="B17" s="15">
        <v>97</v>
      </c>
      <c r="C17" s="15">
        <v>98</v>
      </c>
      <c r="D17" s="18">
        <v>97.8</v>
      </c>
      <c r="E17" s="18">
        <v>97.7</v>
      </c>
      <c r="F17" s="18">
        <v>89.4</v>
      </c>
      <c r="G17" s="19">
        <v>95.9</v>
      </c>
      <c r="H17" s="18">
        <v>96.6</v>
      </c>
      <c r="I17" s="18">
        <v>95.9</v>
      </c>
      <c r="J17" s="47">
        <v>11</v>
      </c>
    </row>
    <row r="18" spans="1:10" ht="15.5" x14ac:dyDescent="0.35">
      <c r="A18" s="2" t="s">
        <v>15</v>
      </c>
      <c r="B18" s="15">
        <v>106.8</v>
      </c>
      <c r="C18" s="15">
        <v>107</v>
      </c>
      <c r="D18" s="18">
        <v>106.3</v>
      </c>
      <c r="E18" s="18">
        <v>106.7</v>
      </c>
      <c r="F18" s="18">
        <v>106.3</v>
      </c>
      <c r="G18" s="19">
        <v>108</v>
      </c>
      <c r="H18" s="18">
        <v>108.3</v>
      </c>
      <c r="I18" s="18">
        <v>107.8</v>
      </c>
      <c r="J18" s="47">
        <v>12</v>
      </c>
    </row>
    <row r="19" spans="1:10" ht="20.25" customHeight="1" x14ac:dyDescent="0.35">
      <c r="A19" s="3" t="s">
        <v>16</v>
      </c>
      <c r="B19" s="16">
        <v>100.7</v>
      </c>
      <c r="C19" s="16">
        <v>103.1</v>
      </c>
      <c r="D19" s="20">
        <v>104</v>
      </c>
      <c r="E19" s="20">
        <v>104.2</v>
      </c>
      <c r="F19" s="20">
        <v>93.5</v>
      </c>
      <c r="G19" s="17">
        <v>103</v>
      </c>
      <c r="H19" s="20">
        <v>105.1</v>
      </c>
      <c r="I19" s="20">
        <v>104.4</v>
      </c>
      <c r="J19" s="47"/>
    </row>
    <row r="20" spans="1:10" ht="13" x14ac:dyDescent="0.3">
      <c r="A20" s="10"/>
      <c r="B20" s="10"/>
      <c r="C20" s="11"/>
      <c r="D20" s="12"/>
      <c r="E20" s="11"/>
    </row>
    <row r="21" spans="1:10" customFormat="1" ht="47.5" customHeight="1" x14ac:dyDescent="0.35">
      <c r="A21" s="27" t="s">
        <v>32</v>
      </c>
      <c r="B21" s="27"/>
      <c r="C21" s="27"/>
      <c r="D21" s="27"/>
      <c r="E21" s="27"/>
      <c r="F21" s="27"/>
      <c r="G21" s="27"/>
      <c r="H21" s="27"/>
      <c r="I21" s="27"/>
    </row>
    <row r="22" spans="1:10" ht="34.9" customHeight="1" x14ac:dyDescent="0.3">
      <c r="A22" s="27" t="s">
        <v>31</v>
      </c>
      <c r="B22" s="27"/>
      <c r="C22" s="27"/>
      <c r="D22" s="27"/>
      <c r="E22" s="27"/>
      <c r="F22" s="27"/>
      <c r="G22" s="27"/>
      <c r="H22" s="27"/>
      <c r="I22" s="27"/>
    </row>
  </sheetData>
  <mergeCells count="4">
    <mergeCell ref="A1:B1"/>
    <mergeCell ref="A2:I2"/>
    <mergeCell ref="A21:I21"/>
    <mergeCell ref="A22:I22"/>
  </mergeCells>
  <hyperlinks>
    <hyperlink ref="A1" location="Содержание!A1" display="          К содержанию" xr:uid="{00000000-0004-0000-0400-000000000000}"/>
  </hyperlinks>
  <pageMargins left="0.74803149606299213" right="0.74803149606299213" top="0.62" bottom="0.69" header="0.51181102362204722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4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F4" sqref="F4"/>
    </sheetView>
  </sheetViews>
  <sheetFormatPr defaultColWidth="8.81640625" defaultRowHeight="12.5" x14ac:dyDescent="0.25"/>
  <cols>
    <col min="1" max="1" width="16.1796875" style="1" customWidth="1"/>
    <col min="2" max="2" width="10.26953125" style="1" customWidth="1"/>
    <col min="3" max="3" width="11.1796875" style="1" customWidth="1"/>
    <col min="4" max="4" width="10" style="1" customWidth="1"/>
    <col min="5" max="5" width="11.1796875" style="1" customWidth="1"/>
    <col min="6" max="6" width="12.7265625" style="1" customWidth="1"/>
    <col min="7" max="16384" width="8.81640625" style="1"/>
  </cols>
  <sheetData>
    <row r="1" spans="1:9" ht="33" customHeight="1" x14ac:dyDescent="0.25">
      <c r="A1" s="22" t="s">
        <v>21</v>
      </c>
      <c r="B1" s="22"/>
    </row>
    <row r="2" spans="1:9" ht="66" customHeight="1" x14ac:dyDescent="0.25">
      <c r="A2" s="24" t="s">
        <v>36</v>
      </c>
      <c r="B2" s="24"/>
      <c r="C2" s="24"/>
      <c r="D2" s="24"/>
      <c r="E2" s="24"/>
      <c r="F2" s="24"/>
      <c r="I2" s="21"/>
    </row>
    <row r="3" spans="1:9" ht="17.5" x14ac:dyDescent="0.25">
      <c r="A3" s="13"/>
      <c r="B3" s="13" t="s">
        <v>22</v>
      </c>
      <c r="C3" s="13" t="s">
        <v>20</v>
      </c>
      <c r="D3" s="13" t="s">
        <v>19</v>
      </c>
      <c r="E3" s="13" t="s">
        <v>18</v>
      </c>
      <c r="F3" s="13" t="s">
        <v>46</v>
      </c>
    </row>
    <row r="4" spans="1:9" ht="15.5" x14ac:dyDescent="0.35">
      <c r="A4" s="2" t="s">
        <v>0</v>
      </c>
      <c r="B4" s="4">
        <v>73.8</v>
      </c>
      <c r="C4" s="4">
        <v>73</v>
      </c>
      <c r="D4" s="4">
        <v>72</v>
      </c>
      <c r="E4" s="4">
        <v>69.400000000000006</v>
      </c>
      <c r="F4" s="4">
        <v>70.3</v>
      </c>
      <c r="G4" s="1">
        <v>1</v>
      </c>
    </row>
    <row r="5" spans="1:9" ht="15.5" x14ac:dyDescent="0.35">
      <c r="A5" s="2" t="s">
        <v>1</v>
      </c>
      <c r="B5" s="4">
        <v>101.8</v>
      </c>
      <c r="C5" s="4">
        <v>99.4</v>
      </c>
      <c r="D5" s="4">
        <v>101.1</v>
      </c>
      <c r="E5" s="4">
        <v>98.7</v>
      </c>
      <c r="F5" s="4">
        <v>102.9</v>
      </c>
      <c r="G5" s="1">
        <v>2</v>
      </c>
    </row>
    <row r="6" spans="1:9" ht="15.5" x14ac:dyDescent="0.35">
      <c r="A6" s="2" t="s">
        <v>2</v>
      </c>
      <c r="B6" s="4">
        <v>110.5</v>
      </c>
      <c r="C6" s="4">
        <v>113.2</v>
      </c>
      <c r="D6" s="4">
        <v>112.1</v>
      </c>
      <c r="E6" s="4">
        <v>114.3</v>
      </c>
      <c r="F6" s="4">
        <v>113.2</v>
      </c>
      <c r="G6" s="1">
        <v>3</v>
      </c>
      <c r="H6" s="1" t="s">
        <v>3</v>
      </c>
    </row>
    <row r="7" spans="1:9" ht="15" x14ac:dyDescent="0.3">
      <c r="A7" s="3" t="s">
        <v>4</v>
      </c>
      <c r="B7" s="5">
        <v>81.099999999999994</v>
      </c>
      <c r="C7" s="5">
        <v>79.5</v>
      </c>
      <c r="D7" s="5">
        <v>78.2</v>
      </c>
      <c r="E7" s="5">
        <v>75.8</v>
      </c>
      <c r="F7" s="5">
        <v>78.599999999999994</v>
      </c>
    </row>
    <row r="8" spans="1:9" ht="15.5" x14ac:dyDescent="0.35">
      <c r="A8" s="2" t="s">
        <v>5</v>
      </c>
      <c r="B8" s="4">
        <v>97.6</v>
      </c>
      <c r="C8" s="4">
        <v>98.3</v>
      </c>
      <c r="D8" s="4">
        <v>98.9</v>
      </c>
      <c r="E8" s="4">
        <v>95.2</v>
      </c>
      <c r="F8" s="4">
        <v>95.3</v>
      </c>
      <c r="G8" s="1">
        <v>4</v>
      </c>
    </row>
    <row r="9" spans="1:9" ht="15.5" x14ac:dyDescent="0.35">
      <c r="A9" s="2" t="s">
        <v>6</v>
      </c>
      <c r="B9" s="4">
        <v>102.1</v>
      </c>
      <c r="C9" s="4">
        <v>100.8</v>
      </c>
      <c r="D9" s="4">
        <v>100.9</v>
      </c>
      <c r="E9" s="4">
        <v>100.8</v>
      </c>
      <c r="F9" s="4">
        <v>100.9</v>
      </c>
      <c r="G9" s="1">
        <v>5</v>
      </c>
    </row>
    <row r="10" spans="1:9" ht="15.5" x14ac:dyDescent="0.35">
      <c r="A10" s="2" t="s">
        <v>7</v>
      </c>
      <c r="B10" s="4">
        <v>103.2</v>
      </c>
      <c r="C10" s="4">
        <v>104</v>
      </c>
      <c r="D10" s="4">
        <v>103.2</v>
      </c>
      <c r="E10" s="4">
        <v>103.6</v>
      </c>
      <c r="F10" s="4">
        <v>103.6</v>
      </c>
      <c r="G10" s="1">
        <v>6</v>
      </c>
    </row>
    <row r="11" spans="1:9" ht="15" x14ac:dyDescent="0.3">
      <c r="A11" s="3" t="s">
        <v>8</v>
      </c>
      <c r="B11" s="5">
        <v>107.4</v>
      </c>
      <c r="C11" s="5">
        <v>108.4</v>
      </c>
      <c r="D11" s="5">
        <v>108.8</v>
      </c>
      <c r="E11" s="5">
        <v>105.2</v>
      </c>
      <c r="F11" s="5">
        <v>106.1</v>
      </c>
    </row>
    <row r="12" spans="1:9" ht="15.5" x14ac:dyDescent="0.35">
      <c r="A12" s="2" t="s">
        <v>9</v>
      </c>
      <c r="B12" s="4">
        <v>103.6</v>
      </c>
      <c r="C12" s="4">
        <v>103.9</v>
      </c>
      <c r="D12" s="4">
        <v>104.3</v>
      </c>
      <c r="E12" s="4">
        <v>104.8</v>
      </c>
      <c r="F12" s="4">
        <v>104.3</v>
      </c>
      <c r="G12" s="1">
        <v>7</v>
      </c>
    </row>
    <row r="13" spans="1:9" ht="15.5" x14ac:dyDescent="0.35">
      <c r="A13" s="2" t="s">
        <v>10</v>
      </c>
      <c r="B13" s="4">
        <v>104.5</v>
      </c>
      <c r="C13" s="4">
        <v>102.7</v>
      </c>
      <c r="D13" s="4">
        <v>101.7</v>
      </c>
      <c r="E13" s="4">
        <v>102.1</v>
      </c>
      <c r="F13" s="4">
        <v>103.7</v>
      </c>
      <c r="G13" s="1">
        <v>8</v>
      </c>
    </row>
    <row r="14" spans="1:9" ht="15.5" x14ac:dyDescent="0.35">
      <c r="A14" s="2" t="s">
        <v>11</v>
      </c>
      <c r="B14" s="4">
        <v>103.1</v>
      </c>
      <c r="C14" s="4">
        <v>104.2</v>
      </c>
      <c r="D14" s="4">
        <v>106.9</v>
      </c>
      <c r="E14" s="4">
        <v>108.3</v>
      </c>
      <c r="F14" s="4">
        <v>106.7</v>
      </c>
      <c r="G14" s="1">
        <v>9</v>
      </c>
    </row>
    <row r="15" spans="1:9" ht="15" x14ac:dyDescent="0.3">
      <c r="A15" s="3" t="s">
        <v>12</v>
      </c>
      <c r="B15" s="5">
        <v>110.8</v>
      </c>
      <c r="C15" s="5">
        <v>110.4</v>
      </c>
      <c r="D15" s="5">
        <v>110.5</v>
      </c>
      <c r="E15" s="5">
        <v>112.1</v>
      </c>
      <c r="F15" s="5">
        <v>112.2</v>
      </c>
    </row>
    <row r="16" spans="1:9" ht="15.5" x14ac:dyDescent="0.35">
      <c r="A16" s="2" t="s">
        <v>13</v>
      </c>
      <c r="B16" s="4">
        <v>100.8</v>
      </c>
      <c r="C16" s="4">
        <v>102.7</v>
      </c>
      <c r="D16" s="4">
        <v>100.6</v>
      </c>
      <c r="E16" s="4">
        <v>100.5</v>
      </c>
      <c r="F16" s="4">
        <v>100.5</v>
      </c>
      <c r="G16" s="1">
        <v>10</v>
      </c>
    </row>
    <row r="17" spans="1:7" ht="15.5" x14ac:dyDescent="0.35">
      <c r="A17" s="2" t="s">
        <v>14</v>
      </c>
      <c r="B17" s="4">
        <v>98</v>
      </c>
      <c r="C17" s="4">
        <v>98.1</v>
      </c>
      <c r="D17" s="4">
        <v>97.2</v>
      </c>
      <c r="E17" s="4">
        <v>96.3</v>
      </c>
      <c r="F17" s="4">
        <v>98.5</v>
      </c>
      <c r="G17" s="1">
        <v>11</v>
      </c>
    </row>
    <row r="18" spans="1:7" ht="15.5" x14ac:dyDescent="0.35">
      <c r="A18" s="2" t="s">
        <v>15</v>
      </c>
      <c r="B18" s="4">
        <v>108.5</v>
      </c>
      <c r="C18" s="4">
        <v>106.5</v>
      </c>
      <c r="D18" s="4">
        <v>109.6</v>
      </c>
      <c r="E18" s="4">
        <v>109.8</v>
      </c>
      <c r="F18" s="4">
        <v>107.8</v>
      </c>
      <c r="G18" s="1">
        <v>12</v>
      </c>
    </row>
    <row r="19" spans="1:7" ht="15" x14ac:dyDescent="0.3">
      <c r="A19" s="3" t="s">
        <v>16</v>
      </c>
      <c r="B19" s="5">
        <v>105.9</v>
      </c>
      <c r="C19" s="5">
        <v>107.3</v>
      </c>
      <c r="D19" s="5">
        <v>107.1</v>
      </c>
      <c r="E19" s="5">
        <v>107.4</v>
      </c>
      <c r="F19" s="5">
        <v>107.8</v>
      </c>
    </row>
    <row r="20" spans="1:7" ht="15" x14ac:dyDescent="0.3">
      <c r="A20" s="3" t="s">
        <v>17</v>
      </c>
      <c r="B20" s="5">
        <v>103.2</v>
      </c>
      <c r="C20" s="5">
        <v>101.1</v>
      </c>
      <c r="D20" s="5">
        <v>100.7</v>
      </c>
      <c r="E20" s="5">
        <v>95.9</v>
      </c>
      <c r="F20" s="5">
        <v>100.4</v>
      </c>
    </row>
    <row r="21" spans="1:7" customFormat="1" ht="87.75" customHeight="1" x14ac:dyDescent="0.4">
      <c r="A21" s="23" t="s">
        <v>33</v>
      </c>
      <c r="B21" s="23"/>
      <c r="C21" s="23"/>
      <c r="D21" s="23"/>
      <c r="E21" s="23"/>
      <c r="F21" s="23"/>
      <c r="G21" s="14"/>
    </row>
    <row r="22" spans="1:7" customFormat="1" ht="53.5" customHeight="1" x14ac:dyDescent="0.4">
      <c r="A22" s="23" t="s">
        <v>34</v>
      </c>
      <c r="B22" s="23"/>
      <c r="C22" s="23"/>
      <c r="D22" s="23"/>
      <c r="E22" s="23"/>
      <c r="F22" s="23"/>
      <c r="G22" s="14"/>
    </row>
    <row r="23" spans="1:7" ht="55.15" customHeight="1" x14ac:dyDescent="0.4">
      <c r="A23" s="23" t="s">
        <v>35</v>
      </c>
      <c r="B23" s="23"/>
      <c r="C23" s="23"/>
      <c r="D23" s="23"/>
      <c r="E23" s="23"/>
      <c r="F23" s="23"/>
      <c r="G23" s="14"/>
    </row>
    <row r="24" spans="1:7" ht="15.5" x14ac:dyDescent="0.25">
      <c r="A24" s="25"/>
      <c r="B24" s="25"/>
      <c r="C24" s="25"/>
      <c r="D24" s="25"/>
      <c r="E24" s="25"/>
      <c r="F24" s="25"/>
    </row>
  </sheetData>
  <mergeCells count="6">
    <mergeCell ref="A24:F24"/>
    <mergeCell ref="A1:B1"/>
    <mergeCell ref="A2:F2"/>
    <mergeCell ref="A21:F21"/>
    <mergeCell ref="A22:F22"/>
    <mergeCell ref="A23:F23"/>
  </mergeCells>
  <hyperlinks>
    <hyperlink ref="A1" location="Содержание!A1" display="          К содержанию" xr:uid="{00000000-0004-0000-0200-000000000000}"/>
  </hyperlinks>
  <pageMargins left="0.43" right="0.47" top="0.61" bottom="0.74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3D5E-75EC-48B5-BEB2-6D245A202C57}">
  <sheetPr>
    <pageSetUpPr fitToPage="1"/>
  </sheetPr>
  <dimension ref="A1:P2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8" sqref="A8"/>
      <selection pane="bottomRight" activeCell="K4" sqref="K4"/>
    </sheetView>
  </sheetViews>
  <sheetFormatPr defaultColWidth="8.81640625" defaultRowHeight="12.5" x14ac:dyDescent="0.25"/>
  <cols>
    <col min="1" max="1" width="16.1796875" style="1" customWidth="1"/>
    <col min="2" max="11" width="11.26953125" style="1" customWidth="1"/>
    <col min="12" max="12" width="11.453125" style="1" customWidth="1"/>
    <col min="13" max="13" width="10.7265625" style="1" customWidth="1"/>
    <col min="14" max="16384" width="8.81640625" style="1"/>
  </cols>
  <sheetData>
    <row r="1" spans="1:16" ht="33" customHeight="1" x14ac:dyDescent="0.3">
      <c r="A1" s="46" t="s">
        <v>21</v>
      </c>
      <c r="B1" s="46"/>
      <c r="C1" s="6"/>
      <c r="L1" s="21"/>
    </row>
    <row r="2" spans="1:16" ht="53.25" customHeight="1" x14ac:dyDescent="0.35">
      <c r="A2" s="26" t="s">
        <v>47</v>
      </c>
      <c r="B2" s="26"/>
      <c r="C2" s="26"/>
      <c r="D2" s="26"/>
      <c r="E2" s="26"/>
      <c r="F2" s="26"/>
      <c r="G2" s="26"/>
      <c r="H2" s="26"/>
      <c r="I2" s="26"/>
    </row>
    <row r="3" spans="1:16" ht="17.5" x14ac:dyDescent="0.35">
      <c r="A3" s="7"/>
      <c r="B3" s="45" t="s">
        <v>20</v>
      </c>
      <c r="C3" s="45" t="s">
        <v>19</v>
      </c>
      <c r="D3" s="45" t="s">
        <v>18</v>
      </c>
      <c r="E3" s="45" t="s">
        <v>46</v>
      </c>
      <c r="F3" s="45" t="s">
        <v>45</v>
      </c>
      <c r="G3" s="45" t="s">
        <v>44</v>
      </c>
      <c r="H3" s="45" t="s">
        <v>43</v>
      </c>
      <c r="I3" s="45" t="s">
        <v>42</v>
      </c>
      <c r="J3" s="45" t="s">
        <v>41</v>
      </c>
      <c r="K3" s="45" t="s">
        <v>48</v>
      </c>
      <c r="L3" s="45" t="s">
        <v>49</v>
      </c>
      <c r="M3" s="45" t="s">
        <v>50</v>
      </c>
    </row>
    <row r="4" spans="1:16" ht="15.5" x14ac:dyDescent="0.35">
      <c r="A4" s="2" t="s">
        <v>0</v>
      </c>
      <c r="B4" s="4"/>
      <c r="C4" s="4">
        <v>75.895002872334246</v>
      </c>
      <c r="D4" s="4">
        <v>72.747827964309622</v>
      </c>
      <c r="E4" s="4">
        <v>72.619007276973875</v>
      </c>
      <c r="F4" s="4">
        <v>75.829479853290721</v>
      </c>
      <c r="G4" s="4">
        <v>78.83208534111462</v>
      </c>
      <c r="H4" s="4">
        <v>74.695863658032863</v>
      </c>
      <c r="I4" s="4">
        <v>74.512500387496218</v>
      </c>
      <c r="J4" s="4">
        <v>71.140219070385726</v>
      </c>
      <c r="K4" s="4">
        <v>72.102912445936411</v>
      </c>
      <c r="L4" s="4">
        <v>72.186663396522789</v>
      </c>
      <c r="M4" s="4">
        <v>71.970108842670044</v>
      </c>
      <c r="N4" s="1">
        <v>1</v>
      </c>
    </row>
    <row r="5" spans="1:16" ht="15.5" x14ac:dyDescent="0.35">
      <c r="A5" s="2" t="s">
        <v>1</v>
      </c>
      <c r="B5" s="4">
        <v>98.952224250367763</v>
      </c>
      <c r="C5" s="4">
        <v>100.57289570251118</v>
      </c>
      <c r="D5" s="4">
        <v>99.292811863412197</v>
      </c>
      <c r="E5" s="4">
        <v>102.94262499048735</v>
      </c>
      <c r="F5" s="4">
        <v>97.491064389073685</v>
      </c>
      <c r="G5" s="4">
        <v>97.487961873200533</v>
      </c>
      <c r="H5" s="4">
        <v>99.508408138254296</v>
      </c>
      <c r="I5" s="4">
        <v>102.45970429232436</v>
      </c>
      <c r="J5" s="4">
        <v>101.89373213618707</v>
      </c>
      <c r="K5" s="4">
        <v>99.505543786101114</v>
      </c>
      <c r="L5" s="4">
        <v>99.971050877539071</v>
      </c>
      <c r="M5" s="4">
        <v>103.98719151047781</v>
      </c>
      <c r="N5" s="1">
        <v>2</v>
      </c>
    </row>
    <row r="6" spans="1:16" ht="15.5" x14ac:dyDescent="0.35">
      <c r="A6" s="2" t="s">
        <v>2</v>
      </c>
      <c r="B6" s="4">
        <v>115.07159907165523</v>
      </c>
      <c r="C6" s="4">
        <v>111.49846780539494</v>
      </c>
      <c r="D6" s="4">
        <v>112.83127731971862</v>
      </c>
      <c r="E6" s="4">
        <v>112.27378274250542</v>
      </c>
      <c r="F6" s="4">
        <v>115.53918096958617</v>
      </c>
      <c r="G6" s="4">
        <v>114.08981144989579</v>
      </c>
      <c r="H6" s="4">
        <v>112.98769766514248</v>
      </c>
      <c r="I6" s="4">
        <v>110.13718544340227</v>
      </c>
      <c r="J6" s="4">
        <v>116.56723421367701</v>
      </c>
      <c r="K6" s="4">
        <v>112.97883762617845</v>
      </c>
      <c r="L6" s="4">
        <v>115.84053468742906</v>
      </c>
      <c r="M6" s="4">
        <v>111.36405233759132</v>
      </c>
      <c r="N6" s="1">
        <v>3</v>
      </c>
    </row>
    <row r="7" spans="1:16" ht="15" x14ac:dyDescent="0.3">
      <c r="A7" s="3" t="s">
        <v>4</v>
      </c>
      <c r="B7" s="5"/>
      <c r="C7" s="5">
        <v>82.311410824394827</v>
      </c>
      <c r="D7" s="5">
        <v>79.618242941489285</v>
      </c>
      <c r="E7" s="5">
        <v>80.84634863879775</v>
      </c>
      <c r="F7" s="5">
        <v>81.523348395473334</v>
      </c>
      <c r="G7" s="5">
        <v>83.402191808722918</v>
      </c>
      <c r="H7" s="5">
        <v>80.784903164679406</v>
      </c>
      <c r="I7" s="5">
        <v>80.980657064709021</v>
      </c>
      <c r="J7" s="5">
        <v>81.842713647275062</v>
      </c>
      <c r="K7" s="5">
        <v>80.58611965727161</v>
      </c>
      <c r="L7" s="5">
        <v>81.125552872789015</v>
      </c>
      <c r="M7" s="5">
        <v>81.358837597367682</v>
      </c>
    </row>
    <row r="8" spans="1:16" ht="15.5" x14ac:dyDescent="0.35">
      <c r="A8" s="2" t="s">
        <v>5</v>
      </c>
      <c r="B8" s="44">
        <v>96.548930679816607</v>
      </c>
      <c r="C8" s="44">
        <v>98.473408928034161</v>
      </c>
      <c r="D8" s="44">
        <v>96.499887855216798</v>
      </c>
      <c r="E8" s="44">
        <v>95.3885160735433</v>
      </c>
      <c r="F8" s="44">
        <v>95.736074586197532</v>
      </c>
      <c r="G8" s="44">
        <v>97.390315042948174</v>
      </c>
      <c r="H8" s="44">
        <v>99.330525067792195</v>
      </c>
      <c r="I8" s="44">
        <v>88.448565931718974</v>
      </c>
      <c r="J8" s="44">
        <v>97.150202034936513</v>
      </c>
      <c r="K8" s="44">
        <v>92.288770726747941</v>
      </c>
      <c r="L8" s="4">
        <v>96.658604153334608</v>
      </c>
      <c r="M8" s="4">
        <v>97.241839591453726</v>
      </c>
      <c r="N8" s="1">
        <v>4</v>
      </c>
    </row>
    <row r="9" spans="1:16" ht="15.5" x14ac:dyDescent="0.35">
      <c r="A9" s="2" t="s">
        <v>6</v>
      </c>
      <c r="B9" s="44">
        <v>102.31719751955967</v>
      </c>
      <c r="C9" s="44">
        <v>100.28588981535955</v>
      </c>
      <c r="D9" s="44">
        <v>99.478679408867436</v>
      </c>
      <c r="E9" s="44">
        <v>99.754008253655812</v>
      </c>
      <c r="F9" s="44">
        <v>101.93919296747657</v>
      </c>
      <c r="G9" s="44">
        <v>102.0053268033174</v>
      </c>
      <c r="H9" s="44">
        <v>98.562535963856533</v>
      </c>
      <c r="I9" s="44">
        <v>97.991562061573873</v>
      </c>
      <c r="J9" s="44">
        <v>98.338786919370818</v>
      </c>
      <c r="K9" s="44">
        <v>97.92611831469334</v>
      </c>
      <c r="L9" s="4">
        <v>101.42600102262827</v>
      </c>
      <c r="M9" s="4">
        <v>102.17435885302615</v>
      </c>
      <c r="N9" s="1">
        <v>5</v>
      </c>
    </row>
    <row r="10" spans="1:16" ht="15.5" x14ac:dyDescent="0.35">
      <c r="A10" s="2" t="s">
        <v>7</v>
      </c>
      <c r="B10" s="44">
        <v>101.33370785768292</v>
      </c>
      <c r="C10" s="44">
        <v>104.21176604181738</v>
      </c>
      <c r="D10" s="44">
        <v>105.49440896432868</v>
      </c>
      <c r="E10" s="44">
        <v>105.51831710086329</v>
      </c>
      <c r="F10" s="44">
        <v>104.99858072789389</v>
      </c>
      <c r="G10" s="44">
        <v>102.65249288806551</v>
      </c>
      <c r="H10" s="44">
        <v>104.9167487499236</v>
      </c>
      <c r="I10" s="44">
        <v>108.35346730880065</v>
      </c>
      <c r="J10" s="44">
        <v>105.56514611095974</v>
      </c>
      <c r="K10" s="44">
        <v>104.42939151312127</v>
      </c>
      <c r="L10" s="4">
        <v>104.34411533275679</v>
      </c>
      <c r="M10" s="4">
        <v>100.49522186703979</v>
      </c>
      <c r="N10" s="1">
        <v>6</v>
      </c>
      <c r="P10" s="9"/>
    </row>
    <row r="11" spans="1:16" ht="15" x14ac:dyDescent="0.3">
      <c r="A11" s="3" t="s">
        <v>8</v>
      </c>
      <c r="B11" s="42">
        <v>107.53981328560944</v>
      </c>
      <c r="C11" s="42">
        <v>107.63054660838662</v>
      </c>
      <c r="D11" s="42">
        <v>105.71488631117742</v>
      </c>
      <c r="E11" s="42">
        <v>105.57247608936268</v>
      </c>
      <c r="F11" s="42">
        <v>107.43498015179465</v>
      </c>
      <c r="G11" s="42">
        <v>107.62107175297582</v>
      </c>
      <c r="H11" s="42">
        <v>108.11031097375275</v>
      </c>
      <c r="I11" s="42">
        <v>96.285392709573074</v>
      </c>
      <c r="J11" s="42">
        <v>108.72625827866342</v>
      </c>
      <c r="K11" s="42">
        <v>99.847661326660585</v>
      </c>
      <c r="L11" s="5">
        <v>108.91725336507356</v>
      </c>
      <c r="M11" s="5">
        <v>107.35047574630687</v>
      </c>
    </row>
    <row r="12" spans="1:16" ht="15.5" x14ac:dyDescent="0.35">
      <c r="A12" s="2" t="s">
        <v>9</v>
      </c>
      <c r="B12" s="44">
        <v>103.68638873237566</v>
      </c>
      <c r="C12" s="44">
        <v>103.64383717791408</v>
      </c>
      <c r="D12" s="44">
        <v>103.7634169665026</v>
      </c>
      <c r="E12" s="44">
        <v>103.6057872003708</v>
      </c>
      <c r="F12" s="44">
        <v>102.04907362152207</v>
      </c>
      <c r="G12" s="44">
        <v>103.54423968671549</v>
      </c>
      <c r="H12" s="44">
        <v>105.32283920796908</v>
      </c>
      <c r="I12" s="44">
        <v>107.70888679377842</v>
      </c>
      <c r="J12" s="44">
        <v>102.75993385814033</v>
      </c>
      <c r="K12" s="44">
        <v>104.93977475217497</v>
      </c>
      <c r="L12" s="4">
        <v>104.48480585777793</v>
      </c>
      <c r="M12" s="44">
        <v>105.55322099642193</v>
      </c>
      <c r="N12" s="1">
        <v>7</v>
      </c>
    </row>
    <row r="13" spans="1:16" ht="15.5" x14ac:dyDescent="0.35">
      <c r="A13" s="2" t="s">
        <v>10</v>
      </c>
      <c r="B13" s="44">
        <v>101.75327215251097</v>
      </c>
      <c r="C13" s="44">
        <v>101.70615594226501</v>
      </c>
      <c r="D13" s="44">
        <v>102.26507931048525</v>
      </c>
      <c r="E13" s="44">
        <v>104.51729604299904</v>
      </c>
      <c r="F13" s="44">
        <v>105.71402781767272</v>
      </c>
      <c r="G13" s="44">
        <v>103.56598523133522</v>
      </c>
      <c r="H13" s="44">
        <v>102.98102448072528</v>
      </c>
      <c r="I13" s="44">
        <v>104.54855481316156</v>
      </c>
      <c r="J13" s="44">
        <v>102.37723476102798</v>
      </c>
      <c r="K13" s="44">
        <v>103.97078221516671</v>
      </c>
      <c r="L13" s="4">
        <v>103.91843328128327</v>
      </c>
      <c r="M13" s="43"/>
      <c r="N13" s="1">
        <v>8</v>
      </c>
    </row>
    <row r="14" spans="1:16" ht="15.5" x14ac:dyDescent="0.35">
      <c r="A14" s="2" t="s">
        <v>11</v>
      </c>
      <c r="B14" s="44">
        <v>103.18835471958394</v>
      </c>
      <c r="C14" s="44">
        <v>104.88450717371273</v>
      </c>
      <c r="D14" s="44">
        <v>105.14720568870648</v>
      </c>
      <c r="E14" s="44">
        <v>104.33105787879416</v>
      </c>
      <c r="F14" s="44">
        <v>104.41328303244181</v>
      </c>
      <c r="G14" s="44">
        <v>104.01298176017278</v>
      </c>
      <c r="H14" s="44">
        <v>105.67840840194158</v>
      </c>
      <c r="I14" s="44">
        <v>106.78919048757373</v>
      </c>
      <c r="J14" s="44">
        <v>107.35153248035188</v>
      </c>
      <c r="K14" s="44">
        <v>105.10548881796767</v>
      </c>
      <c r="L14" s="4">
        <v>106.03635636084152</v>
      </c>
      <c r="M14" s="43"/>
      <c r="N14" s="1">
        <v>9</v>
      </c>
    </row>
    <row r="15" spans="1:16" ht="15" x14ac:dyDescent="0.3">
      <c r="A15" s="3" t="s">
        <v>12</v>
      </c>
      <c r="B15" s="42">
        <v>107.76804502443326</v>
      </c>
      <c r="C15" s="42">
        <v>109.5917397791851</v>
      </c>
      <c r="D15" s="42">
        <v>110.81511880344823</v>
      </c>
      <c r="E15" s="42">
        <v>112.11059853933575</v>
      </c>
      <c r="F15" s="42">
        <v>111.74484028502465</v>
      </c>
      <c r="G15" s="42">
        <v>110.03829208411989</v>
      </c>
      <c r="H15" s="42">
        <v>112.46139660724521</v>
      </c>
      <c r="I15" s="42">
        <v>118.88402265335934</v>
      </c>
      <c r="J15" s="42">
        <v>110.25326581374422</v>
      </c>
      <c r="K15" s="42">
        <v>111.98408512397209</v>
      </c>
      <c r="L15" s="5">
        <v>113.04426528971146</v>
      </c>
      <c r="M15" s="41"/>
    </row>
    <row r="16" spans="1:16" ht="15.5" x14ac:dyDescent="0.35">
      <c r="A16" s="2" t="s">
        <v>13</v>
      </c>
      <c r="B16" s="44">
        <v>102.44640870803086</v>
      </c>
      <c r="C16" s="44">
        <v>100.70401911152732</v>
      </c>
      <c r="D16" s="44">
        <v>101.06355084663122</v>
      </c>
      <c r="E16" s="44">
        <v>101.31199066927641</v>
      </c>
      <c r="F16" s="44">
        <v>98.675751748192042</v>
      </c>
      <c r="G16" s="44">
        <v>102.04721462899582</v>
      </c>
      <c r="H16" s="44">
        <v>102.32293068325633</v>
      </c>
      <c r="I16" s="44">
        <v>99.429825543284039</v>
      </c>
      <c r="J16" s="44">
        <v>101.04645434730392</v>
      </c>
      <c r="K16" s="44">
        <v>101.44066534332383</v>
      </c>
      <c r="L16" s="4">
        <v>100.40546203725515</v>
      </c>
      <c r="M16" s="43"/>
      <c r="N16" s="1">
        <v>10</v>
      </c>
    </row>
    <row r="17" spans="1:16" ht="15.5" x14ac:dyDescent="0.35">
      <c r="A17" s="2" t="s">
        <v>14</v>
      </c>
      <c r="B17" s="44">
        <v>97.654081054659585</v>
      </c>
      <c r="C17" s="44">
        <v>96.547307200167694</v>
      </c>
      <c r="D17" s="44">
        <v>96.26906505741276</v>
      </c>
      <c r="E17" s="44">
        <v>98.731486773001791</v>
      </c>
      <c r="F17" s="44">
        <v>97.546932185971656</v>
      </c>
      <c r="G17" s="44">
        <v>95.352324238668047</v>
      </c>
      <c r="H17" s="44">
        <v>92.619972950210084</v>
      </c>
      <c r="I17" s="44">
        <v>96.293122100419907</v>
      </c>
      <c r="J17" s="44">
        <v>97.252736986132575</v>
      </c>
      <c r="K17" s="44">
        <v>97.986071308579838</v>
      </c>
      <c r="L17" s="4">
        <v>95.867486292929641</v>
      </c>
      <c r="M17" s="43"/>
      <c r="N17" s="1">
        <v>11</v>
      </c>
    </row>
    <row r="18" spans="1:16" ht="15.5" x14ac:dyDescent="0.35">
      <c r="A18" s="2" t="s">
        <v>15</v>
      </c>
      <c r="B18" s="44">
        <v>107.47014389925414</v>
      </c>
      <c r="C18" s="44">
        <v>110.36258748611971</v>
      </c>
      <c r="D18" s="44">
        <v>109.54810056754698</v>
      </c>
      <c r="E18" s="44">
        <v>106.79893450192266</v>
      </c>
      <c r="F18" s="44">
        <v>105.5888314454692</v>
      </c>
      <c r="G18" s="44">
        <v>108.72776176942625</v>
      </c>
      <c r="H18" s="44">
        <v>109.38690069356983</v>
      </c>
      <c r="I18" s="44">
        <v>114.05133810117363</v>
      </c>
      <c r="J18" s="44">
        <v>113.25323676843313</v>
      </c>
      <c r="K18" s="44">
        <v>111.64278382004811</v>
      </c>
      <c r="L18" s="4">
        <v>111.71358700351739</v>
      </c>
      <c r="M18" s="43"/>
      <c r="N18" s="1">
        <v>12</v>
      </c>
    </row>
    <row r="19" spans="1:16" ht="20.25" customHeight="1" x14ac:dyDescent="0.3">
      <c r="A19" s="3" t="s">
        <v>16</v>
      </c>
      <c r="B19" s="42">
        <v>106.11173758945714</v>
      </c>
      <c r="C19" s="42">
        <v>105.58544569559569</v>
      </c>
      <c r="D19" s="42">
        <v>105.8437458435572</v>
      </c>
      <c r="E19" s="42">
        <v>107.16787926697462</v>
      </c>
      <c r="F19" s="42">
        <v>103.56037178143387</v>
      </c>
      <c r="G19" s="42">
        <v>105.59745717680451</v>
      </c>
      <c r="H19" s="42">
        <v>104.97278877932692</v>
      </c>
      <c r="I19" s="42">
        <v>107.47164646725618</v>
      </c>
      <c r="J19" s="42">
        <v>109.31600076074248</v>
      </c>
      <c r="K19" s="42">
        <v>108.77629475060313</v>
      </c>
      <c r="L19" s="5">
        <v>106.71243692297988</v>
      </c>
      <c r="M19" s="41"/>
    </row>
    <row r="20" spans="1:16" ht="15" x14ac:dyDescent="0.3">
      <c r="A20" s="10"/>
      <c r="B20" s="40"/>
      <c r="C20" s="39"/>
      <c r="D20" s="39"/>
      <c r="E20" s="39"/>
      <c r="F20" s="31"/>
      <c r="G20" s="31"/>
      <c r="H20" s="31"/>
      <c r="I20" s="31"/>
      <c r="J20" s="31"/>
      <c r="K20" s="31"/>
      <c r="L20" s="38"/>
      <c r="M20" s="31"/>
    </row>
    <row r="21" spans="1:16" customFormat="1" ht="72" customHeight="1" x14ac:dyDescent="0.4">
      <c r="A21" s="37" t="s">
        <v>40</v>
      </c>
      <c r="B21" s="37"/>
      <c r="C21" s="37"/>
      <c r="D21" s="37"/>
      <c r="E21" s="37"/>
      <c r="F21" s="37"/>
      <c r="G21" s="37"/>
      <c r="H21" s="35"/>
      <c r="I21" s="35"/>
      <c r="J21" s="35"/>
      <c r="K21" s="35"/>
      <c r="L21" s="35"/>
      <c r="N21" s="14"/>
    </row>
    <row r="22" spans="1:16" customFormat="1" ht="39" customHeight="1" x14ac:dyDescent="0.4">
      <c r="A22" s="36" t="s">
        <v>39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N22" s="14"/>
    </row>
    <row r="23" spans="1:16" s="31" customFormat="1" ht="21.75" customHeight="1" x14ac:dyDescent="0.4">
      <c r="A23" s="34" t="s">
        <v>38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2"/>
      <c r="N23" s="14"/>
      <c r="O23" s="32"/>
      <c r="P23" s="32"/>
    </row>
    <row r="24" spans="1:16" ht="24.75" customHeight="1" x14ac:dyDescent="0.25"/>
    <row r="25" spans="1:16" ht="15.5" x14ac:dyDescent="0.25">
      <c r="A25" s="30"/>
      <c r="B25" s="29"/>
      <c r="C25" s="29"/>
      <c r="D25" s="29"/>
      <c r="E25" s="29"/>
      <c r="F25" s="29"/>
      <c r="G25" s="29"/>
      <c r="H25" s="29"/>
    </row>
  </sheetData>
  <mergeCells count="6">
    <mergeCell ref="A25:H25"/>
    <mergeCell ref="A1:B1"/>
    <mergeCell ref="A2:I2"/>
    <mergeCell ref="A22:L22"/>
    <mergeCell ref="A21:L21"/>
    <mergeCell ref="A23:K23"/>
  </mergeCells>
  <hyperlinks>
    <hyperlink ref="A1" location="Содержание!A1" display="          К содержанию" xr:uid="{E6394C6E-4F13-41BC-8A37-2B19CE3AE331}"/>
  </hyperlinks>
  <pageMargins left="0.74803149606299213" right="0.74803149606299213" top="0.62" bottom="0.69" header="0.51181102362204722" footer="0.51181102362204722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ИВБО</vt:lpstr>
      <vt:lpstr>2004-2011</vt:lpstr>
      <vt:lpstr>2012-2016</vt:lpstr>
      <vt:lpstr>2013-2024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2024-09-04T18:12:59Z</dcterms:modified>
</cp:coreProperties>
</file>