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e densemble" sheetId="1" r:id="rId4"/>
    <sheet state="visible" name="Backlog" sheetId="2" r:id="rId5"/>
    <sheet state="visible" name="Auxiliaire - Tableau Burndown" sheetId="3" r:id="rId6"/>
  </sheets>
  <definedNames/>
  <calcPr/>
  <extLst>
    <ext uri="GoogleSheetsCustomDataVersion1">
      <go:sheetsCustomData xmlns:go="http://customooxmlschemas.google.com/" r:id="rId7" roundtripDataSignature="AMtx7mhSsWGKQsh0EpWt2CadGVZpwLPtrw=="/>
    </ext>
  </extLst>
</workbook>
</file>

<file path=xl/sharedStrings.xml><?xml version="1.0" encoding="utf-8"?>
<sst xmlns="http://schemas.openxmlformats.org/spreadsheetml/2006/main" count="71" uniqueCount="58">
  <si>
    <t xml:space="preserve">Burndown Chart </t>
  </si>
  <si>
    <t>INFOS SUR LE SPRINT</t>
  </si>
  <si>
    <t>INFOS SUR LE SPRINT EN COURS</t>
  </si>
  <si>
    <t>Champ</t>
  </si>
  <si>
    <t>Valeurs</t>
  </si>
  <si>
    <t>Date de début</t>
  </si>
  <si>
    <t>Date de fin du sprint</t>
  </si>
  <si>
    <t>Durée du sprint (brute)</t>
  </si>
  <si>
    <t>Durée du sprint (nette)</t>
  </si>
  <si>
    <t>Vacances</t>
  </si>
  <si>
    <t>Total d'heures disponibles</t>
  </si>
  <si>
    <t>Taille de l'équipe</t>
  </si>
  <si>
    <t>Total des story points</t>
  </si>
  <si>
    <t>Capacité maximale de l'équipe</t>
  </si>
  <si>
    <t>Story points ouverts</t>
  </si>
  <si>
    <t>Heures de travail quotidiennes</t>
  </si>
  <si>
    <t>Nombre d'histoires dans le sprint</t>
  </si>
  <si>
    <t>Histoires terminées</t>
  </si>
  <si>
    <t>Membres de l'équipe</t>
  </si>
  <si>
    <t>Kevin</t>
  </si>
  <si>
    <t>Julien</t>
  </si>
  <si>
    <t>Quentin</t>
  </si>
  <si>
    <t>Martin</t>
  </si>
  <si>
    <t>Statut</t>
  </si>
  <si>
    <t>En cours</t>
  </si>
  <si>
    <t>Terminé</t>
  </si>
  <si>
    <t>Ouverte</t>
  </si>
  <si>
    <t>Début du sprint</t>
  </si>
  <si>
    <t>Durée du sprint en jours</t>
  </si>
  <si>
    <t>Vélocité</t>
  </si>
  <si>
    <t>Sprint ID</t>
  </si>
  <si>
    <t>Backlog Item ID</t>
  </si>
  <si>
    <t>StoryPoints</t>
  </si>
  <si>
    <t>Story</t>
  </si>
  <si>
    <t xml:space="preserve">Assigné à </t>
  </si>
  <si>
    <t xml:space="preserve">Terminé le </t>
  </si>
  <si>
    <t>Jour de sprint</t>
  </si>
  <si>
    <t>Colonne auxiliaire</t>
  </si>
  <si>
    <t>StoryPoints2</t>
  </si>
  <si>
    <t>Dernière Maj</t>
  </si>
  <si>
    <t>Jour de sprint2</t>
  </si>
  <si>
    <t>Group Page make prototype</t>
  </si>
  <si>
    <t>Add movie modal : use modal</t>
  </si>
  <si>
    <t>Registration page : validators for fields</t>
  </si>
  <si>
    <t>Group page : Front</t>
  </si>
  <si>
    <t>Add movie modal : change group to assign movie to</t>
  </si>
  <si>
    <t xml:space="preserve">Inputs : test inputs </t>
  </si>
  <si>
    <t>Profil page</t>
  </si>
  <si>
    <t>Back-end : movie modal change request to imdb accordingly</t>
  </si>
  <si>
    <t>Register page : test page</t>
  </si>
  <si>
    <t>Back-end : search for a movie in db before calling imdb-api</t>
  </si>
  <si>
    <t>Back-end : creation of group and lists</t>
  </si>
  <si>
    <t>Storypoints</t>
  </si>
  <si>
    <t>Courbe idéale</t>
  </si>
  <si>
    <t>Courbe réelle</t>
  </si>
  <si>
    <t>SP finis</t>
  </si>
  <si>
    <t>Aktuell</t>
  </si>
  <si>
    <t>Colonne1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</si>
</sst>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[$-407]d/\ mmm/\ yy"/>
    <numFmt numFmtId="166" formatCode="0.0"/>
    <numFmt numFmtId="167" formatCode="D/M/YYYY"/>
    <numFmt numFmtId="168" formatCode="d/m/yyyy"/>
  </numFmts>
  <fonts count="19">
    <font>
      <sz val="12.0"/>
      <color theme="1"/>
      <name val="Calibri"/>
    </font>
    <font>
      <b/>
      <sz val="36.0"/>
      <color rgb="FF244D80"/>
      <name val="Calibri"/>
    </font>
    <font>
      <b/>
      <sz val="14.0"/>
      <color theme="1"/>
      <name val="Arial"/>
    </font>
    <font/>
    <font>
      <b/>
      <sz val="12.0"/>
      <color theme="0"/>
      <name val="Arial"/>
    </font>
    <font>
      <sz val="12.0"/>
      <color theme="1"/>
      <name val="Arial"/>
    </font>
    <font>
      <b/>
      <sz val="12.0"/>
      <color rgb="FFE54747"/>
      <name val="Arial"/>
    </font>
    <font>
      <b/>
      <sz val="12.0"/>
      <color theme="1"/>
      <name val="Calibri"/>
    </font>
    <font>
      <sz val="11.0"/>
      <color theme="1"/>
      <name val="Arial"/>
    </font>
    <font>
      <sz val="14.0"/>
      <color theme="1"/>
      <name val="Arial"/>
    </font>
    <font>
      <b/>
      <sz val="12.0"/>
      <color rgb="FF222222"/>
      <name val="Arial"/>
    </font>
    <font>
      <sz val="12.0"/>
      <color theme="0"/>
      <name val="Arial"/>
    </font>
    <font>
      <sz val="12.0"/>
      <color rgb="FFFFFFFF"/>
      <name val="Arial"/>
    </font>
    <font>
      <sz val="11.0"/>
      <color theme="0"/>
      <name val="Arial"/>
    </font>
    <font>
      <sz val="12.0"/>
      <color theme="0"/>
      <name val="Calibri"/>
    </font>
    <font>
      <sz val="11.0"/>
      <color theme="1"/>
      <name val="Calibri"/>
    </font>
    <font>
      <b/>
      <sz val="12.0"/>
      <color theme="1"/>
      <name val="Arial"/>
    </font>
    <font>
      <color theme="1"/>
      <name val="Calibri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9D3E"/>
        <bgColor rgb="FFEF9D3E"/>
      </patternFill>
    </fill>
    <fill>
      <patternFill patternType="solid">
        <fgColor rgb="FF244D80"/>
        <bgColor rgb="FF244D80"/>
      </patternFill>
    </fill>
    <fill>
      <patternFill patternType="solid">
        <fgColor rgb="FFB2CCDB"/>
        <bgColor rgb="FFB2CCDB"/>
      </patternFill>
    </fill>
    <fill>
      <patternFill patternType="solid">
        <fgColor rgb="FFE54747"/>
        <bgColor rgb="FFE54747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0" numFmtId="0" xfId="0" applyBorder="1" applyFill="1" applyFont="1"/>
    <xf borderId="1" fillId="3" fontId="2" numFmtId="0" xfId="0" applyBorder="1" applyFill="1" applyFont="1"/>
    <xf borderId="2" fillId="3" fontId="2" numFmtId="0" xfId="0" applyAlignment="1" applyBorder="1" applyFont="1">
      <alignment horizontal="center"/>
    </xf>
    <xf borderId="3" fillId="0" fontId="3" numFmtId="0" xfId="0" applyBorder="1" applyFont="1"/>
    <xf borderId="1" fillId="4" fontId="4" numFmtId="0" xfId="0" applyBorder="1" applyFill="1" applyFont="1"/>
    <xf borderId="1" fillId="2" fontId="5" numFmtId="0" xfId="0" applyBorder="1" applyFont="1"/>
    <xf borderId="1" fillId="2" fontId="6" numFmtId="0" xfId="0" applyBorder="1" applyFont="1"/>
    <xf borderId="1" fillId="2" fontId="7" numFmtId="0" xfId="0" applyBorder="1" applyFont="1"/>
    <xf borderId="0" fillId="0" fontId="5" numFmtId="0" xfId="0" applyFont="1"/>
    <xf borderId="0" fillId="0" fontId="5" numFmtId="164" xfId="0" applyAlignment="1" applyFont="1" applyNumberFormat="1">
      <alignment readingOrder="0"/>
    </xf>
    <xf borderId="4" fillId="0" fontId="5" numFmtId="0" xfId="0" applyBorder="1" applyFont="1"/>
    <xf borderId="5" fillId="0" fontId="5" numFmtId="164" xfId="0" applyBorder="1" applyFont="1" applyNumberFormat="1"/>
    <xf borderId="1" fillId="2" fontId="0" numFmtId="165" xfId="0" applyBorder="1" applyFont="1" applyNumberFormat="1"/>
    <xf borderId="0" fillId="0" fontId="5" numFmtId="1" xfId="0" applyAlignment="1" applyFont="1" applyNumberFormat="1">
      <alignment readingOrder="0"/>
    </xf>
    <xf borderId="6" fillId="0" fontId="5" numFmtId="0" xfId="0" applyBorder="1" applyFont="1"/>
    <xf borderId="7" fillId="0" fontId="5" numFmtId="1" xfId="0" applyAlignment="1" applyBorder="1" applyFont="1" applyNumberFormat="1">
      <alignment readingOrder="0"/>
    </xf>
    <xf borderId="0" fillId="0" fontId="5" numFmtId="1" xfId="0" applyFont="1" applyNumberFormat="1"/>
    <xf borderId="8" fillId="0" fontId="5" numFmtId="0" xfId="0" applyBorder="1" applyFont="1"/>
    <xf borderId="9" fillId="0" fontId="5" numFmtId="0" xfId="0" applyBorder="1" applyFont="1"/>
    <xf borderId="9" fillId="0" fontId="0" numFmtId="0" xfId="0" applyBorder="1" applyFont="1"/>
    <xf borderId="0" fillId="0" fontId="5" numFmtId="9" xfId="0" applyFont="1" applyNumberFormat="1"/>
    <xf borderId="0" fillId="0" fontId="5" numFmtId="166" xfId="0" applyFont="1" applyNumberFormat="1"/>
    <xf borderId="1" fillId="2" fontId="5" numFmtId="1" xfId="0" applyBorder="1" applyFont="1" applyNumberFormat="1"/>
    <xf borderId="0" fillId="0" fontId="8" numFmtId="0" xfId="0" applyFont="1"/>
    <xf borderId="1" fillId="2" fontId="5" numFmtId="9" xfId="0" applyBorder="1" applyFont="1" applyNumberFormat="1"/>
    <xf borderId="0" fillId="0" fontId="0" numFmtId="0" xfId="0" applyFont="1"/>
    <xf borderId="1" fillId="4" fontId="4" numFmtId="0" xfId="0" applyBorder="1" applyFont="1"/>
    <xf borderId="10" fillId="2" fontId="5" numFmtId="0" xfId="0" applyBorder="1" applyFont="1"/>
    <xf borderId="1" fillId="2" fontId="9" numFmtId="0" xfId="0" applyBorder="1" applyFont="1"/>
    <xf borderId="1" fillId="5" fontId="9" numFmtId="167" xfId="0" applyBorder="1" applyFill="1" applyFont="1" applyNumberFormat="1"/>
    <xf borderId="1" fillId="2" fontId="10" numFmtId="0" xfId="0" applyBorder="1" applyFont="1"/>
    <xf borderId="1" fillId="3" fontId="9" numFmtId="1" xfId="0" applyBorder="1" applyFont="1" applyNumberFormat="1"/>
    <xf borderId="1" fillId="6" fontId="2" numFmtId="0" xfId="0" applyAlignment="1" applyBorder="1" applyFill="1" applyFont="1">
      <alignment readingOrder="0"/>
    </xf>
    <xf borderId="1" fillId="4" fontId="11" numFmtId="0" xfId="0" applyBorder="1" applyFont="1"/>
    <xf borderId="1" fillId="4" fontId="11" numFmtId="0" xfId="0" applyAlignment="1" applyBorder="1" applyFont="1">
      <alignment shrinkToFit="0" wrapText="1"/>
    </xf>
    <xf borderId="1" fillId="4" fontId="12" numFmtId="0" xfId="0" applyAlignment="1" applyBorder="1" applyFont="1">
      <alignment readingOrder="0"/>
    </xf>
    <xf borderId="1" fillId="4" fontId="13" numFmtId="0" xfId="0" applyBorder="1" applyFont="1"/>
    <xf borderId="1" fillId="2" fontId="14" numFmtId="0" xfId="0" applyBorder="1" applyFont="1"/>
    <xf borderId="0" fillId="0" fontId="5" numFmtId="0" xfId="0" applyAlignment="1" applyFont="1">
      <alignment readingOrder="0"/>
    </xf>
    <xf borderId="0" fillId="0" fontId="15" numFmtId="0" xfId="0" applyAlignment="1" applyFont="1">
      <alignment horizontal="left" vertical="bottom"/>
    </xf>
    <xf borderId="0" fillId="0" fontId="5" numFmtId="167" xfId="0" applyAlignment="1" applyFont="1" applyNumberFormat="1">
      <alignment readingOrder="0"/>
    </xf>
    <xf borderId="0" fillId="0" fontId="5" numFmtId="167" xfId="0" applyFont="1" applyNumberFormat="1"/>
    <xf borderId="0" fillId="0" fontId="15" numFmtId="0" xfId="0" applyAlignment="1" applyFont="1">
      <alignment horizontal="left" readingOrder="0" vertical="bottom"/>
    </xf>
    <xf borderId="0" fillId="0" fontId="5" numFmtId="168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16" numFmtId="0" xfId="0" applyFont="1"/>
    <xf borderId="0" fillId="0" fontId="16" numFmtId="0" xfId="0" applyFont="1"/>
    <xf borderId="0" fillId="0" fontId="0" numFmtId="0" xfId="0" applyFont="1"/>
    <xf borderId="0" fillId="0" fontId="17" numFmtId="0" xfId="0" applyFont="1"/>
    <xf borderId="1" fillId="2" fontId="11" numFmtId="0" xfId="0" applyBorder="1" applyFont="1"/>
    <xf borderId="2" fillId="4" fontId="11" numFmtId="0" xfId="0" applyAlignment="1" applyBorder="1" applyFont="1">
      <alignment horizontal="center"/>
    </xf>
    <xf borderId="1" fillId="4" fontId="11" numFmtId="0" xfId="0" applyAlignment="1" applyBorder="1" applyFont="1">
      <alignment horizontal="center"/>
    </xf>
    <xf borderId="0" fillId="0" fontId="5" numFmtId="0" xfId="0" applyFont="1"/>
    <xf borderId="0" fillId="0" fontId="18" numFmtId="0" xfId="0" applyFont="1"/>
    <xf borderId="0" fillId="2" fontId="0" numFmtId="0" xfId="0" applyAlignment="1" applyFont="1">
      <alignment readingOrder="0"/>
    </xf>
    <xf borderId="1" fillId="2" fontId="0" numFmtId="0" xfId="0" applyAlignment="1" applyBorder="1" applyFont="1">
      <alignment readingOrder="0"/>
    </xf>
    <xf borderId="0" fillId="2" fontId="5" numFmtId="0" xfId="0" applyFont="1"/>
    <xf borderId="0" fillId="0" fontId="5" numFmtId="1" xfId="0" applyFont="1" applyNumberFormat="1"/>
    <xf borderId="1" fillId="2" fontId="0" numFmtId="1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2CCDB"/>
          <bgColor rgb="FFB2CCD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Vue densemble-style">
      <tableStyleElement dxfId="1" type="firstRowStripe"/>
      <tableStyleElement dxfId="2" type="secondRowStripe"/>
    </tableStyle>
    <tableStyle count="2" pivot="0" name="Vue densemble-style 2">
      <tableStyleElement dxfId="1" type="firstRowStripe"/>
      <tableStyleElement dxfId="2" type="secondRowStripe"/>
    </tableStyle>
    <tableStyle count="2" pivot="0" name="Vue densemble-style 3">
      <tableStyleElement dxfId="1" type="firstRowStripe"/>
      <tableStyleElement dxfId="2" type="secondRowStripe"/>
    </tableStyle>
    <tableStyle count="2" pivot="0" name="Backlog-style">
      <tableStyleElement dxfId="1" type="firstRowStripe"/>
      <tableStyleElement dxfId="2" type="secondRowStripe"/>
    </tableStyle>
    <tableStyle count="2" pivot="0" name="Auxiliaire - Tableau Burndown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8961240310078"/>
          <c:y val="0.102869884627253"/>
          <c:w val="0.863984496124031"/>
          <c:h val="0.784879699772042"/>
        </c:manualLayout>
      </c:layout>
      <c:barChart>
        <c:barDir val="col"/>
        <c:ser>
          <c:idx val="0"/>
          <c:order val="0"/>
          <c:tx>
            <c:v>Storypoints complétés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'Auxiliaire - Tableau Burndown'!$A$4:$A$41</c:f>
            </c:strRef>
          </c:cat>
          <c:val>
            <c:numRef>
              <c:f>'Auxiliaire - Tableau Burndown'!$D$4:$D$41</c:f>
              <c:numCache/>
            </c:numRef>
          </c:val>
        </c:ser>
        <c:axId val="167497590"/>
        <c:axId val="2017947969"/>
      </c:barChart>
      <c:lineChart>
        <c:ser>
          <c:idx val="1"/>
          <c:order val="1"/>
          <c:tx>
            <c:v>Courbe idéale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'Auxiliaire - Tableau Burndown'!$A$4:$A$41</c:f>
            </c:strRef>
          </c:cat>
          <c:val>
            <c:numRef>
              <c:f>'Auxiliaire - Tableau Burndown'!$B$3:$B$41</c:f>
              <c:numCache/>
            </c:numRef>
          </c:val>
          <c:smooth val="0"/>
        </c:ser>
        <c:ser>
          <c:idx val="2"/>
          <c:order val="2"/>
          <c:tx>
            <c:v>Courbe réelle</c:v>
          </c:tx>
          <c:spPr>
            <a:ln cmpd="sng" w="38100">
              <a:solidFill>
                <a:srgbClr val="244D8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244D80">
                  <a:alpha val="100000"/>
                </a:srgbClr>
              </a:solidFill>
              <a:ln cmpd="sng">
                <a:solidFill>
                  <a:srgbClr val="244D80">
                    <a:alpha val="100000"/>
                  </a:srgbClr>
                </a:solidFill>
              </a:ln>
            </c:spPr>
          </c:marker>
          <c:trendline>
            <c:name>Trendlinie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'Auxiliaire - Tableau Burndown'!$A$4:$A$41</c:f>
            </c:strRef>
          </c:cat>
          <c:val>
            <c:numRef>
              <c:f>'Auxiliaire - Tableau Burndown'!$C$3:$C$41</c:f>
              <c:numCache/>
            </c:numRef>
          </c:val>
          <c:smooth val="0"/>
        </c:ser>
        <c:axId val="167497590"/>
        <c:axId val="2017947969"/>
      </c:lineChart>
      <c:catAx>
        <c:axId val="167497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Jours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7947969"/>
      </c:catAx>
      <c:valAx>
        <c:axId val="2017947969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0.0372093023255814"/>
              <c:y val="0.382313427635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497590"/>
      </c:valAx>
    </c:plotArea>
    <c:legend>
      <c:legendPos val="r"/>
      <c:layout>
        <c:manualLayout>
          <c:xMode val="edge"/>
          <c:yMode val="edge"/>
          <c:x val="0.6871584501190768"/>
          <c:y val="0.052986435973852594"/>
        </c:manualLayout>
      </c:layout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1</xdr:row>
      <xdr:rowOff>85725</xdr:rowOff>
    </xdr:from>
    <xdr:ext cx="11049000" cy="6305550"/>
    <xdr:graphicFrame>
      <xdr:nvGraphicFramePr>
        <xdr:cNvPr id="15552787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828675</xdr:colOff>
      <xdr:row>5</xdr:row>
      <xdr:rowOff>180975</xdr:rowOff>
    </xdr:from>
    <xdr:ext cx="1724025" cy="209550"/>
    <xdr:sp>
      <xdr:nvSpPr>
        <xdr:cNvPr id="3" name="Shape 3"/>
        <xdr:cNvSpPr txBox="1"/>
      </xdr:nvSpPr>
      <xdr:spPr>
        <a:xfrm>
          <a:off x="4488750" y="3679988"/>
          <a:ext cx="1714500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050"/>
            <a:buFont typeface="Arial"/>
            <a:buNone/>
          </a:pPr>
          <a:r>
            <a:rPr lang="en-US" sz="1050">
              <a:solidFill>
                <a:srgbClr val="595959"/>
              </a:solidFill>
              <a:latin typeface="Arial"/>
              <a:ea typeface="Arial"/>
              <a:cs typeface="Arial"/>
              <a:sym typeface="Arial"/>
            </a:rPr>
            <a:t>Courbe de tendance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B11" displayName="Table_1" id="1">
  <tableColumns count="2">
    <tableColumn name="Column1" id="1"/>
    <tableColumn name="Column2" id="2"/>
  </tableColumns>
  <tableStyleInfo name="Vue densemble-style" showColumnStripes="0" showFirstColumn="1" showLastColumn="1" showRowStripes="1"/>
</table>
</file>

<file path=xl/tables/table2.xml><?xml version="1.0" encoding="utf-8"?>
<table xmlns="http://schemas.openxmlformats.org/spreadsheetml/2006/main" headerRowCount="0" ref="D5:E11" displayName="Table_2" id="2">
  <tableColumns count="2">
    <tableColumn name="Column1" id="1"/>
    <tableColumn name="Column2" id="2"/>
  </tableColumns>
  <tableStyleInfo name="Vue densemble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1:A33" displayName="Table_3" id="3">
  <tableColumns count="1">
    <tableColumn name="Column1" id="1"/>
  </tableColumns>
  <tableStyleInfo name="Vue densemble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:L168" displayName="Table_4" id="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Backlog-style" showColumnStripes="0" showFirstColumn="1" showLastColumn="1" showRowStripes="1"/>
</table>
</file>

<file path=xl/tables/table5.xml><?xml version="1.0" encoding="utf-8"?>
<table xmlns="http://schemas.openxmlformats.org/spreadsheetml/2006/main" headerRowCount="0" ref="A3:F36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56"/>
    <col customWidth="1" min="2" max="2" width="17.44"/>
    <col customWidth="1" min="3" max="3" width="11.0"/>
    <col customWidth="1" min="4" max="4" width="29.56"/>
    <col customWidth="1" min="5" max="5" width="13.11"/>
    <col customWidth="1" min="6" max="14" width="11.0"/>
    <col customWidth="1" min="15" max="25" width="10.89"/>
    <col customWidth="1" min="26" max="26" width="11.0"/>
  </cols>
  <sheetData>
    <row r="1" ht="97.5" customHeight="1">
      <c r="A1" s="1" t="s">
        <v>0</v>
      </c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4" t="s">
        <v>2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6" t="s">
        <v>4</v>
      </c>
      <c r="C4" s="7"/>
      <c r="D4" s="8"/>
      <c r="E4" s="2"/>
      <c r="F4" s="7"/>
      <c r="G4" s="2"/>
      <c r="H4" s="2"/>
      <c r="I4" s="9"/>
      <c r="J4" s="9"/>
      <c r="K4" s="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5</v>
      </c>
      <c r="B5" s="11">
        <v>44593.0</v>
      </c>
      <c r="C5" s="7"/>
      <c r="D5" s="12" t="s">
        <v>6</v>
      </c>
      <c r="E5" s="13">
        <f>B5+B6</f>
        <v>44625</v>
      </c>
      <c r="F5" s="7"/>
      <c r="G5" s="2"/>
      <c r="H5" s="2"/>
      <c r="I5" s="2"/>
      <c r="J5" s="14"/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7</v>
      </c>
      <c r="B6" s="15">
        <v>32.0</v>
      </c>
      <c r="C6" s="7"/>
      <c r="D6" s="16" t="s">
        <v>8</v>
      </c>
      <c r="E6" s="17">
        <v>32.0</v>
      </c>
      <c r="F6" s="7"/>
      <c r="G6" s="2"/>
      <c r="H6" s="2"/>
      <c r="I6" s="2"/>
      <c r="J6" s="14"/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9</v>
      </c>
      <c r="B7" s="18">
        <v>0.0</v>
      </c>
      <c r="C7" s="7"/>
      <c r="D7" s="19" t="s">
        <v>10</v>
      </c>
      <c r="E7" s="20">
        <f>B8*B9*B10*E6</f>
        <v>76.8</v>
      </c>
      <c r="F7" s="7"/>
      <c r="G7" s="2"/>
      <c r="H7" s="2"/>
      <c r="I7" s="2"/>
      <c r="J7" s="14"/>
      <c r="K7" s="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11</v>
      </c>
      <c r="B8" s="18">
        <v>4.0</v>
      </c>
      <c r="C8" s="7"/>
      <c r="D8" s="19" t="s">
        <v>12</v>
      </c>
      <c r="E8" s="21">
        <f>Backlog!$C$168</f>
        <v>26</v>
      </c>
      <c r="F8" s="7"/>
      <c r="G8" s="7"/>
      <c r="H8" s="2"/>
      <c r="I8" s="2"/>
      <c r="J8" s="14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13</v>
      </c>
      <c r="B9" s="22">
        <v>0.4</v>
      </c>
      <c r="C9" s="7"/>
      <c r="D9" s="19" t="s">
        <v>14</v>
      </c>
      <c r="E9" s="21">
        <f>E8-'Auxiliaire - Tableau Burndown'!$D$33</f>
        <v>26</v>
      </c>
      <c r="F9" s="7"/>
      <c r="G9" s="7"/>
      <c r="H9" s="2"/>
      <c r="I9" s="2"/>
      <c r="J9" s="14"/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15</v>
      </c>
      <c r="B10" s="23">
        <v>1.5</v>
      </c>
      <c r="C10" s="24"/>
      <c r="D10" s="19" t="s">
        <v>16</v>
      </c>
      <c r="E10" s="21">
        <f>COUNT(Backlog!B6:B161)</f>
        <v>8</v>
      </c>
      <c r="F10" s="7"/>
      <c r="G10" s="7"/>
      <c r="H10" s="2"/>
      <c r="I10" s="2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/>
      <c r="B11" s="18"/>
      <c r="C11" s="7"/>
      <c r="D11" s="19" t="s">
        <v>17</v>
      </c>
      <c r="E11" s="21">
        <f>COUNT(Backlog!G6:G161)</f>
        <v>4</v>
      </c>
      <c r="F11" s="7"/>
      <c r="G11" s="7"/>
      <c r="H11" s="2"/>
      <c r="I11" s="2"/>
      <c r="J11" s="14"/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26"/>
      <c r="C12" s="7"/>
      <c r="D12" s="7"/>
      <c r="E12" s="2"/>
      <c r="F12" s="7"/>
      <c r="G12" s="7"/>
      <c r="H12" s="2"/>
      <c r="I12" s="2"/>
      <c r="J12" s="14"/>
      <c r="K12" s="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7"/>
      <c r="D13" s="7"/>
      <c r="E13" s="2"/>
      <c r="F13" s="7"/>
      <c r="G13" s="7"/>
      <c r="H13" s="2"/>
      <c r="I13" s="2"/>
      <c r="J13" s="14"/>
      <c r="K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7"/>
      <c r="D14" s="7"/>
      <c r="E14" s="2"/>
      <c r="F14" s="7"/>
      <c r="G14" s="7"/>
      <c r="H14" s="2"/>
      <c r="I14" s="2"/>
      <c r="J14" s="14"/>
      <c r="K14" s="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7"/>
      <c r="D15" s="7"/>
      <c r="E15" s="2"/>
      <c r="F15" s="2"/>
      <c r="G15" s="2"/>
      <c r="H15" s="2"/>
      <c r="I15" s="2"/>
      <c r="J15" s="14"/>
      <c r="K15" s="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7"/>
      <c r="D16" s="7"/>
      <c r="E16" s="2"/>
      <c r="F16" s="7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8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9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9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9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R1"/>
    <mergeCell ref="D3:E3"/>
  </mergeCells>
  <printOptions/>
  <pageMargins bottom="0.787401575" footer="0.0" header="0.0" left="0.7" right="0.7" top="0.787401575"/>
  <pageSetup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4.56"/>
    <col customWidth="1" min="3" max="3" width="22.44"/>
    <col customWidth="1" min="4" max="4" width="63.78"/>
    <col customWidth="1" min="5" max="5" width="19.44"/>
    <col customWidth="1" min="6" max="6" width="11.0"/>
    <col customWidth="1" min="7" max="7" width="24.44"/>
    <col customWidth="1" min="8" max="8" width="12.0"/>
    <col customWidth="1" min="9" max="9" width="16.89"/>
    <col customWidth="1" min="10" max="10" width="30.89"/>
    <col customWidth="1" min="11" max="11" width="15.33"/>
    <col customWidth="1" min="12" max="12" width="15.22"/>
    <col customWidth="1" min="13" max="32" width="10.89"/>
  </cols>
  <sheetData>
    <row r="1" ht="48.0" customHeight="1">
      <c r="A1" s="7"/>
      <c r="B1" s="30" t="s">
        <v>27</v>
      </c>
      <c r="C1" s="31">
        <f>'Vue densemble'!$B$5</f>
        <v>44593</v>
      </c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7"/>
      <c r="B2" s="32" t="s">
        <v>28</v>
      </c>
      <c r="C2" s="33">
        <f>'Vue densemble'!E6</f>
        <v>32</v>
      </c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7"/>
      <c r="B3" s="30" t="s">
        <v>29</v>
      </c>
      <c r="C3" s="34">
        <f>C168</f>
        <v>26</v>
      </c>
      <c r="D3" s="7"/>
      <c r="E3" s="7"/>
      <c r="F3" s="7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7"/>
      <c r="B4" s="7"/>
      <c r="C4" s="7"/>
      <c r="D4" s="7"/>
      <c r="E4" s="7"/>
      <c r="F4" s="7"/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35" t="s">
        <v>30</v>
      </c>
      <c r="B5" s="35" t="s">
        <v>31</v>
      </c>
      <c r="C5" s="36" t="s">
        <v>32</v>
      </c>
      <c r="D5" s="35" t="s">
        <v>33</v>
      </c>
      <c r="E5" s="37" t="s">
        <v>34</v>
      </c>
      <c r="F5" s="35" t="s">
        <v>23</v>
      </c>
      <c r="G5" s="35" t="s">
        <v>35</v>
      </c>
      <c r="H5" s="38" t="s">
        <v>36</v>
      </c>
      <c r="I5" s="35" t="s">
        <v>37</v>
      </c>
      <c r="J5" s="35" t="s">
        <v>38</v>
      </c>
      <c r="K5" s="35" t="s">
        <v>39</v>
      </c>
      <c r="L5" s="35" t="s">
        <v>40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>
      <c r="A6" s="40">
        <v>2.0</v>
      </c>
      <c r="B6" s="10">
        <v>1.0</v>
      </c>
      <c r="C6" s="40">
        <v>2.0</v>
      </c>
      <c r="D6" s="41" t="s">
        <v>41</v>
      </c>
      <c r="E6" s="10"/>
      <c r="F6" s="10" t="s">
        <v>25</v>
      </c>
      <c r="G6" s="42">
        <v>44599.0</v>
      </c>
      <c r="H6" s="18">
        <f>IF(ISBLANK(Backlog!$G6),"",Backlog!$G6-$C$1)</f>
        <v>6</v>
      </c>
      <c r="I6" s="10" t="str">
        <f>IF(ISBLANK(Backlog!$G6),"n","y")</f>
        <v>y</v>
      </c>
      <c r="J6" s="40">
        <v>2.0</v>
      </c>
      <c r="K6" s="42">
        <v>44599.0</v>
      </c>
      <c r="L6" s="18">
        <f>IF(ISBLANK(Backlog!$K6),"",Backlog!$K6-$C$1)</f>
        <v>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40">
        <v>2.0</v>
      </c>
      <c r="B7" s="10">
        <v>2.0</v>
      </c>
      <c r="C7" s="40">
        <v>1.0</v>
      </c>
      <c r="D7" s="41" t="s">
        <v>42</v>
      </c>
      <c r="E7" s="10"/>
      <c r="F7" s="40" t="s">
        <v>25</v>
      </c>
      <c r="G7" s="42">
        <v>44609.0</v>
      </c>
      <c r="H7" s="18">
        <f>IF(ISBLANK(Backlog!$G7),"",Backlog!$G7-$C$1)</f>
        <v>16</v>
      </c>
      <c r="I7" s="10" t="str">
        <f>IF(ISBLANK(Backlog!$G7),"n","y")</f>
        <v>y</v>
      </c>
      <c r="J7" s="40">
        <v>1.0</v>
      </c>
      <c r="K7" s="42">
        <v>44609.0</v>
      </c>
      <c r="L7" s="18">
        <f>IF(ISBLANK(Backlog!$K7),"",Backlog!$K7-$C$1)</f>
        <v>16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40">
        <v>2.0</v>
      </c>
      <c r="B8" s="10">
        <v>3.0</v>
      </c>
      <c r="C8" s="40">
        <v>5.0</v>
      </c>
      <c r="D8" s="41" t="s">
        <v>43</v>
      </c>
      <c r="E8" s="10"/>
      <c r="F8" s="40" t="s">
        <v>25</v>
      </c>
      <c r="G8" s="43"/>
      <c r="H8" s="18" t="str">
        <f>IF(ISBLANK(Backlog!$G8),"",Backlog!$G8-$C$1)</f>
        <v/>
      </c>
      <c r="I8" s="10" t="str">
        <f>IF(ISBLANK(Backlog!$G8),"n","y")</f>
        <v>n</v>
      </c>
      <c r="J8" s="40">
        <v>5.0</v>
      </c>
      <c r="K8" s="42">
        <v>44607.0</v>
      </c>
      <c r="L8" s="18">
        <f>IF(ISBLANK(Backlog!$K8),"",Backlog!$K8-$C$1)</f>
        <v>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40">
        <v>2.0</v>
      </c>
      <c r="B9" s="10">
        <v>4.0</v>
      </c>
      <c r="C9" s="40">
        <v>4.0</v>
      </c>
      <c r="D9" s="44" t="s">
        <v>44</v>
      </c>
      <c r="E9" s="10"/>
      <c r="F9" s="40" t="s">
        <v>25</v>
      </c>
      <c r="G9" s="42">
        <v>44623.0</v>
      </c>
      <c r="H9" s="18">
        <f>IF(ISBLANK(Backlog!$G9),"",Backlog!$G9-$C$1)</f>
        <v>30</v>
      </c>
      <c r="I9" s="10" t="str">
        <f>IF(ISBLANK(Backlog!$G9),"n","y")</f>
        <v>y</v>
      </c>
      <c r="J9" s="40">
        <v>4.0</v>
      </c>
      <c r="K9" s="42">
        <v>44623.0</v>
      </c>
      <c r="L9" s="18">
        <f>IF(ISBLANK(Backlog!$K9),"",Backlog!$K9-$C$1)</f>
        <v>30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40">
        <v>2.0</v>
      </c>
      <c r="B10" s="10">
        <v>5.0</v>
      </c>
      <c r="C10" s="10">
        <v>2.0</v>
      </c>
      <c r="D10" s="41" t="s">
        <v>45</v>
      </c>
      <c r="E10" s="10"/>
      <c r="F10" s="40" t="s">
        <v>24</v>
      </c>
      <c r="G10" s="43"/>
      <c r="H10" s="18" t="str">
        <f>IF(ISBLANK(Backlog!$G10),"",Backlog!$G10-$C$1)</f>
        <v/>
      </c>
      <c r="I10" s="10" t="str">
        <f>IF(ISBLANK(Backlog!$G10),"n","y")</f>
        <v>n</v>
      </c>
      <c r="J10" s="40">
        <v>0.0</v>
      </c>
      <c r="K10" s="43"/>
      <c r="L10" s="18" t="str">
        <f>IF(ISBLANK(Backlog!$K10),"",Backlog!$K10-$C$1)</f>
        <v/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40">
        <v>2.0</v>
      </c>
      <c r="B11" s="10">
        <v>6.0</v>
      </c>
      <c r="C11" s="40">
        <v>3.0</v>
      </c>
      <c r="D11" s="41" t="s">
        <v>46</v>
      </c>
      <c r="E11" s="10"/>
      <c r="F11" s="40" t="s">
        <v>24</v>
      </c>
      <c r="G11" s="43"/>
      <c r="H11" s="18" t="str">
        <f>IF(ISBLANK(Backlog!$G11),"",Backlog!$G11-$C$1)</f>
        <v/>
      </c>
      <c r="I11" s="10" t="str">
        <f>IF(ISBLANK(Backlog!$G11),"n","y")</f>
        <v>n</v>
      </c>
      <c r="J11" s="40">
        <v>1.0</v>
      </c>
      <c r="K11" s="42">
        <v>44620.0</v>
      </c>
      <c r="L11" s="18">
        <f>IF(ISBLANK(Backlog!$K11),"",Backlog!$K11-$C$1)</f>
        <v>27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40">
        <v>2.0</v>
      </c>
      <c r="B12" s="10">
        <v>7.0</v>
      </c>
      <c r="C12" s="40">
        <v>4.0</v>
      </c>
      <c r="D12" s="41" t="s">
        <v>47</v>
      </c>
      <c r="E12" s="10"/>
      <c r="F12" s="40" t="s">
        <v>25</v>
      </c>
      <c r="G12" s="43"/>
      <c r="H12" s="18" t="str">
        <f>IF(ISBLANK(Backlog!$G12),"",Backlog!$G12-$C$1)</f>
        <v/>
      </c>
      <c r="I12" s="10" t="str">
        <f>IF(ISBLANK(Backlog!$G12),"n","y")</f>
        <v>n</v>
      </c>
      <c r="J12" s="40">
        <v>4.0</v>
      </c>
      <c r="K12" s="45">
        <v>44624.0</v>
      </c>
      <c r="L12" s="18">
        <f>IF(ISBLANK(Backlog!$K12),"",Backlog!$K12-$C$1)</f>
        <v>31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idden="1">
      <c r="A13" s="10">
        <v>2.0</v>
      </c>
      <c r="B13" s="10"/>
      <c r="C13" s="10"/>
      <c r="D13" s="41" t="s">
        <v>48</v>
      </c>
      <c r="E13" s="10"/>
      <c r="F13" s="10"/>
      <c r="G13" s="10"/>
      <c r="H13" s="18" t="str">
        <f>IF(ISBLANK(Backlog!$G13),"",Backlog!$G13-$C$1)</f>
        <v/>
      </c>
      <c r="I13" s="10" t="str">
        <f>IF(ISBLANK(Backlog!$G13),"n","y")</f>
        <v>n</v>
      </c>
      <c r="J13" s="10"/>
      <c r="K13" s="10"/>
      <c r="L13" s="43" t="str">
        <f>IF(ISBLANK(Backlog!$K13),"",Backlog!$K13-$C$1)</f>
        <v/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idden="1">
      <c r="A14" s="10">
        <v>2.0</v>
      </c>
      <c r="B14" s="10"/>
      <c r="C14" s="10"/>
      <c r="D14" s="41" t="s">
        <v>49</v>
      </c>
      <c r="E14" s="10"/>
      <c r="F14" s="10"/>
      <c r="G14" s="10"/>
      <c r="H14" s="18" t="str">
        <f>IF(ISBLANK(Backlog!$G14),"",Backlog!$G14-$C$1)</f>
        <v/>
      </c>
      <c r="I14" s="10" t="str">
        <f>IF(ISBLANK(Backlog!$G14),"n","y")</f>
        <v>n</v>
      </c>
      <c r="J14" s="10"/>
      <c r="K14" s="10"/>
      <c r="L14" s="43" t="str">
        <f>IF(ISBLANK(Backlog!$K14),"",Backlog!$K14-$C$1)</f>
        <v/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idden="1">
      <c r="A15" s="10"/>
      <c r="B15" s="10"/>
      <c r="C15" s="10"/>
      <c r="D15" s="41" t="s">
        <v>50</v>
      </c>
      <c r="E15" s="10"/>
      <c r="F15" s="10"/>
      <c r="G15" s="10"/>
      <c r="H15" s="18" t="str">
        <f>IF(ISBLANK(Backlog!$G15),"",Backlog!$G15-$C$1)</f>
        <v/>
      </c>
      <c r="I15" s="10" t="str">
        <f>IF(ISBLANK(Backlog!$G15),"n","y")</f>
        <v>n</v>
      </c>
      <c r="J15" s="10"/>
      <c r="K15" s="10"/>
      <c r="L15" s="43" t="str">
        <f>IF(ISBLANK(Backlog!$K15),"",Backlog!$K15-$C$1)</f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hidden="1">
      <c r="A16" s="10"/>
      <c r="B16" s="10"/>
      <c r="C16" s="10"/>
      <c r="D16" s="41" t="s">
        <v>51</v>
      </c>
      <c r="E16" s="10"/>
      <c r="F16" s="10"/>
      <c r="G16" s="10"/>
      <c r="H16" s="18" t="str">
        <f>IF(ISBLANK(Backlog!$G16),"",Backlog!$G16-$C$1)</f>
        <v/>
      </c>
      <c r="I16" s="10" t="str">
        <f>IF(ISBLANK(Backlog!$G16),"n","y")</f>
        <v>n</v>
      </c>
      <c r="J16" s="10"/>
      <c r="K16" s="10"/>
      <c r="L16" s="43" t="str">
        <f>IF(ISBLANK(Backlog!$K16),"",Backlog!$K16-$C$1)</f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hidden="1">
      <c r="A17" s="10"/>
      <c r="B17" s="10"/>
      <c r="C17" s="10"/>
      <c r="D17" s="46"/>
      <c r="E17" s="10"/>
      <c r="F17" s="10"/>
      <c r="G17" s="10"/>
      <c r="H17" s="18" t="str">
        <f>IF(ISBLANK(Backlog!$G17),"",Backlog!$G17-$C$1)</f>
        <v/>
      </c>
      <c r="I17" s="10" t="str">
        <f>IF(ISBLANK(Backlog!$G17),"n","y")</f>
        <v>n</v>
      </c>
      <c r="J17" s="10"/>
      <c r="K17" s="10"/>
      <c r="L17" s="43" t="str">
        <f>IF(ISBLANK(Backlog!$K17),"",Backlog!$K17-$C$1)</f>
        <v/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hidden="1">
      <c r="A18" s="10"/>
      <c r="B18" s="10"/>
      <c r="C18" s="10"/>
      <c r="D18" s="46"/>
      <c r="E18" s="10"/>
      <c r="F18" s="10"/>
      <c r="G18" s="43"/>
      <c r="H18" s="18" t="str">
        <f>IF(ISBLANK(Backlog!$G18),"",Backlog!$G18-$C$1)</f>
        <v/>
      </c>
      <c r="I18" s="10" t="str">
        <f>IF(ISBLANK(Backlog!$G18),"n","y")</f>
        <v>n</v>
      </c>
      <c r="J18" s="10"/>
      <c r="K18" s="10"/>
      <c r="L18" s="43" t="str">
        <f>IF(ISBLANK(Backlog!$K18),"",Backlog!$K18-$C$1)</f>
        <v/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hidden="1">
      <c r="A19" s="10"/>
      <c r="B19" s="10"/>
      <c r="C19" s="10"/>
      <c r="D19" s="46"/>
      <c r="E19" s="10"/>
      <c r="F19" s="10"/>
      <c r="G19" s="10"/>
      <c r="H19" s="18" t="str">
        <f>IF(ISBLANK(Backlog!$G19),"",Backlog!$G19-$C$1)</f>
        <v/>
      </c>
      <c r="I19" s="10" t="str">
        <f>IF(ISBLANK(Backlog!$G19),"n","y")</f>
        <v>n</v>
      </c>
      <c r="J19" s="10"/>
      <c r="K19" s="10"/>
      <c r="L19" s="43" t="str">
        <f>IF(ISBLANK(Backlog!$K19),"",Backlog!$K19-$C$1)</f>
        <v/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hidden="1">
      <c r="A20" s="10"/>
      <c r="B20" s="10"/>
      <c r="C20" s="10"/>
      <c r="D20" s="46"/>
      <c r="E20" s="10"/>
      <c r="F20" s="10"/>
      <c r="G20" s="10"/>
      <c r="H20" s="18" t="str">
        <f>IF(ISBLANK(Backlog!$G20),"",Backlog!$G20-$C$1)</f>
        <v/>
      </c>
      <c r="I20" s="10" t="str">
        <f>IF(ISBLANK(Backlog!$G20),"n","y")</f>
        <v>n</v>
      </c>
      <c r="J20" s="10"/>
      <c r="K20" s="10"/>
      <c r="L20" s="43" t="str">
        <f>IF(ISBLANK(Backlog!$K20),"",Backlog!$K20-$C$1)</f>
        <v/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idden="1">
      <c r="A21" s="10"/>
      <c r="B21" s="10"/>
      <c r="C21" s="10"/>
      <c r="D21" s="46"/>
      <c r="E21" s="10"/>
      <c r="F21" s="10"/>
      <c r="G21" s="10"/>
      <c r="H21" s="18" t="str">
        <f>IF(ISBLANK(Backlog!$G21),"",Backlog!$G21-$C$1)</f>
        <v/>
      </c>
      <c r="I21" s="10" t="str">
        <f>IF(ISBLANK(Backlog!$G21),"n","y")</f>
        <v>n</v>
      </c>
      <c r="J21" s="10"/>
      <c r="K21" s="10"/>
      <c r="L21" s="43" t="str">
        <f>IF(ISBLANK(Backlog!$K21),"",Backlog!$K21-$C$1)</f>
        <v/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idden="1">
      <c r="A22" s="10"/>
      <c r="B22" s="10"/>
      <c r="C22" s="10"/>
      <c r="D22" s="46"/>
      <c r="E22" s="10"/>
      <c r="F22" s="10"/>
      <c r="G22" s="10"/>
      <c r="H22" s="18" t="str">
        <f>IF(ISBLANK(Backlog!$G22),"",Backlog!$G22-$C$1)</f>
        <v/>
      </c>
      <c r="I22" s="10" t="str">
        <f>IF(ISBLANK(Backlog!$G22),"n","y")</f>
        <v>n</v>
      </c>
      <c r="J22" s="10"/>
      <c r="K22" s="10"/>
      <c r="L22" s="43" t="str">
        <f>IF(ISBLANK(Backlog!$K22),"",Backlog!$K22-$C$1)</f>
        <v/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idden="1">
      <c r="A23" s="10"/>
      <c r="B23" s="10"/>
      <c r="C23" s="10"/>
      <c r="D23" s="46"/>
      <c r="E23" s="10"/>
      <c r="F23" s="10"/>
      <c r="G23" s="10"/>
      <c r="H23" s="18" t="str">
        <f>IF(ISBLANK(Backlog!$G23),"",Backlog!$G23-$C$1)</f>
        <v/>
      </c>
      <c r="I23" s="10" t="str">
        <f>IF(ISBLANK(Backlog!$G23),"n","y")</f>
        <v>n</v>
      </c>
      <c r="J23" s="10"/>
      <c r="K23" s="10"/>
      <c r="L23" s="43" t="str">
        <f>IF(ISBLANK(Backlog!$K23),"",Backlog!$K23-$C$1)</f>
        <v/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idden="1">
      <c r="A24" s="10"/>
      <c r="B24" s="10"/>
      <c r="C24" s="10"/>
      <c r="D24" s="46"/>
      <c r="E24" s="10"/>
      <c r="F24" s="10"/>
      <c r="G24" s="10"/>
      <c r="H24" s="18" t="str">
        <f>IF(ISBLANK(Backlog!$G24),"",Backlog!$G24-$C$1)</f>
        <v/>
      </c>
      <c r="I24" s="10" t="str">
        <f>IF(ISBLANK(Backlog!$G24),"n","y")</f>
        <v>n</v>
      </c>
      <c r="J24" s="10"/>
      <c r="K24" s="10"/>
      <c r="L24" s="43" t="str">
        <f>IF(ISBLANK(Backlog!$K24),"",Backlog!$K24-$C$1)</f>
        <v/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idden="1">
      <c r="A25" s="10"/>
      <c r="B25" s="10"/>
      <c r="C25" s="10"/>
      <c r="D25" s="46"/>
      <c r="E25" s="10"/>
      <c r="F25" s="10"/>
      <c r="G25" s="10"/>
      <c r="H25" s="18" t="str">
        <f>IF(ISBLANK(Backlog!$G25),"",Backlog!$G25-$C$1)</f>
        <v/>
      </c>
      <c r="I25" s="10" t="str">
        <f>IF(ISBLANK(Backlog!$G25),"n","y")</f>
        <v>n</v>
      </c>
      <c r="J25" s="10"/>
      <c r="K25" s="10"/>
      <c r="L25" s="43" t="str">
        <f>IF(ISBLANK(Backlog!$K25),"",Backlog!$K25-$C$1)</f>
        <v/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idden="1">
      <c r="A26" s="10"/>
      <c r="B26" s="10"/>
      <c r="C26" s="10"/>
      <c r="D26" s="46"/>
      <c r="E26" s="10"/>
      <c r="F26" s="10"/>
      <c r="G26" s="10"/>
      <c r="H26" s="18" t="str">
        <f>IF(ISBLANK(Backlog!$G26),"",Backlog!$G26-$C$1)</f>
        <v/>
      </c>
      <c r="I26" s="10" t="str">
        <f>IF(ISBLANK(Backlog!$G26),"n","y")</f>
        <v>n</v>
      </c>
      <c r="J26" s="10"/>
      <c r="K26" s="10"/>
      <c r="L26" s="43" t="str">
        <f>IF(ISBLANK(Backlog!$K26),"",Backlog!$K26-$C$1)</f>
        <v/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idden="1">
      <c r="A27" s="10"/>
      <c r="B27" s="10"/>
      <c r="C27" s="10"/>
      <c r="D27" s="46"/>
      <c r="E27" s="10"/>
      <c r="F27" s="10"/>
      <c r="G27" s="10"/>
      <c r="H27" s="18" t="str">
        <f>IF(ISBLANK(Backlog!$G27),"",Backlog!$G27-$C$1)</f>
        <v/>
      </c>
      <c r="I27" s="10" t="str">
        <f>IF(ISBLANK(Backlog!$G27),"n","y")</f>
        <v>n</v>
      </c>
      <c r="J27" s="10"/>
      <c r="K27" s="10"/>
      <c r="L27" s="43" t="str">
        <f>IF(ISBLANK(Backlog!$K27),"",Backlog!$K27-$C$1)</f>
        <v/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idden="1">
      <c r="A28" s="10"/>
      <c r="B28" s="10"/>
      <c r="C28" s="10"/>
      <c r="D28" s="46"/>
      <c r="E28" s="10"/>
      <c r="F28" s="10"/>
      <c r="G28" s="10"/>
      <c r="H28" s="18" t="str">
        <f>IF(ISBLANK(Backlog!$G28),"",Backlog!$G28-$C$1)</f>
        <v/>
      </c>
      <c r="I28" s="10" t="str">
        <f>IF(ISBLANK(Backlog!$G28),"n","y")</f>
        <v>n</v>
      </c>
      <c r="J28" s="10"/>
      <c r="K28" s="10"/>
      <c r="L28" s="43" t="str">
        <f>IF(ISBLANK(Backlog!$K28),"",Backlog!$K28-$C$1)</f>
        <v/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idden="1">
      <c r="A29" s="10"/>
      <c r="B29" s="10"/>
      <c r="C29" s="10"/>
      <c r="D29" s="46"/>
      <c r="E29" s="10"/>
      <c r="F29" s="10"/>
      <c r="G29" s="10"/>
      <c r="H29" s="18" t="str">
        <f>IF(ISBLANK(Backlog!$G29),"",Backlog!$G29-$C$1)</f>
        <v/>
      </c>
      <c r="I29" s="10" t="str">
        <f>IF(ISBLANK(Backlog!$G29),"n","y")</f>
        <v>n</v>
      </c>
      <c r="J29" s="10"/>
      <c r="K29" s="10"/>
      <c r="L29" s="43" t="str">
        <f>IF(ISBLANK(Backlog!$K29),"",Backlog!$K29-$C$1)</f>
        <v/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idden="1">
      <c r="A30" s="10"/>
      <c r="B30" s="10"/>
      <c r="C30" s="10"/>
      <c r="D30" s="46"/>
      <c r="E30" s="10"/>
      <c r="F30" s="10"/>
      <c r="G30" s="10"/>
      <c r="H30" s="18" t="str">
        <f>IF(ISBLANK(Backlog!$G30),"",Backlog!$G30-$C$1)</f>
        <v/>
      </c>
      <c r="I30" s="10" t="str">
        <f>IF(ISBLANK(Backlog!$G30),"n","y")</f>
        <v>n</v>
      </c>
      <c r="J30" s="10"/>
      <c r="K30" s="10"/>
      <c r="L30" s="43" t="str">
        <f>IF(ISBLANK(Backlog!$K30),"",Backlog!$K30-$C$1)</f>
        <v/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idden="1">
      <c r="A31" s="10"/>
      <c r="B31" s="10"/>
      <c r="C31" s="10"/>
      <c r="D31" s="46"/>
      <c r="E31" s="10"/>
      <c r="F31" s="10"/>
      <c r="G31" s="10"/>
      <c r="H31" s="18" t="str">
        <f>IF(ISBLANK(Backlog!$G31),"",Backlog!$G31-$C$1)</f>
        <v/>
      </c>
      <c r="I31" s="10" t="str">
        <f>IF(ISBLANK(Backlog!$G31),"n","y")</f>
        <v>n</v>
      </c>
      <c r="J31" s="10"/>
      <c r="K31" s="10"/>
      <c r="L31" s="43" t="str">
        <f>IF(ISBLANK(Backlog!$K31),"",Backlog!$K31-$C$1)</f>
        <v/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idden="1">
      <c r="A32" s="10"/>
      <c r="B32" s="10"/>
      <c r="C32" s="10"/>
      <c r="D32" s="46"/>
      <c r="E32" s="10"/>
      <c r="F32" s="10"/>
      <c r="G32" s="10"/>
      <c r="H32" s="18" t="str">
        <f>IF(ISBLANK(Backlog!$G32),"",Backlog!$G32-$C$1)</f>
        <v/>
      </c>
      <c r="I32" s="10" t="str">
        <f>IF(ISBLANK(Backlog!$G32),"n","y")</f>
        <v>n</v>
      </c>
      <c r="J32" s="10"/>
      <c r="K32" s="10"/>
      <c r="L32" s="43" t="str">
        <f>IF(ISBLANK(Backlog!$K32),"",Backlog!$K32-$C$1)</f>
        <v/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idden="1">
      <c r="A33" s="10"/>
      <c r="B33" s="10"/>
      <c r="C33" s="10"/>
      <c r="D33" s="46"/>
      <c r="E33" s="10"/>
      <c r="F33" s="10"/>
      <c r="G33" s="10"/>
      <c r="H33" s="18" t="str">
        <f>IF(ISBLANK(Backlog!$G33),"",Backlog!$G33-$C$1)</f>
        <v/>
      </c>
      <c r="I33" s="10" t="str">
        <f>IF(ISBLANK(Backlog!$G33),"n","y")</f>
        <v>n</v>
      </c>
      <c r="J33" s="10"/>
      <c r="K33" s="10"/>
      <c r="L33" s="43" t="str">
        <f>IF(ISBLANK(Backlog!$K33),"",Backlog!$K33-$C$1)</f>
        <v/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idden="1">
      <c r="A34" s="10"/>
      <c r="B34" s="10"/>
      <c r="C34" s="10"/>
      <c r="D34" s="46"/>
      <c r="E34" s="10"/>
      <c r="F34" s="10"/>
      <c r="G34" s="10"/>
      <c r="H34" s="18" t="str">
        <f>IF(ISBLANK(Backlog!$G34),"",Backlog!$G34-$C$1)</f>
        <v/>
      </c>
      <c r="I34" s="10" t="str">
        <f>IF(ISBLANK(Backlog!$G34),"n","y")</f>
        <v>n</v>
      </c>
      <c r="J34" s="10"/>
      <c r="K34" s="10"/>
      <c r="L34" s="43" t="str">
        <f>IF(ISBLANK(Backlog!$K34),"",Backlog!$K34-$C$1)</f>
        <v/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idden="1">
      <c r="A35" s="10"/>
      <c r="B35" s="10"/>
      <c r="C35" s="10"/>
      <c r="D35" s="46"/>
      <c r="E35" s="10"/>
      <c r="F35" s="10"/>
      <c r="G35" s="10"/>
      <c r="H35" s="18" t="str">
        <f>IF(ISBLANK(Backlog!$G35),"",Backlog!$G35-$C$1)</f>
        <v/>
      </c>
      <c r="I35" s="10" t="str">
        <f>IF(ISBLANK(Backlog!$G35),"n","y")</f>
        <v>n</v>
      </c>
      <c r="J35" s="10"/>
      <c r="K35" s="10"/>
      <c r="L35" s="43" t="str">
        <f>IF(ISBLANK(Backlog!$K35),"",Backlog!$K35-$C$1)</f>
        <v/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idden="1">
      <c r="A36" s="10"/>
      <c r="B36" s="10"/>
      <c r="C36" s="10"/>
      <c r="D36" s="46"/>
      <c r="E36" s="10"/>
      <c r="F36" s="10"/>
      <c r="G36" s="10"/>
      <c r="H36" s="18" t="str">
        <f>IF(ISBLANK(Backlog!$G36),"",Backlog!$G36-$C$1)</f>
        <v/>
      </c>
      <c r="I36" s="10" t="str">
        <f>IF(ISBLANK(Backlog!$G36),"n","y")</f>
        <v>n</v>
      </c>
      <c r="J36" s="10"/>
      <c r="K36" s="10"/>
      <c r="L36" s="43" t="str">
        <f>IF(ISBLANK(Backlog!$K36),"",Backlog!$K36-$C$1)</f>
        <v/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idden="1">
      <c r="A37" s="10"/>
      <c r="B37" s="10"/>
      <c r="C37" s="10"/>
      <c r="D37" s="46"/>
      <c r="E37" s="10"/>
      <c r="F37" s="10"/>
      <c r="G37" s="10"/>
      <c r="H37" s="18" t="str">
        <f>IF(ISBLANK(Backlog!$G37),"",Backlog!$G37-$C$1)</f>
        <v/>
      </c>
      <c r="I37" s="10" t="str">
        <f>IF(ISBLANK(Backlog!$G37),"n","y")</f>
        <v>n</v>
      </c>
      <c r="J37" s="10"/>
      <c r="K37" s="10"/>
      <c r="L37" s="43" t="str">
        <f>IF(ISBLANK(Backlog!$K37),"",Backlog!$K37-$C$1)</f>
        <v/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idden="1">
      <c r="A38" s="10"/>
      <c r="B38" s="10"/>
      <c r="C38" s="10"/>
      <c r="D38" s="46"/>
      <c r="E38" s="10"/>
      <c r="F38" s="10"/>
      <c r="G38" s="10"/>
      <c r="H38" s="18" t="str">
        <f>IF(ISBLANK(Backlog!$G38),"",Backlog!$G38-$C$1)</f>
        <v/>
      </c>
      <c r="I38" s="10" t="str">
        <f>IF(ISBLANK(Backlog!$G38),"n","y")</f>
        <v>n</v>
      </c>
      <c r="J38" s="10"/>
      <c r="K38" s="10"/>
      <c r="L38" s="43" t="str">
        <f>IF(ISBLANK(Backlog!$K38),"",Backlog!$K38-$C$1)</f>
        <v/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idden="1">
      <c r="A39" s="10"/>
      <c r="B39" s="10"/>
      <c r="C39" s="10"/>
      <c r="D39" s="46"/>
      <c r="E39" s="10"/>
      <c r="F39" s="10"/>
      <c r="G39" s="10"/>
      <c r="H39" s="18" t="str">
        <f>IF(ISBLANK(Backlog!$G39),"",Backlog!$G39-$C$1)</f>
        <v/>
      </c>
      <c r="I39" s="10" t="str">
        <f>IF(ISBLANK(Backlog!$G39),"n","y")</f>
        <v>n</v>
      </c>
      <c r="J39" s="10"/>
      <c r="K39" s="10"/>
      <c r="L39" s="43" t="str">
        <f>IF(ISBLANK(Backlog!$K39),"",Backlog!$K39-$C$1)</f>
        <v/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idden="1">
      <c r="A40" s="10"/>
      <c r="B40" s="10"/>
      <c r="C40" s="10"/>
      <c r="D40" s="46"/>
      <c r="E40" s="10"/>
      <c r="F40" s="10"/>
      <c r="G40" s="10"/>
      <c r="H40" s="18" t="str">
        <f>IF(ISBLANK(Backlog!$G40),"",Backlog!$G40-$C$1)</f>
        <v/>
      </c>
      <c r="I40" s="10" t="str">
        <f>IF(ISBLANK(Backlog!$G40),"n","y")</f>
        <v>n</v>
      </c>
      <c r="J40" s="10"/>
      <c r="K40" s="10"/>
      <c r="L40" s="43" t="str">
        <f>IF(ISBLANK(Backlog!$K40),"",Backlog!$K40-$C$1)</f>
        <v/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idden="1">
      <c r="A41" s="10"/>
      <c r="B41" s="10"/>
      <c r="C41" s="10"/>
      <c r="D41" s="46"/>
      <c r="E41" s="10"/>
      <c r="F41" s="10"/>
      <c r="G41" s="10"/>
      <c r="H41" s="18" t="str">
        <f>IF(ISBLANK(Backlog!$G41),"",Backlog!$G41-$C$1)</f>
        <v/>
      </c>
      <c r="I41" s="10" t="str">
        <f>IF(ISBLANK(Backlog!$G41),"n","y")</f>
        <v>n</v>
      </c>
      <c r="J41" s="10"/>
      <c r="K41" s="10"/>
      <c r="L41" s="43" t="str">
        <f>IF(ISBLANK(Backlog!$K41),"",Backlog!$K41-$C$1)</f>
        <v/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idden="1">
      <c r="A42" s="10"/>
      <c r="B42" s="10"/>
      <c r="C42" s="10"/>
      <c r="D42" s="46"/>
      <c r="E42" s="10"/>
      <c r="F42" s="10"/>
      <c r="G42" s="10"/>
      <c r="H42" s="18" t="str">
        <f>IF(ISBLANK(Backlog!$G42),"",Backlog!$G42-$C$1)</f>
        <v/>
      </c>
      <c r="I42" s="10" t="str">
        <f>IF(ISBLANK(Backlog!$G42),"n","y")</f>
        <v>n</v>
      </c>
      <c r="J42" s="10"/>
      <c r="K42" s="10"/>
      <c r="L42" s="43" t="str">
        <f>IF(ISBLANK(Backlog!$K42),"",Backlog!$K42-$C$1)</f>
        <v/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idden="1">
      <c r="A43" s="10"/>
      <c r="B43" s="10"/>
      <c r="C43" s="10"/>
      <c r="D43" s="46"/>
      <c r="E43" s="10"/>
      <c r="F43" s="10"/>
      <c r="G43" s="10"/>
      <c r="H43" s="18" t="str">
        <f>IF(ISBLANK(Backlog!$G43),"",Backlog!$G43-$C$1)</f>
        <v/>
      </c>
      <c r="I43" s="10" t="str">
        <f>IF(ISBLANK(Backlog!$G43),"n","y")</f>
        <v>n</v>
      </c>
      <c r="J43" s="10"/>
      <c r="K43" s="10"/>
      <c r="L43" s="43" t="str">
        <f>IF(ISBLANK(Backlog!$K43),"",Backlog!$K43-$C$1)</f>
        <v/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idden="1">
      <c r="A44" s="10"/>
      <c r="B44" s="10"/>
      <c r="C44" s="10"/>
      <c r="D44" s="46"/>
      <c r="E44" s="10"/>
      <c r="F44" s="10"/>
      <c r="G44" s="10"/>
      <c r="H44" s="18" t="str">
        <f>IF(ISBLANK(Backlog!$G44),"",Backlog!$G44-$C$1)</f>
        <v/>
      </c>
      <c r="I44" s="10" t="str">
        <f>IF(ISBLANK(Backlog!$G44),"n","y")</f>
        <v>n</v>
      </c>
      <c r="J44" s="10"/>
      <c r="K44" s="10"/>
      <c r="L44" s="43" t="str">
        <f>IF(ISBLANK(Backlog!$K44),"",Backlog!$K44-$C$1)</f>
        <v/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idden="1">
      <c r="A45" s="10"/>
      <c r="B45" s="10"/>
      <c r="C45" s="10"/>
      <c r="D45" s="46"/>
      <c r="E45" s="10"/>
      <c r="F45" s="10"/>
      <c r="G45" s="10"/>
      <c r="H45" s="18" t="str">
        <f>IF(ISBLANK(Backlog!$G45),"",Backlog!$G45-$C$1)</f>
        <v/>
      </c>
      <c r="I45" s="10" t="str">
        <f>IF(ISBLANK(Backlog!$G45),"n","y")</f>
        <v>n</v>
      </c>
      <c r="J45" s="10"/>
      <c r="K45" s="10"/>
      <c r="L45" s="43" t="str">
        <f>IF(ISBLANK(Backlog!$K45),"",Backlog!$K45-$C$1)</f>
        <v/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idden="1">
      <c r="A46" s="10"/>
      <c r="B46" s="10"/>
      <c r="C46" s="10"/>
      <c r="D46" s="46"/>
      <c r="E46" s="10"/>
      <c r="F46" s="10"/>
      <c r="G46" s="10"/>
      <c r="H46" s="18" t="str">
        <f>IF(ISBLANK(Backlog!$G46),"",Backlog!$G46-$C$1)</f>
        <v/>
      </c>
      <c r="I46" s="10" t="str">
        <f>IF(ISBLANK(Backlog!$G46),"n","y")</f>
        <v>n</v>
      </c>
      <c r="J46" s="10"/>
      <c r="K46" s="10"/>
      <c r="L46" s="43" t="str">
        <f>IF(ISBLANK(Backlog!$K46),"",Backlog!$K46-$C$1)</f>
        <v/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idden="1">
      <c r="A47" s="10"/>
      <c r="B47" s="10"/>
      <c r="C47" s="10"/>
      <c r="D47" s="46"/>
      <c r="E47" s="10"/>
      <c r="F47" s="10"/>
      <c r="G47" s="10"/>
      <c r="H47" s="18" t="str">
        <f>IF(ISBLANK(Backlog!$G47),"",Backlog!$G47-$C$1)</f>
        <v/>
      </c>
      <c r="I47" s="10" t="str">
        <f>IF(ISBLANK(Backlog!$G47),"n","y")</f>
        <v>n</v>
      </c>
      <c r="J47" s="10"/>
      <c r="K47" s="10"/>
      <c r="L47" s="43" t="str">
        <f>IF(ISBLANK(Backlog!$K47),"",Backlog!$K47-$C$1)</f>
        <v/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idden="1">
      <c r="A48" s="10"/>
      <c r="B48" s="10"/>
      <c r="C48" s="10"/>
      <c r="D48" s="46"/>
      <c r="E48" s="10"/>
      <c r="F48" s="10"/>
      <c r="G48" s="10"/>
      <c r="H48" s="18" t="str">
        <f>IF(ISBLANK(Backlog!$G48),"",Backlog!$G48-$C$1)</f>
        <v/>
      </c>
      <c r="I48" s="10" t="str">
        <f>IF(ISBLANK(Backlog!$G48),"n","y")</f>
        <v>n</v>
      </c>
      <c r="J48" s="10"/>
      <c r="K48" s="10"/>
      <c r="L48" s="43" t="str">
        <f>IF(ISBLANK(Backlog!$K48),"",Backlog!$K48-$C$1)</f>
        <v/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idden="1">
      <c r="A49" s="10"/>
      <c r="B49" s="10"/>
      <c r="C49" s="10"/>
      <c r="D49" s="46"/>
      <c r="E49" s="10"/>
      <c r="F49" s="10"/>
      <c r="G49" s="10"/>
      <c r="H49" s="18" t="str">
        <f>IF(ISBLANK(Backlog!$G49),"",Backlog!$G49-$C$1)</f>
        <v/>
      </c>
      <c r="I49" s="10" t="str">
        <f>IF(ISBLANK(Backlog!$G49),"n","y")</f>
        <v>n</v>
      </c>
      <c r="J49" s="10"/>
      <c r="K49" s="10"/>
      <c r="L49" s="43" t="str">
        <f>IF(ISBLANK(Backlog!$K49),"",Backlog!$K49-$C$1)</f>
        <v/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idden="1">
      <c r="A50" s="10"/>
      <c r="B50" s="10"/>
      <c r="C50" s="10"/>
      <c r="D50" s="46"/>
      <c r="E50" s="10"/>
      <c r="F50" s="10"/>
      <c r="G50" s="10"/>
      <c r="H50" s="18" t="str">
        <f>IF(ISBLANK(Backlog!$G50),"",Backlog!$G50-$C$1)</f>
        <v/>
      </c>
      <c r="I50" s="10" t="str">
        <f>IF(ISBLANK(Backlog!$G50),"n","y")</f>
        <v>n</v>
      </c>
      <c r="J50" s="10"/>
      <c r="K50" s="10"/>
      <c r="L50" s="43" t="str">
        <f>IF(ISBLANK(Backlog!$K50),"",Backlog!$K50-$C$1)</f>
        <v/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idden="1">
      <c r="A51" s="10"/>
      <c r="B51" s="10"/>
      <c r="C51" s="10"/>
      <c r="D51" s="46"/>
      <c r="E51" s="10"/>
      <c r="F51" s="10"/>
      <c r="G51" s="10"/>
      <c r="H51" s="18" t="str">
        <f>IF(ISBLANK(Backlog!$G51),"",Backlog!$G51-$C$1)</f>
        <v/>
      </c>
      <c r="I51" s="10" t="str">
        <f>IF(ISBLANK(Backlog!$G51),"n","y")</f>
        <v>n</v>
      </c>
      <c r="J51" s="10"/>
      <c r="K51" s="10"/>
      <c r="L51" s="43" t="str">
        <f>IF(ISBLANK(Backlog!$K51),"",Backlog!$K51-$C$1)</f>
        <v/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idden="1">
      <c r="A52" s="10"/>
      <c r="B52" s="10"/>
      <c r="C52" s="10"/>
      <c r="D52" s="46"/>
      <c r="E52" s="10"/>
      <c r="F52" s="10"/>
      <c r="G52" s="10"/>
      <c r="H52" s="18" t="str">
        <f>IF(ISBLANK(Backlog!$G52),"",Backlog!$G52-$C$1)</f>
        <v/>
      </c>
      <c r="I52" s="10" t="str">
        <f>IF(ISBLANK(Backlog!$G52),"n","y")</f>
        <v>n</v>
      </c>
      <c r="J52" s="10"/>
      <c r="K52" s="10"/>
      <c r="L52" s="43" t="str">
        <f>IF(ISBLANK(Backlog!$K52),"",Backlog!$K52-$C$1)</f>
        <v/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idden="1">
      <c r="A53" s="10"/>
      <c r="B53" s="10"/>
      <c r="C53" s="10"/>
      <c r="D53" s="46"/>
      <c r="E53" s="10"/>
      <c r="F53" s="10"/>
      <c r="G53" s="10"/>
      <c r="H53" s="18" t="str">
        <f>IF(ISBLANK(Backlog!$G53),"",Backlog!$G53-$C$1)</f>
        <v/>
      </c>
      <c r="I53" s="10" t="str">
        <f>IF(ISBLANK(Backlog!$G53),"n","y")</f>
        <v>n</v>
      </c>
      <c r="J53" s="10"/>
      <c r="K53" s="10"/>
      <c r="L53" s="43" t="str">
        <f>IF(ISBLANK(Backlog!$K53),"",Backlog!$K53-$C$1)</f>
        <v/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idden="1">
      <c r="A54" s="10"/>
      <c r="B54" s="10"/>
      <c r="C54" s="10"/>
      <c r="D54" s="46"/>
      <c r="E54" s="10"/>
      <c r="F54" s="10"/>
      <c r="G54" s="10"/>
      <c r="H54" s="18" t="str">
        <f>IF(ISBLANK(Backlog!$G54),"",Backlog!$G54-$C$1)</f>
        <v/>
      </c>
      <c r="I54" s="10" t="str">
        <f>IF(ISBLANK(Backlog!$G54),"n","y")</f>
        <v>n</v>
      </c>
      <c r="J54" s="10"/>
      <c r="K54" s="10"/>
      <c r="L54" s="43" t="str">
        <f>IF(ISBLANK(Backlog!$K54),"",Backlog!$K54-$C$1)</f>
        <v/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idden="1">
      <c r="A55" s="10"/>
      <c r="B55" s="10"/>
      <c r="C55" s="10"/>
      <c r="D55" s="46"/>
      <c r="E55" s="10"/>
      <c r="F55" s="10"/>
      <c r="G55" s="10"/>
      <c r="H55" s="18" t="str">
        <f>IF(ISBLANK(Backlog!$G55),"",Backlog!$G55-$C$1)</f>
        <v/>
      </c>
      <c r="I55" s="10" t="str">
        <f>IF(ISBLANK(Backlog!$G55),"n","y")</f>
        <v>n</v>
      </c>
      <c r="J55" s="10"/>
      <c r="K55" s="10"/>
      <c r="L55" s="43" t="str">
        <f>IF(ISBLANK(Backlog!$K55),"",Backlog!$K55-$C$1)</f>
        <v/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idden="1">
      <c r="A56" s="10"/>
      <c r="B56" s="10"/>
      <c r="C56" s="10"/>
      <c r="D56" s="46"/>
      <c r="E56" s="10"/>
      <c r="F56" s="10"/>
      <c r="G56" s="10"/>
      <c r="H56" s="18" t="str">
        <f>IF(ISBLANK(Backlog!$G56),"",Backlog!$G56-$C$1)</f>
        <v/>
      </c>
      <c r="I56" s="10" t="str">
        <f>IF(ISBLANK(Backlog!$G56),"n","y")</f>
        <v>n</v>
      </c>
      <c r="J56" s="10"/>
      <c r="K56" s="10"/>
      <c r="L56" s="43" t="str">
        <f>IF(ISBLANK(Backlog!$K56),"",Backlog!$K56-$C$1)</f>
        <v/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idden="1">
      <c r="A57" s="10"/>
      <c r="B57" s="10"/>
      <c r="C57" s="10"/>
      <c r="D57" s="46"/>
      <c r="E57" s="10"/>
      <c r="F57" s="10"/>
      <c r="G57" s="10"/>
      <c r="H57" s="18" t="str">
        <f>IF(ISBLANK(Backlog!$G57),"",Backlog!$G57-$C$1)</f>
        <v/>
      </c>
      <c r="I57" s="10" t="str">
        <f>IF(ISBLANK(Backlog!$G57),"n","y")</f>
        <v>n</v>
      </c>
      <c r="J57" s="10"/>
      <c r="K57" s="10"/>
      <c r="L57" s="43" t="str">
        <f>IF(ISBLANK(Backlog!$K57),"",Backlog!$K57-$C$1)</f>
        <v/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idden="1">
      <c r="A58" s="10"/>
      <c r="B58" s="10"/>
      <c r="C58" s="10"/>
      <c r="D58" s="46"/>
      <c r="E58" s="10"/>
      <c r="F58" s="10"/>
      <c r="G58" s="10"/>
      <c r="H58" s="18" t="str">
        <f>IF(ISBLANK(Backlog!$G58),"",Backlog!$G58-$C$1)</f>
        <v/>
      </c>
      <c r="I58" s="10" t="str">
        <f>IF(ISBLANK(Backlog!$G58),"n","y")</f>
        <v>n</v>
      </c>
      <c r="J58" s="10"/>
      <c r="K58" s="10"/>
      <c r="L58" s="43" t="str">
        <f>IF(ISBLANK(Backlog!$K58),"",Backlog!$K58-$C$1)</f>
        <v/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idden="1">
      <c r="A59" s="10"/>
      <c r="B59" s="10"/>
      <c r="C59" s="10"/>
      <c r="D59" s="46"/>
      <c r="E59" s="10"/>
      <c r="F59" s="10"/>
      <c r="G59" s="10"/>
      <c r="H59" s="18" t="str">
        <f>IF(ISBLANK(Backlog!$G59),"",Backlog!$G59-$C$1)</f>
        <v/>
      </c>
      <c r="I59" s="10" t="str">
        <f>IF(ISBLANK(Backlog!$G59),"n","y")</f>
        <v>n</v>
      </c>
      <c r="J59" s="10"/>
      <c r="K59" s="10"/>
      <c r="L59" s="43" t="str">
        <f>IF(ISBLANK(Backlog!$K59),"",Backlog!$K59-$C$1)</f>
        <v/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idden="1">
      <c r="A60" s="10"/>
      <c r="B60" s="10"/>
      <c r="C60" s="10"/>
      <c r="D60" s="46"/>
      <c r="E60" s="10"/>
      <c r="F60" s="10"/>
      <c r="G60" s="10"/>
      <c r="H60" s="18" t="str">
        <f>IF(ISBLANK(Backlog!$G60),"",Backlog!$G60-$C$1)</f>
        <v/>
      </c>
      <c r="I60" s="10" t="str">
        <f>IF(ISBLANK(Backlog!$G60),"n","y")</f>
        <v>n</v>
      </c>
      <c r="J60" s="10"/>
      <c r="K60" s="10"/>
      <c r="L60" s="43" t="str">
        <f>IF(ISBLANK(Backlog!$K60),"",Backlog!$K60-$C$1)</f>
        <v/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idden="1">
      <c r="A61" s="10"/>
      <c r="B61" s="10"/>
      <c r="C61" s="10"/>
      <c r="D61" s="46"/>
      <c r="E61" s="10"/>
      <c r="F61" s="10"/>
      <c r="G61" s="10"/>
      <c r="H61" s="18" t="str">
        <f>IF(ISBLANK(Backlog!$G61),"",Backlog!$G61-$C$1)</f>
        <v/>
      </c>
      <c r="I61" s="10" t="str">
        <f>IF(ISBLANK(Backlog!$G61),"n","y")</f>
        <v>n</v>
      </c>
      <c r="J61" s="10"/>
      <c r="K61" s="10"/>
      <c r="L61" s="43" t="str">
        <f>IF(ISBLANK(Backlog!$K61),"",Backlog!$K61-$C$1)</f>
        <v/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idden="1">
      <c r="A62" s="10"/>
      <c r="B62" s="10"/>
      <c r="C62" s="10"/>
      <c r="D62" s="46"/>
      <c r="E62" s="10"/>
      <c r="F62" s="10"/>
      <c r="G62" s="10"/>
      <c r="H62" s="18" t="str">
        <f>IF(ISBLANK(Backlog!$G62),"",Backlog!$G62-$C$1)</f>
        <v/>
      </c>
      <c r="I62" s="10" t="str">
        <f>IF(ISBLANK(Backlog!$G62),"n","y")</f>
        <v>n</v>
      </c>
      <c r="J62" s="10"/>
      <c r="K62" s="10"/>
      <c r="L62" s="43" t="str">
        <f>IF(ISBLANK(Backlog!$K62),"",Backlog!$K62-$C$1)</f>
        <v/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idden="1">
      <c r="A63" s="10"/>
      <c r="B63" s="10"/>
      <c r="C63" s="10"/>
      <c r="D63" s="46"/>
      <c r="E63" s="10"/>
      <c r="F63" s="10"/>
      <c r="G63" s="10"/>
      <c r="H63" s="18" t="str">
        <f>IF(ISBLANK(Backlog!$G63),"",Backlog!$G63-$C$1)</f>
        <v/>
      </c>
      <c r="I63" s="10" t="str">
        <f>IF(ISBLANK(Backlog!$G63),"n","y")</f>
        <v>n</v>
      </c>
      <c r="J63" s="10"/>
      <c r="K63" s="10"/>
      <c r="L63" s="43" t="str">
        <f>IF(ISBLANK(Backlog!$K63),"",Backlog!$K63-$C$1)</f>
        <v/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idden="1">
      <c r="A64" s="10"/>
      <c r="B64" s="10"/>
      <c r="C64" s="10"/>
      <c r="D64" s="46"/>
      <c r="E64" s="10"/>
      <c r="F64" s="10"/>
      <c r="G64" s="10"/>
      <c r="H64" s="18" t="str">
        <f>IF(ISBLANK(Backlog!$G64),"",Backlog!$G64-$C$1)</f>
        <v/>
      </c>
      <c r="I64" s="10" t="str">
        <f>IF(ISBLANK(Backlog!$G64),"n","y")</f>
        <v>n</v>
      </c>
      <c r="J64" s="10"/>
      <c r="K64" s="10"/>
      <c r="L64" s="43" t="str">
        <f>IF(ISBLANK(Backlog!$K64),"",Backlog!$K64-$C$1)</f>
        <v/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idden="1">
      <c r="A65" s="10"/>
      <c r="B65" s="10"/>
      <c r="C65" s="10"/>
      <c r="D65" s="46"/>
      <c r="E65" s="10"/>
      <c r="F65" s="10"/>
      <c r="G65" s="10"/>
      <c r="H65" s="18" t="str">
        <f>IF(ISBLANK(Backlog!$G65),"",Backlog!$G65-$C$1)</f>
        <v/>
      </c>
      <c r="I65" s="10" t="str">
        <f>IF(ISBLANK(Backlog!$G65),"n","y")</f>
        <v>n</v>
      </c>
      <c r="J65" s="10"/>
      <c r="K65" s="10"/>
      <c r="L65" s="43" t="str">
        <f>IF(ISBLANK(Backlog!$K65),"",Backlog!$K65-$C$1)</f>
        <v/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idden="1">
      <c r="A66" s="10"/>
      <c r="B66" s="10"/>
      <c r="C66" s="10"/>
      <c r="D66" s="46"/>
      <c r="E66" s="10"/>
      <c r="F66" s="10"/>
      <c r="G66" s="10"/>
      <c r="H66" s="18" t="str">
        <f>IF(ISBLANK(Backlog!$G66),"",Backlog!$G66-$C$1)</f>
        <v/>
      </c>
      <c r="I66" s="10" t="str">
        <f>IF(ISBLANK(Backlog!$G66),"n","y")</f>
        <v>n</v>
      </c>
      <c r="J66" s="10"/>
      <c r="K66" s="10"/>
      <c r="L66" s="43" t="str">
        <f>IF(ISBLANK(Backlog!$K66),"",Backlog!$K66-$C$1)</f>
        <v/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idden="1">
      <c r="A67" s="10"/>
      <c r="B67" s="10"/>
      <c r="C67" s="10"/>
      <c r="D67" s="46"/>
      <c r="E67" s="10"/>
      <c r="F67" s="10"/>
      <c r="G67" s="10"/>
      <c r="H67" s="18" t="str">
        <f>IF(ISBLANK(Backlog!$G67),"",Backlog!$G67-$C$1)</f>
        <v/>
      </c>
      <c r="I67" s="10" t="str">
        <f>IF(ISBLANK(Backlog!$G67),"n","y")</f>
        <v>n</v>
      </c>
      <c r="J67" s="10"/>
      <c r="K67" s="10"/>
      <c r="L67" s="43" t="str">
        <f>IF(ISBLANK(Backlog!$K67),"",Backlog!$K67-$C$1)</f>
        <v/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idden="1">
      <c r="A68" s="10"/>
      <c r="B68" s="10"/>
      <c r="C68" s="10"/>
      <c r="D68" s="46"/>
      <c r="E68" s="10"/>
      <c r="F68" s="10"/>
      <c r="G68" s="10"/>
      <c r="H68" s="18" t="str">
        <f>IF(ISBLANK(Backlog!$G68),"",Backlog!$G68-$C$1)</f>
        <v/>
      </c>
      <c r="I68" s="10" t="str">
        <f>IF(ISBLANK(Backlog!$G68),"n","y")</f>
        <v>n</v>
      </c>
      <c r="J68" s="10"/>
      <c r="K68" s="10"/>
      <c r="L68" s="43" t="str">
        <f>IF(ISBLANK(Backlog!$K68),"",Backlog!$K68-$C$1)</f>
        <v/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idden="1">
      <c r="A69" s="10"/>
      <c r="B69" s="10"/>
      <c r="C69" s="10"/>
      <c r="D69" s="46"/>
      <c r="E69" s="10"/>
      <c r="F69" s="10"/>
      <c r="G69" s="10"/>
      <c r="H69" s="18" t="str">
        <f>IF(ISBLANK(Backlog!$G69),"",Backlog!$G69-$C$1)</f>
        <v/>
      </c>
      <c r="I69" s="10" t="str">
        <f>IF(ISBLANK(Backlog!$G69),"n","y")</f>
        <v>n</v>
      </c>
      <c r="J69" s="10"/>
      <c r="K69" s="10"/>
      <c r="L69" s="43" t="str">
        <f>IF(ISBLANK(Backlog!$K69),"",Backlog!$K69-$C$1)</f>
        <v/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idden="1">
      <c r="A70" s="10"/>
      <c r="B70" s="10"/>
      <c r="C70" s="10"/>
      <c r="D70" s="46"/>
      <c r="E70" s="10"/>
      <c r="F70" s="10"/>
      <c r="G70" s="10"/>
      <c r="H70" s="18" t="str">
        <f>IF(ISBLANK(Backlog!$G70),"",Backlog!$G70-$C$1)</f>
        <v/>
      </c>
      <c r="I70" s="10" t="str">
        <f>IF(ISBLANK(Backlog!$G70),"n","y")</f>
        <v>n</v>
      </c>
      <c r="J70" s="10"/>
      <c r="K70" s="10"/>
      <c r="L70" s="43" t="str">
        <f>IF(ISBLANK(Backlog!$K70),"",Backlog!$K70-$C$1)</f>
        <v/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idden="1">
      <c r="A71" s="10"/>
      <c r="B71" s="10"/>
      <c r="C71" s="10"/>
      <c r="D71" s="46"/>
      <c r="E71" s="10"/>
      <c r="F71" s="10"/>
      <c r="G71" s="10"/>
      <c r="H71" s="18" t="str">
        <f>IF(ISBLANK(Backlog!$G71),"",Backlog!$G71-$C$1)</f>
        <v/>
      </c>
      <c r="I71" s="10" t="str">
        <f>IF(ISBLANK(Backlog!$G71),"n","y")</f>
        <v>n</v>
      </c>
      <c r="J71" s="10"/>
      <c r="K71" s="10"/>
      <c r="L71" s="43" t="str">
        <f>IF(ISBLANK(Backlog!$K71),"",Backlog!$K71-$C$1)</f>
        <v/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idden="1">
      <c r="A72" s="10"/>
      <c r="B72" s="10"/>
      <c r="C72" s="10"/>
      <c r="D72" s="46"/>
      <c r="E72" s="10"/>
      <c r="F72" s="10"/>
      <c r="G72" s="10"/>
      <c r="H72" s="18" t="str">
        <f>IF(ISBLANK(Backlog!$G72),"",Backlog!$G72-$C$1)</f>
        <v/>
      </c>
      <c r="I72" s="10" t="str">
        <f>IF(ISBLANK(Backlog!$G72),"n","y")</f>
        <v>n</v>
      </c>
      <c r="J72" s="10"/>
      <c r="K72" s="10"/>
      <c r="L72" s="43" t="str">
        <f>IF(ISBLANK(Backlog!$K72),"",Backlog!$K72-$C$1)</f>
        <v/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idden="1">
      <c r="A73" s="10"/>
      <c r="B73" s="10"/>
      <c r="C73" s="10"/>
      <c r="D73" s="46"/>
      <c r="E73" s="10"/>
      <c r="F73" s="10"/>
      <c r="G73" s="10"/>
      <c r="H73" s="18" t="str">
        <f>IF(ISBLANK(Backlog!$G73),"",Backlog!$G73-$C$1)</f>
        <v/>
      </c>
      <c r="I73" s="10" t="str">
        <f>IF(ISBLANK(Backlog!$G73),"n","y")</f>
        <v>n</v>
      </c>
      <c r="J73" s="10"/>
      <c r="K73" s="10"/>
      <c r="L73" s="43" t="str">
        <f>IF(ISBLANK(Backlog!$K73),"",Backlog!$K73-$C$1)</f>
        <v/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idden="1">
      <c r="A74" s="10"/>
      <c r="B74" s="10"/>
      <c r="C74" s="10"/>
      <c r="D74" s="46"/>
      <c r="E74" s="10"/>
      <c r="F74" s="10"/>
      <c r="G74" s="10"/>
      <c r="H74" s="18" t="str">
        <f>IF(ISBLANK(Backlog!$G74),"",Backlog!$G74-$C$1)</f>
        <v/>
      </c>
      <c r="I74" s="10" t="str">
        <f>IF(ISBLANK(Backlog!$G74),"n","y")</f>
        <v>n</v>
      </c>
      <c r="J74" s="10"/>
      <c r="K74" s="10"/>
      <c r="L74" s="43" t="str">
        <f>IF(ISBLANK(Backlog!$K74),"",Backlog!$K74-$C$1)</f>
        <v/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idden="1">
      <c r="A75" s="10"/>
      <c r="B75" s="10"/>
      <c r="C75" s="10"/>
      <c r="D75" s="46"/>
      <c r="E75" s="10"/>
      <c r="F75" s="10"/>
      <c r="G75" s="10"/>
      <c r="H75" s="18" t="str">
        <f>IF(ISBLANK(Backlog!$G75),"",Backlog!$G75-$C$1)</f>
        <v/>
      </c>
      <c r="I75" s="10" t="str">
        <f>IF(ISBLANK(Backlog!$G75),"n","y")</f>
        <v>n</v>
      </c>
      <c r="J75" s="10"/>
      <c r="K75" s="10"/>
      <c r="L75" s="43" t="str">
        <f>IF(ISBLANK(Backlog!$K75),"",Backlog!$K75-$C$1)</f>
        <v/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idden="1">
      <c r="A76" s="10"/>
      <c r="B76" s="10"/>
      <c r="C76" s="10"/>
      <c r="D76" s="46"/>
      <c r="E76" s="10"/>
      <c r="F76" s="10"/>
      <c r="G76" s="10"/>
      <c r="H76" s="18" t="str">
        <f>IF(ISBLANK(Backlog!$G76),"",Backlog!$G76-$C$1)</f>
        <v/>
      </c>
      <c r="I76" s="10" t="str">
        <f>IF(ISBLANK(Backlog!$G76),"n","y")</f>
        <v>n</v>
      </c>
      <c r="J76" s="10"/>
      <c r="K76" s="10"/>
      <c r="L76" s="43" t="str">
        <f>IF(ISBLANK(Backlog!$K76),"",Backlog!$K76-$C$1)</f>
        <v/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idden="1">
      <c r="A77" s="10"/>
      <c r="B77" s="10"/>
      <c r="C77" s="10"/>
      <c r="D77" s="46"/>
      <c r="E77" s="10"/>
      <c r="F77" s="10"/>
      <c r="G77" s="10"/>
      <c r="H77" s="18" t="str">
        <f>IF(ISBLANK(Backlog!$G77),"",Backlog!$G77-$C$1)</f>
        <v/>
      </c>
      <c r="I77" s="10" t="str">
        <f>IF(ISBLANK(Backlog!$G77),"n","y")</f>
        <v>n</v>
      </c>
      <c r="J77" s="10"/>
      <c r="K77" s="10"/>
      <c r="L77" s="43" t="str">
        <f>IF(ISBLANK(Backlog!$K77),"",Backlog!$K77-$C$1)</f>
        <v/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idden="1">
      <c r="A78" s="10"/>
      <c r="B78" s="10"/>
      <c r="C78" s="10"/>
      <c r="D78" s="46"/>
      <c r="E78" s="10"/>
      <c r="F78" s="10"/>
      <c r="G78" s="10"/>
      <c r="H78" s="18" t="str">
        <f>IF(ISBLANK(Backlog!$G78),"",Backlog!$G78-$C$1)</f>
        <v/>
      </c>
      <c r="I78" s="10" t="str">
        <f>IF(ISBLANK(Backlog!$G78),"n","y")</f>
        <v>n</v>
      </c>
      <c r="J78" s="10"/>
      <c r="K78" s="10"/>
      <c r="L78" s="43" t="str">
        <f>IF(ISBLANK(Backlog!$K78),"",Backlog!$K78-$C$1)</f>
        <v/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idden="1">
      <c r="A79" s="10"/>
      <c r="B79" s="10"/>
      <c r="C79" s="10"/>
      <c r="D79" s="46"/>
      <c r="E79" s="10"/>
      <c r="F79" s="10"/>
      <c r="G79" s="10"/>
      <c r="H79" s="18" t="str">
        <f>IF(ISBLANK(Backlog!$G79),"",Backlog!$G79-$C$1)</f>
        <v/>
      </c>
      <c r="I79" s="10" t="str">
        <f>IF(ISBLANK(Backlog!$G79),"n","y")</f>
        <v>n</v>
      </c>
      <c r="J79" s="10"/>
      <c r="K79" s="10"/>
      <c r="L79" s="43" t="str">
        <f>IF(ISBLANK(Backlog!$K79),"",Backlog!$K79-$C$1)</f>
        <v/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idden="1">
      <c r="A80" s="10"/>
      <c r="B80" s="10"/>
      <c r="C80" s="10"/>
      <c r="D80" s="46"/>
      <c r="E80" s="10"/>
      <c r="F80" s="10"/>
      <c r="G80" s="10"/>
      <c r="H80" s="18" t="str">
        <f>IF(ISBLANK(Backlog!$G80),"",Backlog!$G80-$C$1)</f>
        <v/>
      </c>
      <c r="I80" s="10" t="str">
        <f>IF(ISBLANK(Backlog!$G80),"n","y")</f>
        <v>n</v>
      </c>
      <c r="J80" s="10"/>
      <c r="K80" s="10"/>
      <c r="L80" s="43" t="str">
        <f>IF(ISBLANK(Backlog!$K80),"",Backlog!$K80-$C$1)</f>
        <v/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idden="1">
      <c r="A81" s="10"/>
      <c r="B81" s="10"/>
      <c r="C81" s="10"/>
      <c r="D81" s="46"/>
      <c r="E81" s="10"/>
      <c r="F81" s="10"/>
      <c r="G81" s="10"/>
      <c r="H81" s="18" t="str">
        <f>IF(ISBLANK(Backlog!$G81),"",Backlog!$G81-$C$1)</f>
        <v/>
      </c>
      <c r="I81" s="10" t="str">
        <f>IF(ISBLANK(Backlog!$G81),"n","y")</f>
        <v>n</v>
      </c>
      <c r="J81" s="10"/>
      <c r="K81" s="10"/>
      <c r="L81" s="43" t="str">
        <f>IF(ISBLANK(Backlog!$K81),"",Backlog!$K81-$C$1)</f>
        <v/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idden="1">
      <c r="A82" s="10"/>
      <c r="B82" s="10"/>
      <c r="C82" s="10"/>
      <c r="D82" s="46"/>
      <c r="E82" s="10"/>
      <c r="F82" s="10"/>
      <c r="G82" s="10"/>
      <c r="H82" s="18" t="str">
        <f>IF(ISBLANK(Backlog!$G82),"",Backlog!$G82-$C$1)</f>
        <v/>
      </c>
      <c r="I82" s="10" t="str">
        <f>IF(ISBLANK(Backlog!$G82),"n","y")</f>
        <v>n</v>
      </c>
      <c r="J82" s="10"/>
      <c r="K82" s="10"/>
      <c r="L82" s="43" t="str">
        <f>IF(ISBLANK(Backlog!$K82),"",Backlog!$K82-$C$1)</f>
        <v/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idden="1">
      <c r="A83" s="10"/>
      <c r="B83" s="10"/>
      <c r="C83" s="10"/>
      <c r="D83" s="46"/>
      <c r="E83" s="10"/>
      <c r="F83" s="10"/>
      <c r="G83" s="10"/>
      <c r="H83" s="18" t="str">
        <f>IF(ISBLANK(Backlog!$G83),"",Backlog!$G83-$C$1)</f>
        <v/>
      </c>
      <c r="I83" s="10" t="str">
        <f>IF(ISBLANK(Backlog!$G83),"n","y")</f>
        <v>n</v>
      </c>
      <c r="J83" s="10"/>
      <c r="K83" s="10"/>
      <c r="L83" s="43" t="str">
        <f>IF(ISBLANK(Backlog!$K83),"",Backlog!$K83-$C$1)</f>
        <v/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idden="1">
      <c r="A84" s="10"/>
      <c r="B84" s="10"/>
      <c r="C84" s="10"/>
      <c r="D84" s="46"/>
      <c r="E84" s="10"/>
      <c r="F84" s="10"/>
      <c r="G84" s="10"/>
      <c r="H84" s="18" t="str">
        <f>IF(ISBLANK(Backlog!$G84),"",Backlog!$G84-$C$1)</f>
        <v/>
      </c>
      <c r="I84" s="10" t="str">
        <f>IF(ISBLANK(Backlog!$G84),"n","y")</f>
        <v>n</v>
      </c>
      <c r="J84" s="10"/>
      <c r="K84" s="10"/>
      <c r="L84" s="43" t="str">
        <f>IF(ISBLANK(Backlog!$K84),"",Backlog!$K84-$C$1)</f>
        <v/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idden="1">
      <c r="A85" s="10"/>
      <c r="B85" s="10"/>
      <c r="C85" s="10"/>
      <c r="D85" s="46"/>
      <c r="E85" s="10"/>
      <c r="F85" s="10"/>
      <c r="G85" s="10"/>
      <c r="H85" s="18" t="str">
        <f>IF(ISBLANK(Backlog!$G85),"",Backlog!$G85-$C$1)</f>
        <v/>
      </c>
      <c r="I85" s="10" t="str">
        <f>IF(ISBLANK(Backlog!$G85),"n","y")</f>
        <v>n</v>
      </c>
      <c r="J85" s="10"/>
      <c r="K85" s="10"/>
      <c r="L85" s="43" t="str">
        <f>IF(ISBLANK(Backlog!$K85),"",Backlog!$K85-$C$1)</f>
        <v/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idden="1">
      <c r="A86" s="10"/>
      <c r="B86" s="10"/>
      <c r="C86" s="10"/>
      <c r="D86" s="46"/>
      <c r="E86" s="10"/>
      <c r="F86" s="10"/>
      <c r="G86" s="10"/>
      <c r="H86" s="18" t="str">
        <f>IF(ISBLANK(Backlog!$G86),"",Backlog!$G86-$C$1)</f>
        <v/>
      </c>
      <c r="I86" s="10" t="str">
        <f>IF(ISBLANK(Backlog!$G86),"n","y")</f>
        <v>n</v>
      </c>
      <c r="J86" s="10"/>
      <c r="K86" s="10"/>
      <c r="L86" s="43" t="str">
        <f>IF(ISBLANK(Backlog!$K86),"",Backlog!$K86-$C$1)</f>
        <v/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idden="1">
      <c r="A87" s="10"/>
      <c r="B87" s="10"/>
      <c r="C87" s="10"/>
      <c r="D87" s="46"/>
      <c r="E87" s="10"/>
      <c r="F87" s="10"/>
      <c r="G87" s="10"/>
      <c r="H87" s="18" t="str">
        <f>IF(ISBLANK(Backlog!$G87),"",Backlog!$G87-$C$1)</f>
        <v/>
      </c>
      <c r="I87" s="10" t="str">
        <f>IF(ISBLANK(Backlog!$G87),"n","y")</f>
        <v>n</v>
      </c>
      <c r="J87" s="10"/>
      <c r="K87" s="10"/>
      <c r="L87" s="43" t="str">
        <f>IF(ISBLANK(Backlog!$K87),"",Backlog!$K87-$C$1)</f>
        <v/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idden="1">
      <c r="A88" s="10"/>
      <c r="B88" s="10"/>
      <c r="C88" s="10"/>
      <c r="D88" s="46"/>
      <c r="E88" s="10"/>
      <c r="F88" s="10"/>
      <c r="G88" s="10"/>
      <c r="H88" s="18" t="str">
        <f>IF(ISBLANK(Backlog!$G88),"",Backlog!$G88-$C$1)</f>
        <v/>
      </c>
      <c r="I88" s="10" t="str">
        <f>IF(ISBLANK(Backlog!$G88),"n","y")</f>
        <v>n</v>
      </c>
      <c r="J88" s="10"/>
      <c r="K88" s="10"/>
      <c r="L88" s="43" t="str">
        <f>IF(ISBLANK(Backlog!$K88),"",Backlog!$K88-$C$1)</f>
        <v/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idden="1">
      <c r="A89" s="10"/>
      <c r="B89" s="10"/>
      <c r="C89" s="10"/>
      <c r="D89" s="46"/>
      <c r="E89" s="10"/>
      <c r="F89" s="10"/>
      <c r="G89" s="10"/>
      <c r="H89" s="18" t="str">
        <f>IF(ISBLANK(Backlog!$G89),"",Backlog!$G89-$C$1)</f>
        <v/>
      </c>
      <c r="I89" s="10" t="str">
        <f>IF(ISBLANK(Backlog!$G89),"n","y")</f>
        <v>n</v>
      </c>
      <c r="J89" s="10"/>
      <c r="K89" s="10"/>
      <c r="L89" s="43" t="str">
        <f>IF(ISBLANK(Backlog!$K89),"",Backlog!$K89-$C$1)</f>
        <v/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idden="1">
      <c r="A90" s="10"/>
      <c r="B90" s="10"/>
      <c r="C90" s="10"/>
      <c r="D90" s="46"/>
      <c r="E90" s="10"/>
      <c r="F90" s="10"/>
      <c r="G90" s="10"/>
      <c r="H90" s="18" t="str">
        <f>IF(ISBLANK(Backlog!$G90),"",Backlog!$G90-$C$1)</f>
        <v/>
      </c>
      <c r="I90" s="10" t="str">
        <f>IF(ISBLANK(Backlog!$G90),"n","y")</f>
        <v>n</v>
      </c>
      <c r="J90" s="10"/>
      <c r="K90" s="10"/>
      <c r="L90" s="43" t="str">
        <f>IF(ISBLANK(Backlog!$K90),"",Backlog!$K90-$C$1)</f>
        <v/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idden="1">
      <c r="A91" s="10"/>
      <c r="B91" s="10"/>
      <c r="C91" s="10"/>
      <c r="D91" s="46"/>
      <c r="E91" s="10"/>
      <c r="F91" s="10"/>
      <c r="G91" s="10"/>
      <c r="H91" s="18" t="str">
        <f>IF(ISBLANK(Backlog!$G91),"",Backlog!$G91-$C$1)</f>
        <v/>
      </c>
      <c r="I91" s="10" t="str">
        <f>IF(ISBLANK(Backlog!$G91),"n","y")</f>
        <v>n</v>
      </c>
      <c r="J91" s="10"/>
      <c r="K91" s="10"/>
      <c r="L91" s="43" t="str">
        <f>IF(ISBLANK(Backlog!$K91),"",Backlog!$K91-$C$1)</f>
        <v/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idden="1">
      <c r="A92" s="10"/>
      <c r="B92" s="10"/>
      <c r="C92" s="10"/>
      <c r="D92" s="46"/>
      <c r="E92" s="10"/>
      <c r="F92" s="10"/>
      <c r="G92" s="10"/>
      <c r="H92" s="18" t="str">
        <f>IF(ISBLANK(Backlog!$G92),"",Backlog!$G92-$C$1)</f>
        <v/>
      </c>
      <c r="I92" s="10" t="str">
        <f>IF(ISBLANK(Backlog!$G92),"n","y")</f>
        <v>n</v>
      </c>
      <c r="J92" s="10"/>
      <c r="K92" s="10"/>
      <c r="L92" s="43" t="str">
        <f>IF(ISBLANK(Backlog!$K92),"",Backlog!$K92-$C$1)</f>
        <v/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idden="1">
      <c r="A93" s="10"/>
      <c r="B93" s="10"/>
      <c r="C93" s="10"/>
      <c r="D93" s="46"/>
      <c r="E93" s="10"/>
      <c r="F93" s="10"/>
      <c r="G93" s="10"/>
      <c r="H93" s="18" t="str">
        <f>IF(ISBLANK(Backlog!$G93),"",Backlog!$G93-$C$1)</f>
        <v/>
      </c>
      <c r="I93" s="10" t="str">
        <f>IF(ISBLANK(Backlog!$G93),"n","y")</f>
        <v>n</v>
      </c>
      <c r="J93" s="10"/>
      <c r="K93" s="10"/>
      <c r="L93" s="43" t="str">
        <f>IF(ISBLANK(Backlog!$K93),"",Backlog!$K93-$C$1)</f>
        <v/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idden="1">
      <c r="A94" s="10"/>
      <c r="B94" s="10"/>
      <c r="C94" s="10"/>
      <c r="D94" s="46"/>
      <c r="E94" s="10"/>
      <c r="F94" s="10"/>
      <c r="G94" s="10"/>
      <c r="H94" s="18" t="str">
        <f>IF(ISBLANK(Backlog!$G94),"",Backlog!$G94-$C$1)</f>
        <v/>
      </c>
      <c r="I94" s="10" t="str">
        <f>IF(ISBLANK(Backlog!$G94),"n","y")</f>
        <v>n</v>
      </c>
      <c r="J94" s="10"/>
      <c r="K94" s="10"/>
      <c r="L94" s="43" t="str">
        <f>IF(ISBLANK(Backlog!$K94),"",Backlog!$K94-$C$1)</f>
        <v/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idden="1">
      <c r="A95" s="10"/>
      <c r="B95" s="10"/>
      <c r="C95" s="10"/>
      <c r="D95" s="46"/>
      <c r="E95" s="10"/>
      <c r="F95" s="10"/>
      <c r="G95" s="10"/>
      <c r="H95" s="18" t="str">
        <f>IF(ISBLANK(Backlog!$G95),"",Backlog!$G95-$C$1)</f>
        <v/>
      </c>
      <c r="I95" s="10" t="str">
        <f>IF(ISBLANK(Backlog!$G95),"n","y")</f>
        <v>n</v>
      </c>
      <c r="J95" s="10"/>
      <c r="K95" s="10"/>
      <c r="L95" s="43" t="str">
        <f>IF(ISBLANK(Backlog!$K95),"",Backlog!$K95-$C$1)</f>
        <v/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idden="1">
      <c r="A96" s="10"/>
      <c r="B96" s="10"/>
      <c r="C96" s="10"/>
      <c r="D96" s="46"/>
      <c r="E96" s="10"/>
      <c r="F96" s="10"/>
      <c r="G96" s="10"/>
      <c r="H96" s="18" t="str">
        <f>IF(ISBLANK(Backlog!$G96),"",Backlog!$G96-$C$1)</f>
        <v/>
      </c>
      <c r="I96" s="10" t="str">
        <f>IF(ISBLANK(Backlog!$G96),"n","y")</f>
        <v>n</v>
      </c>
      <c r="J96" s="10"/>
      <c r="K96" s="10"/>
      <c r="L96" s="43" t="str">
        <f>IF(ISBLANK(Backlog!$K96),"",Backlog!$K96-$C$1)</f>
        <v/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idden="1">
      <c r="A97" s="10"/>
      <c r="B97" s="10"/>
      <c r="C97" s="10"/>
      <c r="D97" s="46"/>
      <c r="E97" s="10"/>
      <c r="F97" s="10"/>
      <c r="G97" s="10"/>
      <c r="H97" s="18" t="str">
        <f>IF(ISBLANK(Backlog!$G97),"",Backlog!$G97-$C$1)</f>
        <v/>
      </c>
      <c r="I97" s="10" t="str">
        <f>IF(ISBLANK(Backlog!$G97),"n","y")</f>
        <v>n</v>
      </c>
      <c r="J97" s="10"/>
      <c r="K97" s="10"/>
      <c r="L97" s="43" t="str">
        <f>IF(ISBLANK(Backlog!$K97),"",Backlog!$K97-$C$1)</f>
        <v/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idden="1">
      <c r="A98" s="10"/>
      <c r="B98" s="10"/>
      <c r="C98" s="10"/>
      <c r="D98" s="46"/>
      <c r="E98" s="10"/>
      <c r="F98" s="10"/>
      <c r="G98" s="10"/>
      <c r="H98" s="18" t="str">
        <f>IF(ISBLANK(Backlog!$G98),"",Backlog!$G98-$C$1)</f>
        <v/>
      </c>
      <c r="I98" s="10" t="str">
        <f>IF(ISBLANK(Backlog!$G98),"n","y")</f>
        <v>n</v>
      </c>
      <c r="J98" s="10"/>
      <c r="K98" s="10"/>
      <c r="L98" s="43" t="str">
        <f>IF(ISBLANK(Backlog!$K98),"",Backlog!$K98-$C$1)</f>
        <v/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idden="1">
      <c r="A99" s="10"/>
      <c r="B99" s="10"/>
      <c r="C99" s="10"/>
      <c r="D99" s="46"/>
      <c r="E99" s="10"/>
      <c r="F99" s="10"/>
      <c r="G99" s="10"/>
      <c r="H99" s="18" t="str">
        <f>IF(ISBLANK(Backlog!$G99),"",Backlog!$G99-$C$1)</f>
        <v/>
      </c>
      <c r="I99" s="10" t="str">
        <f>IF(ISBLANK(Backlog!$G99),"n","y")</f>
        <v>n</v>
      </c>
      <c r="J99" s="10"/>
      <c r="K99" s="10"/>
      <c r="L99" s="43" t="str">
        <f>IF(ISBLANK(Backlog!$K99),"",Backlog!$K99-$C$1)</f>
        <v/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idden="1">
      <c r="A100" s="10"/>
      <c r="B100" s="10"/>
      <c r="C100" s="10"/>
      <c r="D100" s="46"/>
      <c r="E100" s="10"/>
      <c r="F100" s="10"/>
      <c r="G100" s="10"/>
      <c r="H100" s="18" t="str">
        <f>IF(ISBLANK(Backlog!$G100),"",Backlog!$G100-$C$1)</f>
        <v/>
      </c>
      <c r="I100" s="10" t="str">
        <f>IF(ISBLANK(Backlog!$G100),"n","y")</f>
        <v>n</v>
      </c>
      <c r="J100" s="10"/>
      <c r="K100" s="10"/>
      <c r="L100" s="43" t="str">
        <f>IF(ISBLANK(Backlog!$K100),"",Backlog!$K100-$C$1)</f>
        <v/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idden="1">
      <c r="A101" s="10"/>
      <c r="B101" s="10"/>
      <c r="C101" s="10"/>
      <c r="D101" s="46"/>
      <c r="E101" s="10"/>
      <c r="F101" s="10"/>
      <c r="G101" s="10"/>
      <c r="H101" s="18" t="str">
        <f>IF(ISBLANK(Backlog!$G101),"",Backlog!$G101-$C$1)</f>
        <v/>
      </c>
      <c r="I101" s="10" t="str">
        <f>IF(ISBLANK(Backlog!$G101),"n","y")</f>
        <v>n</v>
      </c>
      <c r="J101" s="10"/>
      <c r="K101" s="10"/>
      <c r="L101" s="43" t="str">
        <f>IF(ISBLANK(Backlog!$K101),"",Backlog!$K101-$C$1)</f>
        <v/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idden="1">
      <c r="A102" s="10"/>
      <c r="B102" s="10"/>
      <c r="C102" s="10"/>
      <c r="D102" s="46"/>
      <c r="E102" s="10"/>
      <c r="F102" s="10"/>
      <c r="G102" s="10"/>
      <c r="H102" s="18" t="str">
        <f>IF(ISBLANK(Backlog!$G102),"",Backlog!$G102-$C$1)</f>
        <v/>
      </c>
      <c r="I102" s="10" t="str">
        <f>IF(ISBLANK(Backlog!$G102),"n","y")</f>
        <v>n</v>
      </c>
      <c r="J102" s="10"/>
      <c r="K102" s="10"/>
      <c r="L102" s="43" t="str">
        <f>IF(ISBLANK(Backlog!$K102),"",Backlog!$K102-$C$1)</f>
        <v/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idden="1">
      <c r="A103" s="10"/>
      <c r="B103" s="10"/>
      <c r="C103" s="10"/>
      <c r="D103" s="46"/>
      <c r="E103" s="10"/>
      <c r="F103" s="10"/>
      <c r="G103" s="10"/>
      <c r="H103" s="18" t="str">
        <f>IF(ISBLANK(Backlog!$G103),"",Backlog!$G103-$C$1)</f>
        <v/>
      </c>
      <c r="I103" s="10" t="str">
        <f>IF(ISBLANK(Backlog!$G103),"n","y")</f>
        <v>n</v>
      </c>
      <c r="J103" s="10"/>
      <c r="K103" s="10"/>
      <c r="L103" s="43" t="str">
        <f>IF(ISBLANK(Backlog!$K103),"",Backlog!$K103-$C$1)</f>
        <v/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idden="1">
      <c r="A104" s="10"/>
      <c r="B104" s="10"/>
      <c r="C104" s="10"/>
      <c r="D104" s="46"/>
      <c r="E104" s="10"/>
      <c r="F104" s="10"/>
      <c r="G104" s="10"/>
      <c r="H104" s="18" t="str">
        <f>IF(ISBLANK(Backlog!$G104),"",Backlog!$G104-$C$1)</f>
        <v/>
      </c>
      <c r="I104" s="10" t="str">
        <f>IF(ISBLANK(Backlog!$G104),"n","y")</f>
        <v>n</v>
      </c>
      <c r="J104" s="10"/>
      <c r="K104" s="10"/>
      <c r="L104" s="43" t="str">
        <f>IF(ISBLANK(Backlog!$K104),"",Backlog!$K104-$C$1)</f>
        <v/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idden="1">
      <c r="A105" s="10"/>
      <c r="B105" s="10"/>
      <c r="C105" s="10"/>
      <c r="D105" s="46"/>
      <c r="E105" s="10"/>
      <c r="F105" s="10"/>
      <c r="G105" s="10"/>
      <c r="H105" s="18" t="str">
        <f>IF(ISBLANK(Backlog!$G105),"",Backlog!$G105-$C$1)</f>
        <v/>
      </c>
      <c r="I105" s="10" t="str">
        <f>IF(ISBLANK(Backlog!$G105),"n","y")</f>
        <v>n</v>
      </c>
      <c r="J105" s="10"/>
      <c r="K105" s="10"/>
      <c r="L105" s="43" t="str">
        <f>IF(ISBLANK(Backlog!$K105),"",Backlog!$K105-$C$1)</f>
        <v/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idden="1">
      <c r="A106" s="10"/>
      <c r="B106" s="10"/>
      <c r="C106" s="10"/>
      <c r="D106" s="46"/>
      <c r="E106" s="10"/>
      <c r="F106" s="10"/>
      <c r="G106" s="10"/>
      <c r="H106" s="18" t="str">
        <f>IF(ISBLANK(Backlog!$G106),"",Backlog!$G106-$C$1)</f>
        <v/>
      </c>
      <c r="I106" s="10" t="str">
        <f>IF(ISBLANK(Backlog!$G106),"n","y")</f>
        <v>n</v>
      </c>
      <c r="J106" s="10"/>
      <c r="K106" s="10"/>
      <c r="L106" s="43" t="str">
        <f>IF(ISBLANK(Backlog!$K106),"",Backlog!$K106-$C$1)</f>
        <v/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idden="1">
      <c r="A107" s="10"/>
      <c r="B107" s="10"/>
      <c r="C107" s="10"/>
      <c r="D107" s="46"/>
      <c r="E107" s="10"/>
      <c r="F107" s="10"/>
      <c r="G107" s="10"/>
      <c r="H107" s="18" t="str">
        <f>IF(ISBLANK(Backlog!$G107),"",Backlog!$G107-$C$1)</f>
        <v/>
      </c>
      <c r="I107" s="10" t="str">
        <f>IF(ISBLANK(Backlog!$G107),"n","y")</f>
        <v>n</v>
      </c>
      <c r="J107" s="10"/>
      <c r="K107" s="10"/>
      <c r="L107" s="43" t="str">
        <f>IF(ISBLANK(Backlog!$K107),"",Backlog!$K107-$C$1)</f>
        <v/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idden="1">
      <c r="A108" s="10"/>
      <c r="B108" s="10"/>
      <c r="C108" s="10"/>
      <c r="D108" s="46"/>
      <c r="E108" s="10"/>
      <c r="F108" s="10"/>
      <c r="G108" s="10"/>
      <c r="H108" s="18" t="str">
        <f>IF(ISBLANK(Backlog!$G108),"",Backlog!$G108-$C$1)</f>
        <v/>
      </c>
      <c r="I108" s="10" t="str">
        <f>IF(ISBLANK(Backlog!$G108),"n","y")</f>
        <v>n</v>
      </c>
      <c r="J108" s="10"/>
      <c r="K108" s="10"/>
      <c r="L108" s="43" t="str">
        <f>IF(ISBLANK(Backlog!$K108),"",Backlog!$K108-$C$1)</f>
        <v/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idden="1">
      <c r="A109" s="10"/>
      <c r="B109" s="10"/>
      <c r="C109" s="10"/>
      <c r="D109" s="46"/>
      <c r="E109" s="10"/>
      <c r="F109" s="10"/>
      <c r="G109" s="10"/>
      <c r="H109" s="18" t="str">
        <f>IF(ISBLANK(Backlog!$G109),"",Backlog!$G109-$C$1)</f>
        <v/>
      </c>
      <c r="I109" s="10" t="str">
        <f>IF(ISBLANK(Backlog!$G109),"n","y")</f>
        <v>n</v>
      </c>
      <c r="J109" s="10"/>
      <c r="K109" s="10"/>
      <c r="L109" s="43" t="str">
        <f>IF(ISBLANK(Backlog!$K109),"",Backlog!$K109-$C$1)</f>
        <v/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idden="1">
      <c r="A110" s="10"/>
      <c r="B110" s="10"/>
      <c r="C110" s="10"/>
      <c r="D110" s="46"/>
      <c r="E110" s="10"/>
      <c r="F110" s="10"/>
      <c r="G110" s="10"/>
      <c r="H110" s="18" t="str">
        <f>IF(ISBLANK(Backlog!$G110),"",Backlog!$G110-$C$1)</f>
        <v/>
      </c>
      <c r="I110" s="10" t="str">
        <f>IF(ISBLANK(Backlog!$G110),"n","y")</f>
        <v>n</v>
      </c>
      <c r="J110" s="10"/>
      <c r="K110" s="10"/>
      <c r="L110" s="43" t="str">
        <f>IF(ISBLANK(Backlog!$K110),"",Backlog!$K110-$C$1)</f>
        <v/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idden="1">
      <c r="A111" s="10"/>
      <c r="B111" s="10"/>
      <c r="C111" s="10"/>
      <c r="D111" s="46"/>
      <c r="E111" s="10"/>
      <c r="F111" s="10"/>
      <c r="G111" s="10"/>
      <c r="H111" s="18" t="str">
        <f>IF(ISBLANK(Backlog!$G111),"",Backlog!$G111-$C$1)</f>
        <v/>
      </c>
      <c r="I111" s="10" t="str">
        <f>IF(ISBLANK(Backlog!$G111),"n","y")</f>
        <v>n</v>
      </c>
      <c r="J111" s="10"/>
      <c r="K111" s="10"/>
      <c r="L111" s="43" t="str">
        <f>IF(ISBLANK(Backlog!$K111),"",Backlog!$K111-$C$1)</f>
        <v/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idden="1">
      <c r="A112" s="10"/>
      <c r="B112" s="10"/>
      <c r="C112" s="10"/>
      <c r="D112" s="46"/>
      <c r="E112" s="10"/>
      <c r="F112" s="10"/>
      <c r="G112" s="10"/>
      <c r="H112" s="18" t="str">
        <f>IF(ISBLANK(Backlog!$G112),"",Backlog!$G112-$C$1)</f>
        <v/>
      </c>
      <c r="I112" s="10" t="str">
        <f>IF(ISBLANK(Backlog!$G112),"n","y")</f>
        <v>n</v>
      </c>
      <c r="J112" s="10"/>
      <c r="K112" s="10"/>
      <c r="L112" s="43" t="str">
        <f>IF(ISBLANK(Backlog!$K112),"",Backlog!$K112-$C$1)</f>
        <v/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idden="1">
      <c r="A113" s="10"/>
      <c r="B113" s="10"/>
      <c r="C113" s="10"/>
      <c r="D113" s="46"/>
      <c r="E113" s="10"/>
      <c r="F113" s="10"/>
      <c r="G113" s="10"/>
      <c r="H113" s="18" t="str">
        <f>IF(ISBLANK(Backlog!$G113),"",Backlog!$G113-$C$1)</f>
        <v/>
      </c>
      <c r="I113" s="10" t="str">
        <f>IF(ISBLANK(Backlog!$G113),"n","y")</f>
        <v>n</v>
      </c>
      <c r="J113" s="10"/>
      <c r="K113" s="10"/>
      <c r="L113" s="43" t="str">
        <f>IF(ISBLANK(Backlog!$K113),"",Backlog!$K113-$C$1)</f>
        <v/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idden="1">
      <c r="A114" s="10"/>
      <c r="B114" s="10"/>
      <c r="C114" s="10"/>
      <c r="D114" s="46"/>
      <c r="E114" s="10"/>
      <c r="F114" s="10"/>
      <c r="G114" s="10"/>
      <c r="H114" s="18" t="str">
        <f>IF(ISBLANK(Backlog!$G114),"",Backlog!$G114-$C$1)</f>
        <v/>
      </c>
      <c r="I114" s="10" t="str">
        <f>IF(ISBLANK(Backlog!$G114),"n","y")</f>
        <v>n</v>
      </c>
      <c r="J114" s="10"/>
      <c r="K114" s="10"/>
      <c r="L114" s="43" t="str">
        <f>IF(ISBLANK(Backlog!$K114),"",Backlog!$K114-$C$1)</f>
        <v/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idden="1">
      <c r="A115" s="10"/>
      <c r="B115" s="10"/>
      <c r="C115" s="10"/>
      <c r="D115" s="46"/>
      <c r="E115" s="10"/>
      <c r="F115" s="10"/>
      <c r="G115" s="10"/>
      <c r="H115" s="18" t="str">
        <f>IF(ISBLANK(Backlog!$G115),"",Backlog!$G115-$C$1)</f>
        <v/>
      </c>
      <c r="I115" s="10" t="str">
        <f>IF(ISBLANK(Backlog!$G115),"n","y")</f>
        <v>n</v>
      </c>
      <c r="J115" s="10"/>
      <c r="K115" s="10"/>
      <c r="L115" s="43" t="str">
        <f>IF(ISBLANK(Backlog!$K115),"",Backlog!$K115-$C$1)</f>
        <v/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idden="1">
      <c r="A116" s="10"/>
      <c r="B116" s="10"/>
      <c r="C116" s="10"/>
      <c r="D116" s="46"/>
      <c r="E116" s="10"/>
      <c r="F116" s="10"/>
      <c r="G116" s="10"/>
      <c r="H116" s="18" t="str">
        <f>IF(ISBLANK(Backlog!$G116),"",Backlog!$G116-$C$1)</f>
        <v/>
      </c>
      <c r="I116" s="10" t="str">
        <f>IF(ISBLANK(Backlog!$G116),"n","y")</f>
        <v>n</v>
      </c>
      <c r="J116" s="10"/>
      <c r="K116" s="10"/>
      <c r="L116" s="43" t="str">
        <f>IF(ISBLANK(Backlog!$K116),"",Backlog!$K116-$C$1)</f>
        <v/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idden="1">
      <c r="A117" s="10"/>
      <c r="B117" s="10"/>
      <c r="C117" s="10"/>
      <c r="D117" s="46"/>
      <c r="E117" s="10"/>
      <c r="F117" s="10"/>
      <c r="G117" s="10"/>
      <c r="H117" s="18" t="str">
        <f>IF(ISBLANK(Backlog!$G117),"",Backlog!$G117-$C$1)</f>
        <v/>
      </c>
      <c r="I117" s="10" t="str">
        <f>IF(ISBLANK(Backlog!$G117),"n","y")</f>
        <v>n</v>
      </c>
      <c r="J117" s="10"/>
      <c r="K117" s="10"/>
      <c r="L117" s="43" t="str">
        <f>IF(ISBLANK(Backlog!$K117),"",Backlog!$K117-$C$1)</f>
        <v/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idden="1">
      <c r="A118" s="10"/>
      <c r="B118" s="10"/>
      <c r="C118" s="10"/>
      <c r="D118" s="46"/>
      <c r="E118" s="10"/>
      <c r="F118" s="10"/>
      <c r="G118" s="10"/>
      <c r="H118" s="18" t="str">
        <f>IF(ISBLANK(Backlog!$G118),"",Backlog!$G118-$C$1)</f>
        <v/>
      </c>
      <c r="I118" s="10" t="str">
        <f>IF(ISBLANK(Backlog!$G118),"n","y")</f>
        <v>n</v>
      </c>
      <c r="J118" s="10"/>
      <c r="K118" s="10"/>
      <c r="L118" s="43" t="str">
        <f>IF(ISBLANK(Backlog!$K118),"",Backlog!$K118-$C$1)</f>
        <v/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idden="1">
      <c r="A119" s="10"/>
      <c r="B119" s="10"/>
      <c r="C119" s="10"/>
      <c r="D119" s="46"/>
      <c r="E119" s="10"/>
      <c r="F119" s="10"/>
      <c r="G119" s="10"/>
      <c r="H119" s="18" t="str">
        <f>IF(ISBLANK(Backlog!$G119),"",Backlog!$G119-$C$1)</f>
        <v/>
      </c>
      <c r="I119" s="10" t="str">
        <f>IF(ISBLANK(Backlog!$G119),"n","y")</f>
        <v>n</v>
      </c>
      <c r="J119" s="10"/>
      <c r="K119" s="10"/>
      <c r="L119" s="43" t="str">
        <f>IF(ISBLANK(Backlog!$K119),"",Backlog!$K119-$C$1)</f>
        <v/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idden="1">
      <c r="A120" s="10"/>
      <c r="B120" s="10"/>
      <c r="C120" s="10"/>
      <c r="D120" s="46"/>
      <c r="E120" s="10"/>
      <c r="F120" s="10"/>
      <c r="G120" s="10"/>
      <c r="H120" s="18" t="str">
        <f>IF(ISBLANK(Backlog!$G120),"",Backlog!$G120-$C$1)</f>
        <v/>
      </c>
      <c r="I120" s="10" t="str">
        <f>IF(ISBLANK(Backlog!$G120),"n","y")</f>
        <v>n</v>
      </c>
      <c r="J120" s="10"/>
      <c r="K120" s="10"/>
      <c r="L120" s="43" t="str">
        <f>IF(ISBLANK(Backlog!$K120),"",Backlog!$K120-$C$1)</f>
        <v/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idden="1">
      <c r="A121" s="10"/>
      <c r="B121" s="10"/>
      <c r="C121" s="10"/>
      <c r="D121" s="46"/>
      <c r="E121" s="10"/>
      <c r="F121" s="10"/>
      <c r="G121" s="10"/>
      <c r="H121" s="18" t="str">
        <f>IF(ISBLANK(Backlog!$G121),"",Backlog!$G121-$C$1)</f>
        <v/>
      </c>
      <c r="I121" s="10" t="str">
        <f>IF(ISBLANK(Backlog!$G121),"n","y")</f>
        <v>n</v>
      </c>
      <c r="J121" s="10"/>
      <c r="K121" s="10"/>
      <c r="L121" s="43" t="str">
        <f>IF(ISBLANK(Backlog!$K121),"",Backlog!$K121-$C$1)</f>
        <v/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idden="1">
      <c r="A122" s="10"/>
      <c r="B122" s="10"/>
      <c r="C122" s="10"/>
      <c r="D122" s="46"/>
      <c r="E122" s="10"/>
      <c r="F122" s="10"/>
      <c r="G122" s="10"/>
      <c r="H122" s="18" t="str">
        <f>IF(ISBLANK(Backlog!$G122),"",Backlog!$G122-$C$1)</f>
        <v/>
      </c>
      <c r="I122" s="10" t="str">
        <f>IF(ISBLANK(Backlog!$G122),"n","y")</f>
        <v>n</v>
      </c>
      <c r="J122" s="10"/>
      <c r="K122" s="10"/>
      <c r="L122" s="43" t="str">
        <f>IF(ISBLANK(Backlog!$K122),"",Backlog!$K122-$C$1)</f>
        <v/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idden="1">
      <c r="A123" s="10"/>
      <c r="B123" s="10"/>
      <c r="C123" s="10"/>
      <c r="D123" s="46"/>
      <c r="E123" s="10"/>
      <c r="F123" s="10"/>
      <c r="G123" s="10"/>
      <c r="H123" s="18" t="str">
        <f>IF(ISBLANK(Backlog!$G123),"",Backlog!$G123-$C$1)</f>
        <v/>
      </c>
      <c r="I123" s="10" t="str">
        <f>IF(ISBLANK(Backlog!$G123),"n","y")</f>
        <v>n</v>
      </c>
      <c r="J123" s="10"/>
      <c r="K123" s="10"/>
      <c r="L123" s="43" t="str">
        <f>IF(ISBLANK(Backlog!$K123),"",Backlog!$K123-$C$1)</f>
        <v/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idden="1">
      <c r="A124" s="10"/>
      <c r="B124" s="10"/>
      <c r="C124" s="10"/>
      <c r="D124" s="46"/>
      <c r="E124" s="10"/>
      <c r="F124" s="10"/>
      <c r="G124" s="10"/>
      <c r="H124" s="18" t="str">
        <f>IF(ISBLANK(Backlog!$G124),"",Backlog!$G124-$C$1)</f>
        <v/>
      </c>
      <c r="I124" s="10" t="str">
        <f>IF(ISBLANK(Backlog!$G124),"n","y")</f>
        <v>n</v>
      </c>
      <c r="J124" s="10"/>
      <c r="K124" s="10"/>
      <c r="L124" s="43" t="str">
        <f>IF(ISBLANK(Backlog!$K124),"",Backlog!$K124-$C$1)</f>
        <v/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idden="1">
      <c r="A125" s="10"/>
      <c r="B125" s="10"/>
      <c r="C125" s="10"/>
      <c r="D125" s="46"/>
      <c r="E125" s="10"/>
      <c r="F125" s="10"/>
      <c r="G125" s="10"/>
      <c r="H125" s="18" t="str">
        <f>IF(ISBLANK(Backlog!$G125),"",Backlog!$G125-$C$1)</f>
        <v/>
      </c>
      <c r="I125" s="10" t="str">
        <f>IF(ISBLANK(Backlog!$G125),"n","y")</f>
        <v>n</v>
      </c>
      <c r="J125" s="10"/>
      <c r="K125" s="10"/>
      <c r="L125" s="43" t="str">
        <f>IF(ISBLANK(Backlog!$K125),"",Backlog!$K125-$C$1)</f>
        <v/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idden="1">
      <c r="A126" s="10"/>
      <c r="B126" s="10"/>
      <c r="C126" s="10"/>
      <c r="D126" s="46"/>
      <c r="E126" s="10"/>
      <c r="F126" s="10"/>
      <c r="G126" s="10"/>
      <c r="H126" s="18" t="str">
        <f>IF(ISBLANK(Backlog!$G126),"",Backlog!$G126-$C$1)</f>
        <v/>
      </c>
      <c r="I126" s="10" t="str">
        <f>IF(ISBLANK(Backlog!$G126),"n","y")</f>
        <v>n</v>
      </c>
      <c r="J126" s="10"/>
      <c r="K126" s="10"/>
      <c r="L126" s="43" t="str">
        <f>IF(ISBLANK(Backlog!$K126),"",Backlog!$K126-$C$1)</f>
        <v/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idden="1">
      <c r="A127" s="10"/>
      <c r="B127" s="10"/>
      <c r="C127" s="10"/>
      <c r="D127" s="46"/>
      <c r="E127" s="10"/>
      <c r="F127" s="10"/>
      <c r="G127" s="10"/>
      <c r="H127" s="18" t="str">
        <f>IF(ISBLANK(Backlog!$G127),"",Backlog!$G127-$C$1)</f>
        <v/>
      </c>
      <c r="I127" s="10" t="str">
        <f>IF(ISBLANK(Backlog!$G127),"n","y")</f>
        <v>n</v>
      </c>
      <c r="J127" s="10"/>
      <c r="K127" s="10"/>
      <c r="L127" s="43" t="str">
        <f>IF(ISBLANK(Backlog!$K127),"",Backlog!$K127-$C$1)</f>
        <v/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idden="1">
      <c r="A128" s="10"/>
      <c r="B128" s="10"/>
      <c r="C128" s="10"/>
      <c r="D128" s="46"/>
      <c r="E128" s="10"/>
      <c r="F128" s="10"/>
      <c r="G128" s="10"/>
      <c r="H128" s="18" t="str">
        <f>IF(ISBLANK(Backlog!$G128),"",Backlog!$G128-$C$1)</f>
        <v/>
      </c>
      <c r="I128" s="10" t="str">
        <f>IF(ISBLANK(Backlog!$G128),"n","y")</f>
        <v>n</v>
      </c>
      <c r="J128" s="10"/>
      <c r="K128" s="10"/>
      <c r="L128" s="43" t="str">
        <f>IF(ISBLANK(Backlog!$K128),"",Backlog!$K128-$C$1)</f>
        <v/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idden="1">
      <c r="A129" s="10"/>
      <c r="B129" s="10"/>
      <c r="C129" s="10"/>
      <c r="D129" s="46"/>
      <c r="E129" s="10"/>
      <c r="F129" s="10"/>
      <c r="G129" s="10"/>
      <c r="H129" s="18" t="str">
        <f>IF(ISBLANK(Backlog!$G129),"",Backlog!$G129-$C$1)</f>
        <v/>
      </c>
      <c r="I129" s="10" t="str">
        <f>IF(ISBLANK(Backlog!$G129),"n","y")</f>
        <v>n</v>
      </c>
      <c r="J129" s="10"/>
      <c r="K129" s="10"/>
      <c r="L129" s="43" t="str">
        <f>IF(ISBLANK(Backlog!$K129),"",Backlog!$K129-$C$1)</f>
        <v/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idden="1">
      <c r="A130" s="10"/>
      <c r="B130" s="10"/>
      <c r="C130" s="10"/>
      <c r="D130" s="46"/>
      <c r="E130" s="10"/>
      <c r="F130" s="10"/>
      <c r="G130" s="10"/>
      <c r="H130" s="18" t="str">
        <f>IF(ISBLANK(Backlog!$G130),"",Backlog!$G130-$C$1)</f>
        <v/>
      </c>
      <c r="I130" s="10" t="str">
        <f>IF(ISBLANK(Backlog!$G130),"n","y")</f>
        <v>n</v>
      </c>
      <c r="J130" s="10"/>
      <c r="K130" s="10"/>
      <c r="L130" s="43" t="str">
        <f>IF(ISBLANK(Backlog!$K130),"",Backlog!$K130-$C$1)</f>
        <v/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idden="1">
      <c r="A131" s="10"/>
      <c r="B131" s="10"/>
      <c r="C131" s="10"/>
      <c r="D131" s="46"/>
      <c r="E131" s="10"/>
      <c r="F131" s="10"/>
      <c r="G131" s="10"/>
      <c r="H131" s="18" t="str">
        <f>IF(ISBLANK(Backlog!$G131),"",Backlog!$G131-$C$1)</f>
        <v/>
      </c>
      <c r="I131" s="10" t="str">
        <f>IF(ISBLANK(Backlog!$G131),"n","y")</f>
        <v>n</v>
      </c>
      <c r="J131" s="10"/>
      <c r="K131" s="10"/>
      <c r="L131" s="43" t="str">
        <f>IF(ISBLANK(Backlog!$K131),"",Backlog!$K131-$C$1)</f>
        <v/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idden="1">
      <c r="A132" s="10"/>
      <c r="B132" s="10"/>
      <c r="C132" s="10"/>
      <c r="D132" s="46"/>
      <c r="E132" s="10"/>
      <c r="F132" s="10"/>
      <c r="G132" s="10"/>
      <c r="H132" s="18" t="str">
        <f>IF(ISBLANK(Backlog!$G132),"",Backlog!$G132-$C$1)</f>
        <v/>
      </c>
      <c r="I132" s="10" t="str">
        <f>IF(ISBLANK(Backlog!$G132),"n","y")</f>
        <v>n</v>
      </c>
      <c r="J132" s="10"/>
      <c r="K132" s="10"/>
      <c r="L132" s="43" t="str">
        <f>IF(ISBLANK(Backlog!$K132),"",Backlog!$K132-$C$1)</f>
        <v/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idden="1">
      <c r="A133" s="10"/>
      <c r="B133" s="10"/>
      <c r="C133" s="10"/>
      <c r="D133" s="46"/>
      <c r="E133" s="10"/>
      <c r="F133" s="10"/>
      <c r="G133" s="10"/>
      <c r="H133" s="18" t="str">
        <f>IF(ISBLANK(Backlog!$G133),"",Backlog!$G133-$C$1)</f>
        <v/>
      </c>
      <c r="I133" s="10" t="str">
        <f>IF(ISBLANK(Backlog!$G133),"n","y")</f>
        <v>n</v>
      </c>
      <c r="J133" s="10"/>
      <c r="K133" s="10"/>
      <c r="L133" s="43" t="str">
        <f>IF(ISBLANK(Backlog!$K133),"",Backlog!$K133-$C$1)</f>
        <v/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idden="1">
      <c r="A134" s="10"/>
      <c r="B134" s="10"/>
      <c r="C134" s="10"/>
      <c r="D134" s="46"/>
      <c r="E134" s="10"/>
      <c r="F134" s="10"/>
      <c r="G134" s="10"/>
      <c r="H134" s="18" t="str">
        <f>IF(ISBLANK(Backlog!$G134),"",Backlog!$G134-$C$1)</f>
        <v/>
      </c>
      <c r="I134" s="10" t="str">
        <f>IF(ISBLANK(Backlog!$G134),"n","y")</f>
        <v>n</v>
      </c>
      <c r="J134" s="10"/>
      <c r="K134" s="10"/>
      <c r="L134" s="43" t="str">
        <f>IF(ISBLANK(Backlog!$K134),"",Backlog!$K134-$C$1)</f>
        <v/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idden="1">
      <c r="A135" s="10"/>
      <c r="B135" s="10"/>
      <c r="C135" s="10"/>
      <c r="D135" s="46"/>
      <c r="E135" s="10"/>
      <c r="F135" s="10"/>
      <c r="G135" s="10"/>
      <c r="H135" s="18" t="str">
        <f>IF(ISBLANK(Backlog!$G135),"",Backlog!$G135-$C$1)</f>
        <v/>
      </c>
      <c r="I135" s="10" t="str">
        <f>IF(ISBLANK(Backlog!$G135),"n","y")</f>
        <v>n</v>
      </c>
      <c r="J135" s="10"/>
      <c r="K135" s="10"/>
      <c r="L135" s="43" t="str">
        <f>IF(ISBLANK(Backlog!$K135),"",Backlog!$K135-$C$1)</f>
        <v/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idden="1">
      <c r="A136" s="10"/>
      <c r="B136" s="10"/>
      <c r="C136" s="10"/>
      <c r="D136" s="46"/>
      <c r="E136" s="10"/>
      <c r="F136" s="10"/>
      <c r="G136" s="10"/>
      <c r="H136" s="18" t="str">
        <f>IF(ISBLANK(Backlog!$G136),"",Backlog!$G136-$C$1)</f>
        <v/>
      </c>
      <c r="I136" s="10" t="str">
        <f>IF(ISBLANK(Backlog!$G136),"n","y")</f>
        <v>n</v>
      </c>
      <c r="J136" s="10"/>
      <c r="K136" s="10"/>
      <c r="L136" s="43" t="str">
        <f>IF(ISBLANK(Backlog!$K136),"",Backlog!$K136-$C$1)</f>
        <v/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idden="1">
      <c r="A137" s="10"/>
      <c r="B137" s="10"/>
      <c r="C137" s="10"/>
      <c r="D137" s="46"/>
      <c r="E137" s="10"/>
      <c r="F137" s="10"/>
      <c r="G137" s="10"/>
      <c r="H137" s="18" t="str">
        <f>IF(ISBLANK(Backlog!$G137),"",Backlog!$G137-$C$1)</f>
        <v/>
      </c>
      <c r="I137" s="10" t="str">
        <f>IF(ISBLANK(Backlog!$G137),"n","y")</f>
        <v>n</v>
      </c>
      <c r="J137" s="10"/>
      <c r="K137" s="10"/>
      <c r="L137" s="43" t="str">
        <f>IF(ISBLANK(Backlog!$K137),"",Backlog!$K137-$C$1)</f>
        <v/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idden="1">
      <c r="A138" s="10"/>
      <c r="B138" s="10"/>
      <c r="C138" s="10"/>
      <c r="D138" s="46"/>
      <c r="E138" s="10"/>
      <c r="F138" s="10"/>
      <c r="G138" s="10"/>
      <c r="H138" s="18" t="str">
        <f>IF(ISBLANK(Backlog!$G138),"",Backlog!$G138-$C$1)</f>
        <v/>
      </c>
      <c r="I138" s="10" t="str">
        <f>IF(ISBLANK(Backlog!$G138),"n","y")</f>
        <v>n</v>
      </c>
      <c r="J138" s="10"/>
      <c r="K138" s="10"/>
      <c r="L138" s="43" t="str">
        <f>IF(ISBLANK(Backlog!$K138),"",Backlog!$K138-$C$1)</f>
        <v/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idden="1">
      <c r="A139" s="10"/>
      <c r="B139" s="10"/>
      <c r="C139" s="10"/>
      <c r="D139" s="46"/>
      <c r="E139" s="10"/>
      <c r="F139" s="10"/>
      <c r="G139" s="10"/>
      <c r="H139" s="18" t="str">
        <f>IF(ISBLANK(Backlog!$G139),"",Backlog!$G139-$C$1)</f>
        <v/>
      </c>
      <c r="I139" s="10" t="str">
        <f>IF(ISBLANK(Backlog!$G139),"n","y")</f>
        <v>n</v>
      </c>
      <c r="J139" s="10"/>
      <c r="K139" s="10"/>
      <c r="L139" s="43" t="str">
        <f>IF(ISBLANK(Backlog!$K139),"",Backlog!$K139-$C$1)</f>
        <v/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idden="1">
      <c r="A140" s="10"/>
      <c r="B140" s="10"/>
      <c r="C140" s="10"/>
      <c r="D140" s="46"/>
      <c r="E140" s="10"/>
      <c r="F140" s="10"/>
      <c r="G140" s="10"/>
      <c r="H140" s="18" t="str">
        <f>IF(ISBLANK(Backlog!$G140),"",Backlog!$G140-$C$1)</f>
        <v/>
      </c>
      <c r="I140" s="10" t="str">
        <f>IF(ISBLANK(Backlog!$G140),"n","y")</f>
        <v>n</v>
      </c>
      <c r="J140" s="10"/>
      <c r="K140" s="10"/>
      <c r="L140" s="43" t="str">
        <f>IF(ISBLANK(Backlog!$K140),"",Backlog!$K140-$C$1)</f>
        <v/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idden="1">
      <c r="A141" s="10"/>
      <c r="B141" s="10"/>
      <c r="C141" s="10"/>
      <c r="D141" s="46"/>
      <c r="E141" s="10"/>
      <c r="F141" s="10"/>
      <c r="G141" s="10"/>
      <c r="H141" s="18" t="str">
        <f>IF(ISBLANK(Backlog!$G141),"",Backlog!$G141-$C$1)</f>
        <v/>
      </c>
      <c r="I141" s="10" t="str">
        <f>IF(ISBLANK(Backlog!$G141),"n","y")</f>
        <v>n</v>
      </c>
      <c r="J141" s="10"/>
      <c r="K141" s="10"/>
      <c r="L141" s="43" t="str">
        <f>IF(ISBLANK(Backlog!$K141),"",Backlog!$K141-$C$1)</f>
        <v/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idden="1">
      <c r="A142" s="10"/>
      <c r="B142" s="10"/>
      <c r="C142" s="10"/>
      <c r="D142" s="46"/>
      <c r="E142" s="10"/>
      <c r="F142" s="10"/>
      <c r="G142" s="10"/>
      <c r="H142" s="18" t="str">
        <f>IF(ISBLANK(Backlog!$G142),"",Backlog!$G142-$C$1)</f>
        <v/>
      </c>
      <c r="I142" s="10" t="str">
        <f>IF(ISBLANK(Backlog!$G142),"n","y")</f>
        <v>n</v>
      </c>
      <c r="J142" s="10"/>
      <c r="K142" s="10"/>
      <c r="L142" s="43" t="str">
        <f>IF(ISBLANK(Backlog!$K142),"",Backlog!$K142-$C$1)</f>
        <v/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idden="1">
      <c r="A143" s="10"/>
      <c r="B143" s="10"/>
      <c r="C143" s="10"/>
      <c r="D143" s="46"/>
      <c r="E143" s="10"/>
      <c r="F143" s="10"/>
      <c r="G143" s="10"/>
      <c r="H143" s="18" t="str">
        <f>IF(ISBLANK(Backlog!$G143),"",Backlog!$G143-$C$1)</f>
        <v/>
      </c>
      <c r="I143" s="10" t="str">
        <f>IF(ISBLANK(Backlog!$G143),"n","y")</f>
        <v>n</v>
      </c>
      <c r="J143" s="10"/>
      <c r="K143" s="10"/>
      <c r="L143" s="43" t="str">
        <f>IF(ISBLANK(Backlog!$K143),"",Backlog!$K143-$C$1)</f>
        <v/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idden="1">
      <c r="A144" s="10"/>
      <c r="B144" s="10"/>
      <c r="C144" s="10"/>
      <c r="D144" s="46"/>
      <c r="E144" s="10"/>
      <c r="F144" s="10"/>
      <c r="G144" s="10"/>
      <c r="H144" s="18" t="str">
        <f>IF(ISBLANK(Backlog!$G144),"",Backlog!$G144-$C$1)</f>
        <v/>
      </c>
      <c r="I144" s="10" t="str">
        <f>IF(ISBLANK(Backlog!$G144),"n","y")</f>
        <v>n</v>
      </c>
      <c r="J144" s="10"/>
      <c r="K144" s="10"/>
      <c r="L144" s="43" t="str">
        <f>IF(ISBLANK(Backlog!$K144),"",Backlog!$K144-$C$1)</f>
        <v/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idden="1">
      <c r="A145" s="10"/>
      <c r="B145" s="10"/>
      <c r="C145" s="10"/>
      <c r="D145" s="46"/>
      <c r="E145" s="10"/>
      <c r="F145" s="10"/>
      <c r="G145" s="10"/>
      <c r="H145" s="18" t="str">
        <f>IF(ISBLANK(Backlog!$G145),"",Backlog!$G145-$C$1)</f>
        <v/>
      </c>
      <c r="I145" s="10" t="str">
        <f>IF(ISBLANK(Backlog!$G145),"n","y")</f>
        <v>n</v>
      </c>
      <c r="J145" s="10"/>
      <c r="K145" s="10"/>
      <c r="L145" s="43" t="str">
        <f>IF(ISBLANK(Backlog!$K145),"",Backlog!$K145-$C$1)</f>
        <v/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idden="1">
      <c r="A146" s="10"/>
      <c r="B146" s="10"/>
      <c r="C146" s="10"/>
      <c r="D146" s="46"/>
      <c r="E146" s="10"/>
      <c r="F146" s="10"/>
      <c r="G146" s="10"/>
      <c r="H146" s="18" t="str">
        <f>IF(ISBLANK(Backlog!$G146),"",Backlog!$G146-$C$1)</f>
        <v/>
      </c>
      <c r="I146" s="10" t="str">
        <f>IF(ISBLANK(Backlog!$G146),"n","y")</f>
        <v>n</v>
      </c>
      <c r="J146" s="10"/>
      <c r="K146" s="10"/>
      <c r="L146" s="43" t="str">
        <f>IF(ISBLANK(Backlog!$K146),"",Backlog!$K146-$C$1)</f>
        <v/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idden="1">
      <c r="A147" s="10"/>
      <c r="B147" s="10"/>
      <c r="C147" s="10"/>
      <c r="D147" s="46"/>
      <c r="E147" s="10"/>
      <c r="F147" s="10"/>
      <c r="G147" s="10"/>
      <c r="H147" s="18" t="str">
        <f>IF(ISBLANK(Backlog!$G147),"",Backlog!$G147-$C$1)</f>
        <v/>
      </c>
      <c r="I147" s="10" t="str">
        <f>IF(ISBLANK(Backlog!$G147),"n","y")</f>
        <v>n</v>
      </c>
      <c r="J147" s="10"/>
      <c r="K147" s="10"/>
      <c r="L147" s="43" t="str">
        <f>IF(ISBLANK(Backlog!$K147),"",Backlog!$K147-$C$1)</f>
        <v/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idden="1">
      <c r="A148" s="10"/>
      <c r="B148" s="10"/>
      <c r="C148" s="10"/>
      <c r="D148" s="46"/>
      <c r="E148" s="10"/>
      <c r="F148" s="10"/>
      <c r="G148" s="10"/>
      <c r="H148" s="18" t="str">
        <f>IF(ISBLANK(Backlog!$G148),"",Backlog!$G148-$C$1)</f>
        <v/>
      </c>
      <c r="I148" s="10" t="str">
        <f>IF(ISBLANK(Backlog!$G148),"n","y")</f>
        <v>n</v>
      </c>
      <c r="J148" s="10"/>
      <c r="K148" s="10"/>
      <c r="L148" s="43" t="str">
        <f>IF(ISBLANK(Backlog!$K148),"",Backlog!$K148-$C$1)</f>
        <v/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idden="1">
      <c r="A149" s="10"/>
      <c r="B149" s="10"/>
      <c r="C149" s="10"/>
      <c r="D149" s="46"/>
      <c r="E149" s="10"/>
      <c r="F149" s="10"/>
      <c r="G149" s="10"/>
      <c r="H149" s="18" t="str">
        <f>IF(ISBLANK(Backlog!$G149),"",Backlog!$G149-$C$1)</f>
        <v/>
      </c>
      <c r="I149" s="10" t="str">
        <f>IF(ISBLANK(Backlog!$G149),"n","y")</f>
        <v>n</v>
      </c>
      <c r="J149" s="10"/>
      <c r="K149" s="10"/>
      <c r="L149" s="43" t="str">
        <f>IF(ISBLANK(Backlog!$K149),"",Backlog!$K149-$C$1)</f>
        <v/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idden="1">
      <c r="A150" s="10"/>
      <c r="B150" s="10"/>
      <c r="C150" s="10"/>
      <c r="D150" s="46"/>
      <c r="E150" s="10"/>
      <c r="F150" s="10"/>
      <c r="G150" s="10"/>
      <c r="H150" s="18" t="str">
        <f>IF(ISBLANK(Backlog!$G150),"",Backlog!$G150-$C$1)</f>
        <v/>
      </c>
      <c r="I150" s="10" t="str">
        <f>IF(ISBLANK(Backlog!$G150),"n","y")</f>
        <v>n</v>
      </c>
      <c r="J150" s="10"/>
      <c r="K150" s="10"/>
      <c r="L150" s="43" t="str">
        <f>IF(ISBLANK(Backlog!$K150),"",Backlog!$K150-$C$1)</f>
        <v/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idden="1">
      <c r="A151" s="10"/>
      <c r="B151" s="10"/>
      <c r="C151" s="10"/>
      <c r="D151" s="46"/>
      <c r="E151" s="10"/>
      <c r="F151" s="10"/>
      <c r="G151" s="10"/>
      <c r="H151" s="18" t="str">
        <f>IF(ISBLANK(Backlog!$G151),"",Backlog!$G151-$C$1)</f>
        <v/>
      </c>
      <c r="I151" s="10" t="str">
        <f>IF(ISBLANK(Backlog!$G151),"n","y")</f>
        <v>n</v>
      </c>
      <c r="J151" s="10"/>
      <c r="K151" s="10"/>
      <c r="L151" s="43" t="str">
        <f>IF(ISBLANK(Backlog!$K151),"",Backlog!$K151-$C$1)</f>
        <v/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idden="1">
      <c r="A152" s="10"/>
      <c r="B152" s="10"/>
      <c r="C152" s="10"/>
      <c r="D152" s="46"/>
      <c r="E152" s="10"/>
      <c r="F152" s="10"/>
      <c r="G152" s="10"/>
      <c r="H152" s="18" t="str">
        <f>IF(ISBLANK(Backlog!$G152),"",Backlog!$G152-$C$1)</f>
        <v/>
      </c>
      <c r="I152" s="10" t="str">
        <f>IF(ISBLANK(Backlog!$G152),"n","y")</f>
        <v>n</v>
      </c>
      <c r="J152" s="10"/>
      <c r="K152" s="10"/>
      <c r="L152" s="43" t="str">
        <f>IF(ISBLANK(Backlog!$K152),"",Backlog!$K152-$C$1)</f>
        <v/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idden="1">
      <c r="A153" s="10"/>
      <c r="B153" s="10"/>
      <c r="C153" s="10"/>
      <c r="D153" s="46"/>
      <c r="E153" s="10"/>
      <c r="F153" s="10"/>
      <c r="G153" s="10"/>
      <c r="H153" s="18" t="str">
        <f>IF(ISBLANK(Backlog!$G153),"",Backlog!$G153-$C$1)</f>
        <v/>
      </c>
      <c r="I153" s="10" t="str">
        <f>IF(ISBLANK(Backlog!$G153),"n","y")</f>
        <v>n</v>
      </c>
      <c r="J153" s="10"/>
      <c r="K153" s="10"/>
      <c r="L153" s="43" t="str">
        <f>IF(ISBLANK(Backlog!$K153),"",Backlog!$K153-$C$1)</f>
        <v/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idden="1">
      <c r="A154" s="10"/>
      <c r="B154" s="10"/>
      <c r="C154" s="10"/>
      <c r="D154" s="46"/>
      <c r="E154" s="10"/>
      <c r="F154" s="10"/>
      <c r="G154" s="10"/>
      <c r="H154" s="18" t="str">
        <f>IF(ISBLANK(Backlog!$G154),"",Backlog!$G154-$C$1)</f>
        <v/>
      </c>
      <c r="I154" s="10" t="str">
        <f>IF(ISBLANK(Backlog!$G154),"n","y")</f>
        <v>n</v>
      </c>
      <c r="J154" s="10"/>
      <c r="K154" s="10"/>
      <c r="L154" s="43" t="str">
        <f>IF(ISBLANK(Backlog!$K154),"",Backlog!$K154-$C$1)</f>
        <v/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idden="1">
      <c r="A155" s="10"/>
      <c r="B155" s="10"/>
      <c r="C155" s="10"/>
      <c r="D155" s="46"/>
      <c r="E155" s="10"/>
      <c r="F155" s="10"/>
      <c r="G155" s="10"/>
      <c r="H155" s="18" t="str">
        <f>IF(ISBLANK(Backlog!$G155),"",Backlog!$G155-$C$1)</f>
        <v/>
      </c>
      <c r="I155" s="10" t="str">
        <f>IF(ISBLANK(Backlog!$G155),"n","y")</f>
        <v>n</v>
      </c>
      <c r="J155" s="10"/>
      <c r="K155" s="10"/>
      <c r="L155" s="43" t="str">
        <f>IF(ISBLANK(Backlog!$K155),"",Backlog!$K155-$C$1)</f>
        <v/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idden="1">
      <c r="A156" s="10"/>
      <c r="B156" s="10"/>
      <c r="C156" s="10"/>
      <c r="D156" s="46"/>
      <c r="E156" s="10"/>
      <c r="F156" s="10"/>
      <c r="G156" s="10"/>
      <c r="H156" s="18" t="str">
        <f>IF(ISBLANK(Backlog!$G156),"",Backlog!$G156-$C$1)</f>
        <v/>
      </c>
      <c r="I156" s="10" t="str">
        <f>IF(ISBLANK(Backlog!$G156),"n","y")</f>
        <v>n</v>
      </c>
      <c r="J156" s="10"/>
      <c r="K156" s="10"/>
      <c r="L156" s="43" t="str">
        <f>IF(ISBLANK(Backlog!$K156),"",Backlog!$K156-$C$1)</f>
        <v/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idden="1">
      <c r="A157" s="10"/>
      <c r="B157" s="10"/>
      <c r="C157" s="10"/>
      <c r="D157" s="46"/>
      <c r="E157" s="10"/>
      <c r="F157" s="10"/>
      <c r="G157" s="10"/>
      <c r="H157" s="18" t="str">
        <f>IF(ISBLANK(Backlog!$G157),"",Backlog!$G157-$C$1)</f>
        <v/>
      </c>
      <c r="I157" s="10" t="str">
        <f>IF(ISBLANK(Backlog!$G157),"n","y")</f>
        <v>n</v>
      </c>
      <c r="J157" s="10"/>
      <c r="K157" s="10"/>
      <c r="L157" s="43" t="str">
        <f>IF(ISBLANK(Backlog!$K157),"",Backlog!$K157-$C$1)</f>
        <v/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idden="1">
      <c r="A158" s="10"/>
      <c r="B158" s="10"/>
      <c r="C158" s="10"/>
      <c r="D158" s="46"/>
      <c r="E158" s="10"/>
      <c r="F158" s="10"/>
      <c r="G158" s="10"/>
      <c r="H158" s="18" t="str">
        <f>IF(ISBLANK(Backlog!$G158),"",Backlog!$G158-$C$1)</f>
        <v/>
      </c>
      <c r="I158" s="10" t="str">
        <f>IF(ISBLANK(Backlog!$G158),"n","y")</f>
        <v>n</v>
      </c>
      <c r="J158" s="10"/>
      <c r="K158" s="10"/>
      <c r="L158" s="43" t="str">
        <f>IF(ISBLANK(Backlog!$K158),"",Backlog!$K158-$C$1)</f>
        <v/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40">
        <v>2.0</v>
      </c>
      <c r="B159" s="10">
        <v>11.0</v>
      </c>
      <c r="C159" s="40">
        <v>5.0</v>
      </c>
      <c r="D159" s="41" t="s">
        <v>50</v>
      </c>
      <c r="E159" s="10"/>
      <c r="F159" s="10" t="s">
        <v>25</v>
      </c>
      <c r="G159" s="42">
        <v>44609.0</v>
      </c>
      <c r="H159" s="18">
        <f>IF(ISBLANK(Backlog!$G159),"",Backlog!$G159-$C$1)</f>
        <v>16</v>
      </c>
      <c r="I159" s="10" t="str">
        <f>IF(ISBLANK(Backlog!$G159),"n","y")</f>
        <v>y</v>
      </c>
      <c r="J159" s="40">
        <v>5.0</v>
      </c>
      <c r="K159" s="42">
        <v>44609.0</v>
      </c>
      <c r="L159" s="18">
        <f>IF(ISBLANK(Backlog!$K159),"",Backlog!$K159-$C$1)</f>
        <v>16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40"/>
      <c r="B160" s="10"/>
      <c r="C160" s="10"/>
      <c r="D160" s="47"/>
      <c r="E160" s="10"/>
      <c r="F160" s="10"/>
      <c r="G160" s="10"/>
      <c r="H160" s="18" t="str">
        <f>IF(ISBLANK(Backlog!$G160),"",Backlog!$G160-$C$1)</f>
        <v/>
      </c>
      <c r="I160" s="10"/>
      <c r="J160" s="10"/>
      <c r="K160" s="10"/>
      <c r="L160" s="18" t="str">
        <f>IF(ISBLANK(Backlog!$K160),"",Backlog!$K160-$C$1)</f>
        <v/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40"/>
      <c r="B161" s="10"/>
      <c r="C161" s="10"/>
      <c r="D161" s="10"/>
      <c r="E161" s="10"/>
      <c r="F161" s="10"/>
      <c r="G161" s="43"/>
      <c r="H161" s="18" t="str">
        <f>IF(ISBLANK(Backlog!$G161),"",Backlog!$G161-$C$1)</f>
        <v/>
      </c>
      <c r="I161" s="10"/>
      <c r="J161" s="10"/>
      <c r="K161" s="43"/>
      <c r="L161" s="18" t="str">
        <f>IF(ISBLANK(Backlog!$K161),"",Backlog!$K161-$C$1)</f>
        <v/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10"/>
      <c r="B162" s="10"/>
      <c r="C162" s="10"/>
      <c r="D162" s="10"/>
      <c r="E162" s="10"/>
      <c r="F162" s="10"/>
      <c r="G162" s="10"/>
      <c r="H162" s="18" t="str">
        <f>IF(ISBLANK(Backlog!$G162),"",Backlog!$G162-$C$1)</f>
        <v/>
      </c>
      <c r="I162" s="10"/>
      <c r="J162" s="10"/>
      <c r="K162" s="10"/>
      <c r="L162" s="43" t="str">
        <f>IF(ISBLANK(Backlog!$K162),"",Backlog!$K162-$C$1)</f>
        <v/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10"/>
      <c r="B163" s="10"/>
      <c r="C163" s="10"/>
      <c r="D163" s="10"/>
      <c r="E163" s="10"/>
      <c r="F163" s="10"/>
      <c r="G163" s="10"/>
      <c r="H163" s="18" t="str">
        <f>IF(ISBLANK(Backlog!$G163),"",Backlog!$G163-$C$1)</f>
        <v/>
      </c>
      <c r="I163" s="10"/>
      <c r="J163" s="10"/>
      <c r="K163" s="10"/>
      <c r="L163" s="43" t="str">
        <f>IF(ISBLANK(Backlog!$K163),"",Backlog!$K163-$C$1)</f>
        <v/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10"/>
      <c r="B164" s="10"/>
      <c r="C164" s="10"/>
      <c r="D164" s="10"/>
      <c r="E164" s="10"/>
      <c r="F164" s="10"/>
      <c r="G164" s="10"/>
      <c r="H164" s="18" t="str">
        <f>IF(ISBLANK(Backlog!$G164),"",Backlog!$G164-$C$1)</f>
        <v/>
      </c>
      <c r="I164" s="10"/>
      <c r="J164" s="10"/>
      <c r="K164" s="10"/>
      <c r="L164" s="43" t="str">
        <f>IF(ISBLANK(Backlog!$K164),"",Backlog!$K164-$C$1)</f>
        <v/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10"/>
      <c r="B165" s="10"/>
      <c r="C165" s="10"/>
      <c r="D165" s="10"/>
      <c r="E165" s="10"/>
      <c r="F165" s="10"/>
      <c r="G165" s="10"/>
      <c r="H165" s="18" t="str">
        <f>IF(ISBLANK(Backlog!$G165),"",Backlog!$G165-$C$1)</f>
        <v/>
      </c>
      <c r="I165" s="10"/>
      <c r="J165" s="10"/>
      <c r="K165" s="10"/>
      <c r="L165" s="43" t="str">
        <f>IF(ISBLANK(Backlog!$K165),"",Backlog!$K165-$C$1)</f>
        <v/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10"/>
      <c r="B166" s="10"/>
      <c r="C166" s="10"/>
      <c r="D166" s="10"/>
      <c r="E166" s="10"/>
      <c r="F166" s="10"/>
      <c r="G166" s="10"/>
      <c r="H166" s="18" t="str">
        <f>IF(ISBLANK(Backlog!$G166),"",Backlog!$G166-$C$1)</f>
        <v/>
      </c>
      <c r="I166" s="10"/>
      <c r="J166" s="10"/>
      <c r="K166" s="10"/>
      <c r="L166" s="43" t="str">
        <f>IF(ISBLANK(Backlog!$K166),"",Backlog!$K166-$C$1)</f>
        <v/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10"/>
      <c r="B167" s="10"/>
      <c r="C167" s="10"/>
      <c r="D167" s="10"/>
      <c r="E167" s="10"/>
      <c r="F167" s="10"/>
      <c r="G167" s="10"/>
      <c r="H167" s="18" t="str">
        <f>IF(ISBLANK(Backlog!$G167),"",Backlog!$G167-$C$1)</f>
        <v/>
      </c>
      <c r="I167" s="10"/>
      <c r="J167" s="10"/>
      <c r="K167" s="10"/>
      <c r="L167" s="43" t="str">
        <f>IF(ISBLANK(Backlog!$K167),"",Backlog!$K167-$C$1)</f>
        <v/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48" t="s">
        <v>52</v>
      </c>
      <c r="B168" s="48"/>
      <c r="C168" s="48">
        <f>SUBTOTAL(109,Backlog!$C$6:$C$167)</f>
        <v>26</v>
      </c>
      <c r="D168" s="48"/>
      <c r="E168" s="48"/>
      <c r="F168" s="48"/>
      <c r="G168" s="48"/>
      <c r="H168" s="48"/>
      <c r="I168" s="48" t="s">
        <v>29</v>
      </c>
      <c r="J168" s="48">
        <f>SUBTOTAL(109,Backlog!$J$6:$J$167)</f>
        <v>22</v>
      </c>
      <c r="K168" s="48"/>
      <c r="L168" s="48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E169" s="4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7"/>
      <c r="C185" s="7"/>
      <c r="D185" s="7"/>
      <c r="F185" s="7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7"/>
      <c r="C186" s="7"/>
      <c r="D186" s="7"/>
      <c r="E186" s="7"/>
      <c r="F186" s="7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7"/>
      <c r="C187" s="7"/>
      <c r="D187" s="7"/>
      <c r="E187" s="7"/>
      <c r="F187" s="7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7"/>
      <c r="C188" s="7"/>
      <c r="D188" s="7"/>
      <c r="E188" s="7"/>
      <c r="F188" s="7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7"/>
      <c r="C189" s="7"/>
      <c r="D189" s="7"/>
      <c r="E189" s="7"/>
      <c r="F189" s="7"/>
      <c r="G189" s="7"/>
      <c r="H189" s="7"/>
      <c r="I189" s="50"/>
      <c r="J189" s="5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7"/>
      <c r="C190" s="7"/>
      <c r="D190" s="7"/>
      <c r="E190" s="7"/>
      <c r="F190" s="7"/>
      <c r="G190" s="7"/>
      <c r="H190" s="7"/>
      <c r="I190" s="50"/>
      <c r="J190" s="5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7"/>
      <c r="C191" s="7"/>
      <c r="D191" s="7"/>
      <c r="E191" s="7"/>
      <c r="F191" s="7"/>
      <c r="G191" s="7"/>
      <c r="H191" s="7"/>
      <c r="I191" s="50"/>
      <c r="J191" s="5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7"/>
      <c r="C192" s="7"/>
      <c r="D192" s="7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B207" s="51"/>
      <c r="E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B208" s="5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B209" s="5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B210" s="5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B211" s="5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B212" s="5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B213" s="5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B214" s="5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B215" s="5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B216" s="5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B217" s="5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B218" s="5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B219" s="5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B220" s="5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B221" s="5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B222" s="5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B223" s="5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B224" s="5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B225" s="5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B226" s="5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B227" s="5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B228" s="5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B229" s="5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B230" s="5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B231" s="5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B232" s="5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B233" s="5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B234" s="5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B235" s="5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B236" s="5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B237" s="5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B238" s="5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B239" s="5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B240" s="5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B241" s="5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B242" s="5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B243" s="5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B244" s="5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B245" s="5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B246" s="5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B247" s="5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B248" s="5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B249" s="5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B250" s="5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B251" s="5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B252" s="5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B253" s="5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B254" s="5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B255" s="5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B256" s="5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B257" s="5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B258" s="5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B259" s="5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B260" s="5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B261" s="5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B262" s="5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B263" s="5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B264" s="5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B265" s="5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B266" s="5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B267" s="5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B268" s="5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B269" s="5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B270" s="5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B271" s="5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B272" s="5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B273" s="5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B274" s="5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B275" s="5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B276" s="5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B277" s="5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B278" s="5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B279" s="5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B280" s="5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B281" s="5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B282" s="5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B283" s="5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B284" s="5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B285" s="5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B286" s="5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B287" s="5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B288" s="5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B289" s="5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B290" s="5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B291" s="5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B292" s="5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B293" s="5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B294" s="5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B295" s="5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B296" s="5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B297" s="5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B298" s="5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B299" s="5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B300" s="5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B301" s="5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B302" s="5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B303" s="5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B304" s="5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B305" s="5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B306" s="5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B307" s="5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B308" s="5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B309" s="5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B310" s="5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B311" s="5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B312" s="5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B313" s="5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B314" s="5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B315" s="5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B316" s="5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B317" s="5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B318" s="5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B319" s="5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B320" s="5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B321" s="5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B322" s="5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B323" s="5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B324" s="5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B325" s="5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B326" s="5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B327" s="5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B328" s="5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B329" s="5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B330" s="5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B331" s="5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B332" s="5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B333" s="5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B334" s="5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B335" s="5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B336" s="5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B337" s="5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B338" s="5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B339" s="5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B340" s="5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B341" s="5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B342" s="5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B343" s="5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B344" s="5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B345" s="5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B346" s="5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B347" s="5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B348" s="5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B349" s="5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B350" s="5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B351" s="5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B352" s="5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B353" s="5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B354" s="5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B355" s="5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B356" s="5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B357" s="5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B358" s="5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B359" s="5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B360" s="5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B361" s="5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B362" s="5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B363" s="5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B364" s="5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B365" s="5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B366" s="5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B367" s="5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B368" s="5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B369" s="5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B370" s="5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B371" s="5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B372" s="5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B373" s="5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B374" s="5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B375" s="5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B376" s="5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B377" s="5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B378" s="5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B379" s="5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B380" s="5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B381" s="5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B382" s="5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B383" s="5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B384" s="5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B385" s="5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B386" s="5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B387" s="5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B388" s="5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B389" s="5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B390" s="5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B391" s="5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B392" s="5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B393" s="5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B394" s="5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B395" s="5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B396" s="5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B397" s="5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B398" s="5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B399" s="5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B400" s="5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B401" s="5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B402" s="5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B403" s="5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B404" s="5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B405" s="5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B406" s="5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B407" s="5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B408" s="5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B409" s="5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B410" s="5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B411" s="5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B412" s="5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B413" s="5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B414" s="5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B415" s="5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B416" s="5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B417" s="5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B418" s="5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B419" s="5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B420" s="5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B421" s="5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B422" s="5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B423" s="5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B424" s="5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B425" s="5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B426" s="5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B427" s="5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B428" s="5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B429" s="5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B430" s="5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B431" s="5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B432" s="5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B433" s="5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B434" s="5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B435" s="5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B436" s="5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B437" s="5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B438" s="5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B439" s="5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B440" s="5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B441" s="5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B442" s="5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B443" s="5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B444" s="5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B445" s="5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B446" s="5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B447" s="5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B448" s="5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B449" s="5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B450" s="5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B451" s="5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B452" s="5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B453" s="5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B454" s="5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B455" s="5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B456" s="5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B457" s="5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B458" s="5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B459" s="5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B460" s="5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B461" s="5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B462" s="5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B463" s="5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B464" s="5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B465" s="5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B466" s="5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B467" s="5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B468" s="5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B469" s="5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B470" s="5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B471" s="5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B472" s="5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B473" s="5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B474" s="5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B475" s="5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B476" s="5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B477" s="5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B478" s="5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B479" s="5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B480" s="5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B481" s="5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B482" s="5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B483" s="5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B484" s="5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B485" s="5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B486" s="5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B487" s="5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B488" s="5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B489" s="5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B490" s="5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B491" s="5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B492" s="5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B493" s="5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B494" s="5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B495" s="5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B496" s="5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B497" s="5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B498" s="5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B499" s="5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B500" s="5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B501" s="5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B502" s="5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B503" s="5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B504" s="5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B505" s="5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B506" s="5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B507" s="5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B508" s="5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B509" s="5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B510" s="5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B511" s="5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B512" s="5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B513" s="5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B514" s="5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B515" s="5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B516" s="5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B517" s="5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B518" s="5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B519" s="5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B520" s="5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B521" s="5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B522" s="5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B523" s="5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B524" s="5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B525" s="5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B526" s="5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B527" s="5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B528" s="5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B529" s="5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B530" s="5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B531" s="5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B532" s="5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B533" s="5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B534" s="5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B535" s="5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B536" s="5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B537" s="5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B538" s="5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B539" s="5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B540" s="5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B541" s="5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B542" s="5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B543" s="5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B544" s="5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B545" s="5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B546" s="5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B547" s="5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B548" s="5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B549" s="5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B550" s="5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B551" s="5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B552" s="5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B553" s="5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B554" s="5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B555" s="5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B556" s="5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B557" s="5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B558" s="5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B559" s="5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B560" s="5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B561" s="5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B562" s="5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B563" s="5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B564" s="5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B565" s="5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B566" s="5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B567" s="5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B568" s="5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B569" s="5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B570" s="5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B571" s="5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B572" s="5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B573" s="5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B574" s="5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B575" s="5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B576" s="5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B577" s="5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B578" s="5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B579" s="5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B580" s="5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B581" s="5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B582" s="5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B583" s="5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B584" s="5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B585" s="5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B586" s="5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B587" s="5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B588" s="5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B589" s="5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B590" s="5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B591" s="5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B592" s="5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B593" s="5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B594" s="5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B595" s="5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B596" s="5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B597" s="5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B598" s="5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B599" s="5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B600" s="5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B601" s="5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B602" s="5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B603" s="5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B604" s="5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B605" s="5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B606" s="5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B607" s="5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B608" s="5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B609" s="5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B610" s="5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B611" s="5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B612" s="5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B613" s="5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B614" s="5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B615" s="5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B616" s="5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B617" s="5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B618" s="5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B619" s="5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B620" s="5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B621" s="5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B622" s="5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B623" s="5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B624" s="5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B625" s="5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B626" s="5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B627" s="5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B628" s="5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B629" s="5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B630" s="5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B631" s="5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B632" s="5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B633" s="5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B634" s="5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B635" s="5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B636" s="5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B637" s="5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B638" s="5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B639" s="5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B640" s="5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B641" s="5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B642" s="5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B643" s="5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B644" s="5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B645" s="5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B646" s="5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B647" s="5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B648" s="5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B649" s="5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B650" s="5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B651" s="5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B652" s="5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B653" s="5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B654" s="5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B655" s="5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B656" s="5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B657" s="5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B658" s="5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B659" s="5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B660" s="5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B661" s="5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B662" s="5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B663" s="5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B664" s="5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B665" s="5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B666" s="5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B667" s="5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B668" s="5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B669" s="5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B670" s="5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B671" s="5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B672" s="5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B673" s="5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B674" s="5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B675" s="5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B676" s="5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B677" s="5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B678" s="5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B679" s="5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B680" s="5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B681" s="5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B682" s="5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B683" s="5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B684" s="5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B685" s="5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B686" s="5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B687" s="5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B688" s="5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B689" s="5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B690" s="5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B691" s="5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B692" s="5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B693" s="5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B694" s="5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B695" s="5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B696" s="5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B697" s="5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B698" s="5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B699" s="5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B700" s="5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B701" s="5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B702" s="5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B703" s="5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B704" s="5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B705" s="5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B706" s="5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B707" s="5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B708" s="5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B709" s="5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B710" s="5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B711" s="5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B712" s="5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B713" s="5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B714" s="5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B715" s="5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B716" s="5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B717" s="5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B718" s="5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B719" s="5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B720" s="5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B721" s="5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B722" s="5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B723" s="5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B724" s="5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B725" s="5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B726" s="5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B727" s="5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B728" s="5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B729" s="5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B730" s="5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B731" s="5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B732" s="5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B733" s="5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B734" s="5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B735" s="5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B736" s="5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B737" s="5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B738" s="5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B739" s="5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B740" s="5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B741" s="5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B742" s="5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B743" s="5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B744" s="5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B745" s="5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B746" s="5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B747" s="5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B748" s="5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B749" s="5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B750" s="5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B751" s="5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B752" s="5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B753" s="5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B754" s="5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B755" s="5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B756" s="5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B757" s="5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B758" s="5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B759" s="5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B760" s="5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B761" s="5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B762" s="5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B763" s="5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B764" s="5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B765" s="5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B766" s="5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B767" s="5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B768" s="5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B769" s="5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B770" s="5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B771" s="5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B772" s="5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B773" s="5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B774" s="5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B775" s="5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B776" s="5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B777" s="5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B778" s="5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B779" s="5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B780" s="5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B781" s="5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B782" s="5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B783" s="5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B784" s="5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B785" s="5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B786" s="5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B787" s="5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B788" s="5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B789" s="5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B790" s="5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B791" s="5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B792" s="5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B793" s="5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B794" s="5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B795" s="5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B796" s="5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B797" s="5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B798" s="5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B799" s="5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B800" s="5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B801" s="5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B802" s="5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B803" s="5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B804" s="5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B805" s="5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B806" s="5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B807" s="5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B808" s="5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B809" s="5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B810" s="5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B811" s="5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B812" s="5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B813" s="5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B814" s="5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B815" s="5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B816" s="5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B817" s="5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B818" s="5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B819" s="5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B820" s="5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B821" s="5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B822" s="5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B823" s="5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B824" s="5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B825" s="5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B826" s="5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B827" s="5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B828" s="5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B829" s="5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B830" s="5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B831" s="5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B832" s="5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B833" s="5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B834" s="5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B835" s="5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B836" s="5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B837" s="5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B838" s="5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B839" s="5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B840" s="5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B841" s="5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B842" s="5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B843" s="5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B844" s="5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B845" s="5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B846" s="5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B847" s="5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B848" s="5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B849" s="5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B850" s="5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B851" s="5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B852" s="5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B853" s="5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B854" s="5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B855" s="5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B856" s="5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B857" s="5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B858" s="5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B859" s="5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B860" s="5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B861" s="5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B862" s="5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B863" s="5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B864" s="5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B865" s="5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B866" s="5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B867" s="5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B868" s="5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B869" s="5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B870" s="5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B871" s="5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B872" s="5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B873" s="5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B874" s="5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B875" s="5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B876" s="5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B877" s="5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B878" s="5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B879" s="5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B880" s="5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B881" s="5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B882" s="5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B883" s="5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B884" s="5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B885" s="5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B886" s="5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B887" s="5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B888" s="5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B889" s="5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B890" s="5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B891" s="5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B892" s="5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B893" s="5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B894" s="5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B895" s="5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B896" s="5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B897" s="5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B898" s="5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B899" s="5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B900" s="5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B901" s="5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B902" s="5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B903" s="5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B904" s="5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B905" s="5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B906" s="5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B907" s="5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B908" s="5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B909" s="5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B910" s="5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B911" s="5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B912" s="5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B913" s="5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B914" s="5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B915" s="5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B916" s="5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B917" s="5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B918" s="5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B919" s="5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B920" s="5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B921" s="5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B922" s="5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B923" s="5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B924" s="5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B925" s="5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B926" s="5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B927" s="5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B928" s="5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B929" s="5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B930" s="5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B931" s="5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B932" s="5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B933" s="5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B934" s="5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B935" s="5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B936" s="5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B937" s="5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B938" s="5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B939" s="5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B940" s="5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B941" s="5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B942" s="5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B943" s="5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B944" s="5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B945" s="5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B946" s="5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B947" s="5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B948" s="5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B949" s="5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B950" s="5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B951" s="5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B952" s="5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B953" s="5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B954" s="5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B955" s="5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B956" s="5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B957" s="5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B958" s="5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B959" s="5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B960" s="5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B961" s="5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B962" s="5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B963" s="5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B964" s="5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B965" s="5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B966" s="5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B967" s="5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B968" s="5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B969" s="5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B970" s="5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B971" s="5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B972" s="5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B973" s="5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B974" s="5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B975" s="5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B976" s="5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B977" s="5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B978" s="5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B979" s="5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B980" s="5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B981" s="5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B982" s="5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B983" s="5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B984" s="5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B985" s="5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B986" s="5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B987" s="5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B988" s="5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B989" s="5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B990" s="5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B991" s="5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B992" s="5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B993" s="5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B994" s="5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B995" s="5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B996" s="5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</sheetData>
  <dataValidations>
    <dataValidation type="custom" allowBlank="1" showInputMessage="1" showErrorMessage="1" prompt="Doppelte ID - DIe ID wurde bereits vergeben" sqref="B15">
      <formula1>COUNTIF($B:$B,#REF!)=1</formula1>
    </dataValidation>
    <dataValidation type="list" allowBlank="1" showErrorMessage="1" sqref="F6:F139 F159:F161">
      <formula1>'Vue densemble'!$A$36:$A$38</formula1>
    </dataValidation>
    <dataValidation type="custom" allowBlank="1" showInputMessage="1" showErrorMessage="1" prompt="Doppelte ID - DIe ID wurde bereits vergeben" sqref="B8:B12 B16:B156">
      <formula1>COUNTIF($B:$B,B5)=1</formula1>
    </dataValidation>
    <dataValidation type="custom" allowBlank="1" showInputMessage="1" showErrorMessage="1" prompt="Doppelte ID - DIe ID wurde bereits vergeben" sqref="B13:B14">
      <formula1>COUNTIF($B:$B,B11)=1</formula1>
    </dataValidation>
    <dataValidation type="date" operator="greaterThanOrEqual" allowBlank="1" showErrorMessage="1" sqref="G6">
      <formula1>43723.0</formula1>
    </dataValidation>
    <dataValidation type="custom" allowBlank="1" showInputMessage="1" showErrorMessage="1" prompt="Doppelte ID - DIe ID wurde bereits vergeben" sqref="B6:B7">
      <formula1>COUNTIF($B:$B,B1)=1</formula1>
    </dataValidation>
    <dataValidation type="custom" allowBlank="1" showErrorMessage="1" sqref="B199:B200">
      <formula1>COUNTIF($A:$A,A189)=1</formula1>
    </dataValidation>
    <dataValidation type="list" allowBlank="1" showErrorMessage="1" sqref="E6:E119 E159:E161">
      <formula1>'Vue densemble'!$A$22:$A$31</formula1>
    </dataValidation>
    <dataValidation type="custom" allowBlank="1" showErrorMessage="1" sqref="B1 B5 B157 C185:C198 B201:B996">
      <formula1>COUNTIF($A:$A,A1)=1</formula1>
    </dataValidation>
  </dataValidations>
  <printOptions/>
  <pageMargins bottom="0.787401575" footer="0.0" header="0.0" left="0.7" right="0.7" top="0.7874015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9.56"/>
    <col customWidth="1" min="3" max="4" width="17.44"/>
    <col customWidth="1" hidden="1" min="5" max="5" width="10.89"/>
    <col customWidth="1" min="6" max="26" width="11.0"/>
  </cols>
  <sheetData>
    <row r="1">
      <c r="A1" s="7"/>
      <c r="B1" s="52"/>
      <c r="C1" s="52"/>
      <c r="D1" s="52"/>
      <c r="E1" s="7"/>
    </row>
    <row r="2">
      <c r="A2" s="53" t="s">
        <v>52</v>
      </c>
      <c r="B2" s="5"/>
      <c r="C2" s="5"/>
      <c r="D2" s="54"/>
      <c r="E2" s="55"/>
    </row>
    <row r="3">
      <c r="A3" s="56" t="s">
        <v>36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57</v>
      </c>
    </row>
    <row r="4">
      <c r="A4" s="10">
        <v>0.0</v>
      </c>
      <c r="B4" s="18">
        <f>Backlog!$C$168-(Backlog!$C$168/'Vue densemble'!$E$6*'Auxiliaire - Tableau Burndown'!$A4)</f>
        <v>26</v>
      </c>
      <c r="C4" s="10">
        <f>Backlog!$C$168</f>
        <v>26</v>
      </c>
      <c r="D4" s="10">
        <f>IF('Auxiliaire - Tableau Burndown'!$E4="y",SUMIF(Backlog!$L$6:$L$167,'Auxiliaire - Tableau Burndown'!$A4,Backlog!$J$6:$J$167),#N/A)</f>
        <v>0</v>
      </c>
      <c r="E4" s="10" t="str">
        <f>IF(NOW()&gt;=Backlog!$C$1+'Auxiliaire - Tableau Burndown'!$A4,"y","n")</f>
        <v>y</v>
      </c>
      <c r="F4" s="10">
        <f>IF('Auxiliaire - Tableau Burndown'!$E4="y",SUMIF(Backlog!$H$6:$H$167,'Auxiliaire - Tableau Burndown'!$A4,Backlog!$C$6:$C$167),#N/A)</f>
        <v>0</v>
      </c>
    </row>
    <row r="5">
      <c r="A5" s="10">
        <v>1.0</v>
      </c>
      <c r="B5" s="18">
        <f>Backlog!$C$168-(Backlog!$C$168/'Vue densemble'!$E$6*'Auxiliaire - Tableau Burndown'!$A5)</f>
        <v>25.1875</v>
      </c>
      <c r="C5" s="10">
        <f>C4-'Auxiliaire - Tableau Burndown'!$D5</f>
        <v>26</v>
      </c>
      <c r="D5" s="10">
        <f>IF('Auxiliaire - Tableau Burndown'!$E5="y",SUMIF(Backlog!$L$6:$L$167,'Auxiliaire - Tableau Burndown'!$A5,Backlog!$J$6:$J$167),#N/A)</f>
        <v>0</v>
      </c>
      <c r="E5" s="10" t="str">
        <f>IF(NOW()&gt;=Backlog!$C$1+'Auxiliaire - Tableau Burndown'!$A5,"y","n")</f>
        <v>y</v>
      </c>
      <c r="F5" s="10">
        <f>IF('Auxiliaire - Tableau Burndown'!$E5="y",SUMIF(Backlog!$H$6:$H$167,'Auxiliaire - Tableau Burndown'!$A5,Backlog!$C$6:$C$167),#N/A)</f>
        <v>0</v>
      </c>
    </row>
    <row r="6">
      <c r="A6" s="10">
        <v>2.0</v>
      </c>
      <c r="B6" s="18">
        <f>Backlog!$C$168-(Backlog!$C$168/'Vue densemble'!$E$6*'Auxiliaire - Tableau Burndown'!$A6)</f>
        <v>24.375</v>
      </c>
      <c r="C6" s="10">
        <f>C5-'Auxiliaire - Tableau Burndown'!$D6</f>
        <v>26</v>
      </c>
      <c r="D6" s="10">
        <f>IF('Auxiliaire - Tableau Burndown'!$E6="y",SUMIF(Backlog!$L$6:$L$167,'Auxiliaire - Tableau Burndown'!$A6,Backlog!$J$6:$J$167),#N/A)</f>
        <v>0</v>
      </c>
      <c r="E6" s="10" t="str">
        <f>IF(NOW()&gt;=Backlog!$C$1+'Auxiliaire - Tableau Burndown'!$A6,"y","n")</f>
        <v>y</v>
      </c>
      <c r="F6" s="10">
        <f>IF('Auxiliaire - Tableau Burndown'!$E6="y",SUMIF(Backlog!$H$6:$H$167,'Auxiliaire - Tableau Burndown'!$A6,Backlog!$C$6:$C$167),#N/A)</f>
        <v>0</v>
      </c>
    </row>
    <row r="7">
      <c r="A7" s="10">
        <v>3.0</v>
      </c>
      <c r="B7" s="18">
        <f>Backlog!$C$168-(Backlog!$C$168/'Vue densemble'!$E$6*'Auxiliaire - Tableau Burndown'!$A7)</f>
        <v>23.5625</v>
      </c>
      <c r="C7" s="10">
        <f>C6-'Auxiliaire - Tableau Burndown'!$D7</f>
        <v>26</v>
      </c>
      <c r="D7" s="10">
        <f>IF('Auxiliaire - Tableau Burndown'!$E7="y",SUMIF(Backlog!$L$6:$L$167,'Auxiliaire - Tableau Burndown'!$A7,Backlog!$J$6:$J$167),#N/A)</f>
        <v>0</v>
      </c>
      <c r="E7" s="10" t="str">
        <f>IF(NOW()&gt;=Backlog!$C$1+'Auxiliaire - Tableau Burndown'!$A7,"y","n")</f>
        <v>y</v>
      </c>
      <c r="F7" s="10">
        <f>IF('Auxiliaire - Tableau Burndown'!$E7="y",SUMIF(Backlog!$H$6:$H$167,'Auxiliaire - Tableau Burndown'!$A7,Backlog!$C$6:$C$167),#N/A)</f>
        <v>0</v>
      </c>
    </row>
    <row r="8">
      <c r="A8" s="10">
        <v>4.0</v>
      </c>
      <c r="B8" s="18">
        <f>Backlog!$C$168-(Backlog!$C$168/'Vue densemble'!$E$6*'Auxiliaire - Tableau Burndown'!$A8)</f>
        <v>22.75</v>
      </c>
      <c r="C8" s="10">
        <f>C7-'Auxiliaire - Tableau Burndown'!$D8</f>
        <v>26</v>
      </c>
      <c r="D8" s="10">
        <f>IF('Auxiliaire - Tableau Burndown'!$E8="y",SUMIF(Backlog!$L$6:$L$167,'Auxiliaire - Tableau Burndown'!$A8,Backlog!$J$6:$J$167),#N/A)</f>
        <v>0</v>
      </c>
      <c r="E8" s="10" t="str">
        <f>IF(NOW()&gt;=Backlog!$C$1+'Auxiliaire - Tableau Burndown'!$A8,"y","n")</f>
        <v>y</v>
      </c>
      <c r="F8" s="10">
        <f>IF('Auxiliaire - Tableau Burndown'!$E8="y",SUMIF(Backlog!$H$6:$H$167,'Auxiliaire - Tableau Burndown'!$A8,Backlog!$C$6:$C$167),#N/A)</f>
        <v>0</v>
      </c>
    </row>
    <row r="9">
      <c r="A9" s="10">
        <v>5.0</v>
      </c>
      <c r="B9" s="18">
        <f>Backlog!$C$168-(Backlog!$C$168/'Vue densemble'!$E$6*'Auxiliaire - Tableau Burndown'!$A9)</f>
        <v>21.9375</v>
      </c>
      <c r="C9" s="10">
        <f>C8-'Auxiliaire - Tableau Burndown'!$D9</f>
        <v>26</v>
      </c>
      <c r="D9" s="10">
        <f>IF('Auxiliaire - Tableau Burndown'!$E9="y",SUMIF(Backlog!$L$6:$L$167,'Auxiliaire - Tableau Burndown'!$A9,Backlog!$J$6:$J$167),#N/A)</f>
        <v>0</v>
      </c>
      <c r="E9" s="10" t="str">
        <f>IF(NOW()&gt;=Backlog!$C$1+'Auxiliaire - Tableau Burndown'!$A9,"y","n")</f>
        <v>y</v>
      </c>
      <c r="F9" s="10">
        <f>IF('Auxiliaire - Tableau Burndown'!$E9="y",SUMIF(Backlog!$H$6:$H$167,'Auxiliaire - Tableau Burndown'!$A9,Backlog!$C$6:$C$167),#N/A)</f>
        <v>0</v>
      </c>
    </row>
    <row r="10">
      <c r="A10" s="10">
        <v>6.0</v>
      </c>
      <c r="B10" s="18">
        <f>Backlog!$C$168-(Backlog!$C$168/'Vue densemble'!$E$6*'Auxiliaire - Tableau Burndown'!$A10)</f>
        <v>21.125</v>
      </c>
      <c r="C10" s="10">
        <f>C9-'Auxiliaire - Tableau Burndown'!$D10</f>
        <v>24</v>
      </c>
      <c r="D10" s="10">
        <f>IF('Auxiliaire - Tableau Burndown'!$E10="y",SUMIF(Backlog!$L$6:$L$167,'Auxiliaire - Tableau Burndown'!$A10,Backlog!$J$6:$J$167),#N/A)</f>
        <v>2</v>
      </c>
      <c r="E10" s="10" t="str">
        <f>IF(NOW()&gt;=Backlog!$C$1+'Auxiliaire - Tableau Burndown'!$A10,"y","n")</f>
        <v>y</v>
      </c>
      <c r="F10" s="10">
        <f>IF('Auxiliaire - Tableau Burndown'!$E10="y",SUMIF(Backlog!$H$6:$H$167,'Auxiliaire - Tableau Burndown'!$A10,Backlog!$C$6:$C$167),#N/A)</f>
        <v>2</v>
      </c>
    </row>
    <row r="11">
      <c r="A11" s="10">
        <v>7.0</v>
      </c>
      <c r="B11" s="18">
        <f>Backlog!$C$168-(Backlog!$C$168/'Vue densemble'!$E$6*'Auxiliaire - Tableau Burndown'!$A11)</f>
        <v>20.3125</v>
      </c>
      <c r="C11" s="10">
        <f>C10-'Auxiliaire - Tableau Burndown'!$D11</f>
        <v>24</v>
      </c>
      <c r="D11" s="10">
        <f>IF('Auxiliaire - Tableau Burndown'!$E11="y",SUMIF(Backlog!$L$6:$L$167,'Auxiliaire - Tableau Burndown'!$A11,Backlog!$J$6:$J$167),#N/A)</f>
        <v>0</v>
      </c>
      <c r="E11" s="10" t="str">
        <f>IF(NOW()&gt;=Backlog!$C$1+'Auxiliaire - Tableau Burndown'!$A11,"y","n")</f>
        <v>y</v>
      </c>
      <c r="F11" s="10">
        <f>IF('Auxiliaire - Tableau Burndown'!$E11="y",SUMIF(Backlog!$H$6:$H$167,'Auxiliaire - Tableau Burndown'!$A11,Backlog!$C$6:$C$167),#N/A)</f>
        <v>0</v>
      </c>
    </row>
    <row r="12">
      <c r="A12" s="10">
        <v>8.0</v>
      </c>
      <c r="B12" s="18">
        <f>Backlog!$C$168-(Backlog!$C$168/'Vue densemble'!$E$6*'Auxiliaire - Tableau Burndown'!$A12)</f>
        <v>19.5</v>
      </c>
      <c r="C12" s="10">
        <f>C11-'Auxiliaire - Tableau Burndown'!$D12</f>
        <v>24</v>
      </c>
      <c r="D12" s="10">
        <f>IF('Auxiliaire - Tableau Burndown'!$E12="y",SUMIF(Backlog!$L$6:$L$167,'Auxiliaire - Tableau Burndown'!$A12,Backlog!$J$6:$J$167),#N/A)</f>
        <v>0</v>
      </c>
      <c r="E12" s="10" t="str">
        <f>IF(NOW()&gt;=Backlog!$C$1+'Auxiliaire - Tableau Burndown'!$A12,"y","n")</f>
        <v>y</v>
      </c>
      <c r="F12" s="10">
        <f>IF('Auxiliaire - Tableau Burndown'!$E12="y",SUMIF(Backlog!$H$6:$H$167,'Auxiliaire - Tableau Burndown'!$A12,Backlog!$C$6:$C$167),#N/A)</f>
        <v>0</v>
      </c>
    </row>
    <row r="13">
      <c r="A13" s="10">
        <v>9.0</v>
      </c>
      <c r="B13" s="18">
        <f>Backlog!$C$168-(Backlog!$C$168/'Vue densemble'!$E$6*'Auxiliaire - Tableau Burndown'!$A13)</f>
        <v>18.6875</v>
      </c>
      <c r="C13" s="10">
        <f>C12-'Auxiliaire - Tableau Burndown'!$D13</f>
        <v>24</v>
      </c>
      <c r="D13" s="10">
        <f>IF('Auxiliaire - Tableau Burndown'!$E13="y",SUMIF(Backlog!$L$6:$L$167,'Auxiliaire - Tableau Burndown'!$A13,Backlog!$J$6:$J$167),#N/A)</f>
        <v>0</v>
      </c>
      <c r="E13" s="10" t="str">
        <f>IF(NOW()&gt;=Backlog!$C$1+'Auxiliaire - Tableau Burndown'!$A13,"y","n")</f>
        <v>y</v>
      </c>
      <c r="F13" s="10">
        <f>IF('Auxiliaire - Tableau Burndown'!$E13="y",SUMIF(Backlog!$H$6:$H$167,'Auxiliaire - Tableau Burndown'!$A13,Backlog!$C$6:$C$167),#N/A)</f>
        <v>0</v>
      </c>
    </row>
    <row r="14">
      <c r="A14" s="10">
        <v>10.0</v>
      </c>
      <c r="B14" s="18">
        <f>Backlog!$C$168-(Backlog!$C$168/'Vue densemble'!$E$6*'Auxiliaire - Tableau Burndown'!$A14)</f>
        <v>17.875</v>
      </c>
      <c r="C14" s="10">
        <f>C13-'Auxiliaire - Tableau Burndown'!$D14</f>
        <v>24</v>
      </c>
      <c r="D14" s="10">
        <f>IF('Auxiliaire - Tableau Burndown'!$E14="y",SUMIF(Backlog!$L$6:$L$167,'Auxiliaire - Tableau Burndown'!$A14,Backlog!$J$6:$J$167),#N/A)</f>
        <v>0</v>
      </c>
      <c r="E14" s="10" t="str">
        <f>IF(NOW()&gt;=Backlog!$C$1+'Auxiliaire - Tableau Burndown'!$A14,"y","n")</f>
        <v>y</v>
      </c>
      <c r="F14" s="10">
        <f>IF('Auxiliaire - Tableau Burndown'!$E14="y",SUMIF(Backlog!$H$6:$H$167,'Auxiliaire - Tableau Burndown'!$A14,Backlog!$C$6:$C$167),#N/A)</f>
        <v>0</v>
      </c>
    </row>
    <row r="15">
      <c r="A15" s="10">
        <v>11.0</v>
      </c>
      <c r="B15" s="18">
        <f>Backlog!$C$168-(Backlog!$C$168/'Vue densemble'!$E$6*'Auxiliaire - Tableau Burndown'!$A15)</f>
        <v>17.0625</v>
      </c>
      <c r="C15" s="10">
        <f>C14-'Auxiliaire - Tableau Burndown'!$D15</f>
        <v>24</v>
      </c>
      <c r="D15" s="10">
        <f>IF('Auxiliaire - Tableau Burndown'!$E15="y",SUMIF(Backlog!$L$6:$L$167,'Auxiliaire - Tableau Burndown'!$A15,Backlog!$J$6:$J$167),#N/A)</f>
        <v>0</v>
      </c>
      <c r="E15" s="10" t="str">
        <f>IF(NOW()&gt;=Backlog!$C$1+'Auxiliaire - Tableau Burndown'!$A15,"y","n")</f>
        <v>y</v>
      </c>
      <c r="F15" s="10">
        <f>IF('Auxiliaire - Tableau Burndown'!$E15="y",SUMIF(Backlog!$H$6:$H$167,'Auxiliaire - Tableau Burndown'!$A15,Backlog!$C$6:$C$167),#N/A)</f>
        <v>0</v>
      </c>
    </row>
    <row r="16">
      <c r="A16" s="10">
        <v>12.0</v>
      </c>
      <c r="B16" s="18">
        <f>Backlog!$C$168-(Backlog!$C$168/'Vue densemble'!$E$6*'Auxiliaire - Tableau Burndown'!$A16)</f>
        <v>16.25</v>
      </c>
      <c r="C16" s="10">
        <f>C15-'Auxiliaire - Tableau Burndown'!$D16</f>
        <v>24</v>
      </c>
      <c r="D16" s="10">
        <f>IF('Auxiliaire - Tableau Burndown'!$E16="y",SUMIF(Backlog!$L$6:$L$167,'Auxiliaire - Tableau Burndown'!$A16,Backlog!$J$6:$J$167),#N/A)</f>
        <v>0</v>
      </c>
      <c r="E16" s="10" t="str">
        <f>IF(NOW()&gt;=Backlog!$C$1+'Auxiliaire - Tableau Burndown'!$A16,"y","n")</f>
        <v>y</v>
      </c>
      <c r="F16" s="10">
        <f>IF('Auxiliaire - Tableau Burndown'!$E16="y",SUMIF(Backlog!$H$6:$H$167,'Auxiliaire - Tableau Burndown'!$A16,Backlog!$C$6:$C$167),#N/A)</f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>
        <v>13.0</v>
      </c>
      <c r="B17" s="18">
        <f>Backlog!$C$168-(Backlog!$C$168/'Vue densemble'!$E$6*'Auxiliaire - Tableau Burndown'!$A17)</f>
        <v>15.4375</v>
      </c>
      <c r="C17" s="10">
        <f>C16-'Auxiliaire - Tableau Burndown'!$D17</f>
        <v>24</v>
      </c>
      <c r="D17" s="10">
        <f>IF('Auxiliaire - Tableau Burndown'!$E17="y",SUMIF(Backlog!$L$6:$L$167,'Auxiliaire - Tableau Burndown'!$A17,Backlog!$J$6:$J$167),#N/A)</f>
        <v>0</v>
      </c>
      <c r="E17" s="10" t="str">
        <f>IF(NOW()&gt;=Backlog!$C$1+'Auxiliaire - Tableau Burndown'!$A17,"y","n")</f>
        <v>y</v>
      </c>
      <c r="F17" s="10">
        <f>IF('Auxiliaire - Tableau Burndown'!$E17="y",SUMIF(Backlog!$H$6:$H$167,'Auxiliaire - Tableau Burndown'!$A17,Backlog!$C$6:$C$167),#N/A)</f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>
        <v>14.0</v>
      </c>
      <c r="B18" s="18">
        <f>Backlog!$C$168-(Backlog!$C$168/'Vue densemble'!$E$6*'Auxiliaire - Tableau Burndown'!$A18)</f>
        <v>14.625</v>
      </c>
      <c r="C18" s="10">
        <f>C17-'Auxiliaire - Tableau Burndown'!$D18</f>
        <v>19</v>
      </c>
      <c r="D18" s="10">
        <f>IF('Auxiliaire - Tableau Burndown'!$E18="y",SUMIF(Backlog!$L$6:$L$167,'Auxiliaire - Tableau Burndown'!$A18,Backlog!$J$6:$J$167),#N/A)</f>
        <v>5</v>
      </c>
      <c r="E18" s="10" t="str">
        <f>IF(NOW()&gt;=Backlog!$C$1+'Auxiliaire - Tableau Burndown'!$A18,"y","n")</f>
        <v>y</v>
      </c>
      <c r="F18" s="10">
        <f>IF('Auxiliaire - Tableau Burndown'!$E18="y",SUMIF(Backlog!$H$6:$H$167,'Auxiliaire - Tableau Burndown'!$A18,Backlog!$C$6:$C$167),#N/A)</f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>
        <v>15.0</v>
      </c>
      <c r="B19" s="18">
        <f>Backlog!$C$168-(Backlog!$C$168/'Vue densemble'!$E$6*'Auxiliaire - Tableau Burndown'!$A19)</f>
        <v>13.8125</v>
      </c>
      <c r="C19" s="10">
        <f>C18-'Auxiliaire - Tableau Burndown'!$D19</f>
        <v>19</v>
      </c>
      <c r="D19" s="10">
        <f>IF('Auxiliaire - Tableau Burndown'!$E19="y",SUMIF(Backlog!$L$6:$L$167,'Auxiliaire - Tableau Burndown'!$A19,Backlog!$J$6:$J$167),#N/A)</f>
        <v>0</v>
      </c>
      <c r="E19" s="10" t="str">
        <f>IF(NOW()&gt;=Backlog!$C$1+'Auxiliaire - Tableau Burndown'!$A19,"y","n")</f>
        <v>y</v>
      </c>
      <c r="F19" s="10">
        <f>IF('Auxiliaire - Tableau Burndown'!$E19="y",SUMIF(Backlog!$H$6:$H$167,'Auxiliaire - Tableau Burndown'!$A19,Backlog!$C$6:$C$167),#N/A)</f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>
        <v>16.0</v>
      </c>
      <c r="B20" s="18">
        <f>Backlog!$C$168-(Backlog!$C$168/'Vue densemble'!$E$6*'Auxiliaire - Tableau Burndown'!$A20)</f>
        <v>13</v>
      </c>
      <c r="C20" s="10">
        <f>C19-'Auxiliaire - Tableau Burndown'!$D20</f>
        <v>13</v>
      </c>
      <c r="D20" s="10">
        <f>IF('Auxiliaire - Tableau Burndown'!$E20="y",SUMIF(Backlog!$L$6:$L$167,'Auxiliaire - Tableau Burndown'!$A20,Backlog!$J$6:$J$167),#N/A)</f>
        <v>6</v>
      </c>
      <c r="E20" s="10" t="str">
        <f>IF(NOW()&gt;=Backlog!$C$1+'Auxiliaire - Tableau Burndown'!$A20,"y","n")</f>
        <v>y</v>
      </c>
      <c r="F20" s="10">
        <f>IF('Auxiliaire - Tableau Burndown'!$E20="y",SUMIF(Backlog!$H$6:$H$167,'Auxiliaire - Tableau Burndown'!$A20,Backlog!$C$6:$C$167),#N/A)</f>
        <v>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17.0</v>
      </c>
      <c r="B21" s="18">
        <f>Backlog!$C$168-(Backlog!$C$168/'Vue densemble'!$E$6*'Auxiliaire - Tableau Burndown'!$A21)</f>
        <v>12.1875</v>
      </c>
      <c r="C21" s="10">
        <f>C20-'Auxiliaire - Tableau Burndown'!$D21</f>
        <v>13</v>
      </c>
      <c r="D21" s="10">
        <f>IF('Auxiliaire - Tableau Burndown'!$E21="y",SUMIF(Backlog!$L$6:$L$167,'Auxiliaire - Tableau Burndown'!$A21,Backlog!$J$6:$J$167),#N/A)</f>
        <v>0</v>
      </c>
      <c r="E21" s="10" t="str">
        <f>IF(NOW()&gt;=Backlog!$C$1+'Auxiliaire - Tableau Burndown'!$A21,"y","n")</f>
        <v>y</v>
      </c>
      <c r="F21" s="10">
        <f>IF('Auxiliaire - Tableau Burndown'!$E21="y",SUMIF(Backlog!$H$6:$H$167,'Auxiliaire - Tableau Burndown'!$A21,Backlog!$C$6:$C$167),#N/A)</f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18.0</v>
      </c>
      <c r="B22" s="18">
        <f>Backlog!$C$168-(Backlog!$C$168/'Vue densemble'!$E$6*'Auxiliaire - Tableau Burndown'!$A22)</f>
        <v>11.375</v>
      </c>
      <c r="C22" s="10">
        <f>C21-'Auxiliaire - Tableau Burndown'!$D22</f>
        <v>13</v>
      </c>
      <c r="D22" s="10">
        <f>IF('Auxiliaire - Tableau Burndown'!$E22="y",SUMIF(Backlog!$L$6:$L$167,'Auxiliaire - Tableau Burndown'!$A22,Backlog!$J$6:$J$167),#N/A)</f>
        <v>0</v>
      </c>
      <c r="E22" s="10" t="str">
        <f>IF(NOW()&gt;=Backlog!$C$1+'Auxiliaire - Tableau Burndown'!$A22,"y","n")</f>
        <v>y</v>
      </c>
      <c r="F22" s="10">
        <f>IF('Auxiliaire - Tableau Burndown'!$E22="y",SUMIF(Backlog!$H$6:$H$167,'Auxiliaire - Tableau Burndown'!$A22,Backlog!$C$6:$C$167),#N/A)</f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>
        <v>19.0</v>
      </c>
      <c r="B23" s="18">
        <f>Backlog!$C$168-(Backlog!$C$168/'Vue densemble'!$E$6*'Auxiliaire - Tableau Burndown'!$A23)</f>
        <v>10.5625</v>
      </c>
      <c r="C23" s="10">
        <f>C22-'Auxiliaire - Tableau Burndown'!$D23</f>
        <v>13</v>
      </c>
      <c r="D23" s="10">
        <f>IF('Auxiliaire - Tableau Burndown'!$E23="y",SUMIF(Backlog!$L$6:$L$167,'Auxiliaire - Tableau Burndown'!$A23,Backlog!$J$6:$J$167),#N/A)</f>
        <v>0</v>
      </c>
      <c r="E23" s="10" t="str">
        <f>IF(NOW()&gt;=Backlog!$C$1+'Auxiliaire - Tableau Burndown'!$A23,"y","n")</f>
        <v>y</v>
      </c>
      <c r="F23" s="10">
        <f>IF('Auxiliaire - Tableau Burndown'!$E23="y",SUMIF(Backlog!$H$6:$H$167,'Auxiliaire - Tableau Burndown'!$A23,Backlog!$C$6:$C$167),#N/A)</f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>
        <v>20.0</v>
      </c>
      <c r="B24" s="18">
        <f>Backlog!$C$168-(Backlog!$C$168/'Vue densemble'!$E$6*'Auxiliaire - Tableau Burndown'!$A24)</f>
        <v>9.75</v>
      </c>
      <c r="C24" s="10">
        <f>C23-'Auxiliaire - Tableau Burndown'!$D24</f>
        <v>13</v>
      </c>
      <c r="D24" s="10">
        <f>IF('Auxiliaire - Tableau Burndown'!$E24="y",SUMIF(Backlog!$L$6:$L$167,'Auxiliaire - Tableau Burndown'!$A24,Backlog!$J$6:$J$167),#N/A)</f>
        <v>0</v>
      </c>
      <c r="E24" s="10" t="str">
        <f>IF(NOW()&gt;=Backlog!$C$1+'Auxiliaire - Tableau Burndown'!$A24,"y","n")</f>
        <v>y</v>
      </c>
      <c r="F24" s="10">
        <f>IF('Auxiliaire - Tableau Burndown'!$E24="y",SUMIF(Backlog!$H$6:$H$167,'Auxiliaire - Tableau Burndown'!$A24,Backlog!$C$6:$C$167),#N/A)</f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>
        <v>21.0</v>
      </c>
      <c r="B25" s="18">
        <f>Backlog!$C$168-(Backlog!$C$168/'Vue densemble'!$E$6*'Auxiliaire - Tableau Burndown'!$A25)</f>
        <v>8.9375</v>
      </c>
      <c r="C25" s="10">
        <f>C24-'Auxiliaire - Tableau Burndown'!$D25</f>
        <v>13</v>
      </c>
      <c r="D25" s="10">
        <f>IF('Auxiliaire - Tableau Burndown'!$E25="y",SUMIF(Backlog!$L$6:$L$167,'Auxiliaire - Tableau Burndown'!$A25,Backlog!$J$6:$J$167),#N/A)</f>
        <v>0</v>
      </c>
      <c r="E25" s="10" t="str">
        <f>IF(NOW()&gt;=Backlog!$C$1+'Auxiliaire - Tableau Burndown'!$A25,"y","n")</f>
        <v>y</v>
      </c>
      <c r="F25" s="10">
        <f>IF('Auxiliaire - Tableau Burndown'!$E25="y",SUMIF(Backlog!$H$6:$H$167,'Auxiliaire - Tableau Burndown'!$A25,Backlog!$C$6:$C$167),#N/A)</f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>
        <v>22.0</v>
      </c>
      <c r="B26" s="18">
        <f>Backlog!$C$168-(Backlog!$C$168/'Vue densemble'!$E$6*'Auxiliaire - Tableau Burndown'!$A26)</f>
        <v>8.125</v>
      </c>
      <c r="C26" s="10">
        <f>C25-'Auxiliaire - Tableau Burndown'!$D26</f>
        <v>13</v>
      </c>
      <c r="D26" s="10">
        <f>IF('Auxiliaire - Tableau Burndown'!$E26="y",SUMIF(Backlog!$L$6:$L$167,'Auxiliaire - Tableau Burndown'!$A26,Backlog!$J$6:$J$167),#N/A)</f>
        <v>0</v>
      </c>
      <c r="E26" s="10" t="str">
        <f>IF(NOW()&gt;=Backlog!$C$1+'Auxiliaire - Tableau Burndown'!$A26,"y","n")</f>
        <v>y</v>
      </c>
      <c r="F26" s="10">
        <f>IF('Auxiliaire - Tableau Burndown'!$E26="y",SUMIF(Backlog!$H$6:$H$167,'Auxiliaire - Tableau Burndown'!$A26,Backlog!$C$6:$C$167),#N/A)</f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>
        <v>23.0</v>
      </c>
      <c r="B27" s="18">
        <f>Backlog!$C$168-(Backlog!$C$168/'Vue densemble'!$E$6*'Auxiliaire - Tableau Burndown'!$A27)</f>
        <v>7.3125</v>
      </c>
      <c r="C27" s="10">
        <f>C26-'Auxiliaire - Tableau Burndown'!$D27</f>
        <v>13</v>
      </c>
      <c r="D27" s="10">
        <f>IF('Auxiliaire - Tableau Burndown'!$E27="y",SUMIF(Backlog!$L$6:$L$167,'Auxiliaire - Tableau Burndown'!$A27,Backlog!$J$6:$J$167),#N/A)</f>
        <v>0</v>
      </c>
      <c r="E27" s="10" t="str">
        <f>IF(NOW()&gt;=Backlog!$C$1+'Auxiliaire - Tableau Burndown'!$A27,"y","n")</f>
        <v>y</v>
      </c>
      <c r="F27" s="10">
        <f>IF('Auxiliaire - Tableau Burndown'!$E27="y",SUMIF(Backlog!$H$6:$H$167,'Auxiliaire - Tableau Burndown'!$A27,Backlog!$C$6:$C$167),#N/A)</f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>
        <v>24.0</v>
      </c>
      <c r="B28" s="18">
        <f>Backlog!$C$168-(Backlog!$C$168/'Vue densemble'!$E$6*'Auxiliaire - Tableau Burndown'!$A28)</f>
        <v>6.5</v>
      </c>
      <c r="C28" s="10">
        <f>C27-'Auxiliaire - Tableau Burndown'!$D28</f>
        <v>13</v>
      </c>
      <c r="D28" s="10">
        <f>IF('Auxiliaire - Tableau Burndown'!$E28="y",SUMIF(Backlog!$L$6:$L$167,'Auxiliaire - Tableau Burndown'!$A28,Backlog!$J$6:$J$167),#N/A)</f>
        <v>0</v>
      </c>
      <c r="E28" s="10" t="str">
        <f>IF(NOW()&gt;=Backlog!$C$1+'Auxiliaire - Tableau Burndown'!$A28,"y","n")</f>
        <v>y</v>
      </c>
      <c r="F28" s="10">
        <f>IF('Auxiliaire - Tableau Burndown'!$E28="y",SUMIF(Backlog!$H$6:$H$167,'Auxiliaire - Tableau Burndown'!$A28,Backlog!$C$6:$C$167),#N/A)</f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>
        <v>25.0</v>
      </c>
      <c r="B29" s="18">
        <f>Backlog!$C$168-(Backlog!$C$168/'Vue densemble'!$E$6*'Auxiliaire - Tableau Burndown'!$A29)</f>
        <v>5.6875</v>
      </c>
      <c r="C29" s="10">
        <f>C28-'Auxiliaire - Tableau Burndown'!$D29</f>
        <v>13</v>
      </c>
      <c r="D29" s="10">
        <f>IF('Auxiliaire - Tableau Burndown'!$E29="y",SUMIF(Backlog!$L$6:$L$167,'Auxiliaire - Tableau Burndown'!$A29,Backlog!$J$6:$J$167),#N/A)</f>
        <v>0</v>
      </c>
      <c r="E29" s="10" t="str">
        <f>IF(NOW()&gt;=Backlog!$C$1+'Auxiliaire - Tableau Burndown'!$A29,"y","n")</f>
        <v>y</v>
      </c>
      <c r="F29" s="10">
        <f>IF('Auxiliaire - Tableau Burndown'!$E29="y",SUMIF(Backlog!$H$6:$H$167,'Auxiliaire - Tableau Burndown'!$A29,Backlog!$C$6:$C$167),#N/A)</f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>
        <v>26.0</v>
      </c>
      <c r="B30" s="18">
        <f>Backlog!$C$168-(Backlog!$C$168/'Vue densemble'!$E$6*'Auxiliaire - Tableau Burndown'!$A30)</f>
        <v>4.875</v>
      </c>
      <c r="C30" s="10">
        <f>C29-'Auxiliaire - Tableau Burndown'!$D30</f>
        <v>13</v>
      </c>
      <c r="D30" s="10">
        <f>IF('Auxiliaire - Tableau Burndown'!$E30="y",SUMIF(Backlog!$L$6:$L$167,'Auxiliaire - Tableau Burndown'!$A30,Backlog!$J$6:$J$167),#N/A)</f>
        <v>0</v>
      </c>
      <c r="E30" s="10" t="str">
        <f>IF(NOW()&gt;=Backlog!$C$1+'Auxiliaire - Tableau Burndown'!$A30,"y","n")</f>
        <v>y</v>
      </c>
      <c r="F30" s="10">
        <f>IF('Auxiliaire - Tableau Burndown'!$E30="y",SUMIF(Backlog!$H$6:$H$167,'Auxiliaire - Tableau Burndown'!$A30,Backlog!$C$6:$C$167),#N/A)</f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0">
        <v>27.0</v>
      </c>
      <c r="B31" s="18">
        <f>Backlog!$C$168-(Backlog!$C$168/'Vue densemble'!$E$6*'Auxiliaire - Tableau Burndown'!$A31)</f>
        <v>4.0625</v>
      </c>
      <c r="C31" s="10">
        <f>C30-'Auxiliaire - Tableau Burndown'!$D31</f>
        <v>12</v>
      </c>
      <c r="D31" s="10">
        <f>IF('Auxiliaire - Tableau Burndown'!$E31="y",SUMIF(Backlog!$L$6:$L$167,'Auxiliaire - Tableau Burndown'!$A31,Backlog!$J$6:$J$167),#N/A)</f>
        <v>1</v>
      </c>
      <c r="E31" s="10" t="str">
        <f>IF(NOW()&gt;=Backlog!$C$1+'Auxiliaire - Tableau Burndown'!$A31,"y","n")</f>
        <v>y</v>
      </c>
      <c r="F31" s="10">
        <f>IF('Auxiliaire - Tableau Burndown'!$E31="y",SUMIF(Backlog!$H$6:$H$167,'Auxiliaire - Tableau Burndown'!$A31,Backlog!$C$6:$C$167),#N/A)</f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7">
        <v>28.0</v>
      </c>
      <c r="B32" s="18">
        <f>Backlog!$C$168-(Backlog!$C$168/'Vue densemble'!$E$6*'Auxiliaire - Tableau Burndown'!$A32)</f>
        <v>3.25</v>
      </c>
      <c r="C32" s="10">
        <f>C31-'Auxiliaire - Tableau Burndown'!$D32</f>
        <v>12</v>
      </c>
      <c r="D32" s="40">
        <v>0.0</v>
      </c>
      <c r="E32" s="10"/>
      <c r="F32" s="40">
        <v>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8">
        <v>29.0</v>
      </c>
      <c r="B33" s="18">
        <f>Backlog!$C$168-(Backlog!$C$168/'Vue densemble'!$E$6*'Auxiliaire - Tableau Burndown'!$A33)</f>
        <v>2.4375</v>
      </c>
      <c r="C33" s="10">
        <f>C32-'Auxiliaire - Tableau Burndown'!$D33</f>
        <v>12</v>
      </c>
      <c r="D33" s="40">
        <v>0.0</v>
      </c>
      <c r="E33" s="10">
        <f>SUBTOTAL(103,'Auxiliaire - Tableau Burndown'!$E$4:$E$31)</f>
        <v>28</v>
      </c>
      <c r="F33" s="40">
        <v>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7">
        <v>30.0</v>
      </c>
      <c r="B34" s="18">
        <f>Backlog!$C$168-(Backlog!$C$168/'Vue densemble'!$E$6*'Auxiliaire - Tableau Burndown'!$A34)</f>
        <v>1.625</v>
      </c>
      <c r="C34" s="10">
        <f>C33-'Auxiliaire - Tableau Burndown'!$D34</f>
        <v>8</v>
      </c>
      <c r="D34" s="40">
        <v>4.0</v>
      </c>
      <c r="E34" s="59"/>
      <c r="F34" s="40">
        <v>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7">
        <v>31.0</v>
      </c>
      <c r="B35" s="18">
        <f>Backlog!$C$168-(Backlog!$C$168/'Vue densemble'!$E$6*'Auxiliaire - Tableau Burndown'!$A35)</f>
        <v>0.8125</v>
      </c>
      <c r="C35" s="10">
        <f>C34-'Auxiliaire - Tableau Burndown'!$D35</f>
        <v>4</v>
      </c>
      <c r="D35" s="40">
        <v>4.0</v>
      </c>
      <c r="E35" s="59"/>
      <c r="F35" s="40">
        <v>0.0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7">
        <v>32.0</v>
      </c>
      <c r="B36" s="18">
        <f>Backlog!$C$168-(Backlog!$C$168/'Vue densemble'!$E$6*'Auxiliaire - Tableau Burndown'!$A36)</f>
        <v>0</v>
      </c>
      <c r="C36" s="10">
        <f>C35-'Auxiliaire - Tableau Burndown'!$D36</f>
        <v>4</v>
      </c>
      <c r="D36" s="57">
        <v>0.0</v>
      </c>
      <c r="E36" s="59"/>
      <c r="F36" s="40">
        <v>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5"/>
      <c r="B37" s="60"/>
      <c r="C37" s="55"/>
      <c r="D37" s="55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/>
      <c r="B38" s="24"/>
      <c r="C38" s="7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/>
      <c r="B39" s="24"/>
      <c r="C39" s="7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/>
      <c r="B40" s="24"/>
      <c r="C40" s="7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/>
      <c r="B41" s="24"/>
      <c r="C41" s="7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/>
      <c r="B43" s="24"/>
      <c r="C43" s="7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/>
      <c r="B44" s="24"/>
      <c r="C44" s="7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4"/>
      <c r="C56" s="2"/>
      <c r="D56" s="2"/>
      <c r="E56" s="2"/>
    </row>
    <row r="57">
      <c r="A57" s="2"/>
      <c r="B57" s="61"/>
      <c r="C57" s="2"/>
      <c r="D57" s="2"/>
      <c r="E57" s="2"/>
    </row>
    <row r="58">
      <c r="A58" s="2"/>
      <c r="B58" s="24"/>
      <c r="C58" s="2"/>
      <c r="D58" s="2"/>
      <c r="E58" s="2"/>
    </row>
    <row r="59">
      <c r="A59" s="2"/>
      <c r="B59" s="61"/>
      <c r="C59" s="2"/>
      <c r="D59" s="2"/>
      <c r="E59" s="2"/>
    </row>
    <row r="60">
      <c r="A60" s="2"/>
      <c r="B60" s="24"/>
      <c r="C60" s="2"/>
      <c r="D60" s="2"/>
      <c r="E60" s="2"/>
    </row>
    <row r="61">
      <c r="A61" s="2"/>
      <c r="B61" s="61"/>
      <c r="C61" s="2"/>
      <c r="D61" s="2"/>
      <c r="E61" s="2"/>
    </row>
    <row r="62">
      <c r="A62" s="2"/>
      <c r="B62" s="24"/>
      <c r="C62" s="2"/>
      <c r="D62" s="2"/>
      <c r="E62" s="2"/>
    </row>
    <row r="63">
      <c r="A63" s="2"/>
      <c r="B63" s="61"/>
      <c r="C63" s="2"/>
      <c r="D63" s="2"/>
      <c r="E63" s="2"/>
    </row>
    <row r="64">
      <c r="A64" s="2"/>
      <c r="B64" s="24"/>
      <c r="C64" s="2"/>
      <c r="D64" s="2"/>
      <c r="E64" s="2"/>
    </row>
    <row r="65">
      <c r="A65" s="2"/>
      <c r="B65" s="61"/>
      <c r="C65" s="2"/>
      <c r="D65" s="2"/>
      <c r="E65" s="2"/>
    </row>
    <row r="66">
      <c r="A66" s="2"/>
      <c r="B66" s="24"/>
      <c r="C66" s="2"/>
      <c r="D66" s="2"/>
      <c r="E66" s="2"/>
    </row>
    <row r="67">
      <c r="A67" s="2"/>
      <c r="B67" s="2"/>
      <c r="C67" s="2"/>
      <c r="D67" s="2"/>
      <c r="E67" s="2"/>
    </row>
    <row r="68">
      <c r="B68" s="50"/>
    </row>
  </sheetData>
  <mergeCells count="1">
    <mergeCell ref="A2:C2"/>
  </mergeCells>
  <printOptions/>
  <pageMargins bottom="0.787401575" footer="0.0" header="0.0" left="0.7" right="0.7" top="0.7874015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2019-09-18T13:29:49Z</dcterms:created>
  <dc:creator>Capterra_FR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fae57f-39aa-426d-b6c6-8106e6cf37fc_Enabled">
    <vt:lpwstr>true</vt:lpwstr>
  </property>
  <property fmtid="{D5CDD505-2E9C-101B-9397-08002B2CF9AE}" pid="3" name="MSIP_Label_f1fae57f-39aa-426d-b6c6-8106e6cf37fc_SetDate">
    <vt:lpwstr>2022-01-30T21:30:37Z</vt:lpwstr>
  </property>
  <property fmtid="{D5CDD505-2E9C-101B-9397-08002B2CF9AE}" pid="4" name="MSIP_Label_f1fae57f-39aa-426d-b6c6-8106e6cf37fc_Method">
    <vt:lpwstr>Privileged</vt:lpwstr>
  </property>
  <property fmtid="{D5CDD505-2E9C-101B-9397-08002B2CF9AE}" pid="5" name="MSIP_Label_f1fae57f-39aa-426d-b6c6-8106e6cf37fc_Name">
    <vt:lpwstr>f1fae57f-39aa-426d-b6c6-8106e6cf37fc</vt:lpwstr>
  </property>
  <property fmtid="{D5CDD505-2E9C-101B-9397-08002B2CF9AE}" pid="6" name="MSIP_Label_f1fae57f-39aa-426d-b6c6-8106e6cf37fc_SiteId">
    <vt:lpwstr>4a7c8238-5799-4b16-9fc6-9ad8fce5a7d9</vt:lpwstr>
  </property>
  <property fmtid="{D5CDD505-2E9C-101B-9397-08002B2CF9AE}" pid="7" name="MSIP_Label_f1fae57f-39aa-426d-b6c6-8106e6cf37fc_ActionId">
    <vt:lpwstr>c8803771-8ea4-42e4-8a6e-bd14c89459c6</vt:lpwstr>
  </property>
  <property fmtid="{D5CDD505-2E9C-101B-9397-08002B2CF9AE}" pid="8" name="MSIP_Label_f1fae57f-39aa-426d-b6c6-8106e6cf37fc_ContentBits">
    <vt:lpwstr>0</vt:lpwstr>
  </property>
</Properties>
</file>