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210"/>
  <workbookPr defaultThemeVersion="124226"/>
  <mc:AlternateContent xmlns:mc="http://schemas.openxmlformats.org/markup-compatibility/2006">
    <mc:Choice Requires="x15">
      <x15ac:absPath xmlns:x15ac="http://schemas.microsoft.com/office/spreadsheetml/2010/11/ac" url="E:\Website, Tools &amp; Products\Applications\Excel based applications\"/>
    </mc:Choice>
  </mc:AlternateContent>
  <xr:revisionPtr revIDLastSave="0" documentId="8_{0C6949E0-4FBF-4791-A031-350D12569501}" xr6:coauthVersionLast="47" xr6:coauthVersionMax="47" xr10:uidLastSave="{00000000-0000-0000-0000-000000000000}"/>
  <bookViews>
    <workbookView xWindow="480" yWindow="120" windowWidth="19440" windowHeight="11760" xr2:uid="{00000000-000D-0000-FFFF-FFFF00000000}"/>
  </bookViews>
  <sheets>
    <sheet name="Intro" sheetId="7" r:id="rId1"/>
    <sheet name="Based on CRL" sheetId="6" r:id="rId2"/>
    <sheet name="Based on HC &amp; FL" sheetId="8" r:id="rId3"/>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5" i="8" l="1"/>
  <c r="C13" i="8"/>
  <c r="E5" i="8"/>
  <c r="C6" i="8"/>
  <c r="E6" i="8"/>
  <c r="F5" i="8"/>
  <c r="E13" i="8"/>
  <c r="C14" i="8"/>
  <c r="E14" i="8"/>
  <c r="F13" i="8"/>
  <c r="C5" i="6"/>
  <c r="E5" i="6"/>
  <c r="E6" i="6"/>
  <c r="C6" i="6"/>
  <c r="F5" i="6"/>
</calcChain>
</file>

<file path=xl/sharedStrings.xml><?xml version="1.0" encoding="utf-8"?>
<sst xmlns="http://schemas.openxmlformats.org/spreadsheetml/2006/main" count="37" uniqueCount="24">
  <si>
    <t>This is a beta version calculator for gestational age based on fetal measurements (crown rump length; or head circumference and femur length)</t>
  </si>
  <si>
    <t>Please use the tabs below to calculate the gestational age for an individual fetus based on fetal measurements. For measurement methods see the references below.</t>
  </si>
  <si>
    <t xml:space="preserve">For paper-based versions of the International Dating Standards, please visit </t>
  </si>
  <si>
    <t xml:space="preserve">https://intergrowth21.tghn.org </t>
  </si>
  <si>
    <t xml:space="preserve">If you have any queries, please contact us by email </t>
  </si>
  <si>
    <t xml:space="preserve">intergrowth21st@tghn.org   </t>
  </si>
  <si>
    <t>References:</t>
  </si>
  <si>
    <t xml:space="preserve">1. Papageorghiou AT, Kennedy SH, Salomon LJ, et al. International standards for early fetal size and pregnancy dating based on ultrasound measurement of crown–rump length in the first trimester of pregnancy. Ultrasound in Obstetrics &amp; Gynecology. 2014;44:641-648. doi:10.1002/uog.13448. 
</t>
  </si>
  <si>
    <t xml:space="preserve">2. Papageorghiou AT, Kemp B, Stones W et al. Ultrasound based gestational age estimation in late pregnancy. Ultrasound Obstet Gynecol. 2016 Feb 29. doi: 10.1002/uog.15894. </t>
  </si>
  <si>
    <t>Suggested citation: &lt;insert&gt;</t>
  </si>
  <si>
    <t>Date (DD/MM/YY)</t>
  </si>
  <si>
    <t>CRL (mm)</t>
  </si>
  <si>
    <t>STEP 1: ENTER date of examination and CRL measurement (in mm) here:</t>
  </si>
  <si>
    <t>The calculator is available for CRL from 15 to 100 mm; above this go to HC and FL.</t>
  </si>
  <si>
    <t>STEP 2: READ off Gestational Age and ultrasound based EDD here:</t>
  </si>
  <si>
    <t>Gestational age:</t>
  </si>
  <si>
    <t>Weeks + Days</t>
  </si>
  <si>
    <t>Estimate Due Date based on CRL:</t>
  </si>
  <si>
    <t>EDD (DD/MM/YY)</t>
  </si>
  <si>
    <t>HC (mm)</t>
  </si>
  <si>
    <t>FL (mm)</t>
  </si>
  <si>
    <t>STEP 1: ENTER date of examination and HC &amp; FL measurement (in mm) here:</t>
  </si>
  <si>
    <t>TO BE USED ONLY IF FEMUR LENGTH NOT AVAILABLE</t>
  </si>
  <si>
    <t>STEP 1: ENTER date of examination and HC measurement (in mm) here: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</si>
</sst>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21">
    <font>
      <sz val="11"/>
      <color theme="1"/>
      <name val="Calibri"/>
      <family val="2"/>
      <scheme val="minor"/>
    </font>
    <font>
      <sz val="11"/>
      <color rgb="FF3F3F76"/>
      <name val="Calibri"/>
      <family val="2"/>
      <scheme val="minor"/>
    </font>
    <font>
      <b/>
      <sz val="11"/>
      <color rgb="FF3F3F3F"/>
      <name val="Calibri"/>
      <family val="2"/>
      <scheme val="minor"/>
    </font>
    <font>
      <sz val="11"/>
      <color rgb="FFFF0000"/>
      <name val="Calibri"/>
      <family val="2"/>
      <scheme val="minor"/>
    </font>
    <font>
      <b/>
      <sz val="11"/>
      <color rgb="FFFF0000"/>
      <name val="Calibri"/>
      <family val="2"/>
      <scheme val="minor"/>
    </font>
    <font>
      <b/>
      <sz val="14"/>
      <color theme="4" tint="-0.249977111117893"/>
      <name val="Calibri"/>
      <family val="2"/>
      <scheme val="minor"/>
    </font>
    <font>
      <b/>
      <sz val="22"/>
      <color theme="4" tint="-0.249977111117893"/>
      <name val="Calibri"/>
      <family val="2"/>
      <scheme val="minor"/>
    </font>
    <font>
      <sz val="8"/>
      <color theme="1"/>
      <name val="Calibri"/>
      <family val="2"/>
      <scheme val="minor"/>
    </font>
    <font>
      <b/>
      <sz val="16"/>
      <color rgb="FFFF0000"/>
      <name val="Calibri"/>
      <family val="2"/>
      <scheme val="minor"/>
    </font>
    <font>
      <b/>
      <sz val="8"/>
      <color theme="1"/>
      <name val="Calibri"/>
      <family val="2"/>
      <scheme val="minor"/>
    </font>
    <font>
      <sz val="11"/>
      <name val="Calibri"/>
      <family val="2"/>
      <scheme val="minor"/>
    </font>
    <font>
      <b/>
      <sz val="14"/>
      <name val="Calibri"/>
      <family val="2"/>
      <scheme val="minor"/>
    </font>
    <font>
      <b/>
      <sz val="14"/>
      <color rgb="FF3F3F76"/>
      <name val="Calibri"/>
      <family val="2"/>
      <scheme val="minor"/>
    </font>
    <font>
      <b/>
      <sz val="14"/>
      <color rgb="FF008E40"/>
      <name val="Calibri"/>
      <family val="2"/>
      <scheme val="minor"/>
    </font>
    <font>
      <sz val="16"/>
      <color rgb="FFFF0000"/>
      <name val="Calibri"/>
      <family val="2"/>
      <scheme val="minor"/>
    </font>
    <font>
      <b/>
      <sz val="16"/>
      <name val="Calibri"/>
      <family val="2"/>
      <scheme val="minor"/>
    </font>
    <font>
      <b/>
      <sz val="16"/>
      <color rgb="FF00B050"/>
      <name val="Calibri"/>
      <family val="2"/>
      <scheme val="minor"/>
    </font>
    <font>
      <sz val="16"/>
      <color theme="1"/>
      <name val="Calibri"/>
      <family val="2"/>
      <scheme val="minor"/>
    </font>
    <font>
      <b/>
      <sz val="16"/>
      <color rgb="FF3F3F76"/>
      <name val="Calibri"/>
      <family val="2"/>
      <scheme val="minor"/>
    </font>
    <font>
      <b/>
      <sz val="16"/>
      <color rgb="FF008E40"/>
      <name val="Calibri"/>
      <family val="2"/>
      <scheme val="minor"/>
    </font>
    <font>
      <u/>
      <sz val="11"/>
      <color theme="10"/>
      <name val="Calibri"/>
      <family val="2"/>
      <scheme val="minor"/>
    </font>
  </fonts>
  <fills count="10">
    <fill>
      <patternFill patternType="none"/>
    </fill>
    <fill>
      <patternFill patternType="gray125"/>
    </fill>
    <fill>
      <patternFill patternType="solid">
        <fgColor rgb="FFFFCC99"/>
      </patternFill>
    </fill>
    <fill>
      <patternFill patternType="solid">
        <fgColor rgb="FFF2F2F2"/>
      </patternFill>
    </fill>
    <fill>
      <patternFill patternType="solid">
        <fgColor theme="0"/>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A3FFCD"/>
        <bgColor indexed="64"/>
      </patternFill>
    </fill>
    <fill>
      <patternFill patternType="solid">
        <fgColor theme="5" tint="0.59999389629810485"/>
        <bgColor indexed="64"/>
      </patternFill>
    </fill>
    <fill>
      <patternFill patternType="solid">
        <fgColor rgb="FFFFFF00"/>
        <bgColor indexed="64"/>
      </patternFill>
    </fill>
  </fills>
  <borders count="22">
    <border>
      <left/>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style="thin">
        <color rgb="FF7F7F7F"/>
      </bottom>
      <diagonal/>
    </border>
    <border>
      <left style="medium">
        <color indexed="64"/>
      </left>
      <right style="medium">
        <color indexed="64"/>
      </right>
      <top style="thin">
        <color rgb="FF7F7F7F"/>
      </top>
      <bottom style="thin">
        <color rgb="FF7F7F7F"/>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rgb="FF7F7F7F"/>
      </top>
      <bottom style="thin">
        <color rgb="FF7F7F7F"/>
      </bottom>
      <diagonal/>
    </border>
    <border>
      <left/>
      <right style="medium">
        <color indexed="64"/>
      </right>
      <top style="thin">
        <color rgb="FF7F7F7F"/>
      </top>
      <bottom style="thin">
        <color rgb="FF7F7F7F"/>
      </bottom>
      <diagonal/>
    </border>
  </borders>
  <cellStyleXfs count="4">
    <xf numFmtId="0" fontId="0" fillId="0" borderId="0"/>
    <xf numFmtId="0" fontId="1" fillId="2" borderId="1" applyNumberFormat="0" applyAlignment="0" applyProtection="0"/>
    <xf numFmtId="0" fontId="2" fillId="3" borderId="2" applyNumberFormat="0" applyAlignment="0" applyProtection="0"/>
    <xf numFmtId="0" fontId="20" fillId="0" borderId="0" applyNumberFormat="0" applyFill="0" applyBorder="0" applyAlignment="0" applyProtection="0"/>
  </cellStyleXfs>
  <cellXfs count="95">
    <xf numFmtId="0" fontId="0" fillId="0" borderId="0" xfId="0"/>
    <xf numFmtId="0" fontId="4" fillId="4" borderId="0" xfId="1" applyFont="1" applyFill="1" applyBorder="1"/>
    <xf numFmtId="164" fontId="4" fillId="4" borderId="0" xfId="2" applyNumberFormat="1" applyFont="1" applyFill="1" applyBorder="1"/>
    <xf numFmtId="0" fontId="3" fillId="4" borderId="0" xfId="0" applyFont="1" applyFill="1" applyBorder="1"/>
    <xf numFmtId="0" fontId="0" fillId="0" borderId="0" xfId="0" applyBorder="1"/>
    <xf numFmtId="0" fontId="8" fillId="6" borderId="6" xfId="0" applyFont="1" applyFill="1" applyBorder="1"/>
    <xf numFmtId="2" fontId="4" fillId="4" borderId="0" xfId="2" applyNumberFormat="1" applyFont="1" applyFill="1" applyBorder="1"/>
    <xf numFmtId="0" fontId="14" fillId="6" borderId="8" xfId="0" applyFont="1" applyFill="1" applyBorder="1"/>
    <xf numFmtId="0" fontId="15" fillId="6" borderId="6" xfId="0" applyFont="1" applyFill="1" applyBorder="1"/>
    <xf numFmtId="0" fontId="15" fillId="6" borderId="9" xfId="0" applyFont="1" applyFill="1" applyBorder="1"/>
    <xf numFmtId="0" fontId="15" fillId="6" borderId="10" xfId="0" applyFont="1" applyFill="1" applyBorder="1"/>
    <xf numFmtId="0" fontId="14" fillId="4" borderId="0" xfId="0" applyFont="1" applyFill="1" applyBorder="1"/>
    <xf numFmtId="0" fontId="14" fillId="6" borderId="15" xfId="0" applyFont="1" applyFill="1" applyBorder="1"/>
    <xf numFmtId="0" fontId="8" fillId="5" borderId="3" xfId="0" applyFont="1" applyFill="1" applyBorder="1"/>
    <xf numFmtId="14" fontId="8" fillId="4" borderId="3" xfId="1" applyNumberFormat="1" applyFont="1" applyFill="1" applyBorder="1"/>
    <xf numFmtId="0" fontId="15" fillId="6" borderId="12" xfId="0" applyFont="1" applyFill="1" applyBorder="1"/>
    <xf numFmtId="0" fontId="14" fillId="6" borderId="11" xfId="0" applyFont="1" applyFill="1" applyBorder="1"/>
    <xf numFmtId="0" fontId="17" fillId="6" borderId="15" xfId="0" applyFont="1" applyFill="1" applyBorder="1"/>
    <xf numFmtId="0" fontId="18" fillId="8" borderId="3" xfId="1" applyFont="1" applyFill="1" applyBorder="1"/>
    <xf numFmtId="0" fontId="8" fillId="5" borderId="5" xfId="0" applyFont="1" applyFill="1" applyBorder="1"/>
    <xf numFmtId="2" fontId="15" fillId="5" borderId="3" xfId="0" applyNumberFormat="1" applyFont="1" applyFill="1" applyBorder="1" applyAlignment="1">
      <alignment horizontal="center"/>
    </xf>
    <xf numFmtId="0" fontId="15" fillId="5" borderId="5" xfId="0" applyFont="1" applyFill="1" applyBorder="1" applyAlignment="1">
      <alignment horizontal="center"/>
    </xf>
    <xf numFmtId="0" fontId="15" fillId="5" borderId="18" xfId="0" applyFont="1" applyFill="1" applyBorder="1"/>
    <xf numFmtId="2" fontId="19" fillId="7" borderId="16" xfId="1" applyNumberFormat="1" applyFont="1" applyFill="1" applyBorder="1" applyAlignment="1">
      <alignment horizontal="right"/>
    </xf>
    <xf numFmtId="1" fontId="19" fillId="7" borderId="16" xfId="1" applyNumberFormat="1" applyFont="1" applyFill="1" applyBorder="1" applyAlignment="1">
      <alignment horizontal="right"/>
    </xf>
    <xf numFmtId="0" fontId="15" fillId="5" borderId="19" xfId="0" applyFont="1" applyFill="1" applyBorder="1"/>
    <xf numFmtId="1" fontId="18" fillId="8" borderId="17" xfId="1" applyNumberFormat="1" applyFont="1" applyFill="1" applyBorder="1"/>
    <xf numFmtId="0" fontId="14" fillId="6" borderId="13" xfId="0" applyFont="1" applyFill="1" applyBorder="1"/>
    <xf numFmtId="0" fontId="8" fillId="6" borderId="14" xfId="0" applyFont="1" applyFill="1" applyBorder="1"/>
    <xf numFmtId="0" fontId="8" fillId="4" borderId="0" xfId="1" applyFont="1" applyFill="1" applyBorder="1"/>
    <xf numFmtId="2" fontId="8" fillId="4" borderId="0" xfId="2" applyNumberFormat="1" applyFont="1" applyFill="1" applyBorder="1"/>
    <xf numFmtId="164" fontId="8" fillId="4" borderId="0" xfId="2" applyNumberFormat="1" applyFont="1" applyFill="1" applyBorder="1"/>
    <xf numFmtId="0" fontId="16" fillId="5" borderId="3" xfId="0" applyFont="1" applyFill="1" applyBorder="1" applyAlignment="1">
      <alignment wrapText="1"/>
    </xf>
    <xf numFmtId="0" fontId="15" fillId="6" borderId="9" xfId="0" applyFont="1" applyFill="1" applyBorder="1" applyAlignment="1">
      <alignment horizontal="center" wrapText="1"/>
    </xf>
    <xf numFmtId="0" fontId="8" fillId="6" borderId="14" xfId="0" applyFont="1" applyFill="1" applyBorder="1" applyAlignment="1">
      <alignment wrapText="1"/>
    </xf>
    <xf numFmtId="0" fontId="8" fillId="4" borderId="0" xfId="1" applyFont="1" applyFill="1" applyBorder="1" applyAlignment="1">
      <alignment wrapText="1"/>
    </xf>
    <xf numFmtId="0" fontId="16" fillId="6" borderId="7" xfId="0" applyFont="1" applyFill="1" applyBorder="1" applyAlignment="1">
      <alignment vertical="top" wrapText="1"/>
    </xf>
    <xf numFmtId="0" fontId="15" fillId="6" borderId="9" xfId="0" applyFont="1" applyFill="1" applyBorder="1" applyAlignment="1">
      <alignment horizontal="center" vertical="top" wrapText="1"/>
    </xf>
    <xf numFmtId="0" fontId="16" fillId="5" borderId="3" xfId="0" applyFont="1" applyFill="1" applyBorder="1" applyAlignment="1">
      <alignment horizontal="left" vertical="top" wrapText="1"/>
    </xf>
    <xf numFmtId="0" fontId="8" fillId="5" borderId="3" xfId="0" applyFont="1" applyFill="1" applyBorder="1" applyAlignment="1">
      <alignment horizontal="left" vertical="top"/>
    </xf>
    <xf numFmtId="14" fontId="8" fillId="4" borderId="3" xfId="1" applyNumberFormat="1" applyFont="1" applyFill="1" applyBorder="1" applyAlignment="1">
      <alignment horizontal="left" vertical="top" wrapText="1"/>
    </xf>
    <xf numFmtId="0" fontId="8" fillId="4" borderId="3" xfId="1" applyFont="1" applyFill="1" applyBorder="1" applyAlignment="1">
      <alignment horizontal="left" vertical="top"/>
    </xf>
    <xf numFmtId="0" fontId="8" fillId="6" borderId="6" xfId="0" applyFont="1" applyFill="1" applyBorder="1" applyAlignment="1">
      <alignment horizontal="left" vertical="top"/>
    </xf>
    <xf numFmtId="0" fontId="8" fillId="6" borderId="0" xfId="0" applyFont="1" applyFill="1" applyBorder="1" applyAlignment="1">
      <alignment horizontal="left" vertical="top"/>
    </xf>
    <xf numFmtId="0" fontId="8" fillId="6" borderId="0" xfId="1" applyFont="1" applyFill="1" applyBorder="1" applyAlignment="1">
      <alignment horizontal="left" vertical="top" wrapText="1"/>
    </xf>
    <xf numFmtId="2" fontId="8" fillId="6" borderId="0" xfId="1" applyNumberFormat="1" applyFont="1" applyFill="1" applyBorder="1" applyAlignment="1">
      <alignment horizontal="left" vertical="top"/>
    </xf>
    <xf numFmtId="164" fontId="8" fillId="6" borderId="0" xfId="2" applyNumberFormat="1" applyFont="1" applyFill="1" applyBorder="1" applyAlignment="1">
      <alignment horizontal="left" vertical="top"/>
    </xf>
    <xf numFmtId="0" fontId="16" fillId="5" borderId="4" xfId="0" applyFont="1" applyFill="1" applyBorder="1" applyAlignment="1">
      <alignment horizontal="left" vertical="top"/>
    </xf>
    <xf numFmtId="0" fontId="18" fillId="8" borderId="3" xfId="1" applyFont="1" applyFill="1" applyBorder="1" applyAlignment="1">
      <alignment horizontal="left" vertical="top"/>
    </xf>
    <xf numFmtId="0" fontId="8" fillId="5" borderId="5" xfId="0" applyFont="1" applyFill="1" applyBorder="1" applyAlignment="1">
      <alignment horizontal="left" vertical="top" wrapText="1"/>
    </xf>
    <xf numFmtId="2" fontId="15" fillId="5" borderId="3" xfId="0" applyNumberFormat="1" applyFont="1" applyFill="1" applyBorder="1" applyAlignment="1">
      <alignment horizontal="left" vertical="top"/>
    </xf>
    <xf numFmtId="0" fontId="15" fillId="5" borderId="5" xfId="0" applyFont="1" applyFill="1" applyBorder="1" applyAlignment="1">
      <alignment horizontal="left" vertical="top"/>
    </xf>
    <xf numFmtId="0" fontId="11" fillId="5" borderId="18" xfId="0" applyFont="1" applyFill="1" applyBorder="1" applyAlignment="1">
      <alignment horizontal="left" vertical="top"/>
    </xf>
    <xf numFmtId="2" fontId="13" fillId="7" borderId="16" xfId="1" applyNumberFormat="1" applyFont="1" applyFill="1" applyBorder="1" applyAlignment="1">
      <alignment horizontal="left" vertical="top"/>
    </xf>
    <xf numFmtId="0" fontId="11" fillId="5" borderId="18" xfId="0" applyFont="1" applyFill="1" applyBorder="1" applyAlignment="1">
      <alignment horizontal="left" vertical="top" wrapText="1"/>
    </xf>
    <xf numFmtId="1" fontId="13" fillId="7" borderId="16" xfId="1" applyNumberFormat="1" applyFont="1" applyFill="1" applyBorder="1" applyAlignment="1">
      <alignment horizontal="left" vertical="top"/>
    </xf>
    <xf numFmtId="0" fontId="11" fillId="5" borderId="19" xfId="0" applyFont="1" applyFill="1" applyBorder="1" applyAlignment="1">
      <alignment horizontal="left" vertical="top"/>
    </xf>
    <xf numFmtId="1" fontId="12" fillId="8" borderId="17" xfId="1" applyNumberFormat="1" applyFont="1" applyFill="1" applyBorder="1" applyAlignment="1">
      <alignment horizontal="left" vertical="top"/>
    </xf>
    <xf numFmtId="0" fontId="8" fillId="6" borderId="14" xfId="0" applyFont="1" applyFill="1" applyBorder="1" applyAlignment="1">
      <alignment horizontal="left" vertical="top"/>
    </xf>
    <xf numFmtId="0" fontId="8" fillId="6" borderId="14" xfId="0" applyFont="1" applyFill="1" applyBorder="1" applyAlignment="1">
      <alignment horizontal="left" vertical="top" wrapText="1"/>
    </xf>
    <xf numFmtId="0" fontId="14" fillId="4" borderId="0" xfId="0" applyFont="1" applyFill="1" applyBorder="1" applyAlignment="1">
      <alignment horizontal="left" vertical="top"/>
    </xf>
    <xf numFmtId="0" fontId="8" fillId="4" borderId="0" xfId="1" applyFont="1" applyFill="1" applyBorder="1" applyAlignment="1">
      <alignment horizontal="left" vertical="top"/>
    </xf>
    <xf numFmtId="0" fontId="8" fillId="4" borderId="0" xfId="1" applyFont="1" applyFill="1" applyBorder="1" applyAlignment="1">
      <alignment horizontal="left" vertical="top" wrapText="1"/>
    </xf>
    <xf numFmtId="2" fontId="8" fillId="4" borderId="0" xfId="2" applyNumberFormat="1" applyFont="1" applyFill="1" applyBorder="1" applyAlignment="1">
      <alignment horizontal="left" vertical="top"/>
    </xf>
    <xf numFmtId="164" fontId="8" fillId="4" borderId="0" xfId="2" applyNumberFormat="1" applyFont="1" applyFill="1" applyBorder="1" applyAlignment="1">
      <alignment horizontal="left" vertical="top"/>
    </xf>
    <xf numFmtId="0" fontId="16" fillId="5" borderId="4" xfId="0" applyFont="1" applyFill="1" applyBorder="1" applyAlignment="1">
      <alignment wrapText="1"/>
    </xf>
    <xf numFmtId="0" fontId="16" fillId="6" borderId="14" xfId="0" applyFont="1" applyFill="1" applyBorder="1" applyAlignment="1">
      <alignment horizontal="left" vertical="top" wrapText="1"/>
    </xf>
    <xf numFmtId="0" fontId="15" fillId="6" borderId="9" xfId="0" applyFont="1" applyFill="1" applyBorder="1" applyAlignment="1">
      <alignment horizontal="center"/>
    </xf>
    <xf numFmtId="0" fontId="15" fillId="6" borderId="9" xfId="0" applyFont="1" applyFill="1" applyBorder="1" applyAlignment="1">
      <alignment horizontal="left" vertical="top"/>
    </xf>
    <xf numFmtId="0" fontId="8" fillId="4" borderId="4" xfId="1" applyFont="1" applyFill="1" applyBorder="1" applyAlignment="1">
      <alignment horizontal="left" vertical="top"/>
    </xf>
    <xf numFmtId="0" fontId="0" fillId="4" borderId="0" xfId="0" applyFill="1"/>
    <xf numFmtId="0" fontId="6" fillId="4" borderId="0" xfId="0" applyFont="1" applyFill="1" applyAlignment="1">
      <alignment vertical="center"/>
    </xf>
    <xf numFmtId="0" fontId="0" fillId="4" borderId="0" xfId="0" applyFill="1" applyAlignment="1">
      <alignment vertical="center"/>
    </xf>
    <xf numFmtId="0" fontId="9" fillId="9" borderId="0" xfId="0" applyFont="1" applyFill="1"/>
    <xf numFmtId="0" fontId="9" fillId="4" borderId="0" xfId="0" applyFont="1" applyFill="1" applyAlignment="1">
      <alignment vertical="top" wrapText="1"/>
    </xf>
    <xf numFmtId="0" fontId="0" fillId="4" borderId="0" xfId="0" applyFill="1" applyAlignment="1"/>
    <xf numFmtId="0" fontId="20" fillId="4" borderId="0" xfId="3" applyFill="1"/>
    <xf numFmtId="0" fontId="0" fillId="0" borderId="0" xfId="0" applyFill="1" applyAlignment="1"/>
    <xf numFmtId="0" fontId="5" fillId="4" borderId="0" xfId="0" applyFont="1" applyFill="1" applyAlignment="1">
      <alignment horizontal="left" vertical="center"/>
    </xf>
    <xf numFmtId="0" fontId="0" fillId="4" borderId="0" xfId="0" applyFill="1" applyAlignment="1">
      <alignment vertical="center"/>
    </xf>
    <xf numFmtId="0" fontId="7" fillId="4" borderId="0" xfId="0" applyFont="1" applyFill="1" applyAlignment="1">
      <alignment vertical="top" wrapText="1"/>
    </xf>
    <xf numFmtId="0" fontId="16" fillId="6" borderId="14" xfId="0" applyFont="1" applyFill="1" applyBorder="1" applyAlignment="1">
      <alignment horizontal="left" vertical="top" wrapText="1"/>
    </xf>
    <xf numFmtId="0" fontId="16" fillId="6" borderId="7" xfId="0" applyFont="1" applyFill="1" applyBorder="1" applyAlignment="1">
      <alignment horizontal="left" vertical="top" wrapText="1"/>
    </xf>
    <xf numFmtId="0" fontId="15" fillId="6" borderId="9" xfId="0" applyFont="1" applyFill="1" applyBorder="1" applyAlignment="1">
      <alignment horizontal="center"/>
    </xf>
    <xf numFmtId="14" fontId="19" fillId="7" borderId="20" xfId="1" applyNumberFormat="1" applyFont="1" applyFill="1" applyBorder="1" applyAlignment="1">
      <alignment horizontal="center"/>
    </xf>
    <xf numFmtId="14" fontId="19" fillId="7" borderId="21" xfId="1" applyNumberFormat="1" applyFont="1" applyFill="1" applyBorder="1" applyAlignment="1">
      <alignment horizontal="center"/>
    </xf>
    <xf numFmtId="0" fontId="10" fillId="4" borderId="0" xfId="0" applyFont="1" applyFill="1" applyBorder="1" applyAlignment="1">
      <alignment horizontal="left" vertical="top" wrapText="1"/>
    </xf>
    <xf numFmtId="0" fontId="8" fillId="6" borderId="6" xfId="0" applyFont="1" applyFill="1" applyBorder="1" applyAlignment="1">
      <alignment horizontal="left"/>
    </xf>
    <xf numFmtId="14" fontId="13" fillId="7" borderId="20" xfId="1" applyNumberFormat="1" applyFont="1" applyFill="1" applyBorder="1" applyAlignment="1">
      <alignment horizontal="left" vertical="top"/>
    </xf>
    <xf numFmtId="14" fontId="13" fillId="7" borderId="21" xfId="1" applyNumberFormat="1" applyFont="1" applyFill="1" applyBorder="1" applyAlignment="1">
      <alignment horizontal="left" vertical="top"/>
    </xf>
    <xf numFmtId="0" fontId="15" fillId="6" borderId="9" xfId="0" applyFont="1" applyFill="1" applyBorder="1" applyAlignment="1">
      <alignment horizontal="left" vertical="top"/>
    </xf>
    <xf numFmtId="0" fontId="8" fillId="4" borderId="4" xfId="1" applyFont="1" applyFill="1" applyBorder="1" applyAlignment="1">
      <alignment horizontal="left" vertical="top"/>
    </xf>
    <xf numFmtId="0" fontId="8" fillId="4" borderId="5" xfId="1" applyFont="1" applyFill="1" applyBorder="1" applyAlignment="1">
      <alignment horizontal="left" vertical="top"/>
    </xf>
    <xf numFmtId="0" fontId="8" fillId="4" borderId="4" xfId="1" applyFont="1" applyFill="1" applyBorder="1" applyAlignment="1"/>
    <xf numFmtId="0" fontId="8" fillId="4" borderId="5" xfId="1" applyFont="1" applyFill="1" applyBorder="1" applyAlignment="1"/>
  </cellXfs>
  <cellStyles count="4">
    <cellStyle name="Hyperlink" xfId="3" builtinId="8"/>
    <cellStyle name="Input" xfId="1" builtinId="20"/>
    <cellStyle name="Normal" xfId="0" builtinId="0"/>
    <cellStyle name="Output" xfId="2" builtinId="21"/>
  </cellStyles>
  <dxfs count="0"/>
  <tableStyles count="0" defaultTableStyle="TableStyleMedium2" defaultPivotStyle="PivotStyleLight16"/>
  <colors>
    <mruColors>
      <color rgb="FF008E40"/>
      <color rgb="FF4D4D4D"/>
      <color rgb="FF00D661"/>
      <color rgb="FF47FF9A"/>
      <color rgb="FFA3FFCD"/>
      <color rgb="FFB0DD7F"/>
      <color rgb="FF7F7F7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17</xdr:col>
      <xdr:colOff>266954</xdr:colOff>
      <xdr:row>0</xdr:row>
      <xdr:rowOff>348761</xdr:rowOff>
    </xdr:from>
    <xdr:to>
      <xdr:col>19</xdr:col>
      <xdr:colOff>539269</xdr:colOff>
      <xdr:row>4</xdr:row>
      <xdr:rowOff>149723</xdr:rowOff>
    </xdr:to>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1"/>
        <a:stretch>
          <a:fillRect/>
        </a:stretch>
      </xdr:blipFill>
      <xdr:spPr>
        <a:xfrm>
          <a:off x="9944354" y="348761"/>
          <a:ext cx="1491515" cy="905862"/>
        </a:xfrm>
        <a:prstGeom prst="rect">
          <a:avLst/>
        </a:prstGeom>
      </xdr:spPr>
    </xdr:pic>
    <xdr:clientData/>
  </xdr:twoCellAnchor>
  <xdr:twoCellAnchor editAs="oneCell">
    <xdr:from>
      <xdr:col>1</xdr:col>
      <xdr:colOff>0</xdr:colOff>
      <xdr:row>0</xdr:row>
      <xdr:rowOff>348761</xdr:rowOff>
    </xdr:from>
    <xdr:to>
      <xdr:col>2</xdr:col>
      <xdr:colOff>291866</xdr:colOff>
      <xdr:row>4</xdr:row>
      <xdr:rowOff>149723</xdr:rowOff>
    </xdr:to>
    <xdr:pic>
      <xdr:nvPicPr>
        <xdr:cNvPr id="5" name="Picture 4">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23850" y="348761"/>
          <a:ext cx="901466" cy="905862"/>
        </a:xfrm>
        <a:prstGeom prst="rect">
          <a:avLst/>
        </a:prstGeom>
      </xdr:spPr>
    </xdr:pic>
    <xdr:clientData/>
  </xdr:twoCellAnchor>
  <xdr:twoCellAnchor>
    <xdr:from>
      <xdr:col>2</xdr:col>
      <xdr:colOff>506436</xdr:colOff>
      <xdr:row>0</xdr:row>
      <xdr:rowOff>348761</xdr:rowOff>
    </xdr:from>
    <xdr:to>
      <xdr:col>17</xdr:col>
      <xdr:colOff>52384</xdr:colOff>
      <xdr:row>4</xdr:row>
      <xdr:rowOff>149723</xdr:rowOff>
    </xdr:to>
    <xdr:grpSp>
      <xdr:nvGrpSpPr>
        <xdr:cNvPr id="2" name="Group 1">
          <a:extLst>
            <a:ext uri="{FF2B5EF4-FFF2-40B4-BE49-F238E27FC236}">
              <a16:creationId xmlns:a16="http://schemas.microsoft.com/office/drawing/2014/main" id="{00000000-0008-0000-0000-000002000000}"/>
            </a:ext>
          </a:extLst>
        </xdr:cNvPr>
        <xdr:cNvGrpSpPr/>
      </xdr:nvGrpSpPr>
      <xdr:grpSpPr>
        <a:xfrm>
          <a:off x="1439886" y="348761"/>
          <a:ext cx="8289898" cy="905862"/>
          <a:chOff x="1372479" y="348761"/>
          <a:chExt cx="8289898" cy="905862"/>
        </a:xfrm>
      </xdr:grpSpPr>
      <xdr:sp macro="" textlink="">
        <xdr:nvSpPr>
          <xdr:cNvPr id="7" name="TextBox 6">
            <a:extLst>
              <a:ext uri="{FF2B5EF4-FFF2-40B4-BE49-F238E27FC236}">
                <a16:creationId xmlns:a16="http://schemas.microsoft.com/office/drawing/2014/main" id="{00000000-0008-0000-0000-000007000000}"/>
              </a:ext>
            </a:extLst>
          </xdr:cNvPr>
          <xdr:cNvSpPr txBox="1"/>
        </xdr:nvSpPr>
        <xdr:spPr>
          <a:xfrm>
            <a:off x="3709080" y="348761"/>
            <a:ext cx="3616696" cy="4054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2000" b="1">
                <a:solidFill>
                  <a:srgbClr val="0070C0"/>
                </a:solidFill>
              </a:rPr>
              <a:t>The INTERGROWTH-21</a:t>
            </a:r>
            <a:r>
              <a:rPr lang="en-GB" sz="2000" b="1" baseline="30000">
                <a:solidFill>
                  <a:srgbClr val="0070C0"/>
                </a:solidFill>
              </a:rPr>
              <a:t>st</a:t>
            </a:r>
            <a:r>
              <a:rPr lang="en-GB" sz="2000" b="1">
                <a:solidFill>
                  <a:srgbClr val="0070C0"/>
                </a:solidFill>
              </a:rPr>
              <a:t> Project</a:t>
            </a:r>
          </a:p>
        </xdr:txBody>
      </xdr:sp>
      <xdr:sp macro="" textlink="">
        <xdr:nvSpPr>
          <xdr:cNvPr id="8" name="TextBox 7">
            <a:extLst>
              <a:ext uri="{FF2B5EF4-FFF2-40B4-BE49-F238E27FC236}">
                <a16:creationId xmlns:a16="http://schemas.microsoft.com/office/drawing/2014/main" id="{00000000-0008-0000-0000-000008000000}"/>
              </a:ext>
            </a:extLst>
          </xdr:cNvPr>
          <xdr:cNvSpPr txBox="1"/>
        </xdr:nvSpPr>
        <xdr:spPr>
          <a:xfrm>
            <a:off x="1372479" y="911837"/>
            <a:ext cx="8289898"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600">
                <a:solidFill>
                  <a:srgbClr val="0070C0"/>
                </a:solidFill>
              </a:rPr>
              <a:t>International Gestational Age Assessment: Calculator based on Fetal Measurements (Version 1.1)</a:t>
            </a:r>
          </a:p>
        </xdr:txBody>
      </xdr:sp>
    </xdr:grpSp>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intergrowth21.tghn.org/" TargetMode="External"/><Relationship Id="rId1" Type="http://schemas.openxmlformats.org/officeDocument/2006/relationships/hyperlink" Target="mailto:intergrowth21st@tghn.org"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S19"/>
  <sheetViews>
    <sheetView tabSelected="1" zoomScaleNormal="100" workbookViewId="0">
      <selection activeCell="A13" sqref="A13:XFD13"/>
    </sheetView>
  </sheetViews>
  <sheetFormatPr defaultRowHeight="15"/>
  <cols>
    <col min="1" max="1" width="4.85546875" style="70" customWidth="1"/>
    <col min="2" max="6" width="9.140625" style="70"/>
    <col min="7" max="7" width="3.140625" style="70" customWidth="1"/>
    <col min="8" max="16384" width="9.140625" style="70"/>
  </cols>
  <sheetData>
    <row r="1" spans="2:19" ht="28.5">
      <c r="D1" s="71"/>
    </row>
    <row r="2" spans="2:19" ht="28.5">
      <c r="D2" s="72"/>
      <c r="E2" s="71"/>
    </row>
    <row r="3" spans="2:19">
      <c r="D3" s="72"/>
    </row>
    <row r="4" spans="2:19">
      <c r="D4" s="72"/>
    </row>
    <row r="5" spans="2:19" ht="18.75">
      <c r="C5" s="78"/>
      <c r="D5" s="78"/>
      <c r="E5" s="78"/>
      <c r="F5" s="78"/>
      <c r="G5" s="78"/>
      <c r="H5" s="78"/>
      <c r="I5" s="78"/>
      <c r="J5" s="78"/>
      <c r="K5" s="78"/>
      <c r="L5" s="78"/>
      <c r="M5" s="78"/>
      <c r="N5" s="78"/>
    </row>
    <row r="6" spans="2:19">
      <c r="C6" s="72"/>
    </row>
    <row r="7" spans="2:19" ht="18.75" customHeight="1">
      <c r="C7" s="79" t="s">
        <v>0</v>
      </c>
      <c r="D7" s="79"/>
      <c r="E7" s="79"/>
      <c r="F7" s="79"/>
      <c r="G7" s="79"/>
      <c r="H7" s="79"/>
      <c r="I7" s="79"/>
      <c r="J7" s="79"/>
      <c r="K7" s="79"/>
      <c r="L7" s="79"/>
      <c r="M7" s="79"/>
      <c r="N7" s="79"/>
      <c r="O7" s="79"/>
      <c r="P7" s="79"/>
      <c r="Q7" s="79"/>
    </row>
    <row r="8" spans="2:19">
      <c r="C8" s="72"/>
      <c r="D8" s="72"/>
    </row>
    <row r="9" spans="2:19">
      <c r="C9" s="79" t="s">
        <v>1</v>
      </c>
      <c r="D9" s="79"/>
      <c r="E9" s="79"/>
      <c r="F9" s="79"/>
      <c r="G9" s="79"/>
      <c r="H9" s="79"/>
      <c r="I9" s="79"/>
      <c r="J9" s="79"/>
      <c r="K9" s="79"/>
      <c r="L9" s="79"/>
      <c r="M9" s="79"/>
      <c r="N9" s="79"/>
      <c r="O9" s="79"/>
      <c r="P9" s="79"/>
      <c r="Q9" s="79"/>
      <c r="R9" s="79"/>
    </row>
    <row r="10" spans="2:19">
      <c r="C10" s="72"/>
      <c r="D10" s="72"/>
    </row>
    <row r="11" spans="2:19">
      <c r="C11" s="77" t="s">
        <v>2</v>
      </c>
      <c r="D11" s="75"/>
      <c r="E11" s="75"/>
      <c r="F11" s="75"/>
      <c r="G11" s="75"/>
      <c r="H11" s="75"/>
      <c r="I11" s="75"/>
      <c r="J11" s="75"/>
      <c r="K11" s="76" t="s">
        <v>3</v>
      </c>
    </row>
    <row r="13" spans="2:19">
      <c r="C13" s="70" t="s">
        <v>4</v>
      </c>
      <c r="H13" s="76" t="s">
        <v>5</v>
      </c>
    </row>
    <row r="15" spans="2:19" ht="13.5" customHeight="1">
      <c r="B15" s="74" t="s">
        <v>6</v>
      </c>
      <c r="C15" s="74"/>
      <c r="D15" s="74"/>
      <c r="E15" s="74"/>
      <c r="F15" s="74"/>
      <c r="G15" s="74"/>
      <c r="H15" s="74"/>
      <c r="I15" s="74"/>
      <c r="J15" s="74"/>
      <c r="K15" s="74"/>
      <c r="L15" s="74"/>
      <c r="M15" s="74"/>
      <c r="N15" s="74"/>
      <c r="O15" s="74"/>
      <c r="P15" s="74"/>
      <c r="Q15" s="74"/>
      <c r="R15" s="74"/>
      <c r="S15" s="74"/>
    </row>
    <row r="16" spans="2:19" ht="22.5" customHeight="1">
      <c r="B16" s="80" t="s">
        <v>7</v>
      </c>
      <c r="C16" s="80"/>
      <c r="D16" s="80"/>
      <c r="E16" s="80"/>
      <c r="F16" s="80"/>
      <c r="G16" s="80"/>
      <c r="H16" s="80"/>
      <c r="I16" s="80"/>
      <c r="J16" s="80"/>
      <c r="K16" s="80"/>
      <c r="L16" s="80"/>
      <c r="M16" s="80"/>
      <c r="N16" s="80"/>
      <c r="O16" s="80"/>
      <c r="P16" s="80"/>
      <c r="Q16" s="80"/>
      <c r="R16" s="80"/>
      <c r="S16" s="80"/>
    </row>
    <row r="17" spans="2:19" ht="15" customHeight="1">
      <c r="B17" s="80" t="s">
        <v>8</v>
      </c>
      <c r="C17" s="80"/>
      <c r="D17" s="80"/>
      <c r="E17" s="80"/>
      <c r="F17" s="80"/>
      <c r="G17" s="80"/>
      <c r="H17" s="80"/>
      <c r="I17" s="80"/>
      <c r="J17" s="80"/>
      <c r="K17" s="80"/>
      <c r="L17" s="80"/>
      <c r="M17" s="80"/>
      <c r="N17" s="80"/>
      <c r="O17" s="80"/>
      <c r="P17" s="80"/>
      <c r="Q17" s="80"/>
      <c r="R17" s="80"/>
      <c r="S17" s="80"/>
    </row>
    <row r="19" spans="2:19">
      <c r="B19" s="73" t="s">
        <v>9</v>
      </c>
    </row>
  </sheetData>
  <mergeCells count="5">
    <mergeCell ref="C5:N5"/>
    <mergeCell ref="C7:Q7"/>
    <mergeCell ref="B16:S16"/>
    <mergeCell ref="B17:S17"/>
    <mergeCell ref="C9:R9"/>
  </mergeCells>
  <hyperlinks>
    <hyperlink ref="H13" r:id="rId1" xr:uid="{00000000-0004-0000-0000-000000000000}"/>
    <hyperlink ref="K11" r:id="rId2" xr:uid="{00000000-0004-0000-0000-000001000000}"/>
  </hyperlinks>
  <pageMargins left="0.7" right="0.7" top="0.75" bottom="0.75" header="0.3" footer="0.3"/>
  <pageSetup paperSize="9" orientation="portrait" r:id="rId3"/>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0"/>
  <sheetViews>
    <sheetView showGridLines="0" view="pageLayout" zoomScaleNormal="100" workbookViewId="0">
      <selection activeCell="B12" sqref="B12"/>
    </sheetView>
  </sheetViews>
  <sheetFormatPr defaultRowHeight="15"/>
  <cols>
    <col min="1" max="1" width="4.42578125" style="3" customWidth="1"/>
    <col min="2" max="2" width="70.140625" style="3" customWidth="1"/>
    <col min="3" max="3" width="41" style="1" hidden="1" customWidth="1"/>
    <col min="4" max="4" width="25.28515625" style="1" bestFit="1" customWidth="1"/>
    <col min="5" max="5" width="9.140625" style="6" customWidth="1"/>
    <col min="6" max="6" width="9.140625" style="2" customWidth="1"/>
    <col min="7" max="7" width="5.28515625" style="3" customWidth="1"/>
    <col min="8" max="16384" width="9.140625" style="3"/>
  </cols>
  <sheetData>
    <row r="1" spans="1:7" ht="44.25" customHeight="1" thickBot="1">
      <c r="A1" s="7"/>
      <c r="B1" s="8"/>
      <c r="C1" s="9"/>
      <c r="D1" s="67" t="s">
        <v>10</v>
      </c>
      <c r="E1" s="83" t="s">
        <v>11</v>
      </c>
      <c r="F1" s="83"/>
      <c r="G1" s="10"/>
    </row>
    <row r="2" spans="1:7" ht="45.75" customHeight="1" thickBot="1">
      <c r="A2" s="12"/>
      <c r="B2" s="32" t="s">
        <v>12</v>
      </c>
      <c r="C2" s="13"/>
      <c r="D2" s="14">
        <v>42727</v>
      </c>
      <c r="E2" s="93">
        <v>17</v>
      </c>
      <c r="F2" s="94"/>
      <c r="G2" s="15"/>
    </row>
    <row r="3" spans="1:7" ht="24.95" customHeight="1" thickBot="1">
      <c r="A3" s="16"/>
      <c r="B3" s="87" t="s">
        <v>13</v>
      </c>
      <c r="C3" s="87"/>
      <c r="D3" s="87"/>
      <c r="E3" s="87"/>
      <c r="F3" s="87"/>
      <c r="G3" s="15"/>
    </row>
    <row r="4" spans="1:7" s="4" customFormat="1" ht="48.75" customHeight="1" thickBot="1">
      <c r="A4" s="17"/>
      <c r="B4" s="65" t="s">
        <v>14</v>
      </c>
      <c r="C4" s="18"/>
      <c r="D4" s="19"/>
      <c r="E4" s="20"/>
      <c r="F4" s="21"/>
      <c r="G4" s="15"/>
    </row>
    <row r="5" spans="1:7" s="4" customFormat="1" ht="24.95" customHeight="1" thickBot="1">
      <c r="A5" s="17"/>
      <c r="B5" s="22" t="s">
        <v>15</v>
      </c>
      <c r="C5" s="23">
        <f>(40.9041+(3.21585*E2^(0.5))+(0.348956*E2))/7</f>
        <v>8.5850916037346501</v>
      </c>
      <c r="D5" s="22" t="s">
        <v>16</v>
      </c>
      <c r="E5" s="24">
        <f>INT(C5)</f>
        <v>8</v>
      </c>
      <c r="F5" s="24">
        <f>C6</f>
        <v>4.0956412261425506</v>
      </c>
      <c r="G5" s="15"/>
    </row>
    <row r="6" spans="1:7" s="4" customFormat="1" ht="24.95" customHeight="1" thickBot="1">
      <c r="A6" s="17"/>
      <c r="B6" s="25" t="s">
        <v>17</v>
      </c>
      <c r="C6" s="26">
        <f>(C5-E5)*7</f>
        <v>4.0956412261425506</v>
      </c>
      <c r="D6" s="22" t="s">
        <v>18</v>
      </c>
      <c r="E6" s="84">
        <f>D2+(280-(C5*7))</f>
        <v>42946.904358773856</v>
      </c>
      <c r="F6" s="85"/>
      <c r="G6" s="15"/>
    </row>
    <row r="7" spans="1:7" ht="44.25" customHeight="1" thickBot="1">
      <c r="A7" s="27"/>
      <c r="B7" s="5"/>
      <c r="C7" s="28"/>
      <c r="D7" s="28"/>
      <c r="E7" s="81"/>
      <c r="F7" s="81"/>
      <c r="G7" s="82"/>
    </row>
    <row r="10" spans="1:7" ht="33.75" customHeight="1">
      <c r="A10" s="86"/>
      <c r="B10" s="86"/>
      <c r="C10" s="86"/>
      <c r="D10" s="86"/>
      <c r="E10" s="86"/>
      <c r="F10" s="86"/>
      <c r="G10" s="86"/>
    </row>
  </sheetData>
  <mergeCells count="6">
    <mergeCell ref="E7:G7"/>
    <mergeCell ref="E1:F1"/>
    <mergeCell ref="E2:F2"/>
    <mergeCell ref="E6:F6"/>
    <mergeCell ref="A10:G10"/>
    <mergeCell ref="B3:F3"/>
  </mergeCells>
  <dataValidations disablePrompts="1" count="1">
    <dataValidation type="decimal" allowBlank="1" showInputMessage="1" showErrorMessage="1" sqref="E2:F2" xr:uid="{00000000-0002-0000-0100-000000000000}">
      <formula1>14</formula1>
      <formula2>105</formula2>
    </dataValidation>
  </dataValidations>
  <pageMargins left="0.70866141732283472" right="0.70866141732283472" top="0.74803149606299213" bottom="0.74803149606299213" header="0.31496062992125984" footer="0.31496062992125984"/>
  <pageSetup paperSize="9" orientation="landscape" r:id="rId1"/>
  <headerFooter>
    <oddHeader>&amp;C&amp;"-,Bold"DATING BASED ON CROWN-RUMP LENGTH</oddHeader>
    <oddFooter>&amp;RPapageorghiou et al.
&amp;"-,Italic"Ultrasound Obstet Gynecol&amp;"-,Regular" 2014;44(6):641-648</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5"/>
  <sheetViews>
    <sheetView showGridLines="0" view="pageLayout" zoomScaleNormal="100" workbookViewId="0">
      <selection activeCell="B16" sqref="B16"/>
    </sheetView>
  </sheetViews>
  <sheetFormatPr defaultRowHeight="21"/>
  <cols>
    <col min="1" max="1" width="4.42578125" style="11" customWidth="1"/>
    <col min="2" max="2" width="69.7109375" style="11" bestFit="1" customWidth="1"/>
    <col min="3" max="3" width="14.28515625" style="29" hidden="1" customWidth="1"/>
    <col min="4" max="4" width="17.85546875" style="35" bestFit="1" customWidth="1"/>
    <col min="5" max="5" width="10.28515625" style="30" bestFit="1" customWidth="1"/>
    <col min="6" max="6" width="10.28515625" style="31" bestFit="1" customWidth="1"/>
    <col min="7" max="7" width="4.42578125" style="11" customWidth="1"/>
    <col min="8" max="16384" width="9.140625" style="11"/>
  </cols>
  <sheetData>
    <row r="1" spans="1:7" ht="44.25" customHeight="1" thickBot="1">
      <c r="A1" s="7"/>
      <c r="B1" s="8"/>
      <c r="C1" s="9"/>
      <c r="D1" s="33" t="s">
        <v>10</v>
      </c>
      <c r="E1" s="67" t="s">
        <v>19</v>
      </c>
      <c r="F1" s="67" t="s">
        <v>20</v>
      </c>
      <c r="G1" s="10"/>
    </row>
    <row r="2" spans="1:7" ht="42.75" thickBot="1">
      <c r="A2" s="12"/>
      <c r="B2" s="38" t="s">
        <v>21</v>
      </c>
      <c r="C2" s="39"/>
      <c r="D2" s="40">
        <v>42727</v>
      </c>
      <c r="E2" s="69">
        <v>130</v>
      </c>
      <c r="F2" s="41">
        <v>20</v>
      </c>
      <c r="G2" s="15"/>
    </row>
    <row r="3" spans="1:7" ht="21.75" thickBot="1">
      <c r="A3" s="16"/>
      <c r="B3" s="42"/>
      <c r="C3" s="43"/>
      <c r="D3" s="44"/>
      <c r="E3" s="45"/>
      <c r="F3" s="46"/>
      <c r="G3" s="15"/>
    </row>
    <row r="4" spans="1:7" ht="21.75" thickBot="1">
      <c r="A4" s="17"/>
      <c r="B4" s="47" t="s">
        <v>14</v>
      </c>
      <c r="C4" s="48"/>
      <c r="D4" s="49"/>
      <c r="E4" s="50"/>
      <c r="F4" s="51"/>
      <c r="G4" s="15"/>
    </row>
    <row r="5" spans="1:7" ht="21.75" thickBot="1">
      <c r="A5" s="17"/>
      <c r="B5" s="52" t="s">
        <v>15</v>
      </c>
      <c r="C5" s="53">
        <f>(EXP(0.03243*(LN(E2))^2+(0.001644*F2*LN(E2)+3.813)))/7</f>
        <v>16.370727953021184</v>
      </c>
      <c r="D5" s="54" t="s">
        <v>16</v>
      </c>
      <c r="E5" s="55">
        <f>INT(C5)</f>
        <v>16</v>
      </c>
      <c r="F5" s="55">
        <f>C6</f>
        <v>2.5950956711482895</v>
      </c>
      <c r="G5" s="15"/>
    </row>
    <row r="6" spans="1:7" ht="38.25" thickBot="1">
      <c r="A6" s="17"/>
      <c r="B6" s="56" t="s">
        <v>17</v>
      </c>
      <c r="C6" s="57">
        <f>(C5-E5)*7</f>
        <v>2.5950956711482895</v>
      </c>
      <c r="D6" s="54" t="s">
        <v>18</v>
      </c>
      <c r="E6" s="88">
        <f>D2+(280-(C5*7))</f>
        <v>42892.404904328854</v>
      </c>
      <c r="F6" s="89"/>
      <c r="G6" s="15"/>
    </row>
    <row r="7" spans="1:7" ht="21.75" thickBot="1">
      <c r="A7" s="27"/>
      <c r="B7" s="42"/>
      <c r="C7" s="58"/>
      <c r="D7" s="59"/>
      <c r="E7" s="66"/>
      <c r="F7" s="66"/>
      <c r="G7" s="36"/>
    </row>
    <row r="8" spans="1:7" ht="22.5" customHeight="1" thickBot="1">
      <c r="B8" s="60"/>
      <c r="C8" s="61"/>
      <c r="D8" s="62"/>
      <c r="E8" s="63"/>
      <c r="F8" s="64"/>
    </row>
    <row r="9" spans="1:7" ht="44.25" customHeight="1" thickBot="1">
      <c r="A9" s="7"/>
      <c r="B9" s="42" t="s">
        <v>22</v>
      </c>
      <c r="C9" s="68"/>
      <c r="D9" s="37" t="s">
        <v>10</v>
      </c>
      <c r="E9" s="90" t="s">
        <v>19</v>
      </c>
      <c r="F9" s="90"/>
      <c r="G9" s="10"/>
    </row>
    <row r="10" spans="1:7" ht="42.75" thickBot="1">
      <c r="A10" s="12"/>
      <c r="B10" s="38" t="s">
        <v>23</v>
      </c>
      <c r="C10" s="39"/>
      <c r="D10" s="40"/>
      <c r="E10" s="91"/>
      <c r="F10" s="92"/>
      <c r="G10" s="15"/>
    </row>
    <row r="11" spans="1:7" ht="21.75" thickBot="1">
      <c r="A11" s="16"/>
      <c r="B11" s="42"/>
      <c r="C11" s="43"/>
      <c r="D11" s="44"/>
      <c r="E11" s="45"/>
      <c r="F11" s="46"/>
      <c r="G11" s="15"/>
    </row>
    <row r="12" spans="1:7" ht="21.75" thickBot="1">
      <c r="A12" s="17"/>
      <c r="B12" s="47" t="s">
        <v>14</v>
      </c>
      <c r="C12" s="48"/>
      <c r="D12" s="49"/>
      <c r="E12" s="50"/>
      <c r="F12" s="51"/>
      <c r="G12" s="15"/>
    </row>
    <row r="13" spans="1:7" ht="21.75" thickBot="1">
      <c r="A13" s="17"/>
      <c r="B13" s="52" t="s">
        <v>15</v>
      </c>
      <c r="C13" s="53" t="e">
        <f>(EXP(0.0597*(LN(E10))^2+(0.000000006409*(E10)^3)+3.3258))/7</f>
        <v>#NUM!</v>
      </c>
      <c r="D13" s="54" t="s">
        <v>16</v>
      </c>
      <c r="E13" s="55" t="e">
        <f>INT(C13)</f>
        <v>#NUM!</v>
      </c>
      <c r="F13" s="55" t="e">
        <f>C14</f>
        <v>#NUM!</v>
      </c>
      <c r="G13" s="15"/>
    </row>
    <row r="14" spans="1:7" ht="38.25" thickBot="1">
      <c r="A14" s="17"/>
      <c r="B14" s="56" t="s">
        <v>17</v>
      </c>
      <c r="C14" s="57" t="e">
        <f>(C13-E13)*7</f>
        <v>#NUM!</v>
      </c>
      <c r="D14" s="54" t="s">
        <v>18</v>
      </c>
      <c r="E14" s="88" t="e">
        <f>D10+(280-(C13*7))</f>
        <v>#NUM!</v>
      </c>
      <c r="F14" s="89"/>
      <c r="G14" s="15"/>
    </row>
    <row r="15" spans="1:7" ht="21.75" thickBot="1">
      <c r="A15" s="27"/>
      <c r="B15" s="5"/>
      <c r="C15" s="28"/>
      <c r="D15" s="34"/>
      <c r="E15" s="81"/>
      <c r="F15" s="81"/>
      <c r="G15" s="82"/>
    </row>
  </sheetData>
  <mergeCells count="5">
    <mergeCell ref="E6:F6"/>
    <mergeCell ref="E9:F9"/>
    <mergeCell ref="E10:F10"/>
    <mergeCell ref="E14:F14"/>
    <mergeCell ref="E15:G15"/>
  </mergeCells>
  <pageMargins left="0.7" right="0.7" top="0.75" bottom="0.75" header="0.3" footer="0.3"/>
  <pageSetup paperSize="9" orientation="landscape" r:id="rId1"/>
  <headerFooter>
    <oddHeader>&amp;C&amp;"-,Bold"&amp;10DATING BASED ON HEAD CIRCUMFERENCE AND FEMUR LENGTH</oddHeader>
    <oddFooter>&amp;RPapageorghiou et al.
Ultrasound Obstet Gynecol 2014;44(6):641-648</oddFooter>
  </headerFooter>
  <colBreaks count="1" manualBreakCount="1">
    <brk id="8" max="1048575" man="1"/>
  </colBreaks>
</worksheet>
</file>

<file path=docProps/app.xml><?xml version="1.0" encoding="utf-8"?>
<Properties xmlns="http://schemas.openxmlformats.org/officeDocument/2006/extended-properties" xmlns:vt="http://schemas.openxmlformats.org/officeDocument/2006/docPropsVTypes">
  <Application>Microsoft Excel Online</Application>
  <Manager/>
  <Company>University of Oxford</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Aris Papageorghiou</dc:creator>
  <cp:keywords/>
  <dc:description/>
  <cp:lastModifiedBy>Fabien Puglia</cp:lastModifiedBy>
  <cp:revision/>
  <dcterms:created xsi:type="dcterms:W3CDTF">2015-01-27T10:08:31Z</dcterms:created>
  <dcterms:modified xsi:type="dcterms:W3CDTF">2023-12-14T21:55:23Z</dcterms:modified>
  <cp:category/>
  <cp:contentStatus/>
</cp:coreProperties>
</file>