
<file path=[Content_Types].xml><?xml version="1.0" encoding="utf-8"?>
<Types xmlns="http://schemas.openxmlformats.org/package/2006/content-types">
  <Default Extension="bin" ContentType="application/vnd.ms-office.activeX"/>
  <Default Extension="emf" ContentType="image/x-emf"/>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externalLinks/externalLink1.xml" ContentType="application/vnd.openxmlformats-officedocument.spreadsheetml.externalLink+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drawings/drawing2.xml" ContentType="application/vnd.openxmlformats-officedocument.drawing+xml"/>
  <Override PartName="/xl/activeX/activeX2.xml" ContentType="application/vnd.ms-office.activeX+xml"/>
  <Override PartName="/xl/drawings/drawing3.xml" ContentType="application/vnd.openxmlformats-officedocument.drawing+xml"/>
  <Override PartName="/xl/activeX/activeX3.xml" ContentType="application/vnd.ms-office.activeX+xml"/>
  <Override PartName="/xl/drawings/drawing4.xml" ContentType="application/vnd.openxmlformats-officedocument.drawing+xml"/>
  <Override PartName="/xl/activeX/activeX4.xml" ContentType="application/vnd.ms-office.activeX+xml"/>
  <Override PartName="/xl/drawings/drawing5.xml" ContentType="application/vnd.openxmlformats-officedocument.drawing+xml"/>
  <Override PartName="/xl/activeX/activeX5.xml" ContentType="application/vnd.ms-office.activeX+xml"/>
  <Override PartName="/xl/drawings/drawing6.xml" ContentType="application/vnd.openxmlformats-officedocument.drawing+xml"/>
  <Override PartName="/xl/activeX/activeX6.xml" ContentType="application/vnd.ms-office.activeX+xml"/>
  <Override PartName="/xl/drawings/drawing7.xml" ContentType="application/vnd.openxmlformats-officedocument.drawing+xml"/>
  <Override PartName="/xl/activeX/activeX7.xml" ContentType="application/vnd.ms-office.activeX+xml"/>
  <Override PartName="/xl/drawings/drawing8.xml" ContentType="application/vnd.openxmlformats-officedocument.drawing+xml"/>
  <Override PartName="/xl/activeX/activeX8.xml" ContentType="application/vnd.ms-office.activeX+xml"/>
  <Override PartName="/xl/drawings/drawing9.xml" ContentType="application/vnd.openxmlformats-officedocument.drawing+xml"/>
  <Override PartName="/xl/activeX/activeX9.xml" ContentType="application/vnd.ms-office.activeX+xml"/>
  <Override PartName="/xl/drawings/drawing10.xml" ContentType="application/vnd.openxmlformats-officedocument.drawing+xml"/>
  <Override PartName="/xl/activeX/activeX10.xml" ContentType="application/vnd.ms-office.activeX+xml"/>
  <Override PartName="/xl/printerSettings/printerSettings1.bin" ContentType="application/vnd.openxmlformats-officedocument.spreadsheetml.printerSettings"/>
  <Override PartName="/xl/drawings/drawing11.xml" ContentType="application/vnd.openxmlformats-officedocument.drawing+xml"/>
  <Override PartName="/xl/activeX/activeX11.xml" ContentType="application/vnd.ms-office.activeX+xml"/>
  <Override PartName="/xl/printerSettings/printerSettings2.bin" ContentType="application/vnd.openxmlformats-officedocument.spreadsheetml.printerSettings"/>
  <Override PartName="/xl/drawings/drawing12.xml" ContentType="application/vnd.openxmlformats-officedocument.drawing+xml"/>
  <Override PartName="/xl/drawings/drawing13.xml" ContentType="application/vnd.openxmlformats-officedocument.drawing+xml"/>
  <Override PartName="/xl/tables/table1.xml" ContentType="application/vnd.openxmlformats-officedocument.spreadsheetml.table+xml"/>
  <Override PartName="/xl/slicers/slicer1.xml" ContentType="application/vnd.ms-excel.slicer+xml"/>
  <Override PartName="/xl/drawings/drawing14.xml" ContentType="application/vnd.openxmlformats-officedocument.drawing+xml"/>
  <Override PartName="/xl/diagrams/data1.xml" ContentType="application/vnd.openxmlformats-officedocument.drawingml.diagramData+xml"/>
  <Override PartName="/xl/diagrams/layout1.xml" ContentType="application/vnd.openxmlformats-officedocument.drawingml.diagramLayout+xml"/>
  <Override PartName="/xl/diagrams/quickStyle1.xml" ContentType="application/vnd.openxmlformats-officedocument.drawingml.diagramStyle+xml"/>
  <Override PartName="/xl/diagrams/colors1.xml" ContentType="application/vnd.openxmlformats-officedocument.drawingml.diagramColors+xml"/>
  <Override PartName="/xl/diagrams/drawing1.xml" ContentType="application/vnd.ms-office.drawingml.diagramDrawing+xml"/>
  <Override PartName="/xl/drawings/drawing15.xml" ContentType="application/vnd.openxmlformats-officedocument.drawing+xml"/>
  <Override PartName="/xl/tables/table2.xml" ContentType="application/vnd.openxmlformats-officedocument.spreadsheetml.table+xml"/>
  <Override PartName="/xl/drawings/drawing16.xml" ContentType="application/vnd.openxmlformats-officedocument.drawing+xml"/>
  <Override PartName="/xl/tables/table3.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328" codeName="{316AF4FF-6532-DD95-964C-923D217D005E}"/>
  <workbookPr codeName="ThisWorkbook"/>
  <mc:AlternateContent xmlns:mc="http://schemas.openxmlformats.org/markup-compatibility/2006">
    <mc:Choice Requires="x15">
      <x15ac:absPath xmlns:x15ac="http://schemas.microsoft.com/office/spreadsheetml/2010/11/ac" url="D:\Respaldo Consultoria\2020\IBERO\Proyecto Template\Implementación\"/>
    </mc:Choice>
  </mc:AlternateContent>
  <xr:revisionPtr revIDLastSave="0" documentId="13_ncr:1_{DD7ADDB1-CFFE-42D9-A0B0-36AC96DB326E}" xr6:coauthVersionLast="45" xr6:coauthVersionMax="45" xr10:uidLastSave="{00000000-0000-0000-0000-000000000000}"/>
  <workbookProtection workbookAlgorithmName="SHA-512" workbookHashValue="wURnetQKO01DzKJqqoxEHTHmcduuJRFKt8zHge43i+Or1krurdz4RQFyUCjrS9Lj9TbMNFDKRvrWFGRSxEhbng==" workbookSaltValue="8DB3QUcHJ5bMKhqcy4wBVg==" workbookSpinCount="100000" lockStructure="1"/>
  <bookViews>
    <workbookView xWindow="-110" yWindow="-110" windowWidth="19420" windowHeight="10420" firstSheet="6" activeTab="11" xr2:uid="{081580A0-2A6E-40D9-873C-5DD26E537495}"/>
  </bookViews>
  <sheets>
    <sheet name="Cimentación" sheetId="36" r:id="rId1"/>
    <sheet name="Muros Interiores" sheetId="35" r:id="rId2"/>
    <sheet name="Muros exteriores" sheetId="22" r:id="rId3"/>
    <sheet name="Pisos" sheetId="24" r:id="rId4"/>
    <sheet name="Techos" sheetId="25" r:id="rId5"/>
    <sheet name="Entrepiso" sheetId="26" r:id="rId6"/>
    <sheet name="Estructura" sheetId="27" r:id="rId7"/>
    <sheet name="Puertas" sheetId="28" r:id="rId8"/>
    <sheet name="Ventanas" sheetId="29" r:id="rId9"/>
    <sheet name="Inst. especiales" sheetId="30" r:id="rId10"/>
    <sheet name="Otros" sheetId="31" state="hidden" r:id="rId11"/>
    <sheet name="Inicio" sheetId="17" r:id="rId12"/>
    <sheet name="Registro" sheetId="3" r:id="rId13"/>
    <sheet name="ListaElementos" sheetId="21" r:id="rId14"/>
    <sheet name="BD" sheetId="1" state="hidden" r:id="rId15"/>
    <sheet name="Parametros" sheetId="6" state="hidden" r:id="rId16"/>
  </sheets>
  <externalReferences>
    <externalReference r:id="rId17"/>
  </externalReferences>
  <definedNames>
    <definedName name="BaseDatosA" localSheetId="0">Seleccion[]</definedName>
    <definedName name="BaseDatosA" localSheetId="5">Seleccion[]</definedName>
    <definedName name="BaseDatosA" localSheetId="6">Seleccion[]</definedName>
    <definedName name="BaseDatosA" localSheetId="9">Seleccion[]</definedName>
    <definedName name="BaseDatosA" localSheetId="2">Seleccion[]</definedName>
    <definedName name="BaseDatosA" localSheetId="1">Seleccion[]</definedName>
    <definedName name="BaseDatosA" localSheetId="10">Seleccion[]</definedName>
    <definedName name="BaseDatosA" localSheetId="3">Seleccion[]</definedName>
    <definedName name="BaseDatosA" localSheetId="7">Seleccion[]</definedName>
    <definedName name="BaseDatosA" localSheetId="4">Seleccion[]</definedName>
    <definedName name="BaseDatosA" localSheetId="8">Seleccion[]</definedName>
    <definedName name="BaseDatosA">Seleccion[]</definedName>
    <definedName name="Lista">[1]Hoja1!$D$2:INDEX([1]Hoja1!$D$2:$D$21,MAX([1]Hoja1!$C$2:$C$21),1)</definedName>
    <definedName name="Origen" localSheetId="0">Seleccion[[#Headers],[Base]]</definedName>
    <definedName name="Origen" localSheetId="5">Seleccion[[#Headers],[Base]]</definedName>
    <definedName name="Origen" localSheetId="6">Seleccion[[#Headers],[Base]]</definedName>
    <definedName name="Origen" localSheetId="9">Seleccion[[#Headers],[Base]]</definedName>
    <definedName name="Origen" localSheetId="2">Seleccion[[#Headers],[Base]]</definedName>
    <definedName name="Origen" localSheetId="1">Seleccion[[#Headers],[Base]]</definedName>
    <definedName name="Origen" localSheetId="10">Seleccion[[#Headers],[Base]]</definedName>
    <definedName name="Origen" localSheetId="3">Seleccion[[#Headers],[Base]]</definedName>
    <definedName name="Origen" localSheetId="7">Seleccion[[#Headers],[Base]]</definedName>
    <definedName name="Origen" localSheetId="4">Seleccion[[#Headers],[Base]]</definedName>
    <definedName name="Origen" localSheetId="8">Seleccion[[#Headers],[Base]]</definedName>
    <definedName name="Origen">Seleccion[[#Headers],[Base]]</definedName>
    <definedName name="SegmentaciónDeDatos_Administrador_EPDs">#N/A</definedName>
    <definedName name="SegmentaciónDeDatos_Base">#N/A</definedName>
    <definedName name="SegmentaciónDeDatos_Categoria">#N/A</definedName>
    <definedName name="SegmentaciónDeDatos_Objetivo_Gráfico">#N/A</definedName>
    <definedName name="SegmentaciónDeDatos_Tipo">#N/A</definedName>
    <definedName name="test" localSheetId="0">BaseDatos[Material]</definedName>
    <definedName name="test" localSheetId="5">BaseDatos[Material]</definedName>
    <definedName name="test" localSheetId="6">BaseDatos[Material]</definedName>
    <definedName name="test" localSheetId="9">BaseDatos[Material]</definedName>
    <definedName name="test" localSheetId="2">BaseDatos[Material]</definedName>
    <definedName name="test" localSheetId="1">BaseDatos[Material]</definedName>
    <definedName name="test" localSheetId="10">BaseDatos[Material]</definedName>
    <definedName name="test" localSheetId="3">BaseDatos[Material]</definedName>
    <definedName name="test" localSheetId="7">BaseDatos[Material]</definedName>
    <definedName name="test" localSheetId="4">BaseDatos[Material]</definedName>
    <definedName name="test" localSheetId="8">BaseDatos[Material]</definedName>
    <definedName name="test">BaseDatos[Material]</definedName>
    <definedName name="Tope">BD!$AH$4</definedName>
  </definedNames>
  <calcPr calcId="191029"/>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18"/>
        <x14:slicerCache r:id="rId19"/>
        <x14:slicerCache r:id="rId20"/>
        <x14:slicerCache r:id="rId21"/>
        <x14:slicerCache r:id="rId22"/>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M103" i="36" l="1"/>
  <c r="L103" i="36"/>
  <c r="K103" i="36"/>
  <c r="J103" i="36"/>
  <c r="I103" i="36"/>
  <c r="H103" i="36"/>
  <c r="G103" i="36"/>
  <c r="F103" i="36"/>
  <c r="E103" i="36"/>
  <c r="M102" i="36"/>
  <c r="L102" i="36"/>
  <c r="K102" i="36"/>
  <c r="J102" i="36"/>
  <c r="I102" i="36"/>
  <c r="H102" i="36"/>
  <c r="G102" i="36"/>
  <c r="F102" i="36"/>
  <c r="E102" i="36"/>
  <c r="M101" i="36"/>
  <c r="L101" i="36"/>
  <c r="K101" i="36"/>
  <c r="J101" i="36"/>
  <c r="I101" i="36"/>
  <c r="H101" i="36"/>
  <c r="G101" i="36"/>
  <c r="F101" i="36"/>
  <c r="E101" i="36"/>
  <c r="M100" i="36"/>
  <c r="L100" i="36"/>
  <c r="K100" i="36"/>
  <c r="J100" i="36"/>
  <c r="I100" i="36"/>
  <c r="H100" i="36"/>
  <c r="G100" i="36"/>
  <c r="F100" i="36"/>
  <c r="E100" i="36"/>
  <c r="M99" i="36"/>
  <c r="L99" i="36"/>
  <c r="K99" i="36"/>
  <c r="J99" i="36"/>
  <c r="I99" i="36"/>
  <c r="H99" i="36"/>
  <c r="G99" i="36"/>
  <c r="F99" i="36"/>
  <c r="E99" i="36"/>
  <c r="M98" i="36"/>
  <c r="L98" i="36"/>
  <c r="K98" i="36"/>
  <c r="J98" i="36"/>
  <c r="I98" i="36"/>
  <c r="H98" i="36"/>
  <c r="G98" i="36"/>
  <c r="F98" i="36"/>
  <c r="E98" i="36"/>
  <c r="M97" i="36"/>
  <c r="L97" i="36"/>
  <c r="K97" i="36"/>
  <c r="J97" i="36"/>
  <c r="I97" i="36"/>
  <c r="H97" i="36"/>
  <c r="G97" i="36"/>
  <c r="F97" i="36"/>
  <c r="E97" i="36"/>
  <c r="M96" i="36"/>
  <c r="L96" i="36"/>
  <c r="K96" i="36"/>
  <c r="J96" i="36"/>
  <c r="I96" i="36"/>
  <c r="H96" i="36"/>
  <c r="G96" i="36"/>
  <c r="F96" i="36"/>
  <c r="E96" i="36"/>
  <c r="M95" i="36"/>
  <c r="L95" i="36"/>
  <c r="K95" i="36"/>
  <c r="J95" i="36"/>
  <c r="I95" i="36"/>
  <c r="H95" i="36"/>
  <c r="G95" i="36"/>
  <c r="F95" i="36"/>
  <c r="E95" i="36"/>
  <c r="M94" i="36"/>
  <c r="L94" i="36"/>
  <c r="K94" i="36"/>
  <c r="J94" i="36"/>
  <c r="I94" i="36"/>
  <c r="H94" i="36"/>
  <c r="G94" i="36"/>
  <c r="F94" i="36"/>
  <c r="E94" i="36"/>
  <c r="M93" i="36"/>
  <c r="L93" i="36"/>
  <c r="K93" i="36"/>
  <c r="J93" i="36"/>
  <c r="I93" i="36"/>
  <c r="H93" i="36"/>
  <c r="G93" i="36"/>
  <c r="F93" i="36"/>
  <c r="E93" i="36"/>
  <c r="M92" i="36"/>
  <c r="L92" i="36"/>
  <c r="K92" i="36"/>
  <c r="J92" i="36"/>
  <c r="I92" i="36"/>
  <c r="H92" i="36"/>
  <c r="G92" i="36"/>
  <c r="F92" i="36"/>
  <c r="E92" i="36"/>
  <c r="M91" i="36"/>
  <c r="L91" i="36"/>
  <c r="K91" i="36"/>
  <c r="J91" i="36"/>
  <c r="I91" i="36"/>
  <c r="H91" i="36"/>
  <c r="G91" i="36"/>
  <c r="F91" i="36"/>
  <c r="E91" i="36"/>
  <c r="M90" i="36"/>
  <c r="L90" i="36"/>
  <c r="K90" i="36"/>
  <c r="J90" i="36"/>
  <c r="I90" i="36"/>
  <c r="H90" i="36"/>
  <c r="G90" i="36"/>
  <c r="F90" i="36"/>
  <c r="E90" i="36"/>
  <c r="M89" i="36"/>
  <c r="L89" i="36"/>
  <c r="K89" i="36"/>
  <c r="J89" i="36"/>
  <c r="I89" i="36"/>
  <c r="H89" i="36"/>
  <c r="G89" i="36"/>
  <c r="F89" i="36"/>
  <c r="E89" i="36"/>
  <c r="M88" i="36"/>
  <c r="L88" i="36"/>
  <c r="K88" i="36"/>
  <c r="J88" i="36"/>
  <c r="I88" i="36"/>
  <c r="H88" i="36"/>
  <c r="G88" i="36"/>
  <c r="F88" i="36"/>
  <c r="E88" i="36"/>
  <c r="M87" i="36"/>
  <c r="L87" i="36"/>
  <c r="K87" i="36"/>
  <c r="J87" i="36"/>
  <c r="I87" i="36"/>
  <c r="H87" i="36"/>
  <c r="G87" i="36"/>
  <c r="F87" i="36"/>
  <c r="E87" i="36"/>
  <c r="M86" i="36"/>
  <c r="L86" i="36"/>
  <c r="K86" i="36"/>
  <c r="J86" i="36"/>
  <c r="I86" i="36"/>
  <c r="H86" i="36"/>
  <c r="G86" i="36"/>
  <c r="F86" i="36"/>
  <c r="E86" i="36"/>
  <c r="M85" i="36"/>
  <c r="L85" i="36"/>
  <c r="K85" i="36"/>
  <c r="J85" i="36"/>
  <c r="I85" i="36"/>
  <c r="H85" i="36"/>
  <c r="G85" i="36"/>
  <c r="F85" i="36"/>
  <c r="E85" i="36"/>
  <c r="M84" i="36"/>
  <c r="L84" i="36"/>
  <c r="K84" i="36"/>
  <c r="J84" i="36"/>
  <c r="I84" i="36"/>
  <c r="H84" i="36"/>
  <c r="G84" i="36"/>
  <c r="F84" i="36"/>
  <c r="E84" i="36"/>
  <c r="M83" i="36"/>
  <c r="L83" i="36"/>
  <c r="K83" i="36"/>
  <c r="J83" i="36"/>
  <c r="I83" i="36"/>
  <c r="H83" i="36"/>
  <c r="G83" i="36"/>
  <c r="F83" i="36"/>
  <c r="E83" i="36"/>
  <c r="M82" i="36"/>
  <c r="L82" i="36"/>
  <c r="K82" i="36"/>
  <c r="J82" i="36"/>
  <c r="I82" i="36"/>
  <c r="H82" i="36"/>
  <c r="G82" i="36"/>
  <c r="F82" i="36"/>
  <c r="E82" i="36"/>
  <c r="M81" i="36"/>
  <c r="L81" i="36"/>
  <c r="K81" i="36"/>
  <c r="J81" i="36"/>
  <c r="I81" i="36"/>
  <c r="H81" i="36"/>
  <c r="G81" i="36"/>
  <c r="F81" i="36"/>
  <c r="E81" i="36"/>
  <c r="M80" i="36"/>
  <c r="L80" i="36"/>
  <c r="K80" i="36"/>
  <c r="J80" i="36"/>
  <c r="I80" i="36"/>
  <c r="H80" i="36"/>
  <c r="G80" i="36"/>
  <c r="F80" i="36"/>
  <c r="E80" i="36"/>
  <c r="M79" i="36"/>
  <c r="L79" i="36"/>
  <c r="K79" i="36"/>
  <c r="J79" i="36"/>
  <c r="I79" i="36"/>
  <c r="H79" i="36"/>
  <c r="G79" i="36"/>
  <c r="F79" i="36"/>
  <c r="E79" i="36"/>
  <c r="M78" i="36"/>
  <c r="L78" i="36"/>
  <c r="K78" i="36"/>
  <c r="J78" i="36"/>
  <c r="I78" i="36"/>
  <c r="H78" i="36"/>
  <c r="G78" i="36"/>
  <c r="F78" i="36"/>
  <c r="E78" i="36"/>
  <c r="M77" i="36"/>
  <c r="L77" i="36"/>
  <c r="K77" i="36"/>
  <c r="J77" i="36"/>
  <c r="I77" i="36"/>
  <c r="H77" i="36"/>
  <c r="G77" i="36"/>
  <c r="F77" i="36"/>
  <c r="E77" i="36"/>
  <c r="M76" i="36"/>
  <c r="L76" i="36"/>
  <c r="K76" i="36"/>
  <c r="J76" i="36"/>
  <c r="I76" i="36"/>
  <c r="H76" i="36"/>
  <c r="G76" i="36"/>
  <c r="F76" i="36"/>
  <c r="E76" i="36"/>
  <c r="M75" i="36"/>
  <c r="L75" i="36"/>
  <c r="K75" i="36"/>
  <c r="J75" i="36"/>
  <c r="I75" i="36"/>
  <c r="H75" i="36"/>
  <c r="G75" i="36"/>
  <c r="F75" i="36"/>
  <c r="E75" i="36"/>
  <c r="M74" i="36"/>
  <c r="L74" i="36"/>
  <c r="K74" i="36"/>
  <c r="J74" i="36"/>
  <c r="I74" i="36"/>
  <c r="H74" i="36"/>
  <c r="G74" i="36"/>
  <c r="F74" i="36"/>
  <c r="E74" i="36"/>
  <c r="M73" i="36"/>
  <c r="L73" i="36"/>
  <c r="K73" i="36"/>
  <c r="J73" i="36"/>
  <c r="I73" i="36"/>
  <c r="H73" i="36"/>
  <c r="G73" i="36"/>
  <c r="F73" i="36"/>
  <c r="E73" i="36"/>
  <c r="M72" i="36"/>
  <c r="L72" i="36"/>
  <c r="K72" i="36"/>
  <c r="J72" i="36"/>
  <c r="I72" i="36"/>
  <c r="H72" i="36"/>
  <c r="G72" i="36"/>
  <c r="F72" i="36"/>
  <c r="E72" i="36"/>
  <c r="M71" i="36"/>
  <c r="L71" i="36"/>
  <c r="K71" i="36"/>
  <c r="J71" i="36"/>
  <c r="I71" i="36"/>
  <c r="H71" i="36"/>
  <c r="G71" i="36"/>
  <c r="F71" i="36"/>
  <c r="E71" i="36"/>
  <c r="M70" i="36"/>
  <c r="L70" i="36"/>
  <c r="K70" i="36"/>
  <c r="J70" i="36"/>
  <c r="I70" i="36"/>
  <c r="H70" i="36"/>
  <c r="G70" i="36"/>
  <c r="F70" i="36"/>
  <c r="E70" i="36"/>
  <c r="M69" i="36"/>
  <c r="L69" i="36"/>
  <c r="K69" i="36"/>
  <c r="J69" i="36"/>
  <c r="I69" i="36"/>
  <c r="H69" i="36"/>
  <c r="G69" i="36"/>
  <c r="F69" i="36"/>
  <c r="E69" i="36"/>
  <c r="M68" i="36"/>
  <c r="L68" i="36"/>
  <c r="K68" i="36"/>
  <c r="J68" i="36"/>
  <c r="I68" i="36"/>
  <c r="H68" i="36"/>
  <c r="G68" i="36"/>
  <c r="F68" i="36"/>
  <c r="E68" i="36"/>
  <c r="M67" i="36"/>
  <c r="L67" i="36"/>
  <c r="K67" i="36"/>
  <c r="J67" i="36"/>
  <c r="I67" i="36"/>
  <c r="H67" i="36"/>
  <c r="G67" i="36"/>
  <c r="F67" i="36"/>
  <c r="E67" i="36"/>
  <c r="M66" i="36"/>
  <c r="L66" i="36"/>
  <c r="K66" i="36"/>
  <c r="J66" i="36"/>
  <c r="I66" i="36"/>
  <c r="H66" i="36"/>
  <c r="G66" i="36"/>
  <c r="F66" i="36"/>
  <c r="E66" i="36"/>
  <c r="M65" i="36"/>
  <c r="L65" i="36"/>
  <c r="K65" i="36"/>
  <c r="J65" i="36"/>
  <c r="I65" i="36"/>
  <c r="H65" i="36"/>
  <c r="G65" i="36"/>
  <c r="F65" i="36"/>
  <c r="E65" i="36"/>
  <c r="M64" i="36"/>
  <c r="L64" i="36"/>
  <c r="K64" i="36"/>
  <c r="J64" i="36"/>
  <c r="I64" i="36"/>
  <c r="H64" i="36"/>
  <c r="G64" i="36"/>
  <c r="F64" i="36"/>
  <c r="E64" i="36"/>
  <c r="M63" i="36"/>
  <c r="L63" i="36"/>
  <c r="K63" i="36"/>
  <c r="J63" i="36"/>
  <c r="I63" i="36"/>
  <c r="H63" i="36"/>
  <c r="G63" i="36"/>
  <c r="F63" i="36"/>
  <c r="E63" i="36"/>
  <c r="M62" i="36"/>
  <c r="L62" i="36"/>
  <c r="K62" i="36"/>
  <c r="J62" i="36"/>
  <c r="I62" i="36"/>
  <c r="H62" i="36"/>
  <c r="G62" i="36"/>
  <c r="F62" i="36"/>
  <c r="E62" i="36"/>
  <c r="M61" i="36"/>
  <c r="L61" i="36"/>
  <c r="K61" i="36"/>
  <c r="J61" i="36"/>
  <c r="I61" i="36"/>
  <c r="H61" i="36"/>
  <c r="G61" i="36"/>
  <c r="F61" i="36"/>
  <c r="E61" i="36"/>
  <c r="M60" i="36"/>
  <c r="L60" i="36"/>
  <c r="K60" i="36"/>
  <c r="J60" i="36"/>
  <c r="I60" i="36"/>
  <c r="H60" i="36"/>
  <c r="G60" i="36"/>
  <c r="F60" i="36"/>
  <c r="E60" i="36"/>
  <c r="M59" i="36"/>
  <c r="L59" i="36"/>
  <c r="K59" i="36"/>
  <c r="J59" i="36"/>
  <c r="I59" i="36"/>
  <c r="H59" i="36"/>
  <c r="G59" i="36"/>
  <c r="F59" i="36"/>
  <c r="E59" i="36"/>
  <c r="M58" i="36"/>
  <c r="L58" i="36"/>
  <c r="K58" i="36"/>
  <c r="J58" i="36"/>
  <c r="I58" i="36"/>
  <c r="H58" i="36"/>
  <c r="G58" i="36"/>
  <c r="F58" i="36"/>
  <c r="E58" i="36"/>
  <c r="M57" i="36"/>
  <c r="L57" i="36"/>
  <c r="K57" i="36"/>
  <c r="J57" i="36"/>
  <c r="I57" i="36"/>
  <c r="H57" i="36"/>
  <c r="G57" i="36"/>
  <c r="F57" i="36"/>
  <c r="E57" i="36"/>
  <c r="M56" i="36"/>
  <c r="L56" i="36"/>
  <c r="K56" i="36"/>
  <c r="J56" i="36"/>
  <c r="I56" i="36"/>
  <c r="H56" i="36"/>
  <c r="G56" i="36"/>
  <c r="F56" i="36"/>
  <c r="E56" i="36"/>
  <c r="M55" i="36"/>
  <c r="L55" i="36"/>
  <c r="K55" i="36"/>
  <c r="J55" i="36"/>
  <c r="I55" i="36"/>
  <c r="H55" i="36"/>
  <c r="G55" i="36"/>
  <c r="F55" i="36"/>
  <c r="E55" i="36"/>
  <c r="M54" i="36"/>
  <c r="L54" i="36"/>
  <c r="K54" i="36"/>
  <c r="J54" i="36"/>
  <c r="I54" i="36"/>
  <c r="H54" i="36"/>
  <c r="G54" i="36"/>
  <c r="F54" i="36"/>
  <c r="E54" i="36"/>
  <c r="M53" i="36"/>
  <c r="L53" i="36"/>
  <c r="K53" i="36"/>
  <c r="J53" i="36"/>
  <c r="I53" i="36"/>
  <c r="H53" i="36"/>
  <c r="G53" i="36"/>
  <c r="F53" i="36"/>
  <c r="E53" i="36"/>
  <c r="M52" i="36"/>
  <c r="L52" i="36"/>
  <c r="K52" i="36"/>
  <c r="J52" i="36"/>
  <c r="I52" i="36"/>
  <c r="H52" i="36"/>
  <c r="G52" i="36"/>
  <c r="F52" i="36"/>
  <c r="E52" i="36"/>
  <c r="M51" i="36"/>
  <c r="L51" i="36"/>
  <c r="K51" i="36"/>
  <c r="J51" i="36"/>
  <c r="I51" i="36"/>
  <c r="H51" i="36"/>
  <c r="G51" i="36"/>
  <c r="F51" i="36"/>
  <c r="E51" i="36"/>
  <c r="M50" i="36"/>
  <c r="L50" i="36"/>
  <c r="K50" i="36"/>
  <c r="J50" i="36"/>
  <c r="I50" i="36"/>
  <c r="H50" i="36"/>
  <c r="G50" i="36"/>
  <c r="F50" i="36"/>
  <c r="E50" i="36"/>
  <c r="M49" i="36"/>
  <c r="L49" i="36"/>
  <c r="K49" i="36"/>
  <c r="J49" i="36"/>
  <c r="I49" i="36"/>
  <c r="H49" i="36"/>
  <c r="G49" i="36"/>
  <c r="F49" i="36"/>
  <c r="E49" i="36"/>
  <c r="M48" i="36"/>
  <c r="L48" i="36"/>
  <c r="K48" i="36"/>
  <c r="J48" i="36"/>
  <c r="I48" i="36"/>
  <c r="H48" i="36"/>
  <c r="G48" i="36"/>
  <c r="F48" i="36"/>
  <c r="E48" i="36"/>
  <c r="M47" i="36"/>
  <c r="L47" i="36"/>
  <c r="K47" i="36"/>
  <c r="J47" i="36"/>
  <c r="I47" i="36"/>
  <c r="H47" i="36"/>
  <c r="G47" i="36"/>
  <c r="F47" i="36"/>
  <c r="E47" i="36"/>
  <c r="M46" i="36"/>
  <c r="L46" i="36"/>
  <c r="K46" i="36"/>
  <c r="J46" i="36"/>
  <c r="I46" i="36"/>
  <c r="H46" i="36"/>
  <c r="G46" i="36"/>
  <c r="F46" i="36"/>
  <c r="E46" i="36"/>
  <c r="M45" i="36"/>
  <c r="L45" i="36"/>
  <c r="K45" i="36"/>
  <c r="J45" i="36"/>
  <c r="I45" i="36"/>
  <c r="H45" i="36"/>
  <c r="G45" i="36"/>
  <c r="F45" i="36"/>
  <c r="E45" i="36"/>
  <c r="M44" i="36"/>
  <c r="L44" i="36"/>
  <c r="K44" i="36"/>
  <c r="J44" i="36"/>
  <c r="I44" i="36"/>
  <c r="H44" i="36"/>
  <c r="G44" i="36"/>
  <c r="F44" i="36"/>
  <c r="E44" i="36"/>
  <c r="M43" i="36"/>
  <c r="L43" i="36"/>
  <c r="K43" i="36"/>
  <c r="J43" i="36"/>
  <c r="I43" i="36"/>
  <c r="H43" i="36"/>
  <c r="G43" i="36"/>
  <c r="F43" i="36"/>
  <c r="E43" i="36"/>
  <c r="M42" i="36"/>
  <c r="L42" i="36"/>
  <c r="K42" i="36"/>
  <c r="J42" i="36"/>
  <c r="I42" i="36"/>
  <c r="H42" i="36"/>
  <c r="G42" i="36"/>
  <c r="F42" i="36"/>
  <c r="E42" i="36"/>
  <c r="M41" i="36"/>
  <c r="L41" i="36"/>
  <c r="K41" i="36"/>
  <c r="J41" i="36"/>
  <c r="I41" i="36"/>
  <c r="H41" i="36"/>
  <c r="G41" i="36"/>
  <c r="F41" i="36"/>
  <c r="E41" i="36"/>
  <c r="M40" i="36"/>
  <c r="L40" i="36"/>
  <c r="K40" i="36"/>
  <c r="J40" i="36"/>
  <c r="I40" i="36"/>
  <c r="H40" i="36"/>
  <c r="G40" i="36"/>
  <c r="F40" i="36"/>
  <c r="E40" i="36"/>
  <c r="M39" i="36"/>
  <c r="L39" i="36"/>
  <c r="K39" i="36"/>
  <c r="J39" i="36"/>
  <c r="I39" i="36"/>
  <c r="H39" i="36"/>
  <c r="G39" i="36"/>
  <c r="F39" i="36"/>
  <c r="E39" i="36"/>
  <c r="M38" i="36"/>
  <c r="L38" i="36"/>
  <c r="K38" i="36"/>
  <c r="J38" i="36"/>
  <c r="I38" i="36"/>
  <c r="H38" i="36"/>
  <c r="G38" i="36"/>
  <c r="F38" i="36"/>
  <c r="E38" i="36"/>
  <c r="M37" i="36"/>
  <c r="L37" i="36"/>
  <c r="K37" i="36"/>
  <c r="J37" i="36"/>
  <c r="I37" i="36"/>
  <c r="H37" i="36"/>
  <c r="G37" i="36"/>
  <c r="F37" i="36"/>
  <c r="E37" i="36"/>
  <c r="M36" i="36"/>
  <c r="L36" i="36"/>
  <c r="K36" i="36"/>
  <c r="J36" i="36"/>
  <c r="I36" i="36"/>
  <c r="H36" i="36"/>
  <c r="G36" i="36"/>
  <c r="F36" i="36"/>
  <c r="E36" i="36"/>
  <c r="M35" i="36"/>
  <c r="L35" i="36"/>
  <c r="K35" i="36"/>
  <c r="J35" i="36"/>
  <c r="I35" i="36"/>
  <c r="H35" i="36"/>
  <c r="G35" i="36"/>
  <c r="F35" i="36"/>
  <c r="E35" i="36"/>
  <c r="M34" i="36"/>
  <c r="L34" i="36"/>
  <c r="K34" i="36"/>
  <c r="J34" i="36"/>
  <c r="I34" i="36"/>
  <c r="H34" i="36"/>
  <c r="G34" i="36"/>
  <c r="F34" i="36"/>
  <c r="E34" i="36"/>
  <c r="M33" i="36"/>
  <c r="L33" i="36"/>
  <c r="K33" i="36"/>
  <c r="J33" i="36"/>
  <c r="I33" i="36"/>
  <c r="H33" i="36"/>
  <c r="G33" i="36"/>
  <c r="F33" i="36"/>
  <c r="E33" i="36"/>
  <c r="M32" i="36"/>
  <c r="L32" i="36"/>
  <c r="K32" i="36"/>
  <c r="J32" i="36"/>
  <c r="I32" i="36"/>
  <c r="H32" i="36"/>
  <c r="G32" i="36"/>
  <c r="F32" i="36"/>
  <c r="E32" i="36"/>
  <c r="M31" i="36"/>
  <c r="L31" i="36"/>
  <c r="K31" i="36"/>
  <c r="J31" i="36"/>
  <c r="I31" i="36"/>
  <c r="H31" i="36"/>
  <c r="G31" i="36"/>
  <c r="F31" i="36"/>
  <c r="E31" i="36"/>
  <c r="M30" i="36"/>
  <c r="L30" i="36"/>
  <c r="K30" i="36"/>
  <c r="J30" i="36"/>
  <c r="I30" i="36"/>
  <c r="H30" i="36"/>
  <c r="G30" i="36"/>
  <c r="F30" i="36"/>
  <c r="E30" i="36"/>
  <c r="M29" i="36"/>
  <c r="L29" i="36"/>
  <c r="K29" i="36"/>
  <c r="J29" i="36"/>
  <c r="I29" i="36"/>
  <c r="H29" i="36"/>
  <c r="G29" i="36"/>
  <c r="F29" i="36"/>
  <c r="E29" i="36"/>
  <c r="M28" i="36"/>
  <c r="L28" i="36"/>
  <c r="K28" i="36"/>
  <c r="J28" i="36"/>
  <c r="I28" i="36"/>
  <c r="H28" i="36"/>
  <c r="G28" i="36"/>
  <c r="F28" i="36"/>
  <c r="E28" i="36"/>
  <c r="M27" i="36"/>
  <c r="L27" i="36"/>
  <c r="K27" i="36"/>
  <c r="J27" i="36"/>
  <c r="I27" i="36"/>
  <c r="H27" i="36"/>
  <c r="G27" i="36"/>
  <c r="F27" i="36"/>
  <c r="E27" i="36"/>
  <c r="M26" i="36"/>
  <c r="L26" i="36"/>
  <c r="K26" i="36"/>
  <c r="J26" i="36"/>
  <c r="I26" i="36"/>
  <c r="H26" i="36"/>
  <c r="G26" i="36"/>
  <c r="F26" i="36"/>
  <c r="E26" i="36"/>
  <c r="M25" i="36"/>
  <c r="L25" i="36"/>
  <c r="K25" i="36"/>
  <c r="J25" i="36"/>
  <c r="I25" i="36"/>
  <c r="H25" i="36"/>
  <c r="G25" i="36"/>
  <c r="F25" i="36"/>
  <c r="E25" i="36"/>
  <c r="M24" i="36"/>
  <c r="L24" i="36"/>
  <c r="K24" i="36"/>
  <c r="J24" i="36"/>
  <c r="I24" i="36"/>
  <c r="H24" i="36"/>
  <c r="G24" i="36"/>
  <c r="F24" i="36"/>
  <c r="E24" i="36"/>
  <c r="M23" i="36"/>
  <c r="L23" i="36"/>
  <c r="K23" i="36"/>
  <c r="J23" i="36"/>
  <c r="I23" i="36"/>
  <c r="H23" i="36"/>
  <c r="G23" i="36"/>
  <c r="F23" i="36"/>
  <c r="E23" i="36"/>
  <c r="M22" i="36"/>
  <c r="L22" i="36"/>
  <c r="K22" i="36"/>
  <c r="J22" i="36"/>
  <c r="I22" i="36"/>
  <c r="H22" i="36"/>
  <c r="G22" i="36"/>
  <c r="F22" i="36"/>
  <c r="E22" i="36"/>
  <c r="M21" i="36"/>
  <c r="L21" i="36"/>
  <c r="K21" i="36"/>
  <c r="J21" i="36"/>
  <c r="I21" i="36"/>
  <c r="H21" i="36"/>
  <c r="G21" i="36"/>
  <c r="F21" i="36"/>
  <c r="E21" i="36"/>
  <c r="M20" i="36"/>
  <c r="L20" i="36"/>
  <c r="K20" i="36"/>
  <c r="J20" i="36"/>
  <c r="I20" i="36"/>
  <c r="H20" i="36"/>
  <c r="G20" i="36"/>
  <c r="F20" i="36"/>
  <c r="E20" i="36"/>
  <c r="M19" i="36"/>
  <c r="L19" i="36"/>
  <c r="K19" i="36"/>
  <c r="J19" i="36"/>
  <c r="I19" i="36"/>
  <c r="H19" i="36"/>
  <c r="G19" i="36"/>
  <c r="F19" i="36"/>
  <c r="E19" i="36"/>
  <c r="M18" i="36"/>
  <c r="L18" i="36"/>
  <c r="K18" i="36"/>
  <c r="J18" i="36"/>
  <c r="I18" i="36"/>
  <c r="H18" i="36"/>
  <c r="G18" i="36"/>
  <c r="F18" i="36"/>
  <c r="E18" i="36"/>
  <c r="M17" i="36"/>
  <c r="L17" i="36"/>
  <c r="K17" i="36"/>
  <c r="J17" i="36"/>
  <c r="I17" i="36"/>
  <c r="H17" i="36"/>
  <c r="G17" i="36"/>
  <c r="F17" i="36"/>
  <c r="E17" i="36"/>
  <c r="M16" i="36"/>
  <c r="L16" i="36"/>
  <c r="K16" i="36"/>
  <c r="J16" i="36"/>
  <c r="I16" i="36"/>
  <c r="H16" i="36"/>
  <c r="G16" i="36"/>
  <c r="F16" i="36"/>
  <c r="E16" i="36"/>
  <c r="M15" i="36"/>
  <c r="L15" i="36"/>
  <c r="K15" i="36"/>
  <c r="J15" i="36"/>
  <c r="I15" i="36"/>
  <c r="H15" i="36"/>
  <c r="G15" i="36"/>
  <c r="F15" i="36"/>
  <c r="E15" i="36"/>
  <c r="M14" i="36"/>
  <c r="L14" i="36"/>
  <c r="K14" i="36"/>
  <c r="J14" i="36"/>
  <c r="I14" i="36"/>
  <c r="H14" i="36"/>
  <c r="G14" i="36"/>
  <c r="F14" i="36"/>
  <c r="E14" i="36"/>
  <c r="M13" i="36"/>
  <c r="L13" i="36"/>
  <c r="K13" i="36"/>
  <c r="J13" i="36"/>
  <c r="I13" i="36"/>
  <c r="H13" i="36"/>
  <c r="G13" i="36"/>
  <c r="F13" i="36"/>
  <c r="E13" i="36"/>
  <c r="M12" i="36"/>
  <c r="L12" i="36"/>
  <c r="K12" i="36"/>
  <c r="J12" i="36"/>
  <c r="I12" i="36"/>
  <c r="H12" i="36"/>
  <c r="G12" i="36"/>
  <c r="F12" i="36"/>
  <c r="E12" i="36"/>
  <c r="M11" i="36"/>
  <c r="L11" i="36"/>
  <c r="K11" i="36"/>
  <c r="J11" i="36"/>
  <c r="I11" i="36"/>
  <c r="H11" i="36"/>
  <c r="G11" i="36"/>
  <c r="F11" i="36"/>
  <c r="E11" i="36"/>
  <c r="M10" i="36"/>
  <c r="L10" i="36"/>
  <c r="K10" i="36"/>
  <c r="J10" i="36"/>
  <c r="I10" i="36"/>
  <c r="H10" i="36"/>
  <c r="G10" i="36"/>
  <c r="F10" i="36"/>
  <c r="E10" i="36"/>
  <c r="M9" i="36"/>
  <c r="L9" i="36"/>
  <c r="K9" i="36"/>
  <c r="J9" i="36"/>
  <c r="I9" i="36"/>
  <c r="H9" i="36"/>
  <c r="G9" i="36"/>
  <c r="F9" i="36"/>
  <c r="E9" i="36"/>
  <c r="M8" i="36"/>
  <c r="L8" i="36"/>
  <c r="K8" i="36"/>
  <c r="J8" i="36"/>
  <c r="I8" i="36"/>
  <c r="H8" i="36"/>
  <c r="G8" i="36"/>
  <c r="F8" i="36"/>
  <c r="E8" i="36"/>
  <c r="M7" i="36"/>
  <c r="L7" i="36"/>
  <c r="K7" i="36"/>
  <c r="J7" i="36"/>
  <c r="I7" i="36"/>
  <c r="H7" i="36"/>
  <c r="G7" i="36"/>
  <c r="F7" i="36"/>
  <c r="E7" i="36"/>
  <c r="M6" i="36"/>
  <c r="L6" i="36"/>
  <c r="K6" i="36"/>
  <c r="J6" i="36"/>
  <c r="I6" i="36"/>
  <c r="H6" i="36"/>
  <c r="G6" i="36"/>
  <c r="F6" i="36"/>
  <c r="E6" i="36"/>
  <c r="M5" i="36"/>
  <c r="L5" i="36"/>
  <c r="K5" i="36"/>
  <c r="J5" i="36"/>
  <c r="I5" i="36"/>
  <c r="H5" i="36"/>
  <c r="G5" i="36"/>
  <c r="F5" i="36"/>
  <c r="E5" i="36"/>
  <c r="M4" i="36"/>
  <c r="L4" i="36"/>
  <c r="K4" i="36"/>
  <c r="J4" i="36"/>
  <c r="I4" i="36"/>
  <c r="H4" i="36"/>
  <c r="F4" i="36"/>
  <c r="E4" i="36"/>
  <c r="C4" i="36"/>
  <c r="M103" i="35"/>
  <c r="L103" i="35"/>
  <c r="K103" i="35"/>
  <c r="J103" i="35"/>
  <c r="I103" i="35"/>
  <c r="H103" i="35"/>
  <c r="G103" i="35"/>
  <c r="F103" i="35"/>
  <c r="E103" i="35"/>
  <c r="M102" i="35"/>
  <c r="L102" i="35"/>
  <c r="K102" i="35"/>
  <c r="J102" i="35"/>
  <c r="I102" i="35"/>
  <c r="H102" i="35"/>
  <c r="G102" i="35"/>
  <c r="F102" i="35"/>
  <c r="E102" i="35"/>
  <c r="M101" i="35"/>
  <c r="L101" i="35"/>
  <c r="K101" i="35"/>
  <c r="J101" i="35"/>
  <c r="I101" i="35"/>
  <c r="H101" i="35"/>
  <c r="G101" i="35"/>
  <c r="F101" i="35"/>
  <c r="E101" i="35"/>
  <c r="M100" i="35"/>
  <c r="L100" i="35"/>
  <c r="K100" i="35"/>
  <c r="J100" i="35"/>
  <c r="I100" i="35"/>
  <c r="H100" i="35"/>
  <c r="G100" i="35"/>
  <c r="F100" i="35"/>
  <c r="E100" i="35"/>
  <c r="M99" i="35"/>
  <c r="L99" i="35"/>
  <c r="K99" i="35"/>
  <c r="J99" i="35"/>
  <c r="I99" i="35"/>
  <c r="H99" i="35"/>
  <c r="G99" i="35"/>
  <c r="F99" i="35"/>
  <c r="E99" i="35"/>
  <c r="M98" i="35"/>
  <c r="L98" i="35"/>
  <c r="K98" i="35"/>
  <c r="J98" i="35"/>
  <c r="I98" i="35"/>
  <c r="H98" i="35"/>
  <c r="G98" i="35"/>
  <c r="F98" i="35"/>
  <c r="E98" i="35"/>
  <c r="M97" i="35"/>
  <c r="L97" i="35"/>
  <c r="K97" i="35"/>
  <c r="J97" i="35"/>
  <c r="I97" i="35"/>
  <c r="H97" i="35"/>
  <c r="G97" i="35"/>
  <c r="F97" i="35"/>
  <c r="E97" i="35"/>
  <c r="M96" i="35"/>
  <c r="L96" i="35"/>
  <c r="K96" i="35"/>
  <c r="J96" i="35"/>
  <c r="I96" i="35"/>
  <c r="H96" i="35"/>
  <c r="G96" i="35"/>
  <c r="F96" i="35"/>
  <c r="E96" i="35"/>
  <c r="M95" i="35"/>
  <c r="L95" i="35"/>
  <c r="K95" i="35"/>
  <c r="J95" i="35"/>
  <c r="I95" i="35"/>
  <c r="H95" i="35"/>
  <c r="G95" i="35"/>
  <c r="F95" i="35"/>
  <c r="E95" i="35"/>
  <c r="M94" i="35"/>
  <c r="L94" i="35"/>
  <c r="K94" i="35"/>
  <c r="J94" i="35"/>
  <c r="I94" i="35"/>
  <c r="H94" i="35"/>
  <c r="G94" i="35"/>
  <c r="F94" i="35"/>
  <c r="E94" i="35"/>
  <c r="M93" i="35"/>
  <c r="L93" i="35"/>
  <c r="K93" i="35"/>
  <c r="J93" i="35"/>
  <c r="I93" i="35"/>
  <c r="H93" i="35"/>
  <c r="G93" i="35"/>
  <c r="F93" i="35"/>
  <c r="E93" i="35"/>
  <c r="M92" i="35"/>
  <c r="L92" i="35"/>
  <c r="K92" i="35"/>
  <c r="J92" i="35"/>
  <c r="I92" i="35"/>
  <c r="H92" i="35"/>
  <c r="G92" i="35"/>
  <c r="F92" i="35"/>
  <c r="E92" i="35"/>
  <c r="M91" i="35"/>
  <c r="L91" i="35"/>
  <c r="K91" i="35"/>
  <c r="J91" i="35"/>
  <c r="I91" i="35"/>
  <c r="H91" i="35"/>
  <c r="G91" i="35"/>
  <c r="F91" i="35"/>
  <c r="E91" i="35"/>
  <c r="M90" i="35"/>
  <c r="L90" i="35"/>
  <c r="K90" i="35"/>
  <c r="J90" i="35"/>
  <c r="I90" i="35"/>
  <c r="H90" i="35"/>
  <c r="G90" i="35"/>
  <c r="F90" i="35"/>
  <c r="E90" i="35"/>
  <c r="M89" i="35"/>
  <c r="L89" i="35"/>
  <c r="K89" i="35"/>
  <c r="J89" i="35"/>
  <c r="I89" i="35"/>
  <c r="H89" i="35"/>
  <c r="G89" i="35"/>
  <c r="F89" i="35"/>
  <c r="E89" i="35"/>
  <c r="M88" i="35"/>
  <c r="L88" i="35"/>
  <c r="K88" i="35"/>
  <c r="J88" i="35"/>
  <c r="I88" i="35"/>
  <c r="H88" i="35"/>
  <c r="G88" i="35"/>
  <c r="F88" i="35"/>
  <c r="E88" i="35"/>
  <c r="M87" i="35"/>
  <c r="L87" i="35"/>
  <c r="K87" i="35"/>
  <c r="J87" i="35"/>
  <c r="I87" i="35"/>
  <c r="H87" i="35"/>
  <c r="G87" i="35"/>
  <c r="F87" i="35"/>
  <c r="E87" i="35"/>
  <c r="M86" i="35"/>
  <c r="L86" i="35"/>
  <c r="K86" i="35"/>
  <c r="J86" i="35"/>
  <c r="I86" i="35"/>
  <c r="H86" i="35"/>
  <c r="G86" i="35"/>
  <c r="F86" i="35"/>
  <c r="E86" i="35"/>
  <c r="M85" i="35"/>
  <c r="L85" i="35"/>
  <c r="K85" i="35"/>
  <c r="J85" i="35"/>
  <c r="I85" i="35"/>
  <c r="H85" i="35"/>
  <c r="G85" i="35"/>
  <c r="F85" i="35"/>
  <c r="E85" i="35"/>
  <c r="M84" i="35"/>
  <c r="L84" i="35"/>
  <c r="K84" i="35"/>
  <c r="J84" i="35"/>
  <c r="I84" i="35"/>
  <c r="H84" i="35"/>
  <c r="G84" i="35"/>
  <c r="F84" i="35"/>
  <c r="E84" i="35"/>
  <c r="M83" i="35"/>
  <c r="L83" i="35"/>
  <c r="K83" i="35"/>
  <c r="J83" i="35"/>
  <c r="I83" i="35"/>
  <c r="H83" i="35"/>
  <c r="G83" i="35"/>
  <c r="F83" i="35"/>
  <c r="E83" i="35"/>
  <c r="M82" i="35"/>
  <c r="L82" i="35"/>
  <c r="K82" i="35"/>
  <c r="J82" i="35"/>
  <c r="I82" i="35"/>
  <c r="H82" i="35"/>
  <c r="G82" i="35"/>
  <c r="F82" i="35"/>
  <c r="E82" i="35"/>
  <c r="M81" i="35"/>
  <c r="L81" i="35"/>
  <c r="K81" i="35"/>
  <c r="J81" i="35"/>
  <c r="I81" i="35"/>
  <c r="H81" i="35"/>
  <c r="G81" i="35"/>
  <c r="F81" i="35"/>
  <c r="E81" i="35"/>
  <c r="M80" i="35"/>
  <c r="L80" i="35"/>
  <c r="K80" i="35"/>
  <c r="J80" i="35"/>
  <c r="I80" i="35"/>
  <c r="H80" i="35"/>
  <c r="G80" i="35"/>
  <c r="F80" i="35"/>
  <c r="E80" i="35"/>
  <c r="M79" i="35"/>
  <c r="L79" i="35"/>
  <c r="K79" i="35"/>
  <c r="J79" i="35"/>
  <c r="I79" i="35"/>
  <c r="H79" i="35"/>
  <c r="G79" i="35"/>
  <c r="F79" i="35"/>
  <c r="E79" i="35"/>
  <c r="M78" i="35"/>
  <c r="L78" i="35"/>
  <c r="K78" i="35"/>
  <c r="J78" i="35"/>
  <c r="I78" i="35"/>
  <c r="H78" i="35"/>
  <c r="G78" i="35"/>
  <c r="F78" i="35"/>
  <c r="E78" i="35"/>
  <c r="M77" i="35"/>
  <c r="L77" i="35"/>
  <c r="K77" i="35"/>
  <c r="J77" i="35"/>
  <c r="I77" i="35"/>
  <c r="H77" i="35"/>
  <c r="G77" i="35"/>
  <c r="F77" i="35"/>
  <c r="E77" i="35"/>
  <c r="M76" i="35"/>
  <c r="L76" i="35"/>
  <c r="K76" i="35"/>
  <c r="J76" i="35"/>
  <c r="I76" i="35"/>
  <c r="H76" i="35"/>
  <c r="G76" i="35"/>
  <c r="F76" i="35"/>
  <c r="E76" i="35"/>
  <c r="M75" i="35"/>
  <c r="L75" i="35"/>
  <c r="K75" i="35"/>
  <c r="J75" i="35"/>
  <c r="I75" i="35"/>
  <c r="H75" i="35"/>
  <c r="G75" i="35"/>
  <c r="F75" i="35"/>
  <c r="E75" i="35"/>
  <c r="M74" i="35"/>
  <c r="L74" i="35"/>
  <c r="K74" i="35"/>
  <c r="J74" i="35"/>
  <c r="I74" i="35"/>
  <c r="H74" i="35"/>
  <c r="G74" i="35"/>
  <c r="F74" i="35"/>
  <c r="E74" i="35"/>
  <c r="M73" i="35"/>
  <c r="L73" i="35"/>
  <c r="K73" i="35"/>
  <c r="J73" i="35"/>
  <c r="I73" i="35"/>
  <c r="H73" i="35"/>
  <c r="G73" i="35"/>
  <c r="F73" i="35"/>
  <c r="E73" i="35"/>
  <c r="M72" i="35"/>
  <c r="L72" i="35"/>
  <c r="K72" i="35"/>
  <c r="J72" i="35"/>
  <c r="I72" i="35"/>
  <c r="H72" i="35"/>
  <c r="G72" i="35"/>
  <c r="F72" i="35"/>
  <c r="E72" i="35"/>
  <c r="M71" i="35"/>
  <c r="L71" i="35"/>
  <c r="K71" i="35"/>
  <c r="J71" i="35"/>
  <c r="I71" i="35"/>
  <c r="H71" i="35"/>
  <c r="G71" i="35"/>
  <c r="F71" i="35"/>
  <c r="E71" i="35"/>
  <c r="M70" i="35"/>
  <c r="L70" i="35"/>
  <c r="K70" i="35"/>
  <c r="J70" i="35"/>
  <c r="I70" i="35"/>
  <c r="H70" i="35"/>
  <c r="G70" i="35"/>
  <c r="F70" i="35"/>
  <c r="E70" i="35"/>
  <c r="M69" i="35"/>
  <c r="L69" i="35"/>
  <c r="K69" i="35"/>
  <c r="J69" i="35"/>
  <c r="I69" i="35"/>
  <c r="H69" i="35"/>
  <c r="G69" i="35"/>
  <c r="F69" i="35"/>
  <c r="E69" i="35"/>
  <c r="M68" i="35"/>
  <c r="L68" i="35"/>
  <c r="K68" i="35"/>
  <c r="J68" i="35"/>
  <c r="I68" i="35"/>
  <c r="H68" i="35"/>
  <c r="G68" i="35"/>
  <c r="F68" i="35"/>
  <c r="E68" i="35"/>
  <c r="M67" i="35"/>
  <c r="L67" i="35"/>
  <c r="K67" i="35"/>
  <c r="J67" i="35"/>
  <c r="I67" i="35"/>
  <c r="H67" i="35"/>
  <c r="G67" i="35"/>
  <c r="F67" i="35"/>
  <c r="E67" i="35"/>
  <c r="M66" i="35"/>
  <c r="L66" i="35"/>
  <c r="K66" i="35"/>
  <c r="J66" i="35"/>
  <c r="I66" i="35"/>
  <c r="H66" i="35"/>
  <c r="G66" i="35"/>
  <c r="F66" i="35"/>
  <c r="E66" i="35"/>
  <c r="M65" i="35"/>
  <c r="L65" i="35"/>
  <c r="K65" i="35"/>
  <c r="J65" i="35"/>
  <c r="I65" i="35"/>
  <c r="H65" i="35"/>
  <c r="G65" i="35"/>
  <c r="F65" i="35"/>
  <c r="E65" i="35"/>
  <c r="M64" i="35"/>
  <c r="L64" i="35"/>
  <c r="K64" i="35"/>
  <c r="J64" i="35"/>
  <c r="I64" i="35"/>
  <c r="H64" i="35"/>
  <c r="G64" i="35"/>
  <c r="F64" i="35"/>
  <c r="E64" i="35"/>
  <c r="M63" i="35"/>
  <c r="L63" i="35"/>
  <c r="K63" i="35"/>
  <c r="J63" i="35"/>
  <c r="I63" i="35"/>
  <c r="H63" i="35"/>
  <c r="G63" i="35"/>
  <c r="F63" i="35"/>
  <c r="E63" i="35"/>
  <c r="M62" i="35"/>
  <c r="L62" i="35"/>
  <c r="K62" i="35"/>
  <c r="J62" i="35"/>
  <c r="I62" i="35"/>
  <c r="H62" i="35"/>
  <c r="G62" i="35"/>
  <c r="F62" i="35"/>
  <c r="E62" i="35"/>
  <c r="M61" i="35"/>
  <c r="L61" i="35"/>
  <c r="K61" i="35"/>
  <c r="J61" i="35"/>
  <c r="I61" i="35"/>
  <c r="H61" i="35"/>
  <c r="G61" i="35"/>
  <c r="F61" i="35"/>
  <c r="E61" i="35"/>
  <c r="M60" i="35"/>
  <c r="L60" i="35"/>
  <c r="K60" i="35"/>
  <c r="J60" i="35"/>
  <c r="I60" i="35"/>
  <c r="H60" i="35"/>
  <c r="G60" i="35"/>
  <c r="F60" i="35"/>
  <c r="E60" i="35"/>
  <c r="M59" i="35"/>
  <c r="L59" i="35"/>
  <c r="K59" i="35"/>
  <c r="J59" i="35"/>
  <c r="I59" i="35"/>
  <c r="H59" i="35"/>
  <c r="G59" i="35"/>
  <c r="F59" i="35"/>
  <c r="E59" i="35"/>
  <c r="M58" i="35"/>
  <c r="L58" i="35"/>
  <c r="K58" i="35"/>
  <c r="J58" i="35"/>
  <c r="I58" i="35"/>
  <c r="H58" i="35"/>
  <c r="G58" i="35"/>
  <c r="F58" i="35"/>
  <c r="E58" i="35"/>
  <c r="M57" i="35"/>
  <c r="L57" i="35"/>
  <c r="K57" i="35"/>
  <c r="J57" i="35"/>
  <c r="I57" i="35"/>
  <c r="H57" i="35"/>
  <c r="G57" i="35"/>
  <c r="F57" i="35"/>
  <c r="E57" i="35"/>
  <c r="M56" i="35"/>
  <c r="L56" i="35"/>
  <c r="K56" i="35"/>
  <c r="J56" i="35"/>
  <c r="I56" i="35"/>
  <c r="H56" i="35"/>
  <c r="G56" i="35"/>
  <c r="F56" i="35"/>
  <c r="E56" i="35"/>
  <c r="M55" i="35"/>
  <c r="L55" i="35"/>
  <c r="K55" i="35"/>
  <c r="J55" i="35"/>
  <c r="I55" i="35"/>
  <c r="H55" i="35"/>
  <c r="G55" i="35"/>
  <c r="F55" i="35"/>
  <c r="E55" i="35"/>
  <c r="M54" i="35"/>
  <c r="L54" i="35"/>
  <c r="K54" i="35"/>
  <c r="J54" i="35"/>
  <c r="I54" i="35"/>
  <c r="H54" i="35"/>
  <c r="G54" i="35"/>
  <c r="F54" i="35"/>
  <c r="E54" i="35"/>
  <c r="M53" i="35"/>
  <c r="L53" i="35"/>
  <c r="K53" i="35"/>
  <c r="J53" i="35"/>
  <c r="I53" i="35"/>
  <c r="H53" i="35"/>
  <c r="G53" i="35"/>
  <c r="F53" i="35"/>
  <c r="E53" i="35"/>
  <c r="M52" i="35"/>
  <c r="L52" i="35"/>
  <c r="K52" i="35"/>
  <c r="J52" i="35"/>
  <c r="I52" i="35"/>
  <c r="H52" i="35"/>
  <c r="G52" i="35"/>
  <c r="F52" i="35"/>
  <c r="E52" i="35"/>
  <c r="M51" i="35"/>
  <c r="L51" i="35"/>
  <c r="K51" i="35"/>
  <c r="J51" i="35"/>
  <c r="I51" i="35"/>
  <c r="H51" i="35"/>
  <c r="G51" i="35"/>
  <c r="F51" i="35"/>
  <c r="E51" i="35"/>
  <c r="M50" i="35"/>
  <c r="L50" i="35"/>
  <c r="K50" i="35"/>
  <c r="J50" i="35"/>
  <c r="I50" i="35"/>
  <c r="H50" i="35"/>
  <c r="G50" i="35"/>
  <c r="F50" i="35"/>
  <c r="E50" i="35"/>
  <c r="M49" i="35"/>
  <c r="L49" i="35"/>
  <c r="K49" i="35"/>
  <c r="J49" i="35"/>
  <c r="I49" i="35"/>
  <c r="H49" i="35"/>
  <c r="G49" i="35"/>
  <c r="F49" i="35"/>
  <c r="E49" i="35"/>
  <c r="M48" i="35"/>
  <c r="L48" i="35"/>
  <c r="K48" i="35"/>
  <c r="J48" i="35"/>
  <c r="I48" i="35"/>
  <c r="H48" i="35"/>
  <c r="G48" i="35"/>
  <c r="F48" i="35"/>
  <c r="E48" i="35"/>
  <c r="M47" i="35"/>
  <c r="L47" i="35"/>
  <c r="K47" i="35"/>
  <c r="J47" i="35"/>
  <c r="I47" i="35"/>
  <c r="H47" i="35"/>
  <c r="G47" i="35"/>
  <c r="F47" i="35"/>
  <c r="E47" i="35"/>
  <c r="M46" i="35"/>
  <c r="L46" i="35"/>
  <c r="K46" i="35"/>
  <c r="J46" i="35"/>
  <c r="I46" i="35"/>
  <c r="H46" i="35"/>
  <c r="G46" i="35"/>
  <c r="F46" i="35"/>
  <c r="E46" i="35"/>
  <c r="M45" i="35"/>
  <c r="L45" i="35"/>
  <c r="K45" i="35"/>
  <c r="J45" i="35"/>
  <c r="I45" i="35"/>
  <c r="H45" i="35"/>
  <c r="G45" i="35"/>
  <c r="F45" i="35"/>
  <c r="E45" i="35"/>
  <c r="M44" i="35"/>
  <c r="L44" i="35"/>
  <c r="K44" i="35"/>
  <c r="J44" i="35"/>
  <c r="I44" i="35"/>
  <c r="H44" i="35"/>
  <c r="G44" i="35"/>
  <c r="F44" i="35"/>
  <c r="E44" i="35"/>
  <c r="M43" i="35"/>
  <c r="L43" i="35"/>
  <c r="K43" i="35"/>
  <c r="J43" i="35"/>
  <c r="I43" i="35"/>
  <c r="H43" i="35"/>
  <c r="G43" i="35"/>
  <c r="F43" i="35"/>
  <c r="E43" i="35"/>
  <c r="M42" i="35"/>
  <c r="L42" i="35"/>
  <c r="K42" i="35"/>
  <c r="J42" i="35"/>
  <c r="I42" i="35"/>
  <c r="H42" i="35"/>
  <c r="G42" i="35"/>
  <c r="F42" i="35"/>
  <c r="E42" i="35"/>
  <c r="M41" i="35"/>
  <c r="L41" i="35"/>
  <c r="K41" i="35"/>
  <c r="J41" i="35"/>
  <c r="I41" i="35"/>
  <c r="H41" i="35"/>
  <c r="G41" i="35"/>
  <c r="F41" i="35"/>
  <c r="E41" i="35"/>
  <c r="M40" i="35"/>
  <c r="L40" i="35"/>
  <c r="K40" i="35"/>
  <c r="J40" i="35"/>
  <c r="I40" i="35"/>
  <c r="H40" i="35"/>
  <c r="G40" i="35"/>
  <c r="F40" i="35"/>
  <c r="E40" i="35"/>
  <c r="M39" i="35"/>
  <c r="L39" i="35"/>
  <c r="K39" i="35"/>
  <c r="J39" i="35"/>
  <c r="I39" i="35"/>
  <c r="H39" i="35"/>
  <c r="G39" i="35"/>
  <c r="F39" i="35"/>
  <c r="E39" i="35"/>
  <c r="M38" i="35"/>
  <c r="L38" i="35"/>
  <c r="K38" i="35"/>
  <c r="J38" i="35"/>
  <c r="I38" i="35"/>
  <c r="H38" i="35"/>
  <c r="G38" i="35"/>
  <c r="F38" i="35"/>
  <c r="E38" i="35"/>
  <c r="M37" i="35"/>
  <c r="L37" i="35"/>
  <c r="K37" i="35"/>
  <c r="J37" i="35"/>
  <c r="I37" i="35"/>
  <c r="H37" i="35"/>
  <c r="G37" i="35"/>
  <c r="F37" i="35"/>
  <c r="E37" i="35"/>
  <c r="M36" i="35"/>
  <c r="L36" i="35"/>
  <c r="K36" i="35"/>
  <c r="J36" i="35"/>
  <c r="I36" i="35"/>
  <c r="H36" i="35"/>
  <c r="G36" i="35"/>
  <c r="F36" i="35"/>
  <c r="E36" i="35"/>
  <c r="M35" i="35"/>
  <c r="L35" i="35"/>
  <c r="K35" i="35"/>
  <c r="J35" i="35"/>
  <c r="I35" i="35"/>
  <c r="H35" i="35"/>
  <c r="G35" i="35"/>
  <c r="F35" i="35"/>
  <c r="E35" i="35"/>
  <c r="M34" i="35"/>
  <c r="L34" i="35"/>
  <c r="K34" i="35"/>
  <c r="J34" i="35"/>
  <c r="I34" i="35"/>
  <c r="H34" i="35"/>
  <c r="G34" i="35"/>
  <c r="F34" i="35"/>
  <c r="E34" i="35"/>
  <c r="M33" i="35"/>
  <c r="L33" i="35"/>
  <c r="K33" i="35"/>
  <c r="J33" i="35"/>
  <c r="I33" i="35"/>
  <c r="H33" i="35"/>
  <c r="G33" i="35"/>
  <c r="F33" i="35"/>
  <c r="E33" i="35"/>
  <c r="M32" i="35"/>
  <c r="L32" i="35"/>
  <c r="K32" i="35"/>
  <c r="J32" i="35"/>
  <c r="I32" i="35"/>
  <c r="H32" i="35"/>
  <c r="G32" i="35"/>
  <c r="F32" i="35"/>
  <c r="E32" i="35"/>
  <c r="M31" i="35"/>
  <c r="L31" i="35"/>
  <c r="K31" i="35"/>
  <c r="J31" i="35"/>
  <c r="I31" i="35"/>
  <c r="H31" i="35"/>
  <c r="G31" i="35"/>
  <c r="F31" i="35"/>
  <c r="E31" i="35"/>
  <c r="M30" i="35"/>
  <c r="L30" i="35"/>
  <c r="K30" i="35"/>
  <c r="J30" i="35"/>
  <c r="I30" i="35"/>
  <c r="H30" i="35"/>
  <c r="G30" i="35"/>
  <c r="F30" i="35"/>
  <c r="E30" i="35"/>
  <c r="M29" i="35"/>
  <c r="L29" i="35"/>
  <c r="K29" i="35"/>
  <c r="J29" i="35"/>
  <c r="I29" i="35"/>
  <c r="H29" i="35"/>
  <c r="G29" i="35"/>
  <c r="F29" i="35"/>
  <c r="E29" i="35"/>
  <c r="M28" i="35"/>
  <c r="L28" i="35"/>
  <c r="K28" i="35"/>
  <c r="J28" i="35"/>
  <c r="I28" i="35"/>
  <c r="H28" i="35"/>
  <c r="G28" i="35"/>
  <c r="F28" i="35"/>
  <c r="E28" i="35"/>
  <c r="M27" i="35"/>
  <c r="L27" i="35"/>
  <c r="K27" i="35"/>
  <c r="J27" i="35"/>
  <c r="I27" i="35"/>
  <c r="H27" i="35"/>
  <c r="G27" i="35"/>
  <c r="F27" i="35"/>
  <c r="E27" i="35"/>
  <c r="M26" i="35"/>
  <c r="L26" i="35"/>
  <c r="K26" i="35"/>
  <c r="J26" i="35"/>
  <c r="I26" i="35"/>
  <c r="H26" i="35"/>
  <c r="G26" i="35"/>
  <c r="F26" i="35"/>
  <c r="E26" i="35"/>
  <c r="M25" i="35"/>
  <c r="L25" i="35"/>
  <c r="K25" i="35"/>
  <c r="J25" i="35"/>
  <c r="I25" i="35"/>
  <c r="H25" i="35"/>
  <c r="G25" i="35"/>
  <c r="F25" i="35"/>
  <c r="E25" i="35"/>
  <c r="M24" i="35"/>
  <c r="L24" i="35"/>
  <c r="K24" i="35"/>
  <c r="J24" i="35"/>
  <c r="I24" i="35"/>
  <c r="H24" i="35"/>
  <c r="G24" i="35"/>
  <c r="F24" i="35"/>
  <c r="E24" i="35"/>
  <c r="M23" i="35"/>
  <c r="L23" i="35"/>
  <c r="K23" i="35"/>
  <c r="J23" i="35"/>
  <c r="I23" i="35"/>
  <c r="H23" i="35"/>
  <c r="G23" i="35"/>
  <c r="F23" i="35"/>
  <c r="E23" i="35"/>
  <c r="M22" i="35"/>
  <c r="L22" i="35"/>
  <c r="K22" i="35"/>
  <c r="J22" i="35"/>
  <c r="I22" i="35"/>
  <c r="H22" i="35"/>
  <c r="G22" i="35"/>
  <c r="F22" i="35"/>
  <c r="E22" i="35"/>
  <c r="M21" i="35"/>
  <c r="L21" i="35"/>
  <c r="K21" i="35"/>
  <c r="J21" i="35"/>
  <c r="I21" i="35"/>
  <c r="H21" i="35"/>
  <c r="G21" i="35"/>
  <c r="F21" i="35"/>
  <c r="E21" i="35"/>
  <c r="M20" i="35"/>
  <c r="L20" i="35"/>
  <c r="K20" i="35"/>
  <c r="J20" i="35"/>
  <c r="I20" i="35"/>
  <c r="H20" i="35"/>
  <c r="G20" i="35"/>
  <c r="F20" i="35"/>
  <c r="E20" i="35"/>
  <c r="M19" i="35"/>
  <c r="L19" i="35"/>
  <c r="K19" i="35"/>
  <c r="J19" i="35"/>
  <c r="I19" i="35"/>
  <c r="H19" i="35"/>
  <c r="G19" i="35"/>
  <c r="F19" i="35"/>
  <c r="E19" i="35"/>
  <c r="M18" i="35"/>
  <c r="L18" i="35"/>
  <c r="K18" i="35"/>
  <c r="J18" i="35"/>
  <c r="I18" i="35"/>
  <c r="H18" i="35"/>
  <c r="G18" i="35"/>
  <c r="F18" i="35"/>
  <c r="E18" i="35"/>
  <c r="M17" i="35"/>
  <c r="L17" i="35"/>
  <c r="K17" i="35"/>
  <c r="J17" i="35"/>
  <c r="I17" i="35"/>
  <c r="H17" i="35"/>
  <c r="G17" i="35"/>
  <c r="F17" i="35"/>
  <c r="E17" i="35"/>
  <c r="M16" i="35"/>
  <c r="L16" i="35"/>
  <c r="K16" i="35"/>
  <c r="J16" i="35"/>
  <c r="I16" i="35"/>
  <c r="H16" i="35"/>
  <c r="G16" i="35"/>
  <c r="F16" i="35"/>
  <c r="E16" i="35"/>
  <c r="M15" i="35"/>
  <c r="L15" i="35"/>
  <c r="K15" i="35"/>
  <c r="J15" i="35"/>
  <c r="I15" i="35"/>
  <c r="H15" i="35"/>
  <c r="G15" i="35"/>
  <c r="F15" i="35"/>
  <c r="E15" i="35"/>
  <c r="M14" i="35"/>
  <c r="L14" i="35"/>
  <c r="K14" i="35"/>
  <c r="J14" i="35"/>
  <c r="I14" i="35"/>
  <c r="H14" i="35"/>
  <c r="G14" i="35"/>
  <c r="F14" i="35"/>
  <c r="E14" i="35"/>
  <c r="M13" i="35"/>
  <c r="L13" i="35"/>
  <c r="K13" i="35"/>
  <c r="J13" i="35"/>
  <c r="I13" i="35"/>
  <c r="H13" i="35"/>
  <c r="G13" i="35"/>
  <c r="F13" i="35"/>
  <c r="E13" i="35"/>
  <c r="M12" i="35"/>
  <c r="L12" i="35"/>
  <c r="K12" i="35"/>
  <c r="J12" i="35"/>
  <c r="I12" i="35"/>
  <c r="H12" i="35"/>
  <c r="G12" i="35"/>
  <c r="F12" i="35"/>
  <c r="E12" i="35"/>
  <c r="M11" i="35"/>
  <c r="L11" i="35"/>
  <c r="K11" i="35"/>
  <c r="J11" i="35"/>
  <c r="I11" i="35"/>
  <c r="H11" i="35"/>
  <c r="G11" i="35"/>
  <c r="F11" i="35"/>
  <c r="E11" i="35"/>
  <c r="M10" i="35"/>
  <c r="L10" i="35"/>
  <c r="K10" i="35"/>
  <c r="J10" i="35"/>
  <c r="I10" i="35"/>
  <c r="H10" i="35"/>
  <c r="G10" i="35"/>
  <c r="F10" i="35"/>
  <c r="E10" i="35"/>
  <c r="M9" i="35"/>
  <c r="L9" i="35"/>
  <c r="K9" i="35"/>
  <c r="J9" i="35"/>
  <c r="I9" i="35"/>
  <c r="H9" i="35"/>
  <c r="G9" i="35"/>
  <c r="F9" i="35"/>
  <c r="E9" i="35"/>
  <c r="M8" i="35"/>
  <c r="L8" i="35"/>
  <c r="K8" i="35"/>
  <c r="J8" i="35"/>
  <c r="I8" i="35"/>
  <c r="H8" i="35"/>
  <c r="G8" i="35"/>
  <c r="F8" i="35"/>
  <c r="E8" i="35"/>
  <c r="M7" i="35"/>
  <c r="L7" i="35"/>
  <c r="K7" i="35"/>
  <c r="J7" i="35"/>
  <c r="I7" i="35"/>
  <c r="H7" i="35"/>
  <c r="G7" i="35"/>
  <c r="F7" i="35"/>
  <c r="E7" i="35"/>
  <c r="M6" i="35"/>
  <c r="L6" i="35"/>
  <c r="K6" i="35"/>
  <c r="J6" i="35"/>
  <c r="I6" i="35"/>
  <c r="H6" i="35"/>
  <c r="G6" i="35"/>
  <c r="F6" i="35"/>
  <c r="E6" i="35"/>
  <c r="M5" i="35"/>
  <c r="L5" i="35"/>
  <c r="K5" i="35"/>
  <c r="J5" i="35"/>
  <c r="I5" i="35"/>
  <c r="H5" i="35"/>
  <c r="G5" i="35"/>
  <c r="F5" i="35"/>
  <c r="E5" i="35"/>
  <c r="M4" i="35"/>
  <c r="L4" i="35"/>
  <c r="K4" i="35"/>
  <c r="J4" i="35"/>
  <c r="I4" i="35"/>
  <c r="H4" i="35"/>
  <c r="F4" i="35"/>
  <c r="E4" i="35"/>
  <c r="C4" i="35"/>
  <c r="A351" i="1" l="1"/>
  <c r="AF351" i="1"/>
  <c r="I13" i="3" l="1"/>
  <c r="I14" i="3"/>
  <c r="I15" i="3"/>
  <c r="I16" i="3"/>
  <c r="I17" i="3"/>
  <c r="I18" i="3"/>
  <c r="I19" i="3"/>
  <c r="I20" i="3"/>
  <c r="I21" i="3"/>
  <c r="I22" i="3"/>
  <c r="I23" i="3"/>
  <c r="I24" i="3"/>
  <c r="I25" i="3"/>
  <c r="I26" i="3"/>
  <c r="I27" i="3"/>
  <c r="I28" i="3"/>
  <c r="I29" i="3"/>
  <c r="I30" i="3"/>
  <c r="I31" i="3"/>
  <c r="I32" i="3"/>
  <c r="I33" i="3"/>
  <c r="I34" i="3"/>
  <c r="I35" i="3"/>
  <c r="I36" i="3"/>
  <c r="I37" i="3"/>
  <c r="I38" i="3"/>
  <c r="I39" i="3"/>
  <c r="I40" i="3"/>
  <c r="I41" i="3"/>
  <c r="I42" i="3"/>
  <c r="I43" i="3"/>
  <c r="I44" i="3"/>
  <c r="I45" i="3"/>
  <c r="I46" i="3"/>
  <c r="I47" i="3"/>
  <c r="I48" i="3"/>
  <c r="I49" i="3"/>
  <c r="I50" i="3"/>
  <c r="I51" i="3"/>
  <c r="I52" i="3"/>
  <c r="I53" i="3"/>
  <c r="I54" i="3"/>
  <c r="I55" i="3"/>
  <c r="I56" i="3"/>
  <c r="I57" i="3"/>
  <c r="I58" i="3"/>
  <c r="I59" i="3"/>
  <c r="I60" i="3"/>
  <c r="I61" i="3"/>
  <c r="I62" i="3"/>
  <c r="I63" i="3"/>
  <c r="I64" i="3"/>
  <c r="I65" i="3"/>
  <c r="I66" i="3"/>
  <c r="I67" i="3"/>
  <c r="I68" i="3"/>
  <c r="I69" i="3"/>
  <c r="I70" i="3"/>
  <c r="I71" i="3"/>
  <c r="I72" i="3"/>
  <c r="I73" i="3"/>
  <c r="I74" i="3"/>
  <c r="I75" i="3"/>
  <c r="I76" i="3"/>
  <c r="I77" i="3"/>
  <c r="I78" i="3"/>
  <c r="I79" i="3"/>
  <c r="I80" i="3"/>
  <c r="I81" i="3"/>
  <c r="I82" i="3"/>
  <c r="I83" i="3"/>
  <c r="I84" i="3"/>
  <c r="I85" i="3"/>
  <c r="I86" i="3"/>
  <c r="I87" i="3"/>
  <c r="I88" i="3"/>
  <c r="I89" i="3"/>
  <c r="I90" i="3"/>
  <c r="I91" i="3"/>
  <c r="I92" i="3"/>
  <c r="I93" i="3"/>
  <c r="I94" i="3"/>
  <c r="I95" i="3"/>
  <c r="I96" i="3"/>
  <c r="I97" i="3"/>
  <c r="I98" i="3"/>
  <c r="I99" i="3"/>
  <c r="I100" i="3"/>
  <c r="I101" i="3"/>
  <c r="I102" i="3"/>
  <c r="I103" i="3"/>
  <c r="I104" i="3"/>
  <c r="I105" i="3"/>
  <c r="I106" i="3"/>
  <c r="I107" i="3"/>
  <c r="I108" i="3"/>
  <c r="I109" i="3"/>
  <c r="I110" i="3"/>
  <c r="I111" i="3"/>
  <c r="I112" i="3"/>
  <c r="I113" i="3"/>
  <c r="I114" i="3"/>
  <c r="I115" i="3"/>
  <c r="I116" i="3"/>
  <c r="I117" i="3"/>
  <c r="I118" i="3"/>
  <c r="I119" i="3"/>
  <c r="I120" i="3"/>
  <c r="I121" i="3"/>
  <c r="I122" i="3"/>
  <c r="I123" i="3"/>
  <c r="I124" i="3"/>
  <c r="I125" i="3"/>
  <c r="I126" i="3"/>
  <c r="I127" i="3"/>
  <c r="I128" i="3"/>
  <c r="I129" i="3"/>
  <c r="I130" i="3"/>
  <c r="I131" i="3"/>
  <c r="I132" i="3"/>
  <c r="I133" i="3"/>
  <c r="I134" i="3"/>
  <c r="I135" i="3"/>
  <c r="I136" i="3"/>
  <c r="I137" i="3"/>
  <c r="I138" i="3"/>
  <c r="I139" i="3"/>
  <c r="I140" i="3"/>
  <c r="I141" i="3"/>
  <c r="I142" i="3"/>
  <c r="I143" i="3"/>
  <c r="I144" i="3"/>
  <c r="I145" i="3"/>
  <c r="I146" i="3"/>
  <c r="I147" i="3"/>
  <c r="I148" i="3"/>
  <c r="I149" i="3"/>
  <c r="I150" i="3"/>
  <c r="I151" i="3"/>
  <c r="I152" i="3"/>
  <c r="I153" i="3"/>
  <c r="I154" i="3"/>
  <c r="I155" i="3"/>
  <c r="I156" i="3"/>
  <c r="I157" i="3"/>
  <c r="I158" i="3"/>
  <c r="I159" i="3"/>
  <c r="I160" i="3"/>
  <c r="I161" i="3"/>
  <c r="I162" i="3"/>
  <c r="I163" i="3"/>
  <c r="I164" i="3"/>
  <c r="I165" i="3"/>
  <c r="I166" i="3"/>
  <c r="I167" i="3"/>
  <c r="I168" i="3"/>
  <c r="I169" i="3"/>
  <c r="I170" i="3"/>
  <c r="I171" i="3"/>
  <c r="I172" i="3"/>
  <c r="I173" i="3"/>
  <c r="I174" i="3"/>
  <c r="I175" i="3"/>
  <c r="I176" i="3"/>
  <c r="I177" i="3"/>
  <c r="I178" i="3"/>
  <c r="I179" i="3"/>
  <c r="I180" i="3"/>
  <c r="I181" i="3"/>
  <c r="I182" i="3"/>
  <c r="I183" i="3"/>
  <c r="I184" i="3"/>
  <c r="I185" i="3"/>
  <c r="I186" i="3"/>
  <c r="I187" i="3"/>
  <c r="I188" i="3"/>
  <c r="I189" i="3"/>
  <c r="I190" i="3"/>
  <c r="I191" i="3"/>
  <c r="I192" i="3"/>
  <c r="I193" i="3"/>
  <c r="I194" i="3"/>
  <c r="I195" i="3"/>
  <c r="I196" i="3"/>
  <c r="I197" i="3"/>
  <c r="I198" i="3"/>
  <c r="I199" i="3"/>
  <c r="I200" i="3"/>
  <c r="I201" i="3"/>
  <c r="I202" i="3"/>
  <c r="I203" i="3"/>
  <c r="I204" i="3"/>
  <c r="I205" i="3"/>
  <c r="I206" i="3"/>
  <c r="I207" i="3"/>
  <c r="I208" i="3"/>
  <c r="I209" i="3"/>
  <c r="I210" i="3"/>
  <c r="I211" i="3"/>
  <c r="I212" i="3"/>
  <c r="I213" i="3"/>
  <c r="I214" i="3"/>
  <c r="I215" i="3"/>
  <c r="I216" i="3"/>
  <c r="I217" i="3"/>
  <c r="I218" i="3"/>
  <c r="I219" i="3"/>
  <c r="I220" i="3"/>
  <c r="I221" i="3"/>
  <c r="I222" i="3"/>
  <c r="I223" i="3"/>
  <c r="I224" i="3"/>
  <c r="I225" i="3"/>
  <c r="I226" i="3"/>
  <c r="I227" i="3"/>
  <c r="I228" i="3"/>
  <c r="I229" i="3"/>
  <c r="I230" i="3"/>
  <c r="I231" i="3"/>
  <c r="I232" i="3"/>
  <c r="I233" i="3"/>
  <c r="I234" i="3"/>
  <c r="I235" i="3"/>
  <c r="I236" i="3"/>
  <c r="I237" i="3"/>
  <c r="I238" i="3"/>
  <c r="I239" i="3"/>
  <c r="I240" i="3"/>
  <c r="I241" i="3"/>
  <c r="I242" i="3"/>
  <c r="I243" i="3"/>
  <c r="I244" i="3"/>
  <c r="I245" i="3"/>
  <c r="I246" i="3"/>
  <c r="I247" i="3"/>
  <c r="I248" i="3"/>
  <c r="I249" i="3"/>
  <c r="I250" i="3"/>
  <c r="I251" i="3"/>
  <c r="I252" i="3"/>
  <c r="I253" i="3"/>
  <c r="I254" i="3"/>
  <c r="I255" i="3"/>
  <c r="I256" i="3"/>
  <c r="I257" i="3"/>
  <c r="I258" i="3"/>
  <c r="I259" i="3"/>
  <c r="I260" i="3"/>
  <c r="I261" i="3"/>
  <c r="I262" i="3"/>
  <c r="I263" i="3"/>
  <c r="I264" i="3"/>
  <c r="I265" i="3"/>
  <c r="I266" i="3"/>
  <c r="I267" i="3"/>
  <c r="I268" i="3"/>
  <c r="I269" i="3"/>
  <c r="I270" i="3"/>
  <c r="I271" i="3"/>
  <c r="I272" i="3"/>
  <c r="I273" i="3"/>
  <c r="I274" i="3"/>
  <c r="I275" i="3"/>
  <c r="I276" i="3"/>
  <c r="I277" i="3"/>
  <c r="I278" i="3"/>
  <c r="I279" i="3"/>
  <c r="I280" i="3"/>
  <c r="I281" i="3"/>
  <c r="I282" i="3"/>
  <c r="I283" i="3"/>
  <c r="I284" i="3"/>
  <c r="I285" i="3"/>
  <c r="I286" i="3"/>
  <c r="I287" i="3"/>
  <c r="I288" i="3"/>
  <c r="I289" i="3"/>
  <c r="I290" i="3"/>
  <c r="I291" i="3"/>
  <c r="I292" i="3"/>
  <c r="I293" i="3"/>
  <c r="I294" i="3"/>
  <c r="I295" i="3"/>
  <c r="I296" i="3"/>
  <c r="I297" i="3"/>
  <c r="I298" i="3"/>
  <c r="I299" i="3"/>
  <c r="I300" i="3"/>
  <c r="I301" i="3"/>
  <c r="I302" i="3"/>
  <c r="I303" i="3"/>
  <c r="I304" i="3"/>
  <c r="I305" i="3"/>
  <c r="I306" i="3"/>
  <c r="I307" i="3"/>
  <c r="I308" i="3"/>
  <c r="I309" i="3"/>
  <c r="I310" i="3"/>
  <c r="I311" i="3"/>
  <c r="I312" i="3"/>
  <c r="I313" i="3"/>
  <c r="I314" i="3"/>
  <c r="I315" i="3"/>
  <c r="I316" i="3"/>
  <c r="I317" i="3"/>
  <c r="I318" i="3"/>
  <c r="I319" i="3"/>
  <c r="I320" i="3"/>
  <c r="I321" i="3"/>
  <c r="I322" i="3"/>
  <c r="I323" i="3"/>
  <c r="I324" i="3"/>
  <c r="I325" i="3"/>
  <c r="I326" i="3"/>
  <c r="I327" i="3"/>
  <c r="I328" i="3"/>
  <c r="I329" i="3"/>
  <c r="I330" i="3"/>
  <c r="I331" i="3"/>
  <c r="I332" i="3"/>
  <c r="I333" i="3"/>
  <c r="I334" i="3"/>
  <c r="I335" i="3"/>
  <c r="I336" i="3"/>
  <c r="I337" i="3"/>
  <c r="I338" i="3"/>
  <c r="I339" i="3"/>
  <c r="I340" i="3"/>
  <c r="I341" i="3"/>
  <c r="I342" i="3"/>
  <c r="I343" i="3"/>
  <c r="I344" i="3"/>
  <c r="I345" i="3"/>
  <c r="I346" i="3"/>
  <c r="I347" i="3"/>
  <c r="I348" i="3"/>
  <c r="I349" i="3"/>
  <c r="I350" i="3"/>
  <c r="I351" i="3"/>
  <c r="I352" i="3"/>
  <c r="I353" i="3"/>
  <c r="I354" i="3"/>
  <c r="I355" i="3"/>
  <c r="I356" i="3"/>
  <c r="I357" i="3"/>
  <c r="I358" i="3"/>
  <c r="I359" i="3"/>
  <c r="I360" i="3"/>
  <c r="I361" i="3"/>
  <c r="I362" i="3"/>
  <c r="I363" i="3"/>
  <c r="I364" i="3"/>
  <c r="I365" i="3"/>
  <c r="I366" i="3"/>
  <c r="I367" i="3"/>
  <c r="I368" i="3"/>
  <c r="I369" i="3"/>
  <c r="I370" i="3"/>
  <c r="I371" i="3"/>
  <c r="I372" i="3"/>
  <c r="I373" i="3"/>
  <c r="I374" i="3"/>
  <c r="I375" i="3"/>
  <c r="I376" i="3"/>
  <c r="I377" i="3"/>
  <c r="I378" i="3"/>
  <c r="I379" i="3"/>
  <c r="I380" i="3"/>
  <c r="I381" i="3"/>
  <c r="I382" i="3"/>
  <c r="I383" i="3"/>
  <c r="I384" i="3"/>
  <c r="I385" i="3"/>
  <c r="I386" i="3"/>
  <c r="I387" i="3"/>
  <c r="I388" i="3"/>
  <c r="I389" i="3"/>
  <c r="I390" i="3"/>
  <c r="I391" i="3"/>
  <c r="I392" i="3"/>
  <c r="I393" i="3"/>
  <c r="I394" i="3"/>
  <c r="I395" i="3"/>
  <c r="I396" i="3"/>
  <c r="I397" i="3"/>
  <c r="I398" i="3"/>
  <c r="I399" i="3"/>
  <c r="I400" i="3"/>
  <c r="I401" i="3"/>
  <c r="I402" i="3"/>
  <c r="I403" i="3"/>
  <c r="I404" i="3"/>
  <c r="I405" i="3"/>
  <c r="I406" i="3"/>
  <c r="I407" i="3"/>
  <c r="I408" i="3"/>
  <c r="I409" i="3"/>
  <c r="I410" i="3"/>
  <c r="I411" i="3"/>
  <c r="I412" i="3"/>
  <c r="I413" i="3"/>
  <c r="I414" i="3"/>
  <c r="I415" i="3"/>
  <c r="I416" i="3"/>
  <c r="I417" i="3"/>
  <c r="I418" i="3"/>
  <c r="I419" i="3"/>
  <c r="I420" i="3"/>
  <c r="I421" i="3"/>
  <c r="I422" i="3"/>
  <c r="I423" i="3"/>
  <c r="I424" i="3"/>
  <c r="I425" i="3"/>
  <c r="I426" i="3"/>
  <c r="I427" i="3"/>
  <c r="I428" i="3"/>
  <c r="I429" i="3"/>
  <c r="I430" i="3"/>
  <c r="I431" i="3"/>
  <c r="I432" i="3"/>
  <c r="I433" i="3"/>
  <c r="I434" i="3"/>
  <c r="I435" i="3"/>
  <c r="I436" i="3"/>
  <c r="I437" i="3"/>
  <c r="I438" i="3"/>
  <c r="I439" i="3"/>
  <c r="I440" i="3"/>
  <c r="I441" i="3"/>
  <c r="I442" i="3"/>
  <c r="I443" i="3"/>
  <c r="I444" i="3"/>
  <c r="I445" i="3"/>
  <c r="I446" i="3"/>
  <c r="I447" i="3"/>
  <c r="I448" i="3"/>
  <c r="I449" i="3"/>
  <c r="I450" i="3"/>
  <c r="I451" i="3"/>
  <c r="I452" i="3"/>
  <c r="I453" i="3"/>
  <c r="I454" i="3"/>
  <c r="I455" i="3"/>
  <c r="I456" i="3"/>
  <c r="I457" i="3"/>
  <c r="I458" i="3"/>
  <c r="I459" i="3"/>
  <c r="I460" i="3"/>
  <c r="I461" i="3"/>
  <c r="I462" i="3"/>
  <c r="I463" i="3"/>
  <c r="I464" i="3"/>
  <c r="I465" i="3"/>
  <c r="I466" i="3"/>
  <c r="I467" i="3"/>
  <c r="I468" i="3"/>
  <c r="I469" i="3"/>
  <c r="I470" i="3"/>
  <c r="I471" i="3"/>
  <c r="I472" i="3"/>
  <c r="I473" i="3"/>
  <c r="I474" i="3"/>
  <c r="I475" i="3"/>
  <c r="I476" i="3"/>
  <c r="I477" i="3"/>
  <c r="I478" i="3"/>
  <c r="I479" i="3"/>
  <c r="I480" i="3"/>
  <c r="I481" i="3"/>
  <c r="I482" i="3"/>
  <c r="I483" i="3"/>
  <c r="I484" i="3"/>
  <c r="I485" i="3"/>
  <c r="I486" i="3"/>
  <c r="I487" i="3"/>
  <c r="I488" i="3"/>
  <c r="I489" i="3"/>
  <c r="I490" i="3"/>
  <c r="I491" i="3"/>
  <c r="I492" i="3"/>
  <c r="I493" i="3"/>
  <c r="I494" i="3"/>
  <c r="I495" i="3"/>
  <c r="I496" i="3"/>
  <c r="I497" i="3"/>
  <c r="I498" i="3"/>
  <c r="I499" i="3"/>
  <c r="I500" i="3"/>
  <c r="I501" i="3"/>
  <c r="I502" i="3"/>
  <c r="I503" i="3"/>
  <c r="I504" i="3"/>
  <c r="I505" i="3"/>
  <c r="I506" i="3"/>
  <c r="I507" i="3"/>
  <c r="I508" i="3"/>
  <c r="I509" i="3"/>
  <c r="I510" i="3"/>
  <c r="I511" i="3"/>
  <c r="I512" i="3"/>
  <c r="I513" i="3"/>
  <c r="I514" i="3"/>
  <c r="I515" i="3"/>
  <c r="I516" i="3"/>
  <c r="I517" i="3"/>
  <c r="I518" i="3"/>
  <c r="I519" i="3"/>
  <c r="I520" i="3"/>
  <c r="I521" i="3"/>
  <c r="I522" i="3"/>
  <c r="I523" i="3"/>
  <c r="I524" i="3"/>
  <c r="I525" i="3"/>
  <c r="I526" i="3"/>
  <c r="I527" i="3"/>
  <c r="I528" i="3"/>
  <c r="I529" i="3"/>
  <c r="I530" i="3"/>
  <c r="I531" i="3"/>
  <c r="I532" i="3"/>
  <c r="I533" i="3"/>
  <c r="I534" i="3"/>
  <c r="I535" i="3"/>
  <c r="I536" i="3"/>
  <c r="I537" i="3"/>
  <c r="I538" i="3"/>
  <c r="I539" i="3"/>
  <c r="I540" i="3"/>
  <c r="I541" i="3"/>
  <c r="I542" i="3"/>
  <c r="I543" i="3"/>
  <c r="I544" i="3"/>
  <c r="I545" i="3"/>
  <c r="I546" i="3"/>
  <c r="I547" i="3"/>
  <c r="I548" i="3"/>
  <c r="I549" i="3"/>
  <c r="I550" i="3"/>
  <c r="I551" i="3"/>
  <c r="I552" i="3"/>
  <c r="I553" i="3"/>
  <c r="I554" i="3"/>
  <c r="I555" i="3"/>
  <c r="I556" i="3"/>
  <c r="I557" i="3"/>
  <c r="I558" i="3"/>
  <c r="I559" i="3"/>
  <c r="I560" i="3"/>
  <c r="I561" i="3"/>
  <c r="I562" i="3"/>
  <c r="I563" i="3"/>
  <c r="I564" i="3"/>
  <c r="I565" i="3"/>
  <c r="I566" i="3"/>
  <c r="I567" i="3"/>
  <c r="I568" i="3"/>
  <c r="I569" i="3"/>
  <c r="I570" i="3"/>
  <c r="I571" i="3"/>
  <c r="I572" i="3"/>
  <c r="I573" i="3"/>
  <c r="I574" i="3"/>
  <c r="I575" i="3"/>
  <c r="I576" i="3"/>
  <c r="I577" i="3"/>
  <c r="I578" i="3"/>
  <c r="I579" i="3"/>
  <c r="I580" i="3"/>
  <c r="I581" i="3"/>
  <c r="I582" i="3"/>
  <c r="I583" i="3"/>
  <c r="I584" i="3"/>
  <c r="I585" i="3"/>
  <c r="I586" i="3"/>
  <c r="I587" i="3"/>
  <c r="I588" i="3"/>
  <c r="I589" i="3"/>
  <c r="I590" i="3"/>
  <c r="I591" i="3"/>
  <c r="I592" i="3"/>
  <c r="I593" i="3"/>
  <c r="I594" i="3"/>
  <c r="I595" i="3"/>
  <c r="I596" i="3"/>
  <c r="I597" i="3"/>
  <c r="I598" i="3"/>
  <c r="I599" i="3"/>
  <c r="I600" i="3"/>
  <c r="I601" i="3"/>
  <c r="I602" i="3"/>
  <c r="I603" i="3"/>
  <c r="I604" i="3"/>
  <c r="I605" i="3"/>
  <c r="I606" i="3"/>
  <c r="I607" i="3"/>
  <c r="I608" i="3"/>
  <c r="I609" i="3"/>
  <c r="I610" i="3"/>
  <c r="I611" i="3"/>
  <c r="I612" i="3"/>
  <c r="I613" i="3"/>
  <c r="I614" i="3"/>
  <c r="I615" i="3"/>
  <c r="I616" i="3"/>
  <c r="I617" i="3"/>
  <c r="I618" i="3"/>
  <c r="I619" i="3"/>
  <c r="I620" i="3"/>
  <c r="I621" i="3"/>
  <c r="I622" i="3"/>
  <c r="I623" i="3"/>
  <c r="I624" i="3"/>
  <c r="I625" i="3"/>
  <c r="I626" i="3"/>
  <c r="I627" i="3"/>
  <c r="I628" i="3"/>
  <c r="I629" i="3"/>
  <c r="I630" i="3"/>
  <c r="I631" i="3"/>
  <c r="I632" i="3"/>
  <c r="I633" i="3"/>
  <c r="I634" i="3"/>
  <c r="I635" i="3"/>
  <c r="I636" i="3"/>
  <c r="I637" i="3"/>
  <c r="I638" i="3"/>
  <c r="I639" i="3"/>
  <c r="I640" i="3"/>
  <c r="I641" i="3"/>
  <c r="I642" i="3"/>
  <c r="I643" i="3"/>
  <c r="I644" i="3"/>
  <c r="I645" i="3"/>
  <c r="I646" i="3"/>
  <c r="I647" i="3"/>
  <c r="I648" i="3"/>
  <c r="I649" i="3"/>
  <c r="I650" i="3"/>
  <c r="I651" i="3"/>
  <c r="I652" i="3"/>
  <c r="I653" i="3"/>
  <c r="I654" i="3"/>
  <c r="I655" i="3"/>
  <c r="I656" i="3"/>
  <c r="I657" i="3"/>
  <c r="I658" i="3"/>
  <c r="I659" i="3"/>
  <c r="I660" i="3"/>
  <c r="I661" i="3"/>
  <c r="I662" i="3"/>
  <c r="I663" i="3"/>
  <c r="I664" i="3"/>
  <c r="I665" i="3"/>
  <c r="I666" i="3"/>
  <c r="I667" i="3"/>
  <c r="I668" i="3"/>
  <c r="I669" i="3"/>
  <c r="I670" i="3"/>
  <c r="I671" i="3"/>
  <c r="I672" i="3"/>
  <c r="I673" i="3"/>
  <c r="I674" i="3"/>
  <c r="I675" i="3"/>
  <c r="I676" i="3"/>
  <c r="I677" i="3"/>
  <c r="I678" i="3"/>
  <c r="I679" i="3"/>
  <c r="I680" i="3"/>
  <c r="I681" i="3"/>
  <c r="I682" i="3"/>
  <c r="I683" i="3"/>
  <c r="I684" i="3"/>
  <c r="I685" i="3"/>
  <c r="I686" i="3"/>
  <c r="I687" i="3"/>
  <c r="I688" i="3"/>
  <c r="I689" i="3"/>
  <c r="I690" i="3"/>
  <c r="I691" i="3"/>
  <c r="I692" i="3"/>
  <c r="I693" i="3"/>
  <c r="I694" i="3"/>
  <c r="I695" i="3"/>
  <c r="I696" i="3"/>
  <c r="I697" i="3"/>
  <c r="I698" i="3"/>
  <c r="I699" i="3"/>
  <c r="I700" i="3"/>
  <c r="I701" i="3"/>
  <c r="I702" i="3"/>
  <c r="I703" i="3"/>
  <c r="I704" i="3"/>
  <c r="I705" i="3"/>
  <c r="I706" i="3"/>
  <c r="I707" i="3"/>
  <c r="I708" i="3"/>
  <c r="I709" i="3"/>
  <c r="I710" i="3"/>
  <c r="I711" i="3"/>
  <c r="I712" i="3"/>
  <c r="I713" i="3"/>
  <c r="I714" i="3"/>
  <c r="I715" i="3"/>
  <c r="I716" i="3"/>
  <c r="I717" i="3"/>
  <c r="I718" i="3"/>
  <c r="I719" i="3"/>
  <c r="I720" i="3"/>
  <c r="I721" i="3"/>
  <c r="I722" i="3"/>
  <c r="I723" i="3"/>
  <c r="I724" i="3"/>
  <c r="I725" i="3"/>
  <c r="I726" i="3"/>
  <c r="I727" i="3"/>
  <c r="I728" i="3"/>
  <c r="I729" i="3"/>
  <c r="I730" i="3"/>
  <c r="I731" i="3"/>
  <c r="I732" i="3"/>
  <c r="I733" i="3"/>
  <c r="I734" i="3"/>
  <c r="I735" i="3"/>
  <c r="I736" i="3"/>
  <c r="I737" i="3"/>
  <c r="I738" i="3"/>
  <c r="I739" i="3"/>
  <c r="I740" i="3"/>
  <c r="I741" i="3"/>
  <c r="I742" i="3"/>
  <c r="I743" i="3"/>
  <c r="I744" i="3"/>
  <c r="I745" i="3"/>
  <c r="I746" i="3"/>
  <c r="I747" i="3"/>
  <c r="I748" i="3"/>
  <c r="I749" i="3"/>
  <c r="I750" i="3"/>
  <c r="I751" i="3"/>
  <c r="I752" i="3"/>
  <c r="I753" i="3"/>
  <c r="I754" i="3"/>
  <c r="I755" i="3"/>
  <c r="I756" i="3"/>
  <c r="I757" i="3"/>
  <c r="I758" i="3"/>
  <c r="I759" i="3"/>
  <c r="I760" i="3"/>
  <c r="I761" i="3"/>
  <c r="I762" i="3"/>
  <c r="I763" i="3"/>
  <c r="I764" i="3"/>
  <c r="I765" i="3"/>
  <c r="I766" i="3"/>
  <c r="I767" i="3"/>
  <c r="I768" i="3"/>
  <c r="I769" i="3"/>
  <c r="I770" i="3"/>
  <c r="I771" i="3"/>
  <c r="I772" i="3"/>
  <c r="I773" i="3"/>
  <c r="I774" i="3"/>
  <c r="I775" i="3"/>
  <c r="I776" i="3"/>
  <c r="I777" i="3"/>
  <c r="I778" i="3"/>
  <c r="I779" i="3"/>
  <c r="I780" i="3"/>
  <c r="I781" i="3"/>
  <c r="I782" i="3"/>
  <c r="I783" i="3"/>
  <c r="I784" i="3"/>
  <c r="I785" i="3"/>
  <c r="I786" i="3"/>
  <c r="I787" i="3"/>
  <c r="I788" i="3"/>
  <c r="I789" i="3"/>
  <c r="I790" i="3"/>
  <c r="I791" i="3"/>
  <c r="I792" i="3"/>
  <c r="I793" i="3"/>
  <c r="I794" i="3"/>
  <c r="I795" i="3"/>
  <c r="I796" i="3"/>
  <c r="I797" i="3"/>
  <c r="I798" i="3"/>
  <c r="I799" i="3"/>
  <c r="I800" i="3"/>
  <c r="I801" i="3"/>
  <c r="I802" i="3"/>
  <c r="I803" i="3"/>
  <c r="I804" i="3"/>
  <c r="I805" i="3"/>
  <c r="I806" i="3"/>
  <c r="I807" i="3"/>
  <c r="I808" i="3"/>
  <c r="I809" i="3"/>
  <c r="I810" i="3"/>
  <c r="I811" i="3"/>
  <c r="I812" i="3"/>
  <c r="I813" i="3"/>
  <c r="I814" i="3"/>
  <c r="I815" i="3"/>
  <c r="I816" i="3"/>
  <c r="I817" i="3"/>
  <c r="I818" i="3"/>
  <c r="I819" i="3"/>
  <c r="I820" i="3"/>
  <c r="I821" i="3"/>
  <c r="I822" i="3"/>
  <c r="I823" i="3"/>
  <c r="I824" i="3"/>
  <c r="I825" i="3"/>
  <c r="I826" i="3"/>
  <c r="I827" i="3"/>
  <c r="I828" i="3"/>
  <c r="I829" i="3"/>
  <c r="I830" i="3"/>
  <c r="I831" i="3"/>
  <c r="I832" i="3"/>
  <c r="I833" i="3"/>
  <c r="I834" i="3"/>
  <c r="I835" i="3"/>
  <c r="I836" i="3"/>
  <c r="I837" i="3"/>
  <c r="I838" i="3"/>
  <c r="I839" i="3"/>
  <c r="I840" i="3"/>
  <c r="I841" i="3"/>
  <c r="I842" i="3"/>
  <c r="I843" i="3"/>
  <c r="I844" i="3"/>
  <c r="I845" i="3"/>
  <c r="I846" i="3"/>
  <c r="I847" i="3"/>
  <c r="I848" i="3"/>
  <c r="I849" i="3"/>
  <c r="I850" i="3"/>
  <c r="I851" i="3"/>
  <c r="I852" i="3"/>
  <c r="I853" i="3"/>
  <c r="I854" i="3"/>
  <c r="I855" i="3"/>
  <c r="I856" i="3"/>
  <c r="I857" i="3"/>
  <c r="I858" i="3"/>
  <c r="I859" i="3"/>
  <c r="I860" i="3"/>
  <c r="I861" i="3"/>
  <c r="I862" i="3"/>
  <c r="I863" i="3"/>
  <c r="I864" i="3"/>
  <c r="I865" i="3"/>
  <c r="I866" i="3"/>
  <c r="I867" i="3"/>
  <c r="I868" i="3"/>
  <c r="I869" i="3"/>
  <c r="I870" i="3"/>
  <c r="I871" i="3"/>
  <c r="I872" i="3"/>
  <c r="I873" i="3"/>
  <c r="I874" i="3"/>
  <c r="I875" i="3"/>
  <c r="I876" i="3"/>
  <c r="I877" i="3"/>
  <c r="I878" i="3"/>
  <c r="I879" i="3"/>
  <c r="I880" i="3"/>
  <c r="I881" i="3"/>
  <c r="I882" i="3"/>
  <c r="I883" i="3"/>
  <c r="I884" i="3"/>
  <c r="I885" i="3"/>
  <c r="I886" i="3"/>
  <c r="I887" i="3"/>
  <c r="I888" i="3"/>
  <c r="I889" i="3"/>
  <c r="I890" i="3"/>
  <c r="I891" i="3"/>
  <c r="I892" i="3"/>
  <c r="I893" i="3"/>
  <c r="I894" i="3"/>
  <c r="I895" i="3"/>
  <c r="I896" i="3"/>
  <c r="I897" i="3"/>
  <c r="I898" i="3"/>
  <c r="I899" i="3"/>
  <c r="I900" i="3"/>
  <c r="I901" i="3"/>
  <c r="I902" i="3"/>
  <c r="I903" i="3"/>
  <c r="I904" i="3"/>
  <c r="I905" i="3"/>
  <c r="I906" i="3"/>
  <c r="I907" i="3"/>
  <c r="I908" i="3"/>
  <c r="I909" i="3"/>
  <c r="I910" i="3"/>
  <c r="I911" i="3"/>
  <c r="I912" i="3"/>
  <c r="I913" i="3"/>
  <c r="I914" i="3"/>
  <c r="I915" i="3"/>
  <c r="I916" i="3"/>
  <c r="I917" i="3"/>
  <c r="I918" i="3"/>
  <c r="I919" i="3"/>
  <c r="I920" i="3"/>
  <c r="I921" i="3"/>
  <c r="I922" i="3"/>
  <c r="I923" i="3"/>
  <c r="I924" i="3"/>
  <c r="I925" i="3"/>
  <c r="I926" i="3"/>
  <c r="I927" i="3"/>
  <c r="I928" i="3"/>
  <c r="I929" i="3"/>
  <c r="I930" i="3"/>
  <c r="I931" i="3"/>
  <c r="I932" i="3"/>
  <c r="I933" i="3"/>
  <c r="I934" i="3"/>
  <c r="I935" i="3"/>
  <c r="I936" i="3"/>
  <c r="I937" i="3"/>
  <c r="I938" i="3"/>
  <c r="I939" i="3"/>
  <c r="I940" i="3"/>
  <c r="I941" i="3"/>
  <c r="I942" i="3"/>
  <c r="I943" i="3"/>
  <c r="I944" i="3"/>
  <c r="I945" i="3"/>
  <c r="I946" i="3"/>
  <c r="I947" i="3"/>
  <c r="I948" i="3"/>
  <c r="I949" i="3"/>
  <c r="I950" i="3"/>
  <c r="I951" i="3"/>
  <c r="I952" i="3"/>
  <c r="I953" i="3"/>
  <c r="I954" i="3"/>
  <c r="I955" i="3"/>
  <c r="I956" i="3"/>
  <c r="I957" i="3"/>
  <c r="I958" i="3"/>
  <c r="I959" i="3"/>
  <c r="I960" i="3"/>
  <c r="I961" i="3"/>
  <c r="I962" i="3"/>
  <c r="I963" i="3"/>
  <c r="I964" i="3"/>
  <c r="I965" i="3"/>
  <c r="I966" i="3"/>
  <c r="I967" i="3"/>
  <c r="I968" i="3"/>
  <c r="I969" i="3"/>
  <c r="I970" i="3"/>
  <c r="I971" i="3"/>
  <c r="I972" i="3"/>
  <c r="I973" i="3"/>
  <c r="I974" i="3"/>
  <c r="I975" i="3"/>
  <c r="I976" i="3"/>
  <c r="I977" i="3"/>
  <c r="I978" i="3"/>
  <c r="I979" i="3"/>
  <c r="I980" i="3"/>
  <c r="I981" i="3"/>
  <c r="I982" i="3"/>
  <c r="I983" i="3"/>
  <c r="I984" i="3"/>
  <c r="I985" i="3"/>
  <c r="I986" i="3"/>
  <c r="I987" i="3"/>
  <c r="I988" i="3"/>
  <c r="I989" i="3"/>
  <c r="I990" i="3"/>
  <c r="I991" i="3"/>
  <c r="I992" i="3"/>
  <c r="I993" i="3"/>
  <c r="I994" i="3"/>
  <c r="I995" i="3"/>
  <c r="I996" i="3"/>
  <c r="I997" i="3"/>
  <c r="I998" i="3"/>
  <c r="I999" i="3"/>
  <c r="I1000" i="3"/>
  <c r="I1001" i="3"/>
  <c r="I1002" i="3"/>
  <c r="I1003" i="3"/>
  <c r="H13" i="3"/>
  <c r="H14" i="3"/>
  <c r="H15" i="3"/>
  <c r="H16" i="3"/>
  <c r="H17" i="3"/>
  <c r="H18" i="3"/>
  <c r="H19" i="3"/>
  <c r="H20" i="3"/>
  <c r="H21" i="3"/>
  <c r="H22" i="3"/>
  <c r="H23" i="3"/>
  <c r="H24" i="3"/>
  <c r="H25" i="3"/>
  <c r="H26" i="3"/>
  <c r="H27" i="3"/>
  <c r="H28" i="3"/>
  <c r="H29" i="3"/>
  <c r="H30" i="3"/>
  <c r="H31" i="3"/>
  <c r="H32" i="3"/>
  <c r="H33" i="3"/>
  <c r="H34" i="3"/>
  <c r="H35" i="3"/>
  <c r="H36" i="3"/>
  <c r="H37" i="3"/>
  <c r="H38" i="3"/>
  <c r="H39" i="3"/>
  <c r="H40" i="3"/>
  <c r="H41" i="3"/>
  <c r="H42" i="3"/>
  <c r="H43" i="3"/>
  <c r="H44" i="3"/>
  <c r="H45" i="3"/>
  <c r="H46" i="3"/>
  <c r="H47" i="3"/>
  <c r="H48" i="3"/>
  <c r="H49" i="3"/>
  <c r="H50" i="3"/>
  <c r="H51" i="3"/>
  <c r="H52" i="3"/>
  <c r="H53" i="3"/>
  <c r="H54" i="3"/>
  <c r="H55" i="3"/>
  <c r="H56" i="3"/>
  <c r="H57" i="3"/>
  <c r="H58" i="3"/>
  <c r="H59" i="3"/>
  <c r="H60" i="3"/>
  <c r="H61" i="3"/>
  <c r="H62" i="3"/>
  <c r="H63" i="3"/>
  <c r="H64" i="3"/>
  <c r="H65" i="3"/>
  <c r="H66" i="3"/>
  <c r="H67" i="3"/>
  <c r="H68" i="3"/>
  <c r="H69" i="3"/>
  <c r="H70" i="3"/>
  <c r="H71" i="3"/>
  <c r="H72" i="3"/>
  <c r="H73" i="3"/>
  <c r="H74" i="3"/>
  <c r="H75" i="3"/>
  <c r="H76" i="3"/>
  <c r="H77" i="3"/>
  <c r="H78" i="3"/>
  <c r="H79" i="3"/>
  <c r="H80" i="3"/>
  <c r="H81" i="3"/>
  <c r="H82" i="3"/>
  <c r="H83" i="3"/>
  <c r="H84" i="3"/>
  <c r="H85" i="3"/>
  <c r="H86" i="3"/>
  <c r="H87" i="3"/>
  <c r="H88" i="3"/>
  <c r="H89" i="3"/>
  <c r="H90" i="3"/>
  <c r="H91" i="3"/>
  <c r="H92" i="3"/>
  <c r="H93" i="3"/>
  <c r="H94" i="3"/>
  <c r="H95" i="3"/>
  <c r="H96" i="3"/>
  <c r="H97" i="3"/>
  <c r="H98" i="3"/>
  <c r="H99" i="3"/>
  <c r="H100" i="3"/>
  <c r="H101" i="3"/>
  <c r="H102" i="3"/>
  <c r="H103" i="3"/>
  <c r="H104" i="3"/>
  <c r="H105" i="3"/>
  <c r="H106" i="3"/>
  <c r="H107" i="3"/>
  <c r="H108" i="3"/>
  <c r="H109" i="3"/>
  <c r="H110" i="3"/>
  <c r="H111" i="3"/>
  <c r="H112" i="3"/>
  <c r="H113" i="3"/>
  <c r="H114" i="3"/>
  <c r="H115" i="3"/>
  <c r="H116" i="3"/>
  <c r="H117" i="3"/>
  <c r="H118" i="3"/>
  <c r="H119" i="3"/>
  <c r="H120" i="3"/>
  <c r="H121" i="3"/>
  <c r="H122" i="3"/>
  <c r="H123" i="3"/>
  <c r="H124" i="3"/>
  <c r="H125" i="3"/>
  <c r="H126" i="3"/>
  <c r="H127" i="3"/>
  <c r="H128" i="3"/>
  <c r="H129" i="3"/>
  <c r="H130" i="3"/>
  <c r="H131" i="3"/>
  <c r="H132" i="3"/>
  <c r="H133" i="3"/>
  <c r="H134" i="3"/>
  <c r="H135" i="3"/>
  <c r="H136" i="3"/>
  <c r="H137" i="3"/>
  <c r="H138" i="3"/>
  <c r="H139" i="3"/>
  <c r="H140" i="3"/>
  <c r="H141" i="3"/>
  <c r="H142" i="3"/>
  <c r="H143" i="3"/>
  <c r="H144" i="3"/>
  <c r="H145" i="3"/>
  <c r="H146" i="3"/>
  <c r="H147" i="3"/>
  <c r="H148" i="3"/>
  <c r="H149" i="3"/>
  <c r="H150" i="3"/>
  <c r="H151" i="3"/>
  <c r="H152" i="3"/>
  <c r="H153" i="3"/>
  <c r="H154" i="3"/>
  <c r="H155" i="3"/>
  <c r="H156" i="3"/>
  <c r="H157" i="3"/>
  <c r="H158" i="3"/>
  <c r="H159" i="3"/>
  <c r="H160" i="3"/>
  <c r="H161" i="3"/>
  <c r="H162" i="3"/>
  <c r="H163" i="3"/>
  <c r="H164" i="3"/>
  <c r="H165" i="3"/>
  <c r="H166" i="3"/>
  <c r="H167" i="3"/>
  <c r="H168" i="3"/>
  <c r="H169" i="3"/>
  <c r="H170" i="3"/>
  <c r="H171" i="3"/>
  <c r="H172" i="3"/>
  <c r="H173" i="3"/>
  <c r="H174" i="3"/>
  <c r="H175" i="3"/>
  <c r="H176" i="3"/>
  <c r="H177" i="3"/>
  <c r="H178" i="3"/>
  <c r="H179" i="3"/>
  <c r="H180" i="3"/>
  <c r="H181" i="3"/>
  <c r="H182" i="3"/>
  <c r="H183" i="3"/>
  <c r="H184" i="3"/>
  <c r="H185" i="3"/>
  <c r="H186" i="3"/>
  <c r="H187" i="3"/>
  <c r="H188" i="3"/>
  <c r="H189" i="3"/>
  <c r="H190" i="3"/>
  <c r="H191" i="3"/>
  <c r="H192" i="3"/>
  <c r="H193" i="3"/>
  <c r="H194" i="3"/>
  <c r="H195" i="3"/>
  <c r="H196" i="3"/>
  <c r="H197" i="3"/>
  <c r="H198" i="3"/>
  <c r="H199" i="3"/>
  <c r="H200" i="3"/>
  <c r="H201" i="3"/>
  <c r="H202" i="3"/>
  <c r="H203" i="3"/>
  <c r="H204" i="3"/>
  <c r="H205" i="3"/>
  <c r="H206" i="3"/>
  <c r="H207" i="3"/>
  <c r="H208" i="3"/>
  <c r="H209" i="3"/>
  <c r="H210" i="3"/>
  <c r="H211" i="3"/>
  <c r="H212" i="3"/>
  <c r="H213" i="3"/>
  <c r="H214" i="3"/>
  <c r="H215" i="3"/>
  <c r="H216" i="3"/>
  <c r="H217" i="3"/>
  <c r="H218" i="3"/>
  <c r="H219" i="3"/>
  <c r="H220" i="3"/>
  <c r="H221" i="3"/>
  <c r="H222" i="3"/>
  <c r="H223" i="3"/>
  <c r="H224" i="3"/>
  <c r="H225" i="3"/>
  <c r="H226" i="3"/>
  <c r="H227" i="3"/>
  <c r="H228" i="3"/>
  <c r="H229" i="3"/>
  <c r="H230" i="3"/>
  <c r="H231" i="3"/>
  <c r="H232" i="3"/>
  <c r="H233" i="3"/>
  <c r="H234" i="3"/>
  <c r="H235" i="3"/>
  <c r="H236" i="3"/>
  <c r="H237" i="3"/>
  <c r="H238" i="3"/>
  <c r="H239" i="3"/>
  <c r="H240" i="3"/>
  <c r="H241" i="3"/>
  <c r="H242" i="3"/>
  <c r="H243" i="3"/>
  <c r="H244" i="3"/>
  <c r="H245" i="3"/>
  <c r="H246" i="3"/>
  <c r="H247" i="3"/>
  <c r="H248" i="3"/>
  <c r="H249" i="3"/>
  <c r="H250" i="3"/>
  <c r="H251" i="3"/>
  <c r="H252" i="3"/>
  <c r="H253" i="3"/>
  <c r="H254" i="3"/>
  <c r="H255" i="3"/>
  <c r="H256" i="3"/>
  <c r="H257" i="3"/>
  <c r="H258" i="3"/>
  <c r="H259" i="3"/>
  <c r="H260" i="3"/>
  <c r="H261" i="3"/>
  <c r="H262" i="3"/>
  <c r="H263" i="3"/>
  <c r="H264" i="3"/>
  <c r="H265" i="3"/>
  <c r="H266" i="3"/>
  <c r="H267" i="3"/>
  <c r="H268" i="3"/>
  <c r="H269" i="3"/>
  <c r="H270" i="3"/>
  <c r="H271" i="3"/>
  <c r="H272" i="3"/>
  <c r="H273" i="3"/>
  <c r="H274" i="3"/>
  <c r="H275" i="3"/>
  <c r="H276" i="3"/>
  <c r="H277" i="3"/>
  <c r="H278" i="3"/>
  <c r="H279" i="3"/>
  <c r="H280" i="3"/>
  <c r="H281" i="3"/>
  <c r="H282" i="3"/>
  <c r="H283" i="3"/>
  <c r="H284" i="3"/>
  <c r="H285" i="3"/>
  <c r="H286" i="3"/>
  <c r="H287" i="3"/>
  <c r="H288" i="3"/>
  <c r="H289" i="3"/>
  <c r="H290" i="3"/>
  <c r="H291" i="3"/>
  <c r="H292" i="3"/>
  <c r="H293" i="3"/>
  <c r="H294" i="3"/>
  <c r="H295" i="3"/>
  <c r="H296" i="3"/>
  <c r="H297" i="3"/>
  <c r="H298" i="3"/>
  <c r="H299" i="3"/>
  <c r="H300" i="3"/>
  <c r="H301" i="3"/>
  <c r="H302" i="3"/>
  <c r="H303" i="3"/>
  <c r="H304" i="3"/>
  <c r="H305" i="3"/>
  <c r="H306" i="3"/>
  <c r="H307" i="3"/>
  <c r="H308" i="3"/>
  <c r="H309" i="3"/>
  <c r="H310" i="3"/>
  <c r="H311" i="3"/>
  <c r="H312" i="3"/>
  <c r="H313" i="3"/>
  <c r="H314" i="3"/>
  <c r="H315" i="3"/>
  <c r="H316" i="3"/>
  <c r="H317" i="3"/>
  <c r="H318" i="3"/>
  <c r="H319" i="3"/>
  <c r="H320" i="3"/>
  <c r="H321" i="3"/>
  <c r="H322" i="3"/>
  <c r="H323" i="3"/>
  <c r="H324" i="3"/>
  <c r="H325" i="3"/>
  <c r="H326" i="3"/>
  <c r="H327" i="3"/>
  <c r="H328" i="3"/>
  <c r="H329" i="3"/>
  <c r="H330" i="3"/>
  <c r="H331" i="3"/>
  <c r="H332" i="3"/>
  <c r="H333" i="3"/>
  <c r="H334" i="3"/>
  <c r="H335" i="3"/>
  <c r="H336" i="3"/>
  <c r="H337" i="3"/>
  <c r="H338" i="3"/>
  <c r="H339" i="3"/>
  <c r="H340" i="3"/>
  <c r="H341" i="3"/>
  <c r="H342" i="3"/>
  <c r="H343" i="3"/>
  <c r="H344" i="3"/>
  <c r="H345" i="3"/>
  <c r="H346" i="3"/>
  <c r="H347" i="3"/>
  <c r="H348" i="3"/>
  <c r="H349" i="3"/>
  <c r="H350" i="3"/>
  <c r="H351" i="3"/>
  <c r="H352" i="3"/>
  <c r="H353" i="3"/>
  <c r="H354" i="3"/>
  <c r="H355" i="3"/>
  <c r="H356" i="3"/>
  <c r="H357" i="3"/>
  <c r="H358" i="3"/>
  <c r="H359" i="3"/>
  <c r="H360" i="3"/>
  <c r="H361" i="3"/>
  <c r="H362" i="3"/>
  <c r="H363" i="3"/>
  <c r="H364" i="3"/>
  <c r="H365" i="3"/>
  <c r="H366" i="3"/>
  <c r="H367" i="3"/>
  <c r="H368" i="3"/>
  <c r="H369" i="3"/>
  <c r="H370" i="3"/>
  <c r="H371" i="3"/>
  <c r="H372" i="3"/>
  <c r="H373" i="3"/>
  <c r="H374" i="3"/>
  <c r="H375" i="3"/>
  <c r="H376" i="3"/>
  <c r="H377" i="3"/>
  <c r="H378" i="3"/>
  <c r="H379" i="3"/>
  <c r="H380" i="3"/>
  <c r="H381" i="3"/>
  <c r="H382" i="3"/>
  <c r="H383" i="3"/>
  <c r="H384" i="3"/>
  <c r="H385" i="3"/>
  <c r="H386" i="3"/>
  <c r="H387" i="3"/>
  <c r="H388" i="3"/>
  <c r="H389" i="3"/>
  <c r="H390" i="3"/>
  <c r="H391" i="3"/>
  <c r="H392" i="3"/>
  <c r="H393" i="3"/>
  <c r="H394" i="3"/>
  <c r="H395" i="3"/>
  <c r="H396" i="3"/>
  <c r="H397" i="3"/>
  <c r="H398" i="3"/>
  <c r="H399" i="3"/>
  <c r="H400" i="3"/>
  <c r="H401" i="3"/>
  <c r="H402" i="3"/>
  <c r="H403" i="3"/>
  <c r="H404" i="3"/>
  <c r="H405" i="3"/>
  <c r="H406" i="3"/>
  <c r="H407" i="3"/>
  <c r="H408" i="3"/>
  <c r="H409" i="3"/>
  <c r="H410" i="3"/>
  <c r="H411" i="3"/>
  <c r="H412" i="3"/>
  <c r="H413" i="3"/>
  <c r="H414" i="3"/>
  <c r="H415" i="3"/>
  <c r="H416" i="3"/>
  <c r="H417" i="3"/>
  <c r="H418" i="3"/>
  <c r="H419" i="3"/>
  <c r="H420" i="3"/>
  <c r="H421" i="3"/>
  <c r="H422" i="3"/>
  <c r="H423" i="3"/>
  <c r="H424" i="3"/>
  <c r="H425" i="3"/>
  <c r="H426" i="3"/>
  <c r="H427" i="3"/>
  <c r="H428" i="3"/>
  <c r="H429" i="3"/>
  <c r="H430" i="3"/>
  <c r="H431" i="3"/>
  <c r="H432" i="3"/>
  <c r="H433" i="3"/>
  <c r="H434" i="3"/>
  <c r="H435" i="3"/>
  <c r="H436" i="3"/>
  <c r="H437" i="3"/>
  <c r="H438" i="3"/>
  <c r="H439" i="3"/>
  <c r="H440" i="3"/>
  <c r="H441" i="3"/>
  <c r="H442" i="3"/>
  <c r="H443" i="3"/>
  <c r="H444" i="3"/>
  <c r="H445" i="3"/>
  <c r="H446" i="3"/>
  <c r="H447" i="3"/>
  <c r="H448" i="3"/>
  <c r="H449" i="3"/>
  <c r="H450" i="3"/>
  <c r="H451" i="3"/>
  <c r="H452" i="3"/>
  <c r="H453" i="3"/>
  <c r="H454" i="3"/>
  <c r="H455" i="3"/>
  <c r="H456" i="3"/>
  <c r="H457" i="3"/>
  <c r="H458" i="3"/>
  <c r="H459" i="3"/>
  <c r="H460" i="3"/>
  <c r="H461" i="3"/>
  <c r="H462" i="3"/>
  <c r="H463" i="3"/>
  <c r="H464" i="3"/>
  <c r="H465" i="3"/>
  <c r="H466" i="3"/>
  <c r="H467" i="3"/>
  <c r="H468" i="3"/>
  <c r="H469" i="3"/>
  <c r="H470" i="3"/>
  <c r="H471" i="3"/>
  <c r="H472" i="3"/>
  <c r="H473" i="3"/>
  <c r="H474" i="3"/>
  <c r="H475" i="3"/>
  <c r="H476" i="3"/>
  <c r="H477" i="3"/>
  <c r="H478" i="3"/>
  <c r="H479" i="3"/>
  <c r="H480" i="3"/>
  <c r="H481" i="3"/>
  <c r="H482" i="3"/>
  <c r="H483" i="3"/>
  <c r="H484" i="3"/>
  <c r="H485" i="3"/>
  <c r="H486" i="3"/>
  <c r="H487" i="3"/>
  <c r="H488" i="3"/>
  <c r="H489" i="3"/>
  <c r="H490" i="3"/>
  <c r="H491" i="3"/>
  <c r="H492" i="3"/>
  <c r="H493" i="3"/>
  <c r="H494" i="3"/>
  <c r="H495" i="3"/>
  <c r="H496" i="3"/>
  <c r="H497" i="3"/>
  <c r="H498" i="3"/>
  <c r="H499" i="3"/>
  <c r="H500" i="3"/>
  <c r="H501" i="3"/>
  <c r="H502" i="3"/>
  <c r="H503" i="3"/>
  <c r="H504" i="3"/>
  <c r="H505" i="3"/>
  <c r="H506" i="3"/>
  <c r="H507" i="3"/>
  <c r="H508" i="3"/>
  <c r="H509" i="3"/>
  <c r="H510" i="3"/>
  <c r="H511" i="3"/>
  <c r="H512" i="3"/>
  <c r="H513" i="3"/>
  <c r="H514" i="3"/>
  <c r="H515" i="3"/>
  <c r="H516" i="3"/>
  <c r="H517" i="3"/>
  <c r="H518" i="3"/>
  <c r="H519" i="3"/>
  <c r="H520" i="3"/>
  <c r="H521" i="3"/>
  <c r="H522" i="3"/>
  <c r="H523" i="3"/>
  <c r="H524" i="3"/>
  <c r="H525" i="3"/>
  <c r="H526" i="3"/>
  <c r="H527" i="3"/>
  <c r="H528" i="3"/>
  <c r="H529" i="3"/>
  <c r="H530" i="3"/>
  <c r="H531" i="3"/>
  <c r="H532" i="3"/>
  <c r="H533" i="3"/>
  <c r="H534" i="3"/>
  <c r="H535" i="3"/>
  <c r="H536" i="3"/>
  <c r="H537" i="3"/>
  <c r="H538" i="3"/>
  <c r="H539" i="3"/>
  <c r="H540" i="3"/>
  <c r="H541" i="3"/>
  <c r="H542" i="3"/>
  <c r="H543" i="3"/>
  <c r="H544" i="3"/>
  <c r="H545" i="3"/>
  <c r="H546" i="3"/>
  <c r="H547" i="3"/>
  <c r="H548" i="3"/>
  <c r="H549" i="3"/>
  <c r="H550" i="3"/>
  <c r="H551" i="3"/>
  <c r="H552" i="3"/>
  <c r="H553" i="3"/>
  <c r="H554" i="3"/>
  <c r="H555" i="3"/>
  <c r="H556" i="3"/>
  <c r="H557" i="3"/>
  <c r="H558" i="3"/>
  <c r="H559" i="3"/>
  <c r="H560" i="3"/>
  <c r="H561" i="3"/>
  <c r="H562" i="3"/>
  <c r="H563" i="3"/>
  <c r="H564" i="3"/>
  <c r="H565" i="3"/>
  <c r="H566" i="3"/>
  <c r="H567" i="3"/>
  <c r="H568" i="3"/>
  <c r="H569" i="3"/>
  <c r="H570" i="3"/>
  <c r="H571" i="3"/>
  <c r="H572" i="3"/>
  <c r="H573" i="3"/>
  <c r="H574" i="3"/>
  <c r="H575" i="3"/>
  <c r="H576" i="3"/>
  <c r="H577" i="3"/>
  <c r="H578" i="3"/>
  <c r="H579" i="3"/>
  <c r="H580" i="3"/>
  <c r="H581" i="3"/>
  <c r="H582" i="3"/>
  <c r="H583" i="3"/>
  <c r="H584" i="3"/>
  <c r="H585" i="3"/>
  <c r="H586" i="3"/>
  <c r="H587" i="3"/>
  <c r="H588" i="3"/>
  <c r="H589" i="3"/>
  <c r="H590" i="3"/>
  <c r="H591" i="3"/>
  <c r="H592" i="3"/>
  <c r="H593" i="3"/>
  <c r="H594" i="3"/>
  <c r="H595" i="3"/>
  <c r="H596" i="3"/>
  <c r="H597" i="3"/>
  <c r="H598" i="3"/>
  <c r="H599" i="3"/>
  <c r="H600" i="3"/>
  <c r="H601" i="3"/>
  <c r="H602" i="3"/>
  <c r="H603" i="3"/>
  <c r="H604" i="3"/>
  <c r="H605" i="3"/>
  <c r="H606" i="3"/>
  <c r="H607" i="3"/>
  <c r="H608" i="3"/>
  <c r="H609" i="3"/>
  <c r="H610" i="3"/>
  <c r="H611" i="3"/>
  <c r="H612" i="3"/>
  <c r="H613" i="3"/>
  <c r="H614" i="3"/>
  <c r="H615" i="3"/>
  <c r="H616" i="3"/>
  <c r="H617" i="3"/>
  <c r="H618" i="3"/>
  <c r="H619" i="3"/>
  <c r="H620" i="3"/>
  <c r="H621" i="3"/>
  <c r="H622" i="3"/>
  <c r="H623" i="3"/>
  <c r="H624" i="3"/>
  <c r="H625" i="3"/>
  <c r="H626" i="3"/>
  <c r="H627" i="3"/>
  <c r="H628" i="3"/>
  <c r="H629" i="3"/>
  <c r="H630" i="3"/>
  <c r="H631" i="3"/>
  <c r="H632" i="3"/>
  <c r="H633" i="3"/>
  <c r="H634" i="3"/>
  <c r="H635" i="3"/>
  <c r="H636" i="3"/>
  <c r="H637" i="3"/>
  <c r="H638" i="3"/>
  <c r="H639" i="3"/>
  <c r="H640" i="3"/>
  <c r="H641" i="3"/>
  <c r="H642" i="3"/>
  <c r="H643" i="3"/>
  <c r="H644" i="3"/>
  <c r="H645" i="3"/>
  <c r="H646" i="3"/>
  <c r="H647" i="3"/>
  <c r="H648" i="3"/>
  <c r="H649" i="3"/>
  <c r="H650" i="3"/>
  <c r="H651" i="3"/>
  <c r="H652" i="3"/>
  <c r="H653" i="3"/>
  <c r="H654" i="3"/>
  <c r="H655" i="3"/>
  <c r="H656" i="3"/>
  <c r="H657" i="3"/>
  <c r="H658" i="3"/>
  <c r="H659" i="3"/>
  <c r="H660" i="3"/>
  <c r="H661" i="3"/>
  <c r="H662" i="3"/>
  <c r="H663" i="3"/>
  <c r="H664" i="3"/>
  <c r="H665" i="3"/>
  <c r="H666" i="3"/>
  <c r="H667" i="3"/>
  <c r="H668" i="3"/>
  <c r="H669" i="3"/>
  <c r="H670" i="3"/>
  <c r="H671" i="3"/>
  <c r="H672" i="3"/>
  <c r="H673" i="3"/>
  <c r="H674" i="3"/>
  <c r="H675" i="3"/>
  <c r="H676" i="3"/>
  <c r="H677" i="3"/>
  <c r="H678" i="3"/>
  <c r="H679" i="3"/>
  <c r="H680" i="3"/>
  <c r="H681" i="3"/>
  <c r="H682" i="3"/>
  <c r="H683" i="3"/>
  <c r="H684" i="3"/>
  <c r="H685" i="3"/>
  <c r="H686" i="3"/>
  <c r="H687" i="3"/>
  <c r="H688" i="3"/>
  <c r="H689" i="3"/>
  <c r="H690" i="3"/>
  <c r="H691" i="3"/>
  <c r="H692" i="3"/>
  <c r="H693" i="3"/>
  <c r="H694" i="3"/>
  <c r="H695" i="3"/>
  <c r="H696" i="3"/>
  <c r="H697" i="3"/>
  <c r="H698" i="3"/>
  <c r="H699" i="3"/>
  <c r="H700" i="3"/>
  <c r="H701" i="3"/>
  <c r="H702" i="3"/>
  <c r="H703" i="3"/>
  <c r="H704" i="3"/>
  <c r="H705" i="3"/>
  <c r="H706" i="3"/>
  <c r="H707" i="3"/>
  <c r="H708" i="3"/>
  <c r="H709" i="3"/>
  <c r="H710" i="3"/>
  <c r="H711" i="3"/>
  <c r="H712" i="3"/>
  <c r="H713" i="3"/>
  <c r="H714" i="3"/>
  <c r="H715" i="3"/>
  <c r="H716" i="3"/>
  <c r="H717" i="3"/>
  <c r="H718" i="3"/>
  <c r="H719" i="3"/>
  <c r="H720" i="3"/>
  <c r="H721" i="3"/>
  <c r="H722" i="3"/>
  <c r="H723" i="3"/>
  <c r="H724" i="3"/>
  <c r="H725" i="3"/>
  <c r="H726" i="3"/>
  <c r="H727" i="3"/>
  <c r="H728" i="3"/>
  <c r="H729" i="3"/>
  <c r="H730" i="3"/>
  <c r="H731" i="3"/>
  <c r="H732" i="3"/>
  <c r="H733" i="3"/>
  <c r="H734" i="3"/>
  <c r="H735" i="3"/>
  <c r="H736" i="3"/>
  <c r="H737" i="3"/>
  <c r="H738" i="3"/>
  <c r="H739" i="3"/>
  <c r="H740" i="3"/>
  <c r="H741" i="3"/>
  <c r="H742" i="3"/>
  <c r="H743" i="3"/>
  <c r="H744" i="3"/>
  <c r="H745" i="3"/>
  <c r="H746" i="3"/>
  <c r="H747" i="3"/>
  <c r="H748" i="3"/>
  <c r="H749" i="3"/>
  <c r="H750" i="3"/>
  <c r="H751" i="3"/>
  <c r="H752" i="3"/>
  <c r="H753" i="3"/>
  <c r="H754" i="3"/>
  <c r="H755" i="3"/>
  <c r="H756" i="3"/>
  <c r="H757" i="3"/>
  <c r="H758" i="3"/>
  <c r="H759" i="3"/>
  <c r="H760" i="3"/>
  <c r="H761" i="3"/>
  <c r="H762" i="3"/>
  <c r="H763" i="3"/>
  <c r="H764" i="3"/>
  <c r="H765" i="3"/>
  <c r="H766" i="3"/>
  <c r="H767" i="3"/>
  <c r="H768" i="3"/>
  <c r="H769" i="3"/>
  <c r="H770" i="3"/>
  <c r="H771" i="3"/>
  <c r="H772" i="3"/>
  <c r="H773" i="3"/>
  <c r="H774" i="3"/>
  <c r="H775" i="3"/>
  <c r="H776" i="3"/>
  <c r="H777" i="3"/>
  <c r="H778" i="3"/>
  <c r="H779" i="3"/>
  <c r="H780" i="3"/>
  <c r="H781" i="3"/>
  <c r="H782" i="3"/>
  <c r="H783" i="3"/>
  <c r="H784" i="3"/>
  <c r="H785" i="3"/>
  <c r="H786" i="3"/>
  <c r="H787" i="3"/>
  <c r="H788" i="3"/>
  <c r="H789" i="3"/>
  <c r="H790" i="3"/>
  <c r="H791" i="3"/>
  <c r="H792" i="3"/>
  <c r="H793" i="3"/>
  <c r="H794" i="3"/>
  <c r="H795" i="3"/>
  <c r="H796" i="3"/>
  <c r="H797" i="3"/>
  <c r="H798" i="3"/>
  <c r="H799" i="3"/>
  <c r="H800" i="3"/>
  <c r="H801" i="3"/>
  <c r="H802" i="3"/>
  <c r="H803" i="3"/>
  <c r="H804" i="3"/>
  <c r="H805" i="3"/>
  <c r="H806" i="3"/>
  <c r="H807" i="3"/>
  <c r="H808" i="3"/>
  <c r="H809" i="3"/>
  <c r="H810" i="3"/>
  <c r="H811" i="3"/>
  <c r="H812" i="3"/>
  <c r="H813" i="3"/>
  <c r="H814" i="3"/>
  <c r="H815" i="3"/>
  <c r="H816" i="3"/>
  <c r="H817" i="3"/>
  <c r="H818" i="3"/>
  <c r="H819" i="3"/>
  <c r="H820" i="3"/>
  <c r="H821" i="3"/>
  <c r="H822" i="3"/>
  <c r="H823" i="3"/>
  <c r="H824" i="3"/>
  <c r="H825" i="3"/>
  <c r="H826" i="3"/>
  <c r="H827" i="3"/>
  <c r="H828" i="3"/>
  <c r="H829" i="3"/>
  <c r="H830" i="3"/>
  <c r="H831" i="3"/>
  <c r="H832" i="3"/>
  <c r="H833" i="3"/>
  <c r="H834" i="3"/>
  <c r="H835" i="3"/>
  <c r="H836" i="3"/>
  <c r="H837" i="3"/>
  <c r="H838" i="3"/>
  <c r="H839" i="3"/>
  <c r="H840" i="3"/>
  <c r="H841" i="3"/>
  <c r="H842" i="3"/>
  <c r="H843" i="3"/>
  <c r="H844" i="3"/>
  <c r="H845" i="3"/>
  <c r="H846" i="3"/>
  <c r="H847" i="3"/>
  <c r="H848" i="3"/>
  <c r="H849" i="3"/>
  <c r="H850" i="3"/>
  <c r="H851" i="3"/>
  <c r="H852" i="3"/>
  <c r="H853" i="3"/>
  <c r="H854" i="3"/>
  <c r="H855" i="3"/>
  <c r="H856" i="3"/>
  <c r="H857" i="3"/>
  <c r="H858" i="3"/>
  <c r="H859" i="3"/>
  <c r="H860" i="3"/>
  <c r="H861" i="3"/>
  <c r="H862" i="3"/>
  <c r="H863" i="3"/>
  <c r="H864" i="3"/>
  <c r="H865" i="3"/>
  <c r="H866" i="3"/>
  <c r="H867" i="3"/>
  <c r="H868" i="3"/>
  <c r="H869" i="3"/>
  <c r="H870" i="3"/>
  <c r="H871" i="3"/>
  <c r="H872" i="3"/>
  <c r="H873" i="3"/>
  <c r="H874" i="3"/>
  <c r="H875" i="3"/>
  <c r="H876" i="3"/>
  <c r="H877" i="3"/>
  <c r="H878" i="3"/>
  <c r="H879" i="3"/>
  <c r="H880" i="3"/>
  <c r="H881" i="3"/>
  <c r="H882" i="3"/>
  <c r="H883" i="3"/>
  <c r="H884" i="3"/>
  <c r="H885" i="3"/>
  <c r="H886" i="3"/>
  <c r="H887" i="3"/>
  <c r="H888" i="3"/>
  <c r="H889" i="3"/>
  <c r="H890" i="3"/>
  <c r="H891" i="3"/>
  <c r="H892" i="3"/>
  <c r="H893" i="3"/>
  <c r="H894" i="3"/>
  <c r="H895" i="3"/>
  <c r="H896" i="3"/>
  <c r="H897" i="3"/>
  <c r="H898" i="3"/>
  <c r="H899" i="3"/>
  <c r="H900" i="3"/>
  <c r="H901" i="3"/>
  <c r="H902" i="3"/>
  <c r="H903" i="3"/>
  <c r="H904" i="3"/>
  <c r="H905" i="3"/>
  <c r="H906" i="3"/>
  <c r="H907" i="3"/>
  <c r="H908" i="3"/>
  <c r="H909" i="3"/>
  <c r="H910" i="3"/>
  <c r="H911" i="3"/>
  <c r="H912" i="3"/>
  <c r="H913" i="3"/>
  <c r="H914" i="3"/>
  <c r="H915" i="3"/>
  <c r="H916" i="3"/>
  <c r="H917" i="3"/>
  <c r="H918" i="3"/>
  <c r="H919" i="3"/>
  <c r="H920" i="3"/>
  <c r="H921" i="3"/>
  <c r="H922" i="3"/>
  <c r="H923" i="3"/>
  <c r="H924" i="3"/>
  <c r="H925" i="3"/>
  <c r="H926" i="3"/>
  <c r="H927" i="3"/>
  <c r="H928" i="3"/>
  <c r="H929" i="3"/>
  <c r="H930" i="3"/>
  <c r="H931" i="3"/>
  <c r="H932" i="3"/>
  <c r="H933" i="3"/>
  <c r="H934" i="3"/>
  <c r="H935" i="3"/>
  <c r="H936" i="3"/>
  <c r="H937" i="3"/>
  <c r="H938" i="3"/>
  <c r="H939" i="3"/>
  <c r="H940" i="3"/>
  <c r="H941" i="3"/>
  <c r="H942" i="3"/>
  <c r="H943" i="3"/>
  <c r="H944" i="3"/>
  <c r="H945" i="3"/>
  <c r="H946" i="3"/>
  <c r="H947" i="3"/>
  <c r="H948" i="3"/>
  <c r="H949" i="3"/>
  <c r="H950" i="3"/>
  <c r="H951" i="3"/>
  <c r="H952" i="3"/>
  <c r="H953" i="3"/>
  <c r="H954" i="3"/>
  <c r="H955" i="3"/>
  <c r="H956" i="3"/>
  <c r="H957" i="3"/>
  <c r="H958" i="3"/>
  <c r="H959" i="3"/>
  <c r="H960" i="3"/>
  <c r="H961" i="3"/>
  <c r="H962" i="3"/>
  <c r="H963" i="3"/>
  <c r="H964" i="3"/>
  <c r="H965" i="3"/>
  <c r="H966" i="3"/>
  <c r="H967" i="3"/>
  <c r="H968" i="3"/>
  <c r="H969" i="3"/>
  <c r="H970" i="3"/>
  <c r="H971" i="3"/>
  <c r="H972" i="3"/>
  <c r="H973" i="3"/>
  <c r="H974" i="3"/>
  <c r="H975" i="3"/>
  <c r="H976" i="3"/>
  <c r="H977" i="3"/>
  <c r="H978" i="3"/>
  <c r="H979" i="3"/>
  <c r="H980" i="3"/>
  <c r="H981" i="3"/>
  <c r="H982" i="3"/>
  <c r="H983" i="3"/>
  <c r="H984" i="3"/>
  <c r="H985" i="3"/>
  <c r="H986" i="3"/>
  <c r="H987" i="3"/>
  <c r="H988" i="3"/>
  <c r="H989" i="3"/>
  <c r="H990" i="3"/>
  <c r="H991" i="3"/>
  <c r="H992" i="3"/>
  <c r="H993" i="3"/>
  <c r="H994" i="3"/>
  <c r="H995" i="3"/>
  <c r="H996" i="3"/>
  <c r="H997" i="3"/>
  <c r="H998" i="3"/>
  <c r="H999" i="3"/>
  <c r="H1000" i="3"/>
  <c r="H1001" i="3"/>
  <c r="H1002" i="3"/>
  <c r="H1003" i="3"/>
  <c r="F6" i="22" l="1"/>
  <c r="F7" i="22"/>
  <c r="F8" i="22"/>
  <c r="F9" i="22"/>
  <c r="F10" i="22"/>
  <c r="F11" i="22"/>
  <c r="F12" i="22"/>
  <c r="F13" i="22"/>
  <c r="F14" i="22"/>
  <c r="F15" i="22"/>
  <c r="F16" i="22"/>
  <c r="F17" i="22"/>
  <c r="F18" i="22"/>
  <c r="F19" i="22"/>
  <c r="F20" i="22"/>
  <c r="F21" i="22"/>
  <c r="F22" i="22"/>
  <c r="F23" i="22"/>
  <c r="F24" i="22"/>
  <c r="F25" i="22"/>
  <c r="F26" i="22"/>
  <c r="F27" i="22"/>
  <c r="F28" i="22"/>
  <c r="F29" i="22"/>
  <c r="F30" i="22"/>
  <c r="F31" i="22"/>
  <c r="F32" i="22"/>
  <c r="F33" i="22"/>
  <c r="F34" i="22"/>
  <c r="F35" i="22"/>
  <c r="F36" i="22"/>
  <c r="F37" i="22"/>
  <c r="F38" i="22"/>
  <c r="F39" i="22"/>
  <c r="F40" i="22"/>
  <c r="F41" i="22"/>
  <c r="F42" i="22"/>
  <c r="F43" i="22"/>
  <c r="F44" i="22"/>
  <c r="F45" i="22"/>
  <c r="F46" i="22"/>
  <c r="F47" i="22"/>
  <c r="F48" i="22"/>
  <c r="F49" i="22"/>
  <c r="F50" i="22"/>
  <c r="F51" i="22"/>
  <c r="F52" i="22"/>
  <c r="F53" i="22"/>
  <c r="F54" i="22"/>
  <c r="F55" i="22"/>
  <c r="F56" i="22"/>
  <c r="F57" i="22"/>
  <c r="F58" i="22"/>
  <c r="F59" i="22"/>
  <c r="F60" i="22"/>
  <c r="F61" i="22"/>
  <c r="F62" i="22"/>
  <c r="F63" i="22"/>
  <c r="F64" i="22"/>
  <c r="F65" i="22"/>
  <c r="F66" i="22"/>
  <c r="F67" i="22"/>
  <c r="F68" i="22"/>
  <c r="F69" i="22"/>
  <c r="F70" i="22"/>
  <c r="F71" i="22"/>
  <c r="F72" i="22"/>
  <c r="F73" i="22"/>
  <c r="F74" i="22"/>
  <c r="F75" i="22"/>
  <c r="F76" i="22"/>
  <c r="F77" i="22"/>
  <c r="F78" i="22"/>
  <c r="F79" i="22"/>
  <c r="F80" i="22"/>
  <c r="F81" i="22"/>
  <c r="F82" i="22"/>
  <c r="F83" i="22"/>
  <c r="F84" i="22"/>
  <c r="F85" i="22"/>
  <c r="F86" i="22"/>
  <c r="F87" i="22"/>
  <c r="F88" i="22"/>
  <c r="F89" i="22"/>
  <c r="F90" i="22"/>
  <c r="F91" i="22"/>
  <c r="F92" i="22"/>
  <c r="F93" i="22"/>
  <c r="F94" i="22"/>
  <c r="F95" i="22"/>
  <c r="F96" i="22"/>
  <c r="F97" i="22"/>
  <c r="F98" i="22"/>
  <c r="F99" i="22"/>
  <c r="F100" i="22"/>
  <c r="F101" i="22"/>
  <c r="F102" i="22"/>
  <c r="F103" i="22"/>
  <c r="F6" i="24"/>
  <c r="F7" i="24"/>
  <c r="F8" i="24"/>
  <c r="F9" i="24"/>
  <c r="F10" i="24"/>
  <c r="F11" i="24"/>
  <c r="F12" i="24"/>
  <c r="F13" i="24"/>
  <c r="F14" i="24"/>
  <c r="F15" i="24"/>
  <c r="F16" i="24"/>
  <c r="F17" i="24"/>
  <c r="F18" i="24"/>
  <c r="F19" i="24"/>
  <c r="F20" i="24"/>
  <c r="F21" i="24"/>
  <c r="F22" i="24"/>
  <c r="F23" i="24"/>
  <c r="F24" i="24"/>
  <c r="F25" i="24"/>
  <c r="F26" i="24"/>
  <c r="F27" i="24"/>
  <c r="F28" i="24"/>
  <c r="F29" i="24"/>
  <c r="F30" i="24"/>
  <c r="F31" i="24"/>
  <c r="F32" i="24"/>
  <c r="F33" i="24"/>
  <c r="F34" i="24"/>
  <c r="F35" i="24"/>
  <c r="F36" i="24"/>
  <c r="F37" i="24"/>
  <c r="F38" i="24"/>
  <c r="F39" i="24"/>
  <c r="F40" i="24"/>
  <c r="F41" i="24"/>
  <c r="F42" i="24"/>
  <c r="F43" i="24"/>
  <c r="F44" i="24"/>
  <c r="F45" i="24"/>
  <c r="F46" i="24"/>
  <c r="F47" i="24"/>
  <c r="F48" i="24"/>
  <c r="F49" i="24"/>
  <c r="F50" i="24"/>
  <c r="F51" i="24"/>
  <c r="F52" i="24"/>
  <c r="F53" i="24"/>
  <c r="F54" i="24"/>
  <c r="F55" i="24"/>
  <c r="F56" i="24"/>
  <c r="F57" i="24"/>
  <c r="F58" i="24"/>
  <c r="F59" i="24"/>
  <c r="F60" i="24"/>
  <c r="F61" i="24"/>
  <c r="F62" i="24"/>
  <c r="F63" i="24"/>
  <c r="F64" i="24"/>
  <c r="F65" i="24"/>
  <c r="F66" i="24"/>
  <c r="F67" i="24"/>
  <c r="F68" i="24"/>
  <c r="F69" i="24"/>
  <c r="F70" i="24"/>
  <c r="F71" i="24"/>
  <c r="F72" i="24"/>
  <c r="F73" i="24"/>
  <c r="F74" i="24"/>
  <c r="F75" i="24"/>
  <c r="F76" i="24"/>
  <c r="F77" i="24"/>
  <c r="F78" i="24"/>
  <c r="F79" i="24"/>
  <c r="F80" i="24"/>
  <c r="F81" i="24"/>
  <c r="F82" i="24"/>
  <c r="F83" i="24"/>
  <c r="F84" i="24"/>
  <c r="F85" i="24"/>
  <c r="F86" i="24"/>
  <c r="F87" i="24"/>
  <c r="F88" i="24"/>
  <c r="F89" i="24"/>
  <c r="F90" i="24"/>
  <c r="F91" i="24"/>
  <c r="F92" i="24"/>
  <c r="F93" i="24"/>
  <c r="F94" i="24"/>
  <c r="F95" i="24"/>
  <c r="F96" i="24"/>
  <c r="F97" i="24"/>
  <c r="F98" i="24"/>
  <c r="F99" i="24"/>
  <c r="F100" i="24"/>
  <c r="F101" i="24"/>
  <c r="F102" i="24"/>
  <c r="F103" i="24"/>
  <c r="F6" i="25"/>
  <c r="F7" i="25"/>
  <c r="F8" i="25"/>
  <c r="F9" i="25"/>
  <c r="F10" i="25"/>
  <c r="F11" i="25"/>
  <c r="F12" i="25"/>
  <c r="F13" i="25"/>
  <c r="F14" i="25"/>
  <c r="F15" i="25"/>
  <c r="F16" i="25"/>
  <c r="F17" i="25"/>
  <c r="F18" i="25"/>
  <c r="F19" i="25"/>
  <c r="F20" i="25"/>
  <c r="F21" i="25"/>
  <c r="F22" i="25"/>
  <c r="F23" i="25"/>
  <c r="F24" i="25"/>
  <c r="F25" i="25"/>
  <c r="F26" i="25"/>
  <c r="F27" i="25"/>
  <c r="F28" i="25"/>
  <c r="F29" i="25"/>
  <c r="F30" i="25"/>
  <c r="F31" i="25"/>
  <c r="F32" i="25"/>
  <c r="F33" i="25"/>
  <c r="F34" i="25"/>
  <c r="F35" i="25"/>
  <c r="F36" i="25"/>
  <c r="F37" i="25"/>
  <c r="F38" i="25"/>
  <c r="F39" i="25"/>
  <c r="F40" i="25"/>
  <c r="F41" i="25"/>
  <c r="F42" i="25"/>
  <c r="F43" i="25"/>
  <c r="F44" i="25"/>
  <c r="F45" i="25"/>
  <c r="F46" i="25"/>
  <c r="F47" i="25"/>
  <c r="F48" i="25"/>
  <c r="F49" i="25"/>
  <c r="F50" i="25"/>
  <c r="F51" i="25"/>
  <c r="F52" i="25"/>
  <c r="F53" i="25"/>
  <c r="F54" i="25"/>
  <c r="F55" i="25"/>
  <c r="F56" i="25"/>
  <c r="F57" i="25"/>
  <c r="F58" i="25"/>
  <c r="F59" i="25"/>
  <c r="F60" i="25"/>
  <c r="F61" i="25"/>
  <c r="F62" i="25"/>
  <c r="F63" i="25"/>
  <c r="F64" i="25"/>
  <c r="F65" i="25"/>
  <c r="F66" i="25"/>
  <c r="F67" i="25"/>
  <c r="F68" i="25"/>
  <c r="F69" i="25"/>
  <c r="F70" i="25"/>
  <c r="F71" i="25"/>
  <c r="F72" i="25"/>
  <c r="F73" i="25"/>
  <c r="F74" i="25"/>
  <c r="F75" i="25"/>
  <c r="F76" i="25"/>
  <c r="F77" i="25"/>
  <c r="F78" i="25"/>
  <c r="F79" i="25"/>
  <c r="F80" i="25"/>
  <c r="F81" i="25"/>
  <c r="F82" i="25"/>
  <c r="F83" i="25"/>
  <c r="F84" i="25"/>
  <c r="F85" i="25"/>
  <c r="F86" i="25"/>
  <c r="F87" i="25"/>
  <c r="F88" i="25"/>
  <c r="F89" i="25"/>
  <c r="F90" i="25"/>
  <c r="F91" i="25"/>
  <c r="F92" i="25"/>
  <c r="F93" i="25"/>
  <c r="F94" i="25"/>
  <c r="F95" i="25"/>
  <c r="F96" i="25"/>
  <c r="F97" i="25"/>
  <c r="F98" i="25"/>
  <c r="F99" i="25"/>
  <c r="F100" i="25"/>
  <c r="F101" i="25"/>
  <c r="F102" i="25"/>
  <c r="F103" i="25"/>
  <c r="F6" i="26"/>
  <c r="F7" i="26"/>
  <c r="F8" i="26"/>
  <c r="F9" i="26"/>
  <c r="F10" i="26"/>
  <c r="F11" i="26"/>
  <c r="F12" i="26"/>
  <c r="F13" i="26"/>
  <c r="F14" i="26"/>
  <c r="F15" i="26"/>
  <c r="F16" i="26"/>
  <c r="F17" i="26"/>
  <c r="F18" i="26"/>
  <c r="F19" i="26"/>
  <c r="F20" i="26"/>
  <c r="F21" i="26"/>
  <c r="F22" i="26"/>
  <c r="F23" i="26"/>
  <c r="F24" i="26"/>
  <c r="F25" i="26"/>
  <c r="F26" i="26"/>
  <c r="F27" i="26"/>
  <c r="F28" i="26"/>
  <c r="F29" i="26"/>
  <c r="F30" i="26"/>
  <c r="F31" i="26"/>
  <c r="F32" i="26"/>
  <c r="F33" i="26"/>
  <c r="F34" i="26"/>
  <c r="F35" i="26"/>
  <c r="F36" i="26"/>
  <c r="F37" i="26"/>
  <c r="F38" i="26"/>
  <c r="F39" i="26"/>
  <c r="F40" i="26"/>
  <c r="F41" i="26"/>
  <c r="F42" i="26"/>
  <c r="F43" i="26"/>
  <c r="F44" i="26"/>
  <c r="F45" i="26"/>
  <c r="F46" i="26"/>
  <c r="F47" i="26"/>
  <c r="F48" i="26"/>
  <c r="F49" i="26"/>
  <c r="F50" i="26"/>
  <c r="F51" i="26"/>
  <c r="F52" i="26"/>
  <c r="F53" i="26"/>
  <c r="F54" i="26"/>
  <c r="F55" i="26"/>
  <c r="F56" i="26"/>
  <c r="F57" i="26"/>
  <c r="F58" i="26"/>
  <c r="F59" i="26"/>
  <c r="F60" i="26"/>
  <c r="F61" i="26"/>
  <c r="F62" i="26"/>
  <c r="F63" i="26"/>
  <c r="F64" i="26"/>
  <c r="F65" i="26"/>
  <c r="F66" i="26"/>
  <c r="F67" i="26"/>
  <c r="F68" i="26"/>
  <c r="F69" i="26"/>
  <c r="F70" i="26"/>
  <c r="F71" i="26"/>
  <c r="F72" i="26"/>
  <c r="F73" i="26"/>
  <c r="F74" i="26"/>
  <c r="F75" i="26"/>
  <c r="F76" i="26"/>
  <c r="F77" i="26"/>
  <c r="F78" i="26"/>
  <c r="F79" i="26"/>
  <c r="F80" i="26"/>
  <c r="F81" i="26"/>
  <c r="F82" i="26"/>
  <c r="F83" i="26"/>
  <c r="F84" i="26"/>
  <c r="F85" i="26"/>
  <c r="F86" i="26"/>
  <c r="F87" i="26"/>
  <c r="F88" i="26"/>
  <c r="F89" i="26"/>
  <c r="F90" i="26"/>
  <c r="F91" i="26"/>
  <c r="F92" i="26"/>
  <c r="F93" i="26"/>
  <c r="F94" i="26"/>
  <c r="F95" i="26"/>
  <c r="F96" i="26"/>
  <c r="F97" i="26"/>
  <c r="F98" i="26"/>
  <c r="F99" i="26"/>
  <c r="F100" i="26"/>
  <c r="F101" i="26"/>
  <c r="F102" i="26"/>
  <c r="F103" i="26"/>
  <c r="F6" i="27"/>
  <c r="F7" i="27"/>
  <c r="F8" i="27"/>
  <c r="F9" i="27"/>
  <c r="F10" i="27"/>
  <c r="F11" i="27"/>
  <c r="F12" i="27"/>
  <c r="F13" i="27"/>
  <c r="F14" i="27"/>
  <c r="F15" i="27"/>
  <c r="F16" i="27"/>
  <c r="F17" i="27"/>
  <c r="F18" i="27"/>
  <c r="F19" i="27"/>
  <c r="F20" i="27"/>
  <c r="F21" i="27"/>
  <c r="F22" i="27"/>
  <c r="F23" i="27"/>
  <c r="F24" i="27"/>
  <c r="F25" i="27"/>
  <c r="F26" i="27"/>
  <c r="F27" i="27"/>
  <c r="F28" i="27"/>
  <c r="F29" i="27"/>
  <c r="F30" i="27"/>
  <c r="F31" i="27"/>
  <c r="F32" i="27"/>
  <c r="F33" i="27"/>
  <c r="F34" i="27"/>
  <c r="F35" i="27"/>
  <c r="F36" i="27"/>
  <c r="F37" i="27"/>
  <c r="F38" i="27"/>
  <c r="F39" i="27"/>
  <c r="F40" i="27"/>
  <c r="F41" i="27"/>
  <c r="F42" i="27"/>
  <c r="F43" i="27"/>
  <c r="F44" i="27"/>
  <c r="F45" i="27"/>
  <c r="F46" i="27"/>
  <c r="F47" i="27"/>
  <c r="F48" i="27"/>
  <c r="F49" i="27"/>
  <c r="F50" i="27"/>
  <c r="F51" i="27"/>
  <c r="F52" i="27"/>
  <c r="F53" i="27"/>
  <c r="F54" i="27"/>
  <c r="F55" i="27"/>
  <c r="F56" i="27"/>
  <c r="F57" i="27"/>
  <c r="F58" i="27"/>
  <c r="F59" i="27"/>
  <c r="F60" i="27"/>
  <c r="F61" i="27"/>
  <c r="F62" i="27"/>
  <c r="F63" i="27"/>
  <c r="F64" i="27"/>
  <c r="F65" i="27"/>
  <c r="F66" i="27"/>
  <c r="F67" i="27"/>
  <c r="F68" i="27"/>
  <c r="F69" i="27"/>
  <c r="F70" i="27"/>
  <c r="F71" i="27"/>
  <c r="F72" i="27"/>
  <c r="F73" i="27"/>
  <c r="F74" i="27"/>
  <c r="F75" i="27"/>
  <c r="F76" i="27"/>
  <c r="F77" i="27"/>
  <c r="F78" i="27"/>
  <c r="F79" i="27"/>
  <c r="F80" i="27"/>
  <c r="F81" i="27"/>
  <c r="F82" i="27"/>
  <c r="F83" i="27"/>
  <c r="F84" i="27"/>
  <c r="F85" i="27"/>
  <c r="F86" i="27"/>
  <c r="F87" i="27"/>
  <c r="F88" i="27"/>
  <c r="F89" i="27"/>
  <c r="F90" i="27"/>
  <c r="F91" i="27"/>
  <c r="F92" i="27"/>
  <c r="F93" i="27"/>
  <c r="F94" i="27"/>
  <c r="F95" i="27"/>
  <c r="F96" i="27"/>
  <c r="F97" i="27"/>
  <c r="F98" i="27"/>
  <c r="F99" i="27"/>
  <c r="F100" i="27"/>
  <c r="F101" i="27"/>
  <c r="F102" i="27"/>
  <c r="F103" i="27"/>
  <c r="F6" i="28"/>
  <c r="F7" i="28"/>
  <c r="F8" i="28"/>
  <c r="F9" i="28"/>
  <c r="F10" i="28"/>
  <c r="F11" i="28"/>
  <c r="F12" i="28"/>
  <c r="F13" i="28"/>
  <c r="F14" i="28"/>
  <c r="F15" i="28"/>
  <c r="F16" i="28"/>
  <c r="F17" i="28"/>
  <c r="F18" i="28"/>
  <c r="F19" i="28"/>
  <c r="F20" i="28"/>
  <c r="F21" i="28"/>
  <c r="F22" i="28"/>
  <c r="F23" i="28"/>
  <c r="F24" i="28"/>
  <c r="F25" i="28"/>
  <c r="F26" i="28"/>
  <c r="F27" i="28"/>
  <c r="F28" i="28"/>
  <c r="F29" i="28"/>
  <c r="F30" i="28"/>
  <c r="F31" i="28"/>
  <c r="F32" i="28"/>
  <c r="F33" i="28"/>
  <c r="F34" i="28"/>
  <c r="F35" i="28"/>
  <c r="F36" i="28"/>
  <c r="F37" i="28"/>
  <c r="F38" i="28"/>
  <c r="F39" i="28"/>
  <c r="F40" i="28"/>
  <c r="F41" i="28"/>
  <c r="F42" i="28"/>
  <c r="F43" i="28"/>
  <c r="F44" i="28"/>
  <c r="F45" i="28"/>
  <c r="F46" i="28"/>
  <c r="F47" i="28"/>
  <c r="F48" i="28"/>
  <c r="F49" i="28"/>
  <c r="F50" i="28"/>
  <c r="F51" i="28"/>
  <c r="F52" i="28"/>
  <c r="F53" i="28"/>
  <c r="F54" i="28"/>
  <c r="F55" i="28"/>
  <c r="F56" i="28"/>
  <c r="F57" i="28"/>
  <c r="F58" i="28"/>
  <c r="F59" i="28"/>
  <c r="F60" i="28"/>
  <c r="F61" i="28"/>
  <c r="F62" i="28"/>
  <c r="F63" i="28"/>
  <c r="F64" i="28"/>
  <c r="F65" i="28"/>
  <c r="F66" i="28"/>
  <c r="F67" i="28"/>
  <c r="F68" i="28"/>
  <c r="F69" i="28"/>
  <c r="F70" i="28"/>
  <c r="F71" i="28"/>
  <c r="F72" i="28"/>
  <c r="F73" i="28"/>
  <c r="F74" i="28"/>
  <c r="F75" i="28"/>
  <c r="F76" i="28"/>
  <c r="F77" i="28"/>
  <c r="F78" i="28"/>
  <c r="F79" i="28"/>
  <c r="F80" i="28"/>
  <c r="F81" i="28"/>
  <c r="F82" i="28"/>
  <c r="F83" i="28"/>
  <c r="F84" i="28"/>
  <c r="F85" i="28"/>
  <c r="F86" i="28"/>
  <c r="F87" i="28"/>
  <c r="F88" i="28"/>
  <c r="F89" i="28"/>
  <c r="F90" i="28"/>
  <c r="F91" i="28"/>
  <c r="F92" i="28"/>
  <c r="F93" i="28"/>
  <c r="F94" i="28"/>
  <c r="F95" i="28"/>
  <c r="F96" i="28"/>
  <c r="F97" i="28"/>
  <c r="F98" i="28"/>
  <c r="F99" i="28"/>
  <c r="F100" i="28"/>
  <c r="F101" i="28"/>
  <c r="F102" i="28"/>
  <c r="F103" i="28"/>
  <c r="F6" i="29"/>
  <c r="F7" i="29"/>
  <c r="F8" i="29"/>
  <c r="F9" i="29"/>
  <c r="F10" i="29"/>
  <c r="F11" i="29"/>
  <c r="F12" i="29"/>
  <c r="F13" i="29"/>
  <c r="F14" i="29"/>
  <c r="F15" i="29"/>
  <c r="F16" i="29"/>
  <c r="F17" i="29"/>
  <c r="F18" i="29"/>
  <c r="F19" i="29"/>
  <c r="F20" i="29"/>
  <c r="F21" i="29"/>
  <c r="F22" i="29"/>
  <c r="F23" i="29"/>
  <c r="F24" i="29"/>
  <c r="F25" i="29"/>
  <c r="F26" i="29"/>
  <c r="F27" i="29"/>
  <c r="F28" i="29"/>
  <c r="F29" i="29"/>
  <c r="F30" i="29"/>
  <c r="F31" i="29"/>
  <c r="F32" i="29"/>
  <c r="F33" i="29"/>
  <c r="F34" i="29"/>
  <c r="F35" i="29"/>
  <c r="F36" i="29"/>
  <c r="F37" i="29"/>
  <c r="F38" i="29"/>
  <c r="F39" i="29"/>
  <c r="F40" i="29"/>
  <c r="F41" i="29"/>
  <c r="F42" i="29"/>
  <c r="F43" i="29"/>
  <c r="F44" i="29"/>
  <c r="F45" i="29"/>
  <c r="F46" i="29"/>
  <c r="F47" i="29"/>
  <c r="F48" i="29"/>
  <c r="F49" i="29"/>
  <c r="F50" i="29"/>
  <c r="F51" i="29"/>
  <c r="F52" i="29"/>
  <c r="F53" i="29"/>
  <c r="F54" i="29"/>
  <c r="F55" i="29"/>
  <c r="F56" i="29"/>
  <c r="F57" i="29"/>
  <c r="F58" i="29"/>
  <c r="F59" i="29"/>
  <c r="F60" i="29"/>
  <c r="F61" i="29"/>
  <c r="F62" i="29"/>
  <c r="F63" i="29"/>
  <c r="F64" i="29"/>
  <c r="F65" i="29"/>
  <c r="F66" i="29"/>
  <c r="F67" i="29"/>
  <c r="F68" i="29"/>
  <c r="F69" i="29"/>
  <c r="F70" i="29"/>
  <c r="F71" i="29"/>
  <c r="F72" i="29"/>
  <c r="F73" i="29"/>
  <c r="F74" i="29"/>
  <c r="F75" i="29"/>
  <c r="F76" i="29"/>
  <c r="F77" i="29"/>
  <c r="F78" i="29"/>
  <c r="F79" i="29"/>
  <c r="F80" i="29"/>
  <c r="F81" i="29"/>
  <c r="F82" i="29"/>
  <c r="F83" i="29"/>
  <c r="F84" i="29"/>
  <c r="F85" i="29"/>
  <c r="F86" i="29"/>
  <c r="F87" i="29"/>
  <c r="F88" i="29"/>
  <c r="F89" i="29"/>
  <c r="F90" i="29"/>
  <c r="F91" i="29"/>
  <c r="F92" i="29"/>
  <c r="F93" i="29"/>
  <c r="F94" i="29"/>
  <c r="F95" i="29"/>
  <c r="F96" i="29"/>
  <c r="F97" i="29"/>
  <c r="F98" i="29"/>
  <c r="F99" i="29"/>
  <c r="F100" i="29"/>
  <c r="F101" i="29"/>
  <c r="F102" i="29"/>
  <c r="F103" i="29"/>
  <c r="F6" i="30"/>
  <c r="F7" i="30"/>
  <c r="F8" i="30"/>
  <c r="F9" i="30"/>
  <c r="F10" i="30"/>
  <c r="F11" i="30"/>
  <c r="F12" i="30"/>
  <c r="F13" i="30"/>
  <c r="F14" i="30"/>
  <c r="F15" i="30"/>
  <c r="F16" i="30"/>
  <c r="F17" i="30"/>
  <c r="F18" i="30"/>
  <c r="F19" i="30"/>
  <c r="F20" i="30"/>
  <c r="F21" i="30"/>
  <c r="F22" i="30"/>
  <c r="F23" i="30"/>
  <c r="F24" i="30"/>
  <c r="F25" i="30"/>
  <c r="F26" i="30"/>
  <c r="F27" i="30"/>
  <c r="F28" i="30"/>
  <c r="F29" i="30"/>
  <c r="F30" i="30"/>
  <c r="F31" i="30"/>
  <c r="F32" i="30"/>
  <c r="F33" i="30"/>
  <c r="F34" i="30"/>
  <c r="F35" i="30"/>
  <c r="F36" i="30"/>
  <c r="F37" i="30"/>
  <c r="F38" i="30"/>
  <c r="F39" i="30"/>
  <c r="F40" i="30"/>
  <c r="F41" i="30"/>
  <c r="F42" i="30"/>
  <c r="F43" i="30"/>
  <c r="F44" i="30"/>
  <c r="F45" i="30"/>
  <c r="F46" i="30"/>
  <c r="F47" i="30"/>
  <c r="F48" i="30"/>
  <c r="F49" i="30"/>
  <c r="F50" i="30"/>
  <c r="F51" i="30"/>
  <c r="F52" i="30"/>
  <c r="F53" i="30"/>
  <c r="F54" i="30"/>
  <c r="F55" i="30"/>
  <c r="F56" i="30"/>
  <c r="F57" i="30"/>
  <c r="F58" i="30"/>
  <c r="F59" i="30"/>
  <c r="F60" i="30"/>
  <c r="F61" i="30"/>
  <c r="F62" i="30"/>
  <c r="F63" i="30"/>
  <c r="F64" i="30"/>
  <c r="F65" i="30"/>
  <c r="F66" i="30"/>
  <c r="F67" i="30"/>
  <c r="F68" i="30"/>
  <c r="F69" i="30"/>
  <c r="F70" i="30"/>
  <c r="F71" i="30"/>
  <c r="F72" i="30"/>
  <c r="F73" i="30"/>
  <c r="F74" i="30"/>
  <c r="F75" i="30"/>
  <c r="F76" i="30"/>
  <c r="F77" i="30"/>
  <c r="F78" i="30"/>
  <c r="F79" i="30"/>
  <c r="F80" i="30"/>
  <c r="F81" i="30"/>
  <c r="F82" i="30"/>
  <c r="F83" i="30"/>
  <c r="F84" i="30"/>
  <c r="F85" i="30"/>
  <c r="F86" i="30"/>
  <c r="F87" i="30"/>
  <c r="F88" i="30"/>
  <c r="F89" i="30"/>
  <c r="F90" i="30"/>
  <c r="F91" i="30"/>
  <c r="F92" i="30"/>
  <c r="F93" i="30"/>
  <c r="F94" i="30"/>
  <c r="F95" i="30"/>
  <c r="F96" i="30"/>
  <c r="F97" i="30"/>
  <c r="F98" i="30"/>
  <c r="F99" i="30"/>
  <c r="F100" i="30"/>
  <c r="F101" i="30"/>
  <c r="F102" i="30"/>
  <c r="F103" i="30"/>
  <c r="F6" i="31"/>
  <c r="F7" i="31"/>
  <c r="F8" i="31"/>
  <c r="F9" i="31"/>
  <c r="F10" i="31"/>
  <c r="F11" i="31"/>
  <c r="F12" i="31"/>
  <c r="F13" i="31"/>
  <c r="F14" i="31"/>
  <c r="F15" i="31"/>
  <c r="F16" i="31"/>
  <c r="F17" i="31"/>
  <c r="F18" i="31"/>
  <c r="F19" i="31"/>
  <c r="F20" i="31"/>
  <c r="F21" i="31"/>
  <c r="F22" i="31"/>
  <c r="F23" i="31"/>
  <c r="F24" i="31"/>
  <c r="F25" i="31"/>
  <c r="F26" i="31"/>
  <c r="F27" i="31"/>
  <c r="F28" i="31"/>
  <c r="F29" i="31"/>
  <c r="F30" i="31"/>
  <c r="F31" i="31"/>
  <c r="F32" i="31"/>
  <c r="F33" i="31"/>
  <c r="F34" i="31"/>
  <c r="F35" i="31"/>
  <c r="F36" i="31"/>
  <c r="F37" i="31"/>
  <c r="F38" i="31"/>
  <c r="F39" i="31"/>
  <c r="F40" i="31"/>
  <c r="F41" i="31"/>
  <c r="F42" i="31"/>
  <c r="F43" i="31"/>
  <c r="F44" i="31"/>
  <c r="F45" i="31"/>
  <c r="F46" i="31"/>
  <c r="F47" i="31"/>
  <c r="F48" i="31"/>
  <c r="F49" i="31"/>
  <c r="F50" i="31"/>
  <c r="F51" i="31"/>
  <c r="F52" i="31"/>
  <c r="F53" i="31"/>
  <c r="F54" i="31"/>
  <c r="F55" i="31"/>
  <c r="F56" i="31"/>
  <c r="F57" i="31"/>
  <c r="F58" i="31"/>
  <c r="F59" i="31"/>
  <c r="F60" i="31"/>
  <c r="F61" i="31"/>
  <c r="F62" i="31"/>
  <c r="F63" i="31"/>
  <c r="F64" i="31"/>
  <c r="F65" i="31"/>
  <c r="F66" i="31"/>
  <c r="F67" i="31"/>
  <c r="F68" i="31"/>
  <c r="F69" i="31"/>
  <c r="F70" i="31"/>
  <c r="F71" i="31"/>
  <c r="F72" i="31"/>
  <c r="F73" i="31"/>
  <c r="F74" i="31"/>
  <c r="F75" i="31"/>
  <c r="F76" i="31"/>
  <c r="F77" i="31"/>
  <c r="F78" i="31"/>
  <c r="F79" i="31"/>
  <c r="F80" i="31"/>
  <c r="F81" i="31"/>
  <c r="F82" i="31"/>
  <c r="F83" i="31"/>
  <c r="F84" i="31"/>
  <c r="F85" i="31"/>
  <c r="F86" i="31"/>
  <c r="F87" i="31"/>
  <c r="F88" i="31"/>
  <c r="F89" i="31"/>
  <c r="F90" i="31"/>
  <c r="F91" i="31"/>
  <c r="F92" i="31"/>
  <c r="F93" i="31"/>
  <c r="F94" i="31"/>
  <c r="F95" i="31"/>
  <c r="F96" i="31"/>
  <c r="F97" i="31"/>
  <c r="F98" i="31"/>
  <c r="F99" i="31"/>
  <c r="F100" i="31"/>
  <c r="F101" i="31"/>
  <c r="F102" i="31"/>
  <c r="F103" i="31"/>
  <c r="F5" i="31"/>
  <c r="F5" i="30"/>
  <c r="F5" i="29"/>
  <c r="F5" i="28"/>
  <c r="F5" i="27"/>
  <c r="F5" i="26"/>
  <c r="F5" i="25"/>
  <c r="F5" i="24"/>
  <c r="F5" i="22"/>
  <c r="H6" i="25"/>
  <c r="H7" i="25"/>
  <c r="H8" i="25"/>
  <c r="H9" i="25"/>
  <c r="H10" i="25"/>
  <c r="H11" i="25"/>
  <c r="H12" i="25"/>
  <c r="H13" i="25"/>
  <c r="H14" i="25"/>
  <c r="H15" i="25"/>
  <c r="H16" i="25"/>
  <c r="H17" i="25"/>
  <c r="H18" i="25"/>
  <c r="H19" i="25"/>
  <c r="H20" i="25"/>
  <c r="H21" i="25"/>
  <c r="H22" i="25"/>
  <c r="H23" i="25"/>
  <c r="H24" i="25"/>
  <c r="H25" i="25"/>
  <c r="H26" i="25"/>
  <c r="H27" i="25"/>
  <c r="H28" i="25"/>
  <c r="H29" i="25"/>
  <c r="H30" i="25"/>
  <c r="H31" i="25"/>
  <c r="H32" i="25"/>
  <c r="H33" i="25"/>
  <c r="H34" i="25"/>
  <c r="H35" i="25"/>
  <c r="H36" i="25"/>
  <c r="H37" i="25"/>
  <c r="H38" i="25"/>
  <c r="H39" i="25"/>
  <c r="H40" i="25"/>
  <c r="H41" i="25"/>
  <c r="H42" i="25"/>
  <c r="H43" i="25"/>
  <c r="H44" i="25"/>
  <c r="H45" i="25"/>
  <c r="H46" i="25"/>
  <c r="H47" i="25"/>
  <c r="H48" i="25"/>
  <c r="H49" i="25"/>
  <c r="H50" i="25"/>
  <c r="H51" i="25"/>
  <c r="H52" i="25"/>
  <c r="H53" i="25"/>
  <c r="H54" i="25"/>
  <c r="H55" i="25"/>
  <c r="H56" i="25"/>
  <c r="H57" i="25"/>
  <c r="H58" i="25"/>
  <c r="H59" i="25"/>
  <c r="H60" i="25"/>
  <c r="H61" i="25"/>
  <c r="H62" i="25"/>
  <c r="H63" i="25"/>
  <c r="H64" i="25"/>
  <c r="H65" i="25"/>
  <c r="H66" i="25"/>
  <c r="H67" i="25"/>
  <c r="H68" i="25"/>
  <c r="H69" i="25"/>
  <c r="H70" i="25"/>
  <c r="H71" i="25"/>
  <c r="H72" i="25"/>
  <c r="H73" i="25"/>
  <c r="H74" i="25"/>
  <c r="H75" i="25"/>
  <c r="H76" i="25"/>
  <c r="H77" i="25"/>
  <c r="H78" i="25"/>
  <c r="H79" i="25"/>
  <c r="H80" i="25"/>
  <c r="H81" i="25"/>
  <c r="H82" i="25"/>
  <c r="H83" i="25"/>
  <c r="H84" i="25"/>
  <c r="H85" i="25"/>
  <c r="H86" i="25"/>
  <c r="H87" i="25"/>
  <c r="H88" i="25"/>
  <c r="H89" i="25"/>
  <c r="H90" i="25"/>
  <c r="H91" i="25"/>
  <c r="H92" i="25"/>
  <c r="H93" i="25"/>
  <c r="H94" i="25"/>
  <c r="H95" i="25"/>
  <c r="H96" i="25"/>
  <c r="H97" i="25"/>
  <c r="H98" i="25"/>
  <c r="H99" i="25"/>
  <c r="H100" i="25"/>
  <c r="H101" i="25"/>
  <c r="H102" i="25"/>
  <c r="H103" i="25"/>
  <c r="H5" i="25"/>
  <c r="G103" i="31" l="1"/>
  <c r="G102" i="31"/>
  <c r="G101" i="31"/>
  <c r="G100" i="31"/>
  <c r="G99" i="31"/>
  <c r="G98" i="31"/>
  <c r="G97" i="31"/>
  <c r="G96" i="31"/>
  <c r="G95" i="31"/>
  <c r="G94" i="31"/>
  <c r="G93" i="31"/>
  <c r="G92" i="31"/>
  <c r="G91" i="31"/>
  <c r="G90" i="31"/>
  <c r="G89" i="31"/>
  <c r="G88" i="31"/>
  <c r="G87" i="31"/>
  <c r="G86" i="31"/>
  <c r="G85" i="31"/>
  <c r="G84" i="31"/>
  <c r="G83" i="31"/>
  <c r="G82" i="31"/>
  <c r="G81" i="31"/>
  <c r="G80" i="31"/>
  <c r="G79" i="31"/>
  <c r="G78" i="31"/>
  <c r="G77" i="31"/>
  <c r="G76" i="31"/>
  <c r="G75" i="31"/>
  <c r="G74" i="31"/>
  <c r="G73" i="31"/>
  <c r="G72" i="31"/>
  <c r="G71" i="31"/>
  <c r="G70" i="31"/>
  <c r="G69" i="31"/>
  <c r="G68" i="31"/>
  <c r="G67" i="31"/>
  <c r="G66" i="31"/>
  <c r="G65" i="31"/>
  <c r="G64" i="31"/>
  <c r="G63" i="31"/>
  <c r="G62" i="31"/>
  <c r="G61" i="31"/>
  <c r="G60" i="31"/>
  <c r="G59" i="31"/>
  <c r="G58" i="31"/>
  <c r="G57" i="31"/>
  <c r="G56" i="31"/>
  <c r="G55" i="31"/>
  <c r="G54" i="31"/>
  <c r="G53" i="31"/>
  <c r="G52" i="31"/>
  <c r="G51" i="31"/>
  <c r="G50" i="31"/>
  <c r="G49" i="31"/>
  <c r="G48" i="31"/>
  <c r="G47" i="31"/>
  <c r="G46" i="31"/>
  <c r="G45" i="31"/>
  <c r="G44" i="31"/>
  <c r="G43" i="31"/>
  <c r="G42" i="31"/>
  <c r="G41" i="31"/>
  <c r="G40" i="31"/>
  <c r="G39" i="31"/>
  <c r="G38" i="31"/>
  <c r="G37" i="31"/>
  <c r="G36" i="31"/>
  <c r="G35" i="31"/>
  <c r="G34" i="31"/>
  <c r="G33" i="31"/>
  <c r="G32" i="31"/>
  <c r="G31" i="31"/>
  <c r="G30" i="31"/>
  <c r="G29" i="31"/>
  <c r="G28" i="31"/>
  <c r="G27" i="31"/>
  <c r="G26" i="31"/>
  <c r="G25" i="31"/>
  <c r="G24" i="31"/>
  <c r="G23" i="31"/>
  <c r="G22" i="31"/>
  <c r="G21" i="31"/>
  <c r="G20" i="31"/>
  <c r="G19" i="31"/>
  <c r="G18" i="31"/>
  <c r="G17" i="31"/>
  <c r="G16" i="31"/>
  <c r="G15" i="31"/>
  <c r="G14" i="31"/>
  <c r="G13" i="31"/>
  <c r="G12" i="31"/>
  <c r="G11" i="31"/>
  <c r="G10" i="31"/>
  <c r="G9" i="31"/>
  <c r="G8" i="31"/>
  <c r="G7" i="31"/>
  <c r="G6" i="31"/>
  <c r="G5" i="31"/>
  <c r="G103" i="30"/>
  <c r="G102" i="30"/>
  <c r="G101" i="30"/>
  <c r="G100" i="30"/>
  <c r="G99" i="30"/>
  <c r="G98" i="30"/>
  <c r="G97" i="30"/>
  <c r="G96" i="30"/>
  <c r="G95" i="30"/>
  <c r="G94" i="30"/>
  <c r="G93" i="30"/>
  <c r="G92" i="30"/>
  <c r="G91" i="30"/>
  <c r="G90" i="30"/>
  <c r="G89" i="30"/>
  <c r="G88" i="30"/>
  <c r="G87" i="30"/>
  <c r="G86" i="30"/>
  <c r="G85" i="30"/>
  <c r="G84" i="30"/>
  <c r="G83" i="30"/>
  <c r="G82" i="30"/>
  <c r="G81" i="30"/>
  <c r="G80" i="30"/>
  <c r="G79" i="30"/>
  <c r="G78" i="30"/>
  <c r="G77" i="30"/>
  <c r="G76" i="30"/>
  <c r="G75" i="30"/>
  <c r="G74" i="30"/>
  <c r="G73" i="30"/>
  <c r="G72" i="30"/>
  <c r="G71" i="30"/>
  <c r="G70" i="30"/>
  <c r="G69" i="30"/>
  <c r="G68" i="30"/>
  <c r="G67" i="30"/>
  <c r="G66" i="30"/>
  <c r="G65" i="30"/>
  <c r="G64" i="30"/>
  <c r="G63" i="30"/>
  <c r="G62" i="30"/>
  <c r="G61" i="30"/>
  <c r="G60" i="30"/>
  <c r="G59" i="30"/>
  <c r="G58" i="30"/>
  <c r="G57" i="30"/>
  <c r="G56" i="30"/>
  <c r="G55" i="30"/>
  <c r="G54" i="30"/>
  <c r="G53" i="30"/>
  <c r="G52" i="30"/>
  <c r="G51" i="30"/>
  <c r="G50" i="30"/>
  <c r="G49" i="30"/>
  <c r="G48" i="30"/>
  <c r="G47" i="30"/>
  <c r="G46" i="30"/>
  <c r="G45" i="30"/>
  <c r="G44" i="30"/>
  <c r="G43" i="30"/>
  <c r="G42" i="30"/>
  <c r="G41" i="30"/>
  <c r="G40" i="30"/>
  <c r="G39" i="30"/>
  <c r="G38" i="30"/>
  <c r="G37" i="30"/>
  <c r="G36" i="30"/>
  <c r="G35" i="30"/>
  <c r="G34" i="30"/>
  <c r="G33" i="30"/>
  <c r="G32" i="30"/>
  <c r="G31" i="30"/>
  <c r="G30" i="30"/>
  <c r="G29" i="30"/>
  <c r="G28" i="30"/>
  <c r="G27" i="30"/>
  <c r="G26" i="30"/>
  <c r="G25" i="30"/>
  <c r="G24" i="30"/>
  <c r="G23" i="30"/>
  <c r="G22" i="30"/>
  <c r="G21" i="30"/>
  <c r="G20" i="30"/>
  <c r="G19" i="30"/>
  <c r="G18" i="30"/>
  <c r="G17" i="30"/>
  <c r="G16" i="30"/>
  <c r="G15" i="30"/>
  <c r="G14" i="30"/>
  <c r="G13" i="30"/>
  <c r="G12" i="30"/>
  <c r="G11" i="30"/>
  <c r="G10" i="30"/>
  <c r="G9" i="30"/>
  <c r="G8" i="30"/>
  <c r="G7" i="30"/>
  <c r="G6" i="30"/>
  <c r="G5" i="30"/>
  <c r="G103" i="29"/>
  <c r="G102" i="29"/>
  <c r="G101" i="29"/>
  <c r="G100" i="29"/>
  <c r="G99" i="29"/>
  <c r="G98" i="29"/>
  <c r="G97" i="29"/>
  <c r="G96" i="29"/>
  <c r="G95" i="29"/>
  <c r="G94" i="29"/>
  <c r="G93" i="29"/>
  <c r="G92" i="29"/>
  <c r="G91" i="29"/>
  <c r="G90" i="29"/>
  <c r="G89" i="29"/>
  <c r="G88" i="29"/>
  <c r="G87" i="29"/>
  <c r="G86" i="29"/>
  <c r="G85" i="29"/>
  <c r="G84" i="29"/>
  <c r="G83" i="29"/>
  <c r="G82" i="29"/>
  <c r="G81" i="29"/>
  <c r="G80" i="29"/>
  <c r="G79" i="29"/>
  <c r="G78" i="29"/>
  <c r="G77" i="29"/>
  <c r="G76" i="29"/>
  <c r="G75" i="29"/>
  <c r="G74" i="29"/>
  <c r="G73" i="29"/>
  <c r="G72" i="29"/>
  <c r="G71" i="29"/>
  <c r="G70" i="29"/>
  <c r="G69" i="29"/>
  <c r="G68" i="29"/>
  <c r="G67" i="29"/>
  <c r="G66" i="29"/>
  <c r="G65" i="29"/>
  <c r="G64" i="29"/>
  <c r="G63" i="29"/>
  <c r="G62" i="29"/>
  <c r="G61" i="29"/>
  <c r="G60" i="29"/>
  <c r="G59" i="29"/>
  <c r="G58" i="29"/>
  <c r="G57" i="29"/>
  <c r="G56" i="29"/>
  <c r="G55" i="29"/>
  <c r="G54" i="29"/>
  <c r="G53" i="29"/>
  <c r="G52" i="29"/>
  <c r="G51" i="29"/>
  <c r="G50" i="29"/>
  <c r="G49" i="29"/>
  <c r="G48" i="29"/>
  <c r="G47" i="29"/>
  <c r="G46" i="29"/>
  <c r="G45" i="29"/>
  <c r="G44" i="29"/>
  <c r="G43" i="29"/>
  <c r="G42" i="29"/>
  <c r="G41" i="29"/>
  <c r="G40" i="29"/>
  <c r="G39" i="29"/>
  <c r="G38" i="29"/>
  <c r="G37" i="29"/>
  <c r="G36" i="29"/>
  <c r="G35" i="29"/>
  <c r="G34" i="29"/>
  <c r="G33" i="29"/>
  <c r="G32" i="29"/>
  <c r="G31" i="29"/>
  <c r="G30" i="29"/>
  <c r="G29" i="29"/>
  <c r="G28" i="29"/>
  <c r="G27" i="29"/>
  <c r="G26" i="29"/>
  <c r="G25" i="29"/>
  <c r="G24" i="29"/>
  <c r="G23" i="29"/>
  <c r="G22" i="29"/>
  <c r="G21" i="29"/>
  <c r="G20" i="29"/>
  <c r="G19" i="29"/>
  <c r="G18" i="29"/>
  <c r="G17" i="29"/>
  <c r="G16" i="29"/>
  <c r="G15" i="29"/>
  <c r="G14" i="29"/>
  <c r="G13" i="29"/>
  <c r="G12" i="29"/>
  <c r="G11" i="29"/>
  <c r="G10" i="29"/>
  <c r="G9" i="29"/>
  <c r="G8" i="29"/>
  <c r="G7" i="29"/>
  <c r="G6" i="29"/>
  <c r="G5" i="29"/>
  <c r="G103" i="28"/>
  <c r="G102" i="28"/>
  <c r="G101" i="28"/>
  <c r="G100" i="28"/>
  <c r="G99" i="28"/>
  <c r="G98" i="28"/>
  <c r="G97" i="28"/>
  <c r="G96" i="28"/>
  <c r="G95" i="28"/>
  <c r="G94" i="28"/>
  <c r="G93" i="28"/>
  <c r="G92" i="28"/>
  <c r="G91" i="28"/>
  <c r="G90" i="28"/>
  <c r="G89" i="28"/>
  <c r="G88" i="28"/>
  <c r="G87" i="28"/>
  <c r="G86" i="28"/>
  <c r="G85" i="28"/>
  <c r="G84" i="28"/>
  <c r="G83" i="28"/>
  <c r="G82" i="28"/>
  <c r="G81" i="28"/>
  <c r="G80" i="28"/>
  <c r="G79" i="28"/>
  <c r="G78" i="28"/>
  <c r="G77" i="28"/>
  <c r="G76" i="28"/>
  <c r="G75" i="28"/>
  <c r="G74" i="28"/>
  <c r="G73" i="28"/>
  <c r="G72" i="28"/>
  <c r="G71" i="28"/>
  <c r="G70" i="28"/>
  <c r="G69" i="28"/>
  <c r="G68" i="28"/>
  <c r="G67" i="28"/>
  <c r="G66" i="28"/>
  <c r="G65" i="28"/>
  <c r="G64" i="28"/>
  <c r="G63" i="28"/>
  <c r="G62" i="28"/>
  <c r="G61" i="28"/>
  <c r="G60" i="28"/>
  <c r="G59" i="28"/>
  <c r="G58" i="28"/>
  <c r="G57" i="28"/>
  <c r="G56" i="28"/>
  <c r="G55" i="28"/>
  <c r="G54" i="28"/>
  <c r="G53" i="28"/>
  <c r="G52" i="28"/>
  <c r="G51" i="28"/>
  <c r="G50" i="28"/>
  <c r="G49" i="28"/>
  <c r="G48" i="28"/>
  <c r="G47" i="28"/>
  <c r="G46" i="28"/>
  <c r="G45" i="28"/>
  <c r="G44" i="28"/>
  <c r="G43" i="28"/>
  <c r="G42" i="28"/>
  <c r="G41" i="28"/>
  <c r="G40" i="28"/>
  <c r="G39" i="28"/>
  <c r="G38" i="28"/>
  <c r="G37" i="28"/>
  <c r="G36" i="28"/>
  <c r="G35" i="28"/>
  <c r="G34" i="28"/>
  <c r="G33" i="28"/>
  <c r="G32" i="28"/>
  <c r="G31" i="28"/>
  <c r="G30" i="28"/>
  <c r="G29" i="28"/>
  <c r="G28" i="28"/>
  <c r="G27" i="28"/>
  <c r="G26" i="28"/>
  <c r="G25" i="28"/>
  <c r="G24" i="28"/>
  <c r="G23" i="28"/>
  <c r="G22" i="28"/>
  <c r="G21" i="28"/>
  <c r="G20" i="28"/>
  <c r="G19" i="28"/>
  <c r="G18" i="28"/>
  <c r="G17" i="28"/>
  <c r="G16" i="28"/>
  <c r="G15" i="28"/>
  <c r="G14" i="28"/>
  <c r="G13" i="28"/>
  <c r="G12" i="28"/>
  <c r="G11" i="28"/>
  <c r="G10" i="28"/>
  <c r="G9" i="28"/>
  <c r="G8" i="28"/>
  <c r="G7" i="28"/>
  <c r="G6" i="28"/>
  <c r="G5" i="28"/>
  <c r="G103" i="27"/>
  <c r="G102" i="27"/>
  <c r="G101" i="27"/>
  <c r="G100" i="27"/>
  <c r="G99" i="27"/>
  <c r="G98" i="27"/>
  <c r="G97" i="27"/>
  <c r="G96" i="27"/>
  <c r="G95" i="27"/>
  <c r="G94" i="27"/>
  <c r="G93" i="27"/>
  <c r="G92" i="27"/>
  <c r="G91" i="27"/>
  <c r="G90" i="27"/>
  <c r="G89" i="27"/>
  <c r="G88" i="27"/>
  <c r="G87" i="27"/>
  <c r="G86" i="27"/>
  <c r="G85" i="27"/>
  <c r="G84" i="27"/>
  <c r="G83" i="27"/>
  <c r="G82" i="27"/>
  <c r="G81" i="27"/>
  <c r="G80" i="27"/>
  <c r="G79" i="27"/>
  <c r="G78" i="27"/>
  <c r="G77" i="27"/>
  <c r="G76" i="27"/>
  <c r="G75" i="27"/>
  <c r="G74" i="27"/>
  <c r="G73" i="27"/>
  <c r="G72" i="27"/>
  <c r="G71" i="27"/>
  <c r="G70" i="27"/>
  <c r="G69" i="27"/>
  <c r="G68" i="27"/>
  <c r="G67" i="27"/>
  <c r="G66" i="27"/>
  <c r="G65" i="27"/>
  <c r="G64" i="27"/>
  <c r="G63" i="27"/>
  <c r="G62" i="27"/>
  <c r="G61" i="27"/>
  <c r="G60" i="27"/>
  <c r="G59" i="27"/>
  <c r="G58" i="27"/>
  <c r="G57" i="27"/>
  <c r="G56" i="27"/>
  <c r="G55" i="27"/>
  <c r="G54" i="27"/>
  <c r="G53" i="27"/>
  <c r="G52" i="27"/>
  <c r="G51" i="27"/>
  <c r="G50" i="27"/>
  <c r="G49" i="27"/>
  <c r="G48" i="27"/>
  <c r="G47" i="27"/>
  <c r="G46" i="27"/>
  <c r="G45" i="27"/>
  <c r="G44" i="27"/>
  <c r="G43" i="27"/>
  <c r="G42" i="27"/>
  <c r="G41" i="27"/>
  <c r="G40" i="27"/>
  <c r="G39" i="27"/>
  <c r="G38" i="27"/>
  <c r="G37" i="27"/>
  <c r="G36" i="27"/>
  <c r="G35" i="27"/>
  <c r="G34" i="27"/>
  <c r="G33" i="27"/>
  <c r="G32" i="27"/>
  <c r="G31" i="27"/>
  <c r="G30" i="27"/>
  <c r="G29" i="27"/>
  <c r="G28" i="27"/>
  <c r="G27" i="27"/>
  <c r="G26" i="27"/>
  <c r="G25" i="27"/>
  <c r="G24" i="27"/>
  <c r="G23" i="27"/>
  <c r="G22" i="27"/>
  <c r="G21" i="27"/>
  <c r="G20" i="27"/>
  <c r="G19" i="27"/>
  <c r="G18" i="27"/>
  <c r="G17" i="27"/>
  <c r="G16" i="27"/>
  <c r="G15" i="27"/>
  <c r="G14" i="27"/>
  <c r="G13" i="27"/>
  <c r="G12" i="27"/>
  <c r="G11" i="27"/>
  <c r="G10" i="27"/>
  <c r="G9" i="27"/>
  <c r="G8" i="27"/>
  <c r="G7" i="27"/>
  <c r="G6" i="27"/>
  <c r="G5" i="27"/>
  <c r="G103" i="26"/>
  <c r="G102" i="26"/>
  <c r="G101" i="26"/>
  <c r="G100" i="26"/>
  <c r="G99" i="26"/>
  <c r="G98" i="26"/>
  <c r="G97" i="26"/>
  <c r="G96" i="26"/>
  <c r="G95" i="26"/>
  <c r="G94" i="26"/>
  <c r="G93" i="26"/>
  <c r="G92" i="26"/>
  <c r="G91" i="26"/>
  <c r="G90" i="26"/>
  <c r="G89" i="26"/>
  <c r="G88" i="26"/>
  <c r="G87" i="26"/>
  <c r="G86" i="26"/>
  <c r="G85" i="26"/>
  <c r="G84" i="26"/>
  <c r="G83" i="26"/>
  <c r="G82" i="26"/>
  <c r="G81" i="26"/>
  <c r="G80" i="26"/>
  <c r="G79" i="26"/>
  <c r="G78" i="26"/>
  <c r="G77" i="26"/>
  <c r="G76" i="26"/>
  <c r="G75" i="26"/>
  <c r="G74" i="26"/>
  <c r="G73" i="26"/>
  <c r="G72" i="26"/>
  <c r="G71" i="26"/>
  <c r="G70" i="26"/>
  <c r="G69" i="26"/>
  <c r="G68" i="26"/>
  <c r="G67" i="26"/>
  <c r="G66" i="26"/>
  <c r="G65" i="26"/>
  <c r="G64" i="26"/>
  <c r="G63" i="26"/>
  <c r="G62" i="26"/>
  <c r="G61" i="26"/>
  <c r="G60" i="26"/>
  <c r="G59" i="26"/>
  <c r="G58" i="26"/>
  <c r="G57" i="26"/>
  <c r="G56" i="26"/>
  <c r="G55" i="26"/>
  <c r="G54" i="26"/>
  <c r="G53" i="26"/>
  <c r="G52" i="26"/>
  <c r="G51" i="26"/>
  <c r="G50" i="26"/>
  <c r="G49" i="26"/>
  <c r="G48" i="26"/>
  <c r="G47" i="26"/>
  <c r="G46" i="26"/>
  <c r="G45" i="26"/>
  <c r="G44" i="26"/>
  <c r="G43" i="26"/>
  <c r="G42" i="26"/>
  <c r="G41" i="26"/>
  <c r="G40" i="26"/>
  <c r="G39" i="26"/>
  <c r="G38" i="26"/>
  <c r="G37" i="26"/>
  <c r="G36" i="26"/>
  <c r="G35" i="26"/>
  <c r="G34" i="26"/>
  <c r="G33" i="26"/>
  <c r="G32" i="26"/>
  <c r="G31" i="26"/>
  <c r="G30" i="26"/>
  <c r="G29" i="26"/>
  <c r="G28" i="26"/>
  <c r="G27" i="26"/>
  <c r="G26" i="26"/>
  <c r="G25" i="26"/>
  <c r="G24" i="26"/>
  <c r="G23" i="26"/>
  <c r="G22" i="26"/>
  <c r="G21" i="26"/>
  <c r="G20" i="26"/>
  <c r="G19" i="26"/>
  <c r="G18" i="26"/>
  <c r="G17" i="26"/>
  <c r="G16" i="26"/>
  <c r="G15" i="26"/>
  <c r="G14" i="26"/>
  <c r="G13" i="26"/>
  <c r="G12" i="26"/>
  <c r="G11" i="26"/>
  <c r="G10" i="26"/>
  <c r="G9" i="26"/>
  <c r="G8" i="26"/>
  <c r="G7" i="26"/>
  <c r="G6" i="26"/>
  <c r="G5" i="26"/>
  <c r="G103" i="24"/>
  <c r="G102" i="24"/>
  <c r="G101" i="24"/>
  <c r="G100" i="24"/>
  <c r="G99" i="24"/>
  <c r="G98" i="24"/>
  <c r="G97" i="24"/>
  <c r="G96" i="24"/>
  <c r="G95" i="24"/>
  <c r="G94" i="24"/>
  <c r="G93" i="24"/>
  <c r="G92" i="24"/>
  <c r="G91" i="24"/>
  <c r="G90" i="24"/>
  <c r="G89" i="24"/>
  <c r="G88" i="24"/>
  <c r="G87" i="24"/>
  <c r="G86" i="24"/>
  <c r="G85" i="24"/>
  <c r="G84" i="24"/>
  <c r="G83" i="24"/>
  <c r="G82" i="24"/>
  <c r="G81" i="24"/>
  <c r="G80" i="24"/>
  <c r="G79" i="24"/>
  <c r="G78" i="24"/>
  <c r="G77" i="24"/>
  <c r="G76" i="24"/>
  <c r="G75" i="24"/>
  <c r="G74" i="24"/>
  <c r="G73" i="24"/>
  <c r="G72" i="24"/>
  <c r="G71" i="24"/>
  <c r="G70" i="24"/>
  <c r="G69" i="24"/>
  <c r="G68" i="24"/>
  <c r="G67" i="24"/>
  <c r="G66" i="24"/>
  <c r="G65" i="24"/>
  <c r="G64" i="24"/>
  <c r="G63" i="24"/>
  <c r="G62" i="24"/>
  <c r="G61" i="24"/>
  <c r="G60" i="24"/>
  <c r="G59" i="24"/>
  <c r="G58" i="24"/>
  <c r="G57" i="24"/>
  <c r="G56" i="24"/>
  <c r="G55" i="24"/>
  <c r="G54" i="24"/>
  <c r="G53" i="24"/>
  <c r="G52" i="24"/>
  <c r="G51" i="24"/>
  <c r="G50" i="24"/>
  <c r="G49" i="24"/>
  <c r="G48" i="24"/>
  <c r="G47" i="24"/>
  <c r="G46" i="24"/>
  <c r="G45" i="24"/>
  <c r="G44" i="24"/>
  <c r="G43" i="24"/>
  <c r="G42" i="24"/>
  <c r="G41" i="24"/>
  <c r="G40" i="24"/>
  <c r="G39" i="24"/>
  <c r="G38" i="24"/>
  <c r="G37" i="24"/>
  <c r="G36" i="24"/>
  <c r="G35" i="24"/>
  <c r="G34" i="24"/>
  <c r="G33" i="24"/>
  <c r="G32" i="24"/>
  <c r="G31" i="24"/>
  <c r="G30" i="24"/>
  <c r="G29" i="24"/>
  <c r="G28" i="24"/>
  <c r="G27" i="24"/>
  <c r="G26" i="24"/>
  <c r="G25" i="24"/>
  <c r="G24" i="24"/>
  <c r="G23" i="24"/>
  <c r="G22" i="24"/>
  <c r="G21" i="24"/>
  <c r="G20" i="24"/>
  <c r="G19" i="24"/>
  <c r="G18" i="24"/>
  <c r="G17" i="24"/>
  <c r="G16" i="24"/>
  <c r="G15" i="24"/>
  <c r="G14" i="24"/>
  <c r="G13" i="24"/>
  <c r="G12" i="24"/>
  <c r="G11" i="24"/>
  <c r="G10" i="24"/>
  <c r="G9" i="24"/>
  <c r="G8" i="24"/>
  <c r="G7" i="24"/>
  <c r="G6" i="24"/>
  <c r="G5" i="24"/>
  <c r="G103" i="22"/>
  <c r="G102" i="22"/>
  <c r="G101" i="22"/>
  <c r="G100" i="22"/>
  <c r="G99" i="22"/>
  <c r="G98" i="22"/>
  <c r="G97" i="22"/>
  <c r="G96" i="22"/>
  <c r="G95" i="22"/>
  <c r="G94" i="22"/>
  <c r="G93" i="22"/>
  <c r="G92" i="22"/>
  <c r="G91" i="22"/>
  <c r="G90" i="22"/>
  <c r="G89" i="22"/>
  <c r="G88" i="22"/>
  <c r="G87" i="22"/>
  <c r="G86" i="22"/>
  <c r="G85" i="22"/>
  <c r="G84" i="22"/>
  <c r="G83" i="22"/>
  <c r="G82" i="22"/>
  <c r="G81" i="22"/>
  <c r="G80" i="22"/>
  <c r="G79" i="22"/>
  <c r="G78" i="22"/>
  <c r="G77" i="22"/>
  <c r="G76" i="22"/>
  <c r="G75" i="22"/>
  <c r="G74" i="22"/>
  <c r="G73" i="22"/>
  <c r="G72" i="22"/>
  <c r="G71" i="22"/>
  <c r="G70" i="22"/>
  <c r="G69" i="22"/>
  <c r="G68" i="22"/>
  <c r="G67" i="22"/>
  <c r="G66" i="22"/>
  <c r="G65" i="22"/>
  <c r="G64" i="22"/>
  <c r="G63" i="22"/>
  <c r="G62" i="22"/>
  <c r="G61" i="22"/>
  <c r="G60" i="22"/>
  <c r="G59" i="22"/>
  <c r="G58" i="22"/>
  <c r="G57" i="22"/>
  <c r="G56" i="22"/>
  <c r="G55" i="22"/>
  <c r="G54" i="22"/>
  <c r="G53" i="22"/>
  <c r="G52" i="22"/>
  <c r="G51" i="22"/>
  <c r="G50" i="22"/>
  <c r="G49" i="22"/>
  <c r="G48" i="22"/>
  <c r="G47" i="22"/>
  <c r="G46" i="22"/>
  <c r="G45" i="22"/>
  <c r="G44" i="22"/>
  <c r="G43" i="22"/>
  <c r="G42" i="22"/>
  <c r="G41" i="22"/>
  <c r="G40" i="22"/>
  <c r="G39" i="22"/>
  <c r="G38" i="22"/>
  <c r="G37" i="22"/>
  <c r="G36" i="22"/>
  <c r="G35" i="22"/>
  <c r="G34" i="22"/>
  <c r="G33" i="22"/>
  <c r="G32" i="22"/>
  <c r="G31" i="22"/>
  <c r="G30" i="22"/>
  <c r="G29" i="22"/>
  <c r="G28" i="22"/>
  <c r="G27" i="22"/>
  <c r="G26" i="22"/>
  <c r="G25" i="22"/>
  <c r="G24" i="22"/>
  <c r="G23" i="22"/>
  <c r="G22" i="22"/>
  <c r="G21" i="22"/>
  <c r="G20" i="22"/>
  <c r="G19" i="22"/>
  <c r="G18" i="22"/>
  <c r="G17" i="22"/>
  <c r="G16" i="22"/>
  <c r="G15" i="22"/>
  <c r="G14" i="22"/>
  <c r="G13" i="22"/>
  <c r="G12" i="22"/>
  <c r="G11" i="22"/>
  <c r="G10" i="22"/>
  <c r="G9" i="22"/>
  <c r="G8" i="22"/>
  <c r="G7" i="22"/>
  <c r="G6" i="22"/>
  <c r="G5" i="22"/>
  <c r="AD502" i="17"/>
  <c r="AE502" i="17"/>
  <c r="AE501" i="17"/>
  <c r="AD501" i="17"/>
  <c r="M4" i="22"/>
  <c r="L4" i="22"/>
  <c r="K4" i="22"/>
  <c r="J4" i="22"/>
  <c r="F4" i="22"/>
  <c r="I4" i="22"/>
  <c r="H4" i="22"/>
  <c r="E4" i="22"/>
  <c r="C4" i="22"/>
  <c r="M4" i="24"/>
  <c r="L4" i="24"/>
  <c r="K4" i="24"/>
  <c r="J4" i="24"/>
  <c r="F4" i="24"/>
  <c r="I4" i="24"/>
  <c r="H4" i="24"/>
  <c r="E4" i="24"/>
  <c r="C4" i="24"/>
  <c r="M4" i="25"/>
  <c r="L4" i="25"/>
  <c r="K4" i="25"/>
  <c r="J4" i="25"/>
  <c r="F4" i="25"/>
  <c r="I4" i="25"/>
  <c r="H4" i="25"/>
  <c r="E4" i="25"/>
  <c r="C4" i="25"/>
  <c r="M4" i="26"/>
  <c r="L4" i="26"/>
  <c r="K4" i="26"/>
  <c r="J4" i="26"/>
  <c r="F4" i="26"/>
  <c r="I4" i="26"/>
  <c r="H4" i="26"/>
  <c r="E4" i="26"/>
  <c r="C4" i="26"/>
  <c r="M4" i="27"/>
  <c r="L4" i="27"/>
  <c r="K4" i="27"/>
  <c r="J4" i="27"/>
  <c r="F4" i="27"/>
  <c r="I4" i="27"/>
  <c r="H4" i="27"/>
  <c r="E4" i="27"/>
  <c r="C4" i="27"/>
  <c r="M4" i="28"/>
  <c r="L4" i="28"/>
  <c r="K4" i="28"/>
  <c r="J4" i="28"/>
  <c r="F4" i="28"/>
  <c r="I4" i="28"/>
  <c r="H4" i="28"/>
  <c r="E4" i="28"/>
  <c r="C4" i="28"/>
  <c r="M4" i="29"/>
  <c r="L4" i="29"/>
  <c r="K4" i="29"/>
  <c r="J4" i="29"/>
  <c r="F4" i="29"/>
  <c r="I4" i="29"/>
  <c r="H4" i="29"/>
  <c r="E4" i="29"/>
  <c r="C4" i="29"/>
  <c r="M4" i="30"/>
  <c r="L4" i="30"/>
  <c r="K4" i="30"/>
  <c r="J4" i="30"/>
  <c r="F4" i="30"/>
  <c r="I4" i="30"/>
  <c r="H4" i="30"/>
  <c r="E4" i="30"/>
  <c r="C4" i="30"/>
  <c r="J4" i="31"/>
  <c r="K4" i="31"/>
  <c r="L4" i="31"/>
  <c r="M4" i="31"/>
  <c r="F4" i="31"/>
  <c r="I4" i="31"/>
  <c r="H4" i="31"/>
  <c r="E4" i="31"/>
  <c r="C4" i="31"/>
  <c r="M103" i="31" l="1"/>
  <c r="L103" i="31"/>
  <c r="K103" i="31"/>
  <c r="J103" i="31"/>
  <c r="I103" i="31"/>
  <c r="H103" i="31"/>
  <c r="E103" i="31"/>
  <c r="M102" i="31"/>
  <c r="L102" i="31"/>
  <c r="K102" i="31"/>
  <c r="J102" i="31"/>
  <c r="I102" i="31"/>
  <c r="H102" i="31"/>
  <c r="E102" i="31"/>
  <c r="M101" i="31"/>
  <c r="L101" i="31"/>
  <c r="K101" i="31"/>
  <c r="J101" i="31"/>
  <c r="I101" i="31"/>
  <c r="H101" i="31"/>
  <c r="E101" i="31"/>
  <c r="M100" i="31"/>
  <c r="L100" i="31"/>
  <c r="K100" i="31"/>
  <c r="J100" i="31"/>
  <c r="I100" i="31"/>
  <c r="H100" i="31"/>
  <c r="E100" i="31"/>
  <c r="M99" i="31"/>
  <c r="L99" i="31"/>
  <c r="K99" i="31"/>
  <c r="J99" i="31"/>
  <c r="I99" i="31"/>
  <c r="H99" i="31"/>
  <c r="E99" i="31"/>
  <c r="M98" i="31"/>
  <c r="L98" i="31"/>
  <c r="K98" i="31"/>
  <c r="J98" i="31"/>
  <c r="I98" i="31"/>
  <c r="H98" i="31"/>
  <c r="E98" i="31"/>
  <c r="M97" i="31"/>
  <c r="L97" i="31"/>
  <c r="K97" i="31"/>
  <c r="J97" i="31"/>
  <c r="I97" i="31"/>
  <c r="H97" i="31"/>
  <c r="E97" i="31"/>
  <c r="M96" i="31"/>
  <c r="L96" i="31"/>
  <c r="K96" i="31"/>
  <c r="J96" i="31"/>
  <c r="I96" i="31"/>
  <c r="H96" i="31"/>
  <c r="E96" i="31"/>
  <c r="M95" i="31"/>
  <c r="L95" i="31"/>
  <c r="K95" i="31"/>
  <c r="J95" i="31"/>
  <c r="I95" i="31"/>
  <c r="H95" i="31"/>
  <c r="E95" i="31"/>
  <c r="M94" i="31"/>
  <c r="L94" i="31"/>
  <c r="K94" i="31"/>
  <c r="J94" i="31"/>
  <c r="I94" i="31"/>
  <c r="H94" i="31"/>
  <c r="E94" i="31"/>
  <c r="M93" i="31"/>
  <c r="L93" i="31"/>
  <c r="K93" i="31"/>
  <c r="J93" i="31"/>
  <c r="I93" i="31"/>
  <c r="H93" i="31"/>
  <c r="E93" i="31"/>
  <c r="M92" i="31"/>
  <c r="L92" i="31"/>
  <c r="K92" i="31"/>
  <c r="J92" i="31"/>
  <c r="I92" i="31"/>
  <c r="H92" i="31"/>
  <c r="E92" i="31"/>
  <c r="M91" i="31"/>
  <c r="L91" i="31"/>
  <c r="K91" i="31"/>
  <c r="J91" i="31"/>
  <c r="I91" i="31"/>
  <c r="H91" i="31"/>
  <c r="E91" i="31"/>
  <c r="M90" i="31"/>
  <c r="L90" i="31"/>
  <c r="K90" i="31"/>
  <c r="J90" i="31"/>
  <c r="I90" i="31"/>
  <c r="H90" i="31"/>
  <c r="E90" i="31"/>
  <c r="M89" i="31"/>
  <c r="L89" i="31"/>
  <c r="K89" i="31"/>
  <c r="J89" i="31"/>
  <c r="I89" i="31"/>
  <c r="H89" i="31"/>
  <c r="E89" i="31"/>
  <c r="M88" i="31"/>
  <c r="L88" i="31"/>
  <c r="K88" i="31"/>
  <c r="J88" i="31"/>
  <c r="I88" i="31"/>
  <c r="H88" i="31"/>
  <c r="E88" i="31"/>
  <c r="M87" i="31"/>
  <c r="L87" i="31"/>
  <c r="K87" i="31"/>
  <c r="J87" i="31"/>
  <c r="I87" i="31"/>
  <c r="H87" i="31"/>
  <c r="E87" i="31"/>
  <c r="M86" i="31"/>
  <c r="L86" i="31"/>
  <c r="K86" i="31"/>
  <c r="J86" i="31"/>
  <c r="I86" i="31"/>
  <c r="H86" i="31"/>
  <c r="E86" i="31"/>
  <c r="M85" i="31"/>
  <c r="L85" i="31"/>
  <c r="K85" i="31"/>
  <c r="J85" i="31"/>
  <c r="I85" i="31"/>
  <c r="H85" i="31"/>
  <c r="E85" i="31"/>
  <c r="M84" i="31"/>
  <c r="L84" i="31"/>
  <c r="K84" i="31"/>
  <c r="J84" i="31"/>
  <c r="I84" i="31"/>
  <c r="H84" i="31"/>
  <c r="E84" i="31"/>
  <c r="M83" i="31"/>
  <c r="L83" i="31"/>
  <c r="K83" i="31"/>
  <c r="J83" i="31"/>
  <c r="I83" i="31"/>
  <c r="H83" i="31"/>
  <c r="E83" i="31"/>
  <c r="M82" i="31"/>
  <c r="L82" i="31"/>
  <c r="K82" i="31"/>
  <c r="J82" i="31"/>
  <c r="I82" i="31"/>
  <c r="H82" i="31"/>
  <c r="E82" i="31"/>
  <c r="M81" i="31"/>
  <c r="L81" i="31"/>
  <c r="K81" i="31"/>
  <c r="J81" i="31"/>
  <c r="I81" i="31"/>
  <c r="H81" i="31"/>
  <c r="E81" i="31"/>
  <c r="M80" i="31"/>
  <c r="L80" i="31"/>
  <c r="K80" i="31"/>
  <c r="J80" i="31"/>
  <c r="I80" i="31"/>
  <c r="H80" i="31"/>
  <c r="E80" i="31"/>
  <c r="M79" i="31"/>
  <c r="L79" i="31"/>
  <c r="K79" i="31"/>
  <c r="J79" i="31"/>
  <c r="I79" i="31"/>
  <c r="H79" i="31"/>
  <c r="E79" i="31"/>
  <c r="M78" i="31"/>
  <c r="L78" i="31"/>
  <c r="K78" i="31"/>
  <c r="J78" i="31"/>
  <c r="I78" i="31"/>
  <c r="H78" i="31"/>
  <c r="E78" i="31"/>
  <c r="M77" i="31"/>
  <c r="L77" i="31"/>
  <c r="K77" i="31"/>
  <c r="J77" i="31"/>
  <c r="I77" i="31"/>
  <c r="H77" i="31"/>
  <c r="E77" i="31"/>
  <c r="M76" i="31"/>
  <c r="L76" i="31"/>
  <c r="K76" i="31"/>
  <c r="J76" i="31"/>
  <c r="I76" i="31"/>
  <c r="H76" i="31"/>
  <c r="E76" i="31"/>
  <c r="M75" i="31"/>
  <c r="L75" i="31"/>
  <c r="K75" i="31"/>
  <c r="J75" i="31"/>
  <c r="I75" i="31"/>
  <c r="H75" i="31"/>
  <c r="E75" i="31"/>
  <c r="M74" i="31"/>
  <c r="L74" i="31"/>
  <c r="K74" i="31"/>
  <c r="J74" i="31"/>
  <c r="I74" i="31"/>
  <c r="H74" i="31"/>
  <c r="E74" i="31"/>
  <c r="M73" i="31"/>
  <c r="L73" i="31"/>
  <c r="K73" i="31"/>
  <c r="J73" i="31"/>
  <c r="I73" i="31"/>
  <c r="H73" i="31"/>
  <c r="E73" i="31"/>
  <c r="M72" i="31"/>
  <c r="L72" i="31"/>
  <c r="K72" i="31"/>
  <c r="J72" i="31"/>
  <c r="I72" i="31"/>
  <c r="H72" i="31"/>
  <c r="E72" i="31"/>
  <c r="M71" i="31"/>
  <c r="L71" i="31"/>
  <c r="K71" i="31"/>
  <c r="J71" i="31"/>
  <c r="I71" i="31"/>
  <c r="H71" i="31"/>
  <c r="E71" i="31"/>
  <c r="M70" i="31"/>
  <c r="L70" i="31"/>
  <c r="K70" i="31"/>
  <c r="J70" i="31"/>
  <c r="I70" i="31"/>
  <c r="H70" i="31"/>
  <c r="E70" i="31"/>
  <c r="M69" i="31"/>
  <c r="L69" i="31"/>
  <c r="K69" i="31"/>
  <c r="J69" i="31"/>
  <c r="I69" i="31"/>
  <c r="H69" i="31"/>
  <c r="E69" i="31"/>
  <c r="M68" i="31"/>
  <c r="L68" i="31"/>
  <c r="K68" i="31"/>
  <c r="J68" i="31"/>
  <c r="I68" i="31"/>
  <c r="H68" i="31"/>
  <c r="E68" i="31"/>
  <c r="M67" i="31"/>
  <c r="L67" i="31"/>
  <c r="K67" i="31"/>
  <c r="J67" i="31"/>
  <c r="I67" i="31"/>
  <c r="H67" i="31"/>
  <c r="E67" i="31"/>
  <c r="M66" i="31"/>
  <c r="L66" i="31"/>
  <c r="K66" i="31"/>
  <c r="J66" i="31"/>
  <c r="I66" i="31"/>
  <c r="H66" i="31"/>
  <c r="E66" i="31"/>
  <c r="M65" i="31"/>
  <c r="L65" i="31"/>
  <c r="K65" i="31"/>
  <c r="J65" i="31"/>
  <c r="I65" i="31"/>
  <c r="H65" i="31"/>
  <c r="E65" i="31"/>
  <c r="M64" i="31"/>
  <c r="L64" i="31"/>
  <c r="K64" i="31"/>
  <c r="J64" i="31"/>
  <c r="I64" i="31"/>
  <c r="H64" i="31"/>
  <c r="E64" i="31"/>
  <c r="M63" i="31"/>
  <c r="L63" i="31"/>
  <c r="K63" i="31"/>
  <c r="J63" i="31"/>
  <c r="I63" i="31"/>
  <c r="H63" i="31"/>
  <c r="E63" i="31"/>
  <c r="M62" i="31"/>
  <c r="L62" i="31"/>
  <c r="K62" i="31"/>
  <c r="J62" i="31"/>
  <c r="I62" i="31"/>
  <c r="H62" i="31"/>
  <c r="E62" i="31"/>
  <c r="M61" i="31"/>
  <c r="L61" i="31"/>
  <c r="K61" i="31"/>
  <c r="J61" i="31"/>
  <c r="I61" i="31"/>
  <c r="H61" i="31"/>
  <c r="E61" i="31"/>
  <c r="M60" i="31"/>
  <c r="L60" i="31"/>
  <c r="K60" i="31"/>
  <c r="J60" i="31"/>
  <c r="I60" i="31"/>
  <c r="H60" i="31"/>
  <c r="E60" i="31"/>
  <c r="M59" i="31"/>
  <c r="L59" i="31"/>
  <c r="K59" i="31"/>
  <c r="J59" i="31"/>
  <c r="I59" i="31"/>
  <c r="H59" i="31"/>
  <c r="E59" i="31"/>
  <c r="M58" i="31"/>
  <c r="L58" i="31"/>
  <c r="K58" i="31"/>
  <c r="J58" i="31"/>
  <c r="I58" i="31"/>
  <c r="H58" i="31"/>
  <c r="E58" i="31"/>
  <c r="M57" i="31"/>
  <c r="L57" i="31"/>
  <c r="K57" i="31"/>
  <c r="J57" i="31"/>
  <c r="I57" i="31"/>
  <c r="H57" i="31"/>
  <c r="E57" i="31"/>
  <c r="M56" i="31"/>
  <c r="L56" i="31"/>
  <c r="K56" i="31"/>
  <c r="J56" i="31"/>
  <c r="I56" i="31"/>
  <c r="H56" i="31"/>
  <c r="E56" i="31"/>
  <c r="M55" i="31"/>
  <c r="L55" i="31"/>
  <c r="K55" i="31"/>
  <c r="J55" i="31"/>
  <c r="I55" i="31"/>
  <c r="H55" i="31"/>
  <c r="E55" i="31"/>
  <c r="M54" i="31"/>
  <c r="L54" i="31"/>
  <c r="K54" i="31"/>
  <c r="J54" i="31"/>
  <c r="I54" i="31"/>
  <c r="H54" i="31"/>
  <c r="E54" i="31"/>
  <c r="M53" i="31"/>
  <c r="L53" i="31"/>
  <c r="K53" i="31"/>
  <c r="J53" i="31"/>
  <c r="I53" i="31"/>
  <c r="H53" i="31"/>
  <c r="E53" i="31"/>
  <c r="M52" i="31"/>
  <c r="L52" i="31"/>
  <c r="K52" i="31"/>
  <c r="J52" i="31"/>
  <c r="I52" i="31"/>
  <c r="H52" i="31"/>
  <c r="E52" i="31"/>
  <c r="M51" i="31"/>
  <c r="L51" i="31"/>
  <c r="K51" i="31"/>
  <c r="J51" i="31"/>
  <c r="I51" i="31"/>
  <c r="H51" i="31"/>
  <c r="E51" i="31"/>
  <c r="M50" i="31"/>
  <c r="L50" i="31"/>
  <c r="K50" i="31"/>
  <c r="J50" i="31"/>
  <c r="I50" i="31"/>
  <c r="H50" i="31"/>
  <c r="E50" i="31"/>
  <c r="M49" i="31"/>
  <c r="L49" i="31"/>
  <c r="K49" i="31"/>
  <c r="J49" i="31"/>
  <c r="I49" i="31"/>
  <c r="H49" i="31"/>
  <c r="E49" i="31"/>
  <c r="M48" i="31"/>
  <c r="L48" i="31"/>
  <c r="K48" i="31"/>
  <c r="J48" i="31"/>
  <c r="I48" i="31"/>
  <c r="H48" i="31"/>
  <c r="E48" i="31"/>
  <c r="M47" i="31"/>
  <c r="L47" i="31"/>
  <c r="K47" i="31"/>
  <c r="J47" i="31"/>
  <c r="I47" i="31"/>
  <c r="H47" i="31"/>
  <c r="E47" i="31"/>
  <c r="M46" i="31"/>
  <c r="L46" i="31"/>
  <c r="K46" i="31"/>
  <c r="J46" i="31"/>
  <c r="I46" i="31"/>
  <c r="H46" i="31"/>
  <c r="E46" i="31"/>
  <c r="M45" i="31"/>
  <c r="L45" i="31"/>
  <c r="K45" i="31"/>
  <c r="J45" i="31"/>
  <c r="I45" i="31"/>
  <c r="H45" i="31"/>
  <c r="E45" i="31"/>
  <c r="M44" i="31"/>
  <c r="L44" i="31"/>
  <c r="K44" i="31"/>
  <c r="J44" i="31"/>
  <c r="I44" i="31"/>
  <c r="H44" i="31"/>
  <c r="E44" i="31"/>
  <c r="M43" i="31"/>
  <c r="L43" i="31"/>
  <c r="K43" i="31"/>
  <c r="J43" i="31"/>
  <c r="I43" i="31"/>
  <c r="H43" i="31"/>
  <c r="E43" i="31"/>
  <c r="M42" i="31"/>
  <c r="L42" i="31"/>
  <c r="K42" i="31"/>
  <c r="J42" i="31"/>
  <c r="I42" i="31"/>
  <c r="H42" i="31"/>
  <c r="E42" i="31"/>
  <c r="M41" i="31"/>
  <c r="L41" i="31"/>
  <c r="K41" i="31"/>
  <c r="J41" i="31"/>
  <c r="I41" i="31"/>
  <c r="H41" i="31"/>
  <c r="E41" i="31"/>
  <c r="M40" i="31"/>
  <c r="L40" i="31"/>
  <c r="K40" i="31"/>
  <c r="J40" i="31"/>
  <c r="I40" i="31"/>
  <c r="H40" i="31"/>
  <c r="E40" i="31"/>
  <c r="M39" i="31"/>
  <c r="L39" i="31"/>
  <c r="K39" i="31"/>
  <c r="J39" i="31"/>
  <c r="I39" i="31"/>
  <c r="H39" i="31"/>
  <c r="E39" i="31"/>
  <c r="M38" i="31"/>
  <c r="L38" i="31"/>
  <c r="K38" i="31"/>
  <c r="J38" i="31"/>
  <c r="I38" i="31"/>
  <c r="H38" i="31"/>
  <c r="E38" i="31"/>
  <c r="M37" i="31"/>
  <c r="L37" i="31"/>
  <c r="K37" i="31"/>
  <c r="J37" i="31"/>
  <c r="I37" i="31"/>
  <c r="H37" i="31"/>
  <c r="E37" i="31"/>
  <c r="M36" i="31"/>
  <c r="L36" i="31"/>
  <c r="K36" i="31"/>
  <c r="J36" i="31"/>
  <c r="I36" i="31"/>
  <c r="H36" i="31"/>
  <c r="E36" i="31"/>
  <c r="M35" i="31"/>
  <c r="L35" i="31"/>
  <c r="K35" i="31"/>
  <c r="J35" i="31"/>
  <c r="I35" i="31"/>
  <c r="H35" i="31"/>
  <c r="E35" i="31"/>
  <c r="M34" i="31"/>
  <c r="L34" i="31"/>
  <c r="K34" i="31"/>
  <c r="J34" i="31"/>
  <c r="I34" i="31"/>
  <c r="H34" i="31"/>
  <c r="E34" i="31"/>
  <c r="M33" i="31"/>
  <c r="L33" i="31"/>
  <c r="K33" i="31"/>
  <c r="J33" i="31"/>
  <c r="I33" i="31"/>
  <c r="H33" i="31"/>
  <c r="E33" i="31"/>
  <c r="M32" i="31"/>
  <c r="L32" i="31"/>
  <c r="K32" i="31"/>
  <c r="J32" i="31"/>
  <c r="I32" i="31"/>
  <c r="H32" i="31"/>
  <c r="E32" i="31"/>
  <c r="M31" i="31"/>
  <c r="L31" i="31"/>
  <c r="K31" i="31"/>
  <c r="J31" i="31"/>
  <c r="I31" i="31"/>
  <c r="H31" i="31"/>
  <c r="E31" i="31"/>
  <c r="M30" i="31"/>
  <c r="L30" i="31"/>
  <c r="K30" i="31"/>
  <c r="J30" i="31"/>
  <c r="I30" i="31"/>
  <c r="H30" i="31"/>
  <c r="E30" i="31"/>
  <c r="M29" i="31"/>
  <c r="L29" i="31"/>
  <c r="K29" i="31"/>
  <c r="J29" i="31"/>
  <c r="I29" i="31"/>
  <c r="H29" i="31"/>
  <c r="E29" i="31"/>
  <c r="M28" i="31"/>
  <c r="L28" i="31"/>
  <c r="K28" i="31"/>
  <c r="J28" i="31"/>
  <c r="I28" i="31"/>
  <c r="H28" i="31"/>
  <c r="E28" i="31"/>
  <c r="M27" i="31"/>
  <c r="L27" i="31"/>
  <c r="K27" i="31"/>
  <c r="J27" i="31"/>
  <c r="I27" i="31"/>
  <c r="H27" i="31"/>
  <c r="E27" i="31"/>
  <c r="M26" i="31"/>
  <c r="L26" i="31"/>
  <c r="K26" i="31"/>
  <c r="J26" i="31"/>
  <c r="I26" i="31"/>
  <c r="H26" i="31"/>
  <c r="E26" i="31"/>
  <c r="M25" i="31"/>
  <c r="L25" i="31"/>
  <c r="K25" i="31"/>
  <c r="J25" i="31"/>
  <c r="I25" i="31"/>
  <c r="H25" i="31"/>
  <c r="E25" i="31"/>
  <c r="M24" i="31"/>
  <c r="L24" i="31"/>
  <c r="K24" i="31"/>
  <c r="J24" i="31"/>
  <c r="I24" i="31"/>
  <c r="H24" i="31"/>
  <c r="E24" i="31"/>
  <c r="M23" i="31"/>
  <c r="L23" i="31"/>
  <c r="K23" i="31"/>
  <c r="J23" i="31"/>
  <c r="I23" i="31"/>
  <c r="H23" i="31"/>
  <c r="E23" i="31"/>
  <c r="M22" i="31"/>
  <c r="L22" i="31"/>
  <c r="K22" i="31"/>
  <c r="J22" i="31"/>
  <c r="I22" i="31"/>
  <c r="H22" i="31"/>
  <c r="E22" i="31"/>
  <c r="M21" i="31"/>
  <c r="L21" i="31"/>
  <c r="K21" i="31"/>
  <c r="J21" i="31"/>
  <c r="I21" i="31"/>
  <c r="H21" i="31"/>
  <c r="E21" i="31"/>
  <c r="M20" i="31"/>
  <c r="L20" i="31"/>
  <c r="K20" i="31"/>
  <c r="J20" i="31"/>
  <c r="I20" i="31"/>
  <c r="H20" i="31"/>
  <c r="E20" i="31"/>
  <c r="M19" i="31"/>
  <c r="L19" i="31"/>
  <c r="K19" i="31"/>
  <c r="J19" i="31"/>
  <c r="I19" i="31"/>
  <c r="H19" i="31"/>
  <c r="E19" i="31"/>
  <c r="M18" i="31"/>
  <c r="L18" i="31"/>
  <c r="K18" i="31"/>
  <c r="J18" i="31"/>
  <c r="I18" i="31"/>
  <c r="H18" i="31"/>
  <c r="E18" i="31"/>
  <c r="M17" i="31"/>
  <c r="L17" i="31"/>
  <c r="K17" i="31"/>
  <c r="J17" i="31"/>
  <c r="I17" i="31"/>
  <c r="H17" i="31"/>
  <c r="E17" i="31"/>
  <c r="M16" i="31"/>
  <c r="L16" i="31"/>
  <c r="K16" i="31"/>
  <c r="J16" i="31"/>
  <c r="I16" i="31"/>
  <c r="H16" i="31"/>
  <c r="E16" i="31"/>
  <c r="M15" i="31"/>
  <c r="L15" i="31"/>
  <c r="K15" i="31"/>
  <c r="J15" i="31"/>
  <c r="I15" i="31"/>
  <c r="H15" i="31"/>
  <c r="E15" i="31"/>
  <c r="M14" i="31"/>
  <c r="L14" i="31"/>
  <c r="K14" i="31"/>
  <c r="J14" i="31"/>
  <c r="I14" i="31"/>
  <c r="H14" i="31"/>
  <c r="E14" i="31"/>
  <c r="M13" i="31"/>
  <c r="L13" i="31"/>
  <c r="K13" i="31"/>
  <c r="J13" i="31"/>
  <c r="I13" i="31"/>
  <c r="H13" i="31"/>
  <c r="E13" i="31"/>
  <c r="M12" i="31"/>
  <c r="L12" i="31"/>
  <c r="K12" i="31"/>
  <c r="J12" i="31"/>
  <c r="I12" i="31"/>
  <c r="H12" i="31"/>
  <c r="E12" i="31"/>
  <c r="M11" i="31"/>
  <c r="L11" i="31"/>
  <c r="K11" i="31"/>
  <c r="J11" i="31"/>
  <c r="I11" i="31"/>
  <c r="H11" i="31"/>
  <c r="E11" i="31"/>
  <c r="M10" i="31"/>
  <c r="L10" i="31"/>
  <c r="K10" i="31"/>
  <c r="J10" i="31"/>
  <c r="I10" i="31"/>
  <c r="H10" i="31"/>
  <c r="E10" i="31"/>
  <c r="M9" i="31"/>
  <c r="L9" i="31"/>
  <c r="K9" i="31"/>
  <c r="J9" i="31"/>
  <c r="I9" i="31"/>
  <c r="H9" i="31"/>
  <c r="E9" i="31"/>
  <c r="M8" i="31"/>
  <c r="L8" i="31"/>
  <c r="K8" i="31"/>
  <c r="J8" i="31"/>
  <c r="I8" i="31"/>
  <c r="H8" i="31"/>
  <c r="E8" i="31"/>
  <c r="M7" i="31"/>
  <c r="L7" i="31"/>
  <c r="K7" i="31"/>
  <c r="J7" i="31"/>
  <c r="I7" i="31"/>
  <c r="H7" i="31"/>
  <c r="E7" i="31"/>
  <c r="M6" i="31"/>
  <c r="L6" i="31"/>
  <c r="K6" i="31"/>
  <c r="J6" i="31"/>
  <c r="I6" i="31"/>
  <c r="H6" i="31"/>
  <c r="E6" i="31"/>
  <c r="M5" i="31"/>
  <c r="L5" i="31"/>
  <c r="K5" i="31"/>
  <c r="J5" i="31"/>
  <c r="I5" i="31"/>
  <c r="H5" i="31"/>
  <c r="E5" i="31"/>
  <c r="M103" i="30"/>
  <c r="L103" i="30"/>
  <c r="K103" i="30"/>
  <c r="J103" i="30"/>
  <c r="I103" i="30"/>
  <c r="H103" i="30"/>
  <c r="E103" i="30"/>
  <c r="M102" i="30"/>
  <c r="L102" i="30"/>
  <c r="K102" i="30"/>
  <c r="J102" i="30"/>
  <c r="I102" i="30"/>
  <c r="H102" i="30"/>
  <c r="E102" i="30"/>
  <c r="M101" i="30"/>
  <c r="L101" i="30"/>
  <c r="K101" i="30"/>
  <c r="J101" i="30"/>
  <c r="I101" i="30"/>
  <c r="H101" i="30"/>
  <c r="E101" i="30"/>
  <c r="M100" i="30"/>
  <c r="L100" i="30"/>
  <c r="K100" i="30"/>
  <c r="J100" i="30"/>
  <c r="I100" i="30"/>
  <c r="H100" i="30"/>
  <c r="E100" i="30"/>
  <c r="M99" i="30"/>
  <c r="L99" i="30"/>
  <c r="K99" i="30"/>
  <c r="J99" i="30"/>
  <c r="I99" i="30"/>
  <c r="H99" i="30"/>
  <c r="E99" i="30"/>
  <c r="M98" i="30"/>
  <c r="L98" i="30"/>
  <c r="K98" i="30"/>
  <c r="J98" i="30"/>
  <c r="I98" i="30"/>
  <c r="H98" i="30"/>
  <c r="E98" i="30"/>
  <c r="M97" i="30"/>
  <c r="L97" i="30"/>
  <c r="K97" i="30"/>
  <c r="J97" i="30"/>
  <c r="I97" i="30"/>
  <c r="H97" i="30"/>
  <c r="E97" i="30"/>
  <c r="M96" i="30"/>
  <c r="L96" i="30"/>
  <c r="K96" i="30"/>
  <c r="J96" i="30"/>
  <c r="I96" i="30"/>
  <c r="H96" i="30"/>
  <c r="E96" i="30"/>
  <c r="M95" i="30"/>
  <c r="L95" i="30"/>
  <c r="K95" i="30"/>
  <c r="J95" i="30"/>
  <c r="I95" i="30"/>
  <c r="H95" i="30"/>
  <c r="E95" i="30"/>
  <c r="M94" i="30"/>
  <c r="L94" i="30"/>
  <c r="K94" i="30"/>
  <c r="J94" i="30"/>
  <c r="I94" i="30"/>
  <c r="H94" i="30"/>
  <c r="E94" i="30"/>
  <c r="M93" i="30"/>
  <c r="L93" i="30"/>
  <c r="K93" i="30"/>
  <c r="J93" i="30"/>
  <c r="I93" i="30"/>
  <c r="H93" i="30"/>
  <c r="E93" i="30"/>
  <c r="M92" i="30"/>
  <c r="L92" i="30"/>
  <c r="K92" i="30"/>
  <c r="J92" i="30"/>
  <c r="I92" i="30"/>
  <c r="H92" i="30"/>
  <c r="E92" i="30"/>
  <c r="M91" i="30"/>
  <c r="L91" i="30"/>
  <c r="K91" i="30"/>
  <c r="J91" i="30"/>
  <c r="I91" i="30"/>
  <c r="H91" i="30"/>
  <c r="E91" i="30"/>
  <c r="M90" i="30"/>
  <c r="L90" i="30"/>
  <c r="K90" i="30"/>
  <c r="J90" i="30"/>
  <c r="I90" i="30"/>
  <c r="H90" i="30"/>
  <c r="E90" i="30"/>
  <c r="M89" i="30"/>
  <c r="L89" i="30"/>
  <c r="K89" i="30"/>
  <c r="J89" i="30"/>
  <c r="I89" i="30"/>
  <c r="H89" i="30"/>
  <c r="E89" i="30"/>
  <c r="M88" i="30"/>
  <c r="L88" i="30"/>
  <c r="K88" i="30"/>
  <c r="J88" i="30"/>
  <c r="I88" i="30"/>
  <c r="H88" i="30"/>
  <c r="E88" i="30"/>
  <c r="M87" i="30"/>
  <c r="L87" i="30"/>
  <c r="K87" i="30"/>
  <c r="J87" i="30"/>
  <c r="I87" i="30"/>
  <c r="H87" i="30"/>
  <c r="E87" i="30"/>
  <c r="M86" i="30"/>
  <c r="L86" i="30"/>
  <c r="K86" i="30"/>
  <c r="J86" i="30"/>
  <c r="I86" i="30"/>
  <c r="H86" i="30"/>
  <c r="E86" i="30"/>
  <c r="M85" i="30"/>
  <c r="L85" i="30"/>
  <c r="K85" i="30"/>
  <c r="J85" i="30"/>
  <c r="I85" i="30"/>
  <c r="H85" i="30"/>
  <c r="E85" i="30"/>
  <c r="M84" i="30"/>
  <c r="L84" i="30"/>
  <c r="K84" i="30"/>
  <c r="J84" i="30"/>
  <c r="I84" i="30"/>
  <c r="H84" i="30"/>
  <c r="E84" i="30"/>
  <c r="M83" i="30"/>
  <c r="L83" i="30"/>
  <c r="K83" i="30"/>
  <c r="J83" i="30"/>
  <c r="I83" i="30"/>
  <c r="H83" i="30"/>
  <c r="E83" i="30"/>
  <c r="M82" i="30"/>
  <c r="L82" i="30"/>
  <c r="K82" i="30"/>
  <c r="J82" i="30"/>
  <c r="I82" i="30"/>
  <c r="H82" i="30"/>
  <c r="E82" i="30"/>
  <c r="M81" i="30"/>
  <c r="L81" i="30"/>
  <c r="K81" i="30"/>
  <c r="J81" i="30"/>
  <c r="I81" i="30"/>
  <c r="H81" i="30"/>
  <c r="E81" i="30"/>
  <c r="M80" i="30"/>
  <c r="L80" i="30"/>
  <c r="K80" i="30"/>
  <c r="J80" i="30"/>
  <c r="I80" i="30"/>
  <c r="H80" i="30"/>
  <c r="E80" i="30"/>
  <c r="M79" i="30"/>
  <c r="L79" i="30"/>
  <c r="K79" i="30"/>
  <c r="J79" i="30"/>
  <c r="I79" i="30"/>
  <c r="H79" i="30"/>
  <c r="E79" i="30"/>
  <c r="M78" i="30"/>
  <c r="L78" i="30"/>
  <c r="K78" i="30"/>
  <c r="J78" i="30"/>
  <c r="I78" i="30"/>
  <c r="H78" i="30"/>
  <c r="E78" i="30"/>
  <c r="M77" i="30"/>
  <c r="L77" i="30"/>
  <c r="K77" i="30"/>
  <c r="J77" i="30"/>
  <c r="I77" i="30"/>
  <c r="H77" i="30"/>
  <c r="E77" i="30"/>
  <c r="M76" i="30"/>
  <c r="L76" i="30"/>
  <c r="K76" i="30"/>
  <c r="J76" i="30"/>
  <c r="I76" i="30"/>
  <c r="H76" i="30"/>
  <c r="E76" i="30"/>
  <c r="M75" i="30"/>
  <c r="L75" i="30"/>
  <c r="K75" i="30"/>
  <c r="J75" i="30"/>
  <c r="I75" i="30"/>
  <c r="H75" i="30"/>
  <c r="E75" i="30"/>
  <c r="M74" i="30"/>
  <c r="L74" i="30"/>
  <c r="K74" i="30"/>
  <c r="J74" i="30"/>
  <c r="I74" i="30"/>
  <c r="H74" i="30"/>
  <c r="E74" i="30"/>
  <c r="M73" i="30"/>
  <c r="L73" i="30"/>
  <c r="K73" i="30"/>
  <c r="J73" i="30"/>
  <c r="I73" i="30"/>
  <c r="H73" i="30"/>
  <c r="E73" i="30"/>
  <c r="M72" i="30"/>
  <c r="L72" i="30"/>
  <c r="K72" i="30"/>
  <c r="J72" i="30"/>
  <c r="I72" i="30"/>
  <c r="H72" i="30"/>
  <c r="E72" i="30"/>
  <c r="M71" i="30"/>
  <c r="L71" i="30"/>
  <c r="K71" i="30"/>
  <c r="J71" i="30"/>
  <c r="I71" i="30"/>
  <c r="H71" i="30"/>
  <c r="E71" i="30"/>
  <c r="M70" i="30"/>
  <c r="L70" i="30"/>
  <c r="K70" i="30"/>
  <c r="J70" i="30"/>
  <c r="I70" i="30"/>
  <c r="H70" i="30"/>
  <c r="E70" i="30"/>
  <c r="M69" i="30"/>
  <c r="L69" i="30"/>
  <c r="K69" i="30"/>
  <c r="J69" i="30"/>
  <c r="I69" i="30"/>
  <c r="H69" i="30"/>
  <c r="E69" i="30"/>
  <c r="M68" i="30"/>
  <c r="L68" i="30"/>
  <c r="K68" i="30"/>
  <c r="J68" i="30"/>
  <c r="I68" i="30"/>
  <c r="H68" i="30"/>
  <c r="E68" i="30"/>
  <c r="M67" i="30"/>
  <c r="L67" i="30"/>
  <c r="K67" i="30"/>
  <c r="J67" i="30"/>
  <c r="I67" i="30"/>
  <c r="H67" i="30"/>
  <c r="E67" i="30"/>
  <c r="M66" i="30"/>
  <c r="L66" i="30"/>
  <c r="K66" i="30"/>
  <c r="J66" i="30"/>
  <c r="I66" i="30"/>
  <c r="H66" i="30"/>
  <c r="E66" i="30"/>
  <c r="M65" i="30"/>
  <c r="L65" i="30"/>
  <c r="K65" i="30"/>
  <c r="J65" i="30"/>
  <c r="I65" i="30"/>
  <c r="H65" i="30"/>
  <c r="E65" i="30"/>
  <c r="M64" i="30"/>
  <c r="L64" i="30"/>
  <c r="K64" i="30"/>
  <c r="J64" i="30"/>
  <c r="I64" i="30"/>
  <c r="H64" i="30"/>
  <c r="E64" i="30"/>
  <c r="M63" i="30"/>
  <c r="L63" i="30"/>
  <c r="K63" i="30"/>
  <c r="J63" i="30"/>
  <c r="I63" i="30"/>
  <c r="H63" i="30"/>
  <c r="E63" i="30"/>
  <c r="M62" i="30"/>
  <c r="L62" i="30"/>
  <c r="K62" i="30"/>
  <c r="J62" i="30"/>
  <c r="I62" i="30"/>
  <c r="H62" i="30"/>
  <c r="E62" i="30"/>
  <c r="M61" i="30"/>
  <c r="L61" i="30"/>
  <c r="K61" i="30"/>
  <c r="J61" i="30"/>
  <c r="I61" i="30"/>
  <c r="H61" i="30"/>
  <c r="E61" i="30"/>
  <c r="M60" i="30"/>
  <c r="L60" i="30"/>
  <c r="K60" i="30"/>
  <c r="J60" i="30"/>
  <c r="I60" i="30"/>
  <c r="H60" i="30"/>
  <c r="E60" i="30"/>
  <c r="M59" i="30"/>
  <c r="L59" i="30"/>
  <c r="K59" i="30"/>
  <c r="J59" i="30"/>
  <c r="I59" i="30"/>
  <c r="H59" i="30"/>
  <c r="E59" i="30"/>
  <c r="M58" i="30"/>
  <c r="L58" i="30"/>
  <c r="K58" i="30"/>
  <c r="J58" i="30"/>
  <c r="I58" i="30"/>
  <c r="H58" i="30"/>
  <c r="E58" i="30"/>
  <c r="M57" i="30"/>
  <c r="L57" i="30"/>
  <c r="K57" i="30"/>
  <c r="J57" i="30"/>
  <c r="I57" i="30"/>
  <c r="H57" i="30"/>
  <c r="E57" i="30"/>
  <c r="M56" i="30"/>
  <c r="L56" i="30"/>
  <c r="K56" i="30"/>
  <c r="J56" i="30"/>
  <c r="I56" i="30"/>
  <c r="H56" i="30"/>
  <c r="E56" i="30"/>
  <c r="M55" i="30"/>
  <c r="L55" i="30"/>
  <c r="K55" i="30"/>
  <c r="J55" i="30"/>
  <c r="I55" i="30"/>
  <c r="H55" i="30"/>
  <c r="E55" i="30"/>
  <c r="M54" i="30"/>
  <c r="L54" i="30"/>
  <c r="K54" i="30"/>
  <c r="J54" i="30"/>
  <c r="I54" i="30"/>
  <c r="H54" i="30"/>
  <c r="E54" i="30"/>
  <c r="M53" i="30"/>
  <c r="L53" i="30"/>
  <c r="K53" i="30"/>
  <c r="J53" i="30"/>
  <c r="I53" i="30"/>
  <c r="H53" i="30"/>
  <c r="E53" i="30"/>
  <c r="M52" i="30"/>
  <c r="L52" i="30"/>
  <c r="K52" i="30"/>
  <c r="J52" i="30"/>
  <c r="I52" i="30"/>
  <c r="H52" i="30"/>
  <c r="E52" i="30"/>
  <c r="M51" i="30"/>
  <c r="L51" i="30"/>
  <c r="K51" i="30"/>
  <c r="J51" i="30"/>
  <c r="I51" i="30"/>
  <c r="H51" i="30"/>
  <c r="E51" i="30"/>
  <c r="M50" i="30"/>
  <c r="L50" i="30"/>
  <c r="K50" i="30"/>
  <c r="J50" i="30"/>
  <c r="I50" i="30"/>
  <c r="H50" i="30"/>
  <c r="E50" i="30"/>
  <c r="M49" i="30"/>
  <c r="L49" i="30"/>
  <c r="K49" i="30"/>
  <c r="J49" i="30"/>
  <c r="I49" i="30"/>
  <c r="H49" i="30"/>
  <c r="E49" i="30"/>
  <c r="M48" i="30"/>
  <c r="L48" i="30"/>
  <c r="K48" i="30"/>
  <c r="J48" i="30"/>
  <c r="I48" i="30"/>
  <c r="H48" i="30"/>
  <c r="E48" i="30"/>
  <c r="M47" i="30"/>
  <c r="L47" i="30"/>
  <c r="K47" i="30"/>
  <c r="J47" i="30"/>
  <c r="I47" i="30"/>
  <c r="H47" i="30"/>
  <c r="E47" i="30"/>
  <c r="M46" i="30"/>
  <c r="L46" i="30"/>
  <c r="K46" i="30"/>
  <c r="J46" i="30"/>
  <c r="I46" i="30"/>
  <c r="H46" i="30"/>
  <c r="E46" i="30"/>
  <c r="M45" i="30"/>
  <c r="L45" i="30"/>
  <c r="K45" i="30"/>
  <c r="J45" i="30"/>
  <c r="I45" i="30"/>
  <c r="H45" i="30"/>
  <c r="E45" i="30"/>
  <c r="M44" i="30"/>
  <c r="L44" i="30"/>
  <c r="K44" i="30"/>
  <c r="J44" i="30"/>
  <c r="I44" i="30"/>
  <c r="H44" i="30"/>
  <c r="E44" i="30"/>
  <c r="M43" i="30"/>
  <c r="L43" i="30"/>
  <c r="K43" i="30"/>
  <c r="J43" i="30"/>
  <c r="I43" i="30"/>
  <c r="H43" i="30"/>
  <c r="E43" i="30"/>
  <c r="M42" i="30"/>
  <c r="L42" i="30"/>
  <c r="K42" i="30"/>
  <c r="J42" i="30"/>
  <c r="I42" i="30"/>
  <c r="H42" i="30"/>
  <c r="E42" i="30"/>
  <c r="M41" i="30"/>
  <c r="L41" i="30"/>
  <c r="K41" i="30"/>
  <c r="J41" i="30"/>
  <c r="I41" i="30"/>
  <c r="H41" i="30"/>
  <c r="E41" i="30"/>
  <c r="M40" i="30"/>
  <c r="L40" i="30"/>
  <c r="K40" i="30"/>
  <c r="J40" i="30"/>
  <c r="I40" i="30"/>
  <c r="H40" i="30"/>
  <c r="E40" i="30"/>
  <c r="M39" i="30"/>
  <c r="L39" i="30"/>
  <c r="K39" i="30"/>
  <c r="J39" i="30"/>
  <c r="I39" i="30"/>
  <c r="H39" i="30"/>
  <c r="E39" i="30"/>
  <c r="M38" i="30"/>
  <c r="L38" i="30"/>
  <c r="K38" i="30"/>
  <c r="J38" i="30"/>
  <c r="I38" i="30"/>
  <c r="H38" i="30"/>
  <c r="E38" i="30"/>
  <c r="M37" i="30"/>
  <c r="L37" i="30"/>
  <c r="K37" i="30"/>
  <c r="J37" i="30"/>
  <c r="I37" i="30"/>
  <c r="H37" i="30"/>
  <c r="E37" i="30"/>
  <c r="M36" i="30"/>
  <c r="L36" i="30"/>
  <c r="K36" i="30"/>
  <c r="J36" i="30"/>
  <c r="I36" i="30"/>
  <c r="H36" i="30"/>
  <c r="E36" i="30"/>
  <c r="M35" i="30"/>
  <c r="L35" i="30"/>
  <c r="K35" i="30"/>
  <c r="J35" i="30"/>
  <c r="I35" i="30"/>
  <c r="H35" i="30"/>
  <c r="E35" i="30"/>
  <c r="M34" i="30"/>
  <c r="L34" i="30"/>
  <c r="K34" i="30"/>
  <c r="J34" i="30"/>
  <c r="I34" i="30"/>
  <c r="H34" i="30"/>
  <c r="E34" i="30"/>
  <c r="M33" i="30"/>
  <c r="L33" i="30"/>
  <c r="K33" i="30"/>
  <c r="J33" i="30"/>
  <c r="I33" i="30"/>
  <c r="H33" i="30"/>
  <c r="E33" i="30"/>
  <c r="M32" i="30"/>
  <c r="L32" i="30"/>
  <c r="K32" i="30"/>
  <c r="J32" i="30"/>
  <c r="I32" i="30"/>
  <c r="H32" i="30"/>
  <c r="E32" i="30"/>
  <c r="M31" i="30"/>
  <c r="L31" i="30"/>
  <c r="K31" i="30"/>
  <c r="J31" i="30"/>
  <c r="I31" i="30"/>
  <c r="H31" i="30"/>
  <c r="E31" i="30"/>
  <c r="M30" i="30"/>
  <c r="L30" i="30"/>
  <c r="K30" i="30"/>
  <c r="J30" i="30"/>
  <c r="I30" i="30"/>
  <c r="H30" i="30"/>
  <c r="E30" i="30"/>
  <c r="M29" i="30"/>
  <c r="L29" i="30"/>
  <c r="K29" i="30"/>
  <c r="J29" i="30"/>
  <c r="I29" i="30"/>
  <c r="H29" i="30"/>
  <c r="E29" i="30"/>
  <c r="M28" i="30"/>
  <c r="L28" i="30"/>
  <c r="K28" i="30"/>
  <c r="J28" i="30"/>
  <c r="I28" i="30"/>
  <c r="H28" i="30"/>
  <c r="E28" i="30"/>
  <c r="M27" i="30"/>
  <c r="L27" i="30"/>
  <c r="K27" i="30"/>
  <c r="J27" i="30"/>
  <c r="I27" i="30"/>
  <c r="H27" i="30"/>
  <c r="E27" i="30"/>
  <c r="M26" i="30"/>
  <c r="L26" i="30"/>
  <c r="K26" i="30"/>
  <c r="J26" i="30"/>
  <c r="I26" i="30"/>
  <c r="H26" i="30"/>
  <c r="E26" i="30"/>
  <c r="M25" i="30"/>
  <c r="L25" i="30"/>
  <c r="K25" i="30"/>
  <c r="J25" i="30"/>
  <c r="I25" i="30"/>
  <c r="H25" i="30"/>
  <c r="E25" i="30"/>
  <c r="M24" i="30"/>
  <c r="L24" i="30"/>
  <c r="K24" i="30"/>
  <c r="J24" i="30"/>
  <c r="I24" i="30"/>
  <c r="H24" i="30"/>
  <c r="E24" i="30"/>
  <c r="M23" i="30"/>
  <c r="L23" i="30"/>
  <c r="K23" i="30"/>
  <c r="J23" i="30"/>
  <c r="I23" i="30"/>
  <c r="H23" i="30"/>
  <c r="E23" i="30"/>
  <c r="M22" i="30"/>
  <c r="L22" i="30"/>
  <c r="K22" i="30"/>
  <c r="J22" i="30"/>
  <c r="I22" i="30"/>
  <c r="H22" i="30"/>
  <c r="E22" i="30"/>
  <c r="M21" i="30"/>
  <c r="L21" i="30"/>
  <c r="K21" i="30"/>
  <c r="J21" i="30"/>
  <c r="I21" i="30"/>
  <c r="H21" i="30"/>
  <c r="E21" i="30"/>
  <c r="M20" i="30"/>
  <c r="L20" i="30"/>
  <c r="K20" i="30"/>
  <c r="J20" i="30"/>
  <c r="I20" i="30"/>
  <c r="H20" i="30"/>
  <c r="E20" i="30"/>
  <c r="M19" i="30"/>
  <c r="L19" i="30"/>
  <c r="K19" i="30"/>
  <c r="J19" i="30"/>
  <c r="I19" i="30"/>
  <c r="H19" i="30"/>
  <c r="E19" i="30"/>
  <c r="M18" i="30"/>
  <c r="L18" i="30"/>
  <c r="K18" i="30"/>
  <c r="J18" i="30"/>
  <c r="I18" i="30"/>
  <c r="H18" i="30"/>
  <c r="E18" i="30"/>
  <c r="M17" i="30"/>
  <c r="L17" i="30"/>
  <c r="K17" i="30"/>
  <c r="J17" i="30"/>
  <c r="I17" i="30"/>
  <c r="H17" i="30"/>
  <c r="E17" i="30"/>
  <c r="M16" i="30"/>
  <c r="L16" i="30"/>
  <c r="K16" i="30"/>
  <c r="J16" i="30"/>
  <c r="I16" i="30"/>
  <c r="H16" i="30"/>
  <c r="E16" i="30"/>
  <c r="M15" i="30"/>
  <c r="L15" i="30"/>
  <c r="K15" i="30"/>
  <c r="J15" i="30"/>
  <c r="I15" i="30"/>
  <c r="H15" i="30"/>
  <c r="E15" i="30"/>
  <c r="M14" i="30"/>
  <c r="L14" i="30"/>
  <c r="K14" i="30"/>
  <c r="J14" i="30"/>
  <c r="I14" i="30"/>
  <c r="H14" i="30"/>
  <c r="E14" i="30"/>
  <c r="M13" i="30"/>
  <c r="L13" i="30"/>
  <c r="K13" i="30"/>
  <c r="J13" i="30"/>
  <c r="I13" i="30"/>
  <c r="H13" i="30"/>
  <c r="E13" i="30"/>
  <c r="M12" i="30"/>
  <c r="L12" i="30"/>
  <c r="K12" i="30"/>
  <c r="J12" i="30"/>
  <c r="I12" i="30"/>
  <c r="H12" i="30"/>
  <c r="E12" i="30"/>
  <c r="M11" i="30"/>
  <c r="L11" i="30"/>
  <c r="K11" i="30"/>
  <c r="J11" i="30"/>
  <c r="I11" i="30"/>
  <c r="H11" i="30"/>
  <c r="E11" i="30"/>
  <c r="M10" i="30"/>
  <c r="L10" i="30"/>
  <c r="K10" i="30"/>
  <c r="J10" i="30"/>
  <c r="I10" i="30"/>
  <c r="H10" i="30"/>
  <c r="E10" i="30"/>
  <c r="M103" i="29"/>
  <c r="L103" i="29"/>
  <c r="K103" i="29"/>
  <c r="J103" i="29"/>
  <c r="I103" i="29"/>
  <c r="H103" i="29"/>
  <c r="E103" i="29"/>
  <c r="M102" i="29"/>
  <c r="L102" i="29"/>
  <c r="K102" i="29"/>
  <c r="J102" i="29"/>
  <c r="I102" i="29"/>
  <c r="H102" i="29"/>
  <c r="E102" i="29"/>
  <c r="M101" i="29"/>
  <c r="L101" i="29"/>
  <c r="K101" i="29"/>
  <c r="J101" i="29"/>
  <c r="I101" i="29"/>
  <c r="H101" i="29"/>
  <c r="E101" i="29"/>
  <c r="M100" i="29"/>
  <c r="L100" i="29"/>
  <c r="K100" i="29"/>
  <c r="J100" i="29"/>
  <c r="I100" i="29"/>
  <c r="H100" i="29"/>
  <c r="E100" i="29"/>
  <c r="M99" i="29"/>
  <c r="L99" i="29"/>
  <c r="K99" i="29"/>
  <c r="J99" i="29"/>
  <c r="I99" i="29"/>
  <c r="H99" i="29"/>
  <c r="E99" i="29"/>
  <c r="M98" i="29"/>
  <c r="L98" i="29"/>
  <c r="K98" i="29"/>
  <c r="J98" i="29"/>
  <c r="I98" i="29"/>
  <c r="H98" i="29"/>
  <c r="E98" i="29"/>
  <c r="M97" i="29"/>
  <c r="L97" i="29"/>
  <c r="K97" i="29"/>
  <c r="J97" i="29"/>
  <c r="I97" i="29"/>
  <c r="H97" i="29"/>
  <c r="E97" i="29"/>
  <c r="M96" i="29"/>
  <c r="L96" i="29"/>
  <c r="K96" i="29"/>
  <c r="J96" i="29"/>
  <c r="I96" i="29"/>
  <c r="H96" i="29"/>
  <c r="E96" i="29"/>
  <c r="M95" i="29"/>
  <c r="L95" i="29"/>
  <c r="K95" i="29"/>
  <c r="J95" i="29"/>
  <c r="I95" i="29"/>
  <c r="H95" i="29"/>
  <c r="E95" i="29"/>
  <c r="M94" i="29"/>
  <c r="L94" i="29"/>
  <c r="K94" i="29"/>
  <c r="J94" i="29"/>
  <c r="I94" i="29"/>
  <c r="H94" i="29"/>
  <c r="E94" i="29"/>
  <c r="M93" i="29"/>
  <c r="L93" i="29"/>
  <c r="K93" i="29"/>
  <c r="J93" i="29"/>
  <c r="I93" i="29"/>
  <c r="H93" i="29"/>
  <c r="E93" i="29"/>
  <c r="M92" i="29"/>
  <c r="L92" i="29"/>
  <c r="K92" i="29"/>
  <c r="J92" i="29"/>
  <c r="I92" i="29"/>
  <c r="H92" i="29"/>
  <c r="E92" i="29"/>
  <c r="M91" i="29"/>
  <c r="L91" i="29"/>
  <c r="K91" i="29"/>
  <c r="J91" i="29"/>
  <c r="I91" i="29"/>
  <c r="H91" i="29"/>
  <c r="E91" i="29"/>
  <c r="M90" i="29"/>
  <c r="L90" i="29"/>
  <c r="K90" i="29"/>
  <c r="J90" i="29"/>
  <c r="I90" i="29"/>
  <c r="H90" i="29"/>
  <c r="E90" i="29"/>
  <c r="M89" i="29"/>
  <c r="L89" i="29"/>
  <c r="K89" i="29"/>
  <c r="J89" i="29"/>
  <c r="I89" i="29"/>
  <c r="H89" i="29"/>
  <c r="E89" i="29"/>
  <c r="M88" i="29"/>
  <c r="L88" i="29"/>
  <c r="K88" i="29"/>
  <c r="J88" i="29"/>
  <c r="I88" i="29"/>
  <c r="H88" i="29"/>
  <c r="E88" i="29"/>
  <c r="M87" i="29"/>
  <c r="L87" i="29"/>
  <c r="K87" i="29"/>
  <c r="J87" i="29"/>
  <c r="I87" i="29"/>
  <c r="H87" i="29"/>
  <c r="E87" i="29"/>
  <c r="M86" i="29"/>
  <c r="L86" i="29"/>
  <c r="K86" i="29"/>
  <c r="J86" i="29"/>
  <c r="I86" i="29"/>
  <c r="H86" i="29"/>
  <c r="E86" i="29"/>
  <c r="M85" i="29"/>
  <c r="L85" i="29"/>
  <c r="K85" i="29"/>
  <c r="J85" i="29"/>
  <c r="I85" i="29"/>
  <c r="H85" i="29"/>
  <c r="E85" i="29"/>
  <c r="M84" i="29"/>
  <c r="L84" i="29"/>
  <c r="K84" i="29"/>
  <c r="J84" i="29"/>
  <c r="I84" i="29"/>
  <c r="H84" i="29"/>
  <c r="E84" i="29"/>
  <c r="M83" i="29"/>
  <c r="L83" i="29"/>
  <c r="K83" i="29"/>
  <c r="J83" i="29"/>
  <c r="I83" i="29"/>
  <c r="H83" i="29"/>
  <c r="E83" i="29"/>
  <c r="M82" i="29"/>
  <c r="L82" i="29"/>
  <c r="K82" i="29"/>
  <c r="J82" i="29"/>
  <c r="I82" i="29"/>
  <c r="H82" i="29"/>
  <c r="E82" i="29"/>
  <c r="M81" i="29"/>
  <c r="L81" i="29"/>
  <c r="K81" i="29"/>
  <c r="J81" i="29"/>
  <c r="I81" i="29"/>
  <c r="H81" i="29"/>
  <c r="E81" i="29"/>
  <c r="M80" i="29"/>
  <c r="L80" i="29"/>
  <c r="K80" i="29"/>
  <c r="J80" i="29"/>
  <c r="I80" i="29"/>
  <c r="H80" i="29"/>
  <c r="E80" i="29"/>
  <c r="M79" i="29"/>
  <c r="L79" i="29"/>
  <c r="K79" i="29"/>
  <c r="J79" i="29"/>
  <c r="I79" i="29"/>
  <c r="H79" i="29"/>
  <c r="E79" i="29"/>
  <c r="M78" i="29"/>
  <c r="L78" i="29"/>
  <c r="K78" i="29"/>
  <c r="J78" i="29"/>
  <c r="I78" i="29"/>
  <c r="H78" i="29"/>
  <c r="E78" i="29"/>
  <c r="M77" i="29"/>
  <c r="L77" i="29"/>
  <c r="K77" i="29"/>
  <c r="J77" i="29"/>
  <c r="I77" i="29"/>
  <c r="H77" i="29"/>
  <c r="E77" i="29"/>
  <c r="M76" i="29"/>
  <c r="L76" i="29"/>
  <c r="K76" i="29"/>
  <c r="J76" i="29"/>
  <c r="I76" i="29"/>
  <c r="H76" i="29"/>
  <c r="E76" i="29"/>
  <c r="M75" i="29"/>
  <c r="L75" i="29"/>
  <c r="K75" i="29"/>
  <c r="J75" i="29"/>
  <c r="I75" i="29"/>
  <c r="H75" i="29"/>
  <c r="E75" i="29"/>
  <c r="M74" i="29"/>
  <c r="L74" i="29"/>
  <c r="K74" i="29"/>
  <c r="J74" i="29"/>
  <c r="I74" i="29"/>
  <c r="H74" i="29"/>
  <c r="E74" i="29"/>
  <c r="M73" i="29"/>
  <c r="L73" i="29"/>
  <c r="K73" i="29"/>
  <c r="J73" i="29"/>
  <c r="I73" i="29"/>
  <c r="H73" i="29"/>
  <c r="E73" i="29"/>
  <c r="M72" i="29"/>
  <c r="L72" i="29"/>
  <c r="K72" i="29"/>
  <c r="J72" i="29"/>
  <c r="I72" i="29"/>
  <c r="H72" i="29"/>
  <c r="E72" i="29"/>
  <c r="M71" i="29"/>
  <c r="L71" i="29"/>
  <c r="K71" i="29"/>
  <c r="J71" i="29"/>
  <c r="I71" i="29"/>
  <c r="H71" i="29"/>
  <c r="E71" i="29"/>
  <c r="M70" i="29"/>
  <c r="L70" i="29"/>
  <c r="K70" i="29"/>
  <c r="J70" i="29"/>
  <c r="I70" i="29"/>
  <c r="H70" i="29"/>
  <c r="E70" i="29"/>
  <c r="M69" i="29"/>
  <c r="L69" i="29"/>
  <c r="K69" i="29"/>
  <c r="J69" i="29"/>
  <c r="I69" i="29"/>
  <c r="H69" i="29"/>
  <c r="E69" i="29"/>
  <c r="M68" i="29"/>
  <c r="L68" i="29"/>
  <c r="K68" i="29"/>
  <c r="J68" i="29"/>
  <c r="I68" i="29"/>
  <c r="H68" i="29"/>
  <c r="E68" i="29"/>
  <c r="M67" i="29"/>
  <c r="L67" i="29"/>
  <c r="K67" i="29"/>
  <c r="J67" i="29"/>
  <c r="I67" i="29"/>
  <c r="H67" i="29"/>
  <c r="E67" i="29"/>
  <c r="M66" i="29"/>
  <c r="L66" i="29"/>
  <c r="K66" i="29"/>
  <c r="J66" i="29"/>
  <c r="I66" i="29"/>
  <c r="H66" i="29"/>
  <c r="E66" i="29"/>
  <c r="M65" i="29"/>
  <c r="L65" i="29"/>
  <c r="K65" i="29"/>
  <c r="J65" i="29"/>
  <c r="I65" i="29"/>
  <c r="H65" i="29"/>
  <c r="E65" i="29"/>
  <c r="M64" i="29"/>
  <c r="L64" i="29"/>
  <c r="K64" i="29"/>
  <c r="J64" i="29"/>
  <c r="I64" i="29"/>
  <c r="H64" i="29"/>
  <c r="E64" i="29"/>
  <c r="M63" i="29"/>
  <c r="L63" i="29"/>
  <c r="K63" i="29"/>
  <c r="J63" i="29"/>
  <c r="I63" i="29"/>
  <c r="H63" i="29"/>
  <c r="E63" i="29"/>
  <c r="M62" i="29"/>
  <c r="L62" i="29"/>
  <c r="K62" i="29"/>
  <c r="J62" i="29"/>
  <c r="I62" i="29"/>
  <c r="H62" i="29"/>
  <c r="E62" i="29"/>
  <c r="M61" i="29"/>
  <c r="L61" i="29"/>
  <c r="K61" i="29"/>
  <c r="J61" i="29"/>
  <c r="I61" i="29"/>
  <c r="H61" i="29"/>
  <c r="E61" i="29"/>
  <c r="M60" i="29"/>
  <c r="L60" i="29"/>
  <c r="K60" i="29"/>
  <c r="J60" i="29"/>
  <c r="I60" i="29"/>
  <c r="H60" i="29"/>
  <c r="E60" i="29"/>
  <c r="M59" i="29"/>
  <c r="L59" i="29"/>
  <c r="K59" i="29"/>
  <c r="J59" i="29"/>
  <c r="I59" i="29"/>
  <c r="H59" i="29"/>
  <c r="E59" i="29"/>
  <c r="M58" i="29"/>
  <c r="L58" i="29"/>
  <c r="K58" i="29"/>
  <c r="J58" i="29"/>
  <c r="I58" i="29"/>
  <c r="H58" i="29"/>
  <c r="E58" i="29"/>
  <c r="M57" i="29"/>
  <c r="L57" i="29"/>
  <c r="K57" i="29"/>
  <c r="J57" i="29"/>
  <c r="I57" i="29"/>
  <c r="H57" i="29"/>
  <c r="E57" i="29"/>
  <c r="M56" i="29"/>
  <c r="L56" i="29"/>
  <c r="K56" i="29"/>
  <c r="J56" i="29"/>
  <c r="I56" i="29"/>
  <c r="H56" i="29"/>
  <c r="E56" i="29"/>
  <c r="M55" i="29"/>
  <c r="L55" i="29"/>
  <c r="K55" i="29"/>
  <c r="J55" i="29"/>
  <c r="I55" i="29"/>
  <c r="H55" i="29"/>
  <c r="E55" i="29"/>
  <c r="M54" i="29"/>
  <c r="L54" i="29"/>
  <c r="K54" i="29"/>
  <c r="J54" i="29"/>
  <c r="I54" i="29"/>
  <c r="H54" i="29"/>
  <c r="E54" i="29"/>
  <c r="M53" i="29"/>
  <c r="L53" i="29"/>
  <c r="K53" i="29"/>
  <c r="J53" i="29"/>
  <c r="I53" i="29"/>
  <c r="H53" i="29"/>
  <c r="E53" i="29"/>
  <c r="M52" i="29"/>
  <c r="L52" i="29"/>
  <c r="K52" i="29"/>
  <c r="J52" i="29"/>
  <c r="I52" i="29"/>
  <c r="H52" i="29"/>
  <c r="E52" i="29"/>
  <c r="M51" i="29"/>
  <c r="L51" i="29"/>
  <c r="K51" i="29"/>
  <c r="J51" i="29"/>
  <c r="I51" i="29"/>
  <c r="H51" i="29"/>
  <c r="E51" i="29"/>
  <c r="M50" i="29"/>
  <c r="L50" i="29"/>
  <c r="K50" i="29"/>
  <c r="J50" i="29"/>
  <c r="I50" i="29"/>
  <c r="H50" i="29"/>
  <c r="E50" i="29"/>
  <c r="M49" i="29"/>
  <c r="L49" i="29"/>
  <c r="K49" i="29"/>
  <c r="J49" i="29"/>
  <c r="I49" i="29"/>
  <c r="H49" i="29"/>
  <c r="E49" i="29"/>
  <c r="M48" i="29"/>
  <c r="L48" i="29"/>
  <c r="K48" i="29"/>
  <c r="J48" i="29"/>
  <c r="I48" i="29"/>
  <c r="H48" i="29"/>
  <c r="E48" i="29"/>
  <c r="M47" i="29"/>
  <c r="L47" i="29"/>
  <c r="K47" i="29"/>
  <c r="J47" i="29"/>
  <c r="I47" i="29"/>
  <c r="H47" i="29"/>
  <c r="E47" i="29"/>
  <c r="M46" i="29"/>
  <c r="L46" i="29"/>
  <c r="K46" i="29"/>
  <c r="J46" i="29"/>
  <c r="I46" i="29"/>
  <c r="H46" i="29"/>
  <c r="E46" i="29"/>
  <c r="M45" i="29"/>
  <c r="L45" i="29"/>
  <c r="K45" i="29"/>
  <c r="J45" i="29"/>
  <c r="I45" i="29"/>
  <c r="H45" i="29"/>
  <c r="E45" i="29"/>
  <c r="M44" i="29"/>
  <c r="L44" i="29"/>
  <c r="K44" i="29"/>
  <c r="J44" i="29"/>
  <c r="I44" i="29"/>
  <c r="H44" i="29"/>
  <c r="E44" i="29"/>
  <c r="M43" i="29"/>
  <c r="L43" i="29"/>
  <c r="K43" i="29"/>
  <c r="J43" i="29"/>
  <c r="I43" i="29"/>
  <c r="H43" i="29"/>
  <c r="E43" i="29"/>
  <c r="M42" i="29"/>
  <c r="L42" i="29"/>
  <c r="K42" i="29"/>
  <c r="J42" i="29"/>
  <c r="I42" i="29"/>
  <c r="H42" i="29"/>
  <c r="E42" i="29"/>
  <c r="M41" i="29"/>
  <c r="L41" i="29"/>
  <c r="K41" i="29"/>
  <c r="J41" i="29"/>
  <c r="I41" i="29"/>
  <c r="H41" i="29"/>
  <c r="E41" i="29"/>
  <c r="M40" i="29"/>
  <c r="L40" i="29"/>
  <c r="K40" i="29"/>
  <c r="J40" i="29"/>
  <c r="I40" i="29"/>
  <c r="H40" i="29"/>
  <c r="E40" i="29"/>
  <c r="M39" i="29"/>
  <c r="L39" i="29"/>
  <c r="K39" i="29"/>
  <c r="J39" i="29"/>
  <c r="I39" i="29"/>
  <c r="H39" i="29"/>
  <c r="E39" i="29"/>
  <c r="M38" i="29"/>
  <c r="L38" i="29"/>
  <c r="K38" i="29"/>
  <c r="J38" i="29"/>
  <c r="I38" i="29"/>
  <c r="H38" i="29"/>
  <c r="E38" i="29"/>
  <c r="M37" i="29"/>
  <c r="L37" i="29"/>
  <c r="K37" i="29"/>
  <c r="J37" i="29"/>
  <c r="I37" i="29"/>
  <c r="H37" i="29"/>
  <c r="E37" i="29"/>
  <c r="M36" i="29"/>
  <c r="L36" i="29"/>
  <c r="K36" i="29"/>
  <c r="J36" i="29"/>
  <c r="I36" i="29"/>
  <c r="H36" i="29"/>
  <c r="E36" i="29"/>
  <c r="M35" i="29"/>
  <c r="L35" i="29"/>
  <c r="K35" i="29"/>
  <c r="J35" i="29"/>
  <c r="I35" i="29"/>
  <c r="H35" i="29"/>
  <c r="E35" i="29"/>
  <c r="M34" i="29"/>
  <c r="L34" i="29"/>
  <c r="K34" i="29"/>
  <c r="J34" i="29"/>
  <c r="I34" i="29"/>
  <c r="H34" i="29"/>
  <c r="E34" i="29"/>
  <c r="M33" i="29"/>
  <c r="L33" i="29"/>
  <c r="K33" i="29"/>
  <c r="J33" i="29"/>
  <c r="I33" i="29"/>
  <c r="H33" i="29"/>
  <c r="E33" i="29"/>
  <c r="M32" i="29"/>
  <c r="L32" i="29"/>
  <c r="K32" i="29"/>
  <c r="J32" i="29"/>
  <c r="I32" i="29"/>
  <c r="H32" i="29"/>
  <c r="E32" i="29"/>
  <c r="M31" i="29"/>
  <c r="L31" i="29"/>
  <c r="K31" i="29"/>
  <c r="J31" i="29"/>
  <c r="I31" i="29"/>
  <c r="H31" i="29"/>
  <c r="E31" i="29"/>
  <c r="M30" i="29"/>
  <c r="L30" i="29"/>
  <c r="K30" i="29"/>
  <c r="J30" i="29"/>
  <c r="I30" i="29"/>
  <c r="H30" i="29"/>
  <c r="E30" i="29"/>
  <c r="M29" i="29"/>
  <c r="L29" i="29"/>
  <c r="K29" i="29"/>
  <c r="J29" i="29"/>
  <c r="I29" i="29"/>
  <c r="H29" i="29"/>
  <c r="E29" i="29"/>
  <c r="M28" i="29"/>
  <c r="L28" i="29"/>
  <c r="K28" i="29"/>
  <c r="J28" i="29"/>
  <c r="I28" i="29"/>
  <c r="H28" i="29"/>
  <c r="E28" i="29"/>
  <c r="M27" i="29"/>
  <c r="L27" i="29"/>
  <c r="K27" i="29"/>
  <c r="J27" i="29"/>
  <c r="I27" i="29"/>
  <c r="H27" i="29"/>
  <c r="E27" i="29"/>
  <c r="M26" i="29"/>
  <c r="L26" i="29"/>
  <c r="K26" i="29"/>
  <c r="J26" i="29"/>
  <c r="I26" i="29"/>
  <c r="H26" i="29"/>
  <c r="E26" i="29"/>
  <c r="M25" i="29"/>
  <c r="L25" i="29"/>
  <c r="K25" i="29"/>
  <c r="J25" i="29"/>
  <c r="I25" i="29"/>
  <c r="H25" i="29"/>
  <c r="E25" i="29"/>
  <c r="M24" i="29"/>
  <c r="L24" i="29"/>
  <c r="K24" i="29"/>
  <c r="J24" i="29"/>
  <c r="I24" i="29"/>
  <c r="H24" i="29"/>
  <c r="E24" i="29"/>
  <c r="M23" i="29"/>
  <c r="L23" i="29"/>
  <c r="K23" i="29"/>
  <c r="J23" i="29"/>
  <c r="I23" i="29"/>
  <c r="H23" i="29"/>
  <c r="E23" i="29"/>
  <c r="M22" i="29"/>
  <c r="L22" i="29"/>
  <c r="K22" i="29"/>
  <c r="J22" i="29"/>
  <c r="I22" i="29"/>
  <c r="H22" i="29"/>
  <c r="E22" i="29"/>
  <c r="M21" i="29"/>
  <c r="L21" i="29"/>
  <c r="K21" i="29"/>
  <c r="J21" i="29"/>
  <c r="I21" i="29"/>
  <c r="H21" i="29"/>
  <c r="E21" i="29"/>
  <c r="M20" i="29"/>
  <c r="L20" i="29"/>
  <c r="K20" i="29"/>
  <c r="J20" i="29"/>
  <c r="I20" i="29"/>
  <c r="H20" i="29"/>
  <c r="E20" i="29"/>
  <c r="M19" i="29"/>
  <c r="L19" i="29"/>
  <c r="K19" i="29"/>
  <c r="J19" i="29"/>
  <c r="I19" i="29"/>
  <c r="H19" i="29"/>
  <c r="E19" i="29"/>
  <c r="M18" i="29"/>
  <c r="L18" i="29"/>
  <c r="K18" i="29"/>
  <c r="J18" i="29"/>
  <c r="I18" i="29"/>
  <c r="H18" i="29"/>
  <c r="E18" i="29"/>
  <c r="M17" i="29"/>
  <c r="L17" i="29"/>
  <c r="K17" i="29"/>
  <c r="J17" i="29"/>
  <c r="I17" i="29"/>
  <c r="H17" i="29"/>
  <c r="E17" i="29"/>
  <c r="M16" i="29"/>
  <c r="L16" i="29"/>
  <c r="K16" i="29"/>
  <c r="J16" i="29"/>
  <c r="I16" i="29"/>
  <c r="H16" i="29"/>
  <c r="E16" i="29"/>
  <c r="M15" i="29"/>
  <c r="L15" i="29"/>
  <c r="K15" i="29"/>
  <c r="J15" i="29"/>
  <c r="I15" i="29"/>
  <c r="H15" i="29"/>
  <c r="E15" i="29"/>
  <c r="M14" i="29"/>
  <c r="L14" i="29"/>
  <c r="K14" i="29"/>
  <c r="J14" i="29"/>
  <c r="I14" i="29"/>
  <c r="H14" i="29"/>
  <c r="E14" i="29"/>
  <c r="M13" i="29"/>
  <c r="L13" i="29"/>
  <c r="K13" i="29"/>
  <c r="J13" i="29"/>
  <c r="I13" i="29"/>
  <c r="H13" i="29"/>
  <c r="E13" i="29"/>
  <c r="M12" i="29"/>
  <c r="L12" i="29"/>
  <c r="K12" i="29"/>
  <c r="J12" i="29"/>
  <c r="I12" i="29"/>
  <c r="H12" i="29"/>
  <c r="E12" i="29"/>
  <c r="M11" i="29"/>
  <c r="L11" i="29"/>
  <c r="K11" i="29"/>
  <c r="J11" i="29"/>
  <c r="I11" i="29"/>
  <c r="H11" i="29"/>
  <c r="E11" i="29"/>
  <c r="M10" i="29"/>
  <c r="L10" i="29"/>
  <c r="K10" i="29"/>
  <c r="J10" i="29"/>
  <c r="I10" i="29"/>
  <c r="H10" i="29"/>
  <c r="E10" i="29"/>
  <c r="M9" i="29"/>
  <c r="L9" i="29"/>
  <c r="K9" i="29"/>
  <c r="J9" i="29"/>
  <c r="I9" i="29"/>
  <c r="H9" i="29"/>
  <c r="E9" i="29"/>
  <c r="M8" i="29"/>
  <c r="L8" i="29"/>
  <c r="K8" i="29"/>
  <c r="J8" i="29"/>
  <c r="I8" i="29"/>
  <c r="H8" i="29"/>
  <c r="E8" i="29"/>
  <c r="M7" i="29"/>
  <c r="L7" i="29"/>
  <c r="K7" i="29"/>
  <c r="J7" i="29"/>
  <c r="I7" i="29"/>
  <c r="H7" i="29"/>
  <c r="E7" i="29"/>
  <c r="M5" i="29"/>
  <c r="L5" i="29"/>
  <c r="K5" i="29"/>
  <c r="J5" i="29"/>
  <c r="I5" i="29"/>
  <c r="H5" i="29"/>
  <c r="E5" i="29"/>
  <c r="M103" i="28"/>
  <c r="L103" i="28"/>
  <c r="K103" i="28"/>
  <c r="J103" i="28"/>
  <c r="I103" i="28"/>
  <c r="H103" i="28"/>
  <c r="E103" i="28"/>
  <c r="M102" i="28"/>
  <c r="L102" i="28"/>
  <c r="K102" i="28"/>
  <c r="J102" i="28"/>
  <c r="I102" i="28"/>
  <c r="H102" i="28"/>
  <c r="E102" i="28"/>
  <c r="M101" i="28"/>
  <c r="L101" i="28"/>
  <c r="K101" i="28"/>
  <c r="J101" i="28"/>
  <c r="I101" i="28"/>
  <c r="H101" i="28"/>
  <c r="E101" i="28"/>
  <c r="M100" i="28"/>
  <c r="L100" i="28"/>
  <c r="K100" i="28"/>
  <c r="J100" i="28"/>
  <c r="I100" i="28"/>
  <c r="H100" i="28"/>
  <c r="E100" i="28"/>
  <c r="M99" i="28"/>
  <c r="L99" i="28"/>
  <c r="K99" i="28"/>
  <c r="J99" i="28"/>
  <c r="I99" i="28"/>
  <c r="H99" i="28"/>
  <c r="E99" i="28"/>
  <c r="M98" i="28"/>
  <c r="L98" i="28"/>
  <c r="K98" i="28"/>
  <c r="J98" i="28"/>
  <c r="I98" i="28"/>
  <c r="H98" i="28"/>
  <c r="E98" i="28"/>
  <c r="M97" i="28"/>
  <c r="L97" i="28"/>
  <c r="K97" i="28"/>
  <c r="J97" i="28"/>
  <c r="I97" i="28"/>
  <c r="H97" i="28"/>
  <c r="E97" i="28"/>
  <c r="M96" i="28"/>
  <c r="L96" i="28"/>
  <c r="K96" i="28"/>
  <c r="J96" i="28"/>
  <c r="I96" i="28"/>
  <c r="H96" i="28"/>
  <c r="E96" i="28"/>
  <c r="M95" i="28"/>
  <c r="L95" i="28"/>
  <c r="K95" i="28"/>
  <c r="J95" i="28"/>
  <c r="I95" i="28"/>
  <c r="H95" i="28"/>
  <c r="E95" i="28"/>
  <c r="M94" i="28"/>
  <c r="L94" i="28"/>
  <c r="K94" i="28"/>
  <c r="J94" i="28"/>
  <c r="I94" i="28"/>
  <c r="H94" i="28"/>
  <c r="E94" i="28"/>
  <c r="M93" i="28"/>
  <c r="L93" i="28"/>
  <c r="K93" i="28"/>
  <c r="J93" i="28"/>
  <c r="I93" i="28"/>
  <c r="H93" i="28"/>
  <c r="E93" i="28"/>
  <c r="M92" i="28"/>
  <c r="L92" i="28"/>
  <c r="K92" i="28"/>
  <c r="J92" i="28"/>
  <c r="I92" i="28"/>
  <c r="H92" i="28"/>
  <c r="E92" i="28"/>
  <c r="M91" i="28"/>
  <c r="L91" i="28"/>
  <c r="K91" i="28"/>
  <c r="J91" i="28"/>
  <c r="I91" i="28"/>
  <c r="H91" i="28"/>
  <c r="E91" i="28"/>
  <c r="M90" i="28"/>
  <c r="L90" i="28"/>
  <c r="K90" i="28"/>
  <c r="J90" i="28"/>
  <c r="I90" i="28"/>
  <c r="H90" i="28"/>
  <c r="E90" i="28"/>
  <c r="M89" i="28"/>
  <c r="L89" i="28"/>
  <c r="K89" i="28"/>
  <c r="J89" i="28"/>
  <c r="I89" i="28"/>
  <c r="H89" i="28"/>
  <c r="E89" i="28"/>
  <c r="M88" i="28"/>
  <c r="L88" i="28"/>
  <c r="K88" i="28"/>
  <c r="J88" i="28"/>
  <c r="I88" i="28"/>
  <c r="H88" i="28"/>
  <c r="E88" i="28"/>
  <c r="M87" i="28"/>
  <c r="L87" i="28"/>
  <c r="K87" i="28"/>
  <c r="J87" i="28"/>
  <c r="I87" i="28"/>
  <c r="H87" i="28"/>
  <c r="E87" i="28"/>
  <c r="M86" i="28"/>
  <c r="L86" i="28"/>
  <c r="K86" i="28"/>
  <c r="J86" i="28"/>
  <c r="I86" i="28"/>
  <c r="H86" i="28"/>
  <c r="E86" i="28"/>
  <c r="M85" i="28"/>
  <c r="L85" i="28"/>
  <c r="K85" i="28"/>
  <c r="J85" i="28"/>
  <c r="I85" i="28"/>
  <c r="H85" i="28"/>
  <c r="E85" i="28"/>
  <c r="M84" i="28"/>
  <c r="L84" i="28"/>
  <c r="K84" i="28"/>
  <c r="J84" i="28"/>
  <c r="I84" i="28"/>
  <c r="H84" i="28"/>
  <c r="E84" i="28"/>
  <c r="M83" i="28"/>
  <c r="L83" i="28"/>
  <c r="K83" i="28"/>
  <c r="J83" i="28"/>
  <c r="I83" i="28"/>
  <c r="H83" i="28"/>
  <c r="E83" i="28"/>
  <c r="M82" i="28"/>
  <c r="L82" i="28"/>
  <c r="K82" i="28"/>
  <c r="J82" i="28"/>
  <c r="I82" i="28"/>
  <c r="H82" i="28"/>
  <c r="E82" i="28"/>
  <c r="M81" i="28"/>
  <c r="L81" i="28"/>
  <c r="K81" i="28"/>
  <c r="J81" i="28"/>
  <c r="I81" i="28"/>
  <c r="H81" i="28"/>
  <c r="E81" i="28"/>
  <c r="M80" i="28"/>
  <c r="L80" i="28"/>
  <c r="K80" i="28"/>
  <c r="J80" i="28"/>
  <c r="I80" i="28"/>
  <c r="H80" i="28"/>
  <c r="E80" i="28"/>
  <c r="M79" i="28"/>
  <c r="L79" i="28"/>
  <c r="K79" i="28"/>
  <c r="J79" i="28"/>
  <c r="I79" i="28"/>
  <c r="H79" i="28"/>
  <c r="E79" i="28"/>
  <c r="M78" i="28"/>
  <c r="L78" i="28"/>
  <c r="K78" i="28"/>
  <c r="J78" i="28"/>
  <c r="I78" i="28"/>
  <c r="H78" i="28"/>
  <c r="E78" i="28"/>
  <c r="M77" i="28"/>
  <c r="L77" i="28"/>
  <c r="K77" i="28"/>
  <c r="J77" i="28"/>
  <c r="I77" i="28"/>
  <c r="H77" i="28"/>
  <c r="E77" i="28"/>
  <c r="M76" i="28"/>
  <c r="L76" i="28"/>
  <c r="K76" i="28"/>
  <c r="J76" i="28"/>
  <c r="I76" i="28"/>
  <c r="H76" i="28"/>
  <c r="E76" i="28"/>
  <c r="M75" i="28"/>
  <c r="L75" i="28"/>
  <c r="K75" i="28"/>
  <c r="J75" i="28"/>
  <c r="I75" i="28"/>
  <c r="H75" i="28"/>
  <c r="E75" i="28"/>
  <c r="M74" i="28"/>
  <c r="L74" i="28"/>
  <c r="K74" i="28"/>
  <c r="J74" i="28"/>
  <c r="I74" i="28"/>
  <c r="H74" i="28"/>
  <c r="E74" i="28"/>
  <c r="M73" i="28"/>
  <c r="L73" i="28"/>
  <c r="K73" i="28"/>
  <c r="J73" i="28"/>
  <c r="I73" i="28"/>
  <c r="H73" i="28"/>
  <c r="E73" i="28"/>
  <c r="M72" i="28"/>
  <c r="L72" i="28"/>
  <c r="K72" i="28"/>
  <c r="J72" i="28"/>
  <c r="I72" i="28"/>
  <c r="H72" i="28"/>
  <c r="E72" i="28"/>
  <c r="M71" i="28"/>
  <c r="L71" i="28"/>
  <c r="K71" i="28"/>
  <c r="J71" i="28"/>
  <c r="I71" i="28"/>
  <c r="H71" i="28"/>
  <c r="E71" i="28"/>
  <c r="M70" i="28"/>
  <c r="L70" i="28"/>
  <c r="K70" i="28"/>
  <c r="J70" i="28"/>
  <c r="I70" i="28"/>
  <c r="H70" i="28"/>
  <c r="E70" i="28"/>
  <c r="M69" i="28"/>
  <c r="L69" i="28"/>
  <c r="K69" i="28"/>
  <c r="J69" i="28"/>
  <c r="I69" i="28"/>
  <c r="H69" i="28"/>
  <c r="E69" i="28"/>
  <c r="M68" i="28"/>
  <c r="L68" i="28"/>
  <c r="K68" i="28"/>
  <c r="J68" i="28"/>
  <c r="I68" i="28"/>
  <c r="H68" i="28"/>
  <c r="E68" i="28"/>
  <c r="M67" i="28"/>
  <c r="L67" i="28"/>
  <c r="K67" i="28"/>
  <c r="J67" i="28"/>
  <c r="I67" i="28"/>
  <c r="H67" i="28"/>
  <c r="E67" i="28"/>
  <c r="M66" i="28"/>
  <c r="L66" i="28"/>
  <c r="K66" i="28"/>
  <c r="J66" i="28"/>
  <c r="I66" i="28"/>
  <c r="H66" i="28"/>
  <c r="E66" i="28"/>
  <c r="M65" i="28"/>
  <c r="L65" i="28"/>
  <c r="K65" i="28"/>
  <c r="J65" i="28"/>
  <c r="I65" i="28"/>
  <c r="H65" i="28"/>
  <c r="E65" i="28"/>
  <c r="M64" i="28"/>
  <c r="L64" i="28"/>
  <c r="K64" i="28"/>
  <c r="J64" i="28"/>
  <c r="I64" i="28"/>
  <c r="H64" i="28"/>
  <c r="E64" i="28"/>
  <c r="M63" i="28"/>
  <c r="L63" i="28"/>
  <c r="K63" i="28"/>
  <c r="J63" i="28"/>
  <c r="I63" i="28"/>
  <c r="H63" i="28"/>
  <c r="E63" i="28"/>
  <c r="M62" i="28"/>
  <c r="L62" i="28"/>
  <c r="K62" i="28"/>
  <c r="J62" i="28"/>
  <c r="I62" i="28"/>
  <c r="H62" i="28"/>
  <c r="E62" i="28"/>
  <c r="M61" i="28"/>
  <c r="L61" i="28"/>
  <c r="K61" i="28"/>
  <c r="J61" i="28"/>
  <c r="I61" i="28"/>
  <c r="H61" i="28"/>
  <c r="E61" i="28"/>
  <c r="M60" i="28"/>
  <c r="L60" i="28"/>
  <c r="K60" i="28"/>
  <c r="J60" i="28"/>
  <c r="I60" i="28"/>
  <c r="H60" i="28"/>
  <c r="E60" i="28"/>
  <c r="M59" i="28"/>
  <c r="L59" i="28"/>
  <c r="K59" i="28"/>
  <c r="J59" i="28"/>
  <c r="I59" i="28"/>
  <c r="H59" i="28"/>
  <c r="E59" i="28"/>
  <c r="M58" i="28"/>
  <c r="L58" i="28"/>
  <c r="K58" i="28"/>
  <c r="J58" i="28"/>
  <c r="I58" i="28"/>
  <c r="H58" i="28"/>
  <c r="E58" i="28"/>
  <c r="M57" i="28"/>
  <c r="L57" i="28"/>
  <c r="K57" i="28"/>
  <c r="J57" i="28"/>
  <c r="I57" i="28"/>
  <c r="H57" i="28"/>
  <c r="E57" i="28"/>
  <c r="M56" i="28"/>
  <c r="L56" i="28"/>
  <c r="K56" i="28"/>
  <c r="J56" i="28"/>
  <c r="I56" i="28"/>
  <c r="H56" i="28"/>
  <c r="E56" i="28"/>
  <c r="M55" i="28"/>
  <c r="L55" i="28"/>
  <c r="K55" i="28"/>
  <c r="J55" i="28"/>
  <c r="I55" i="28"/>
  <c r="H55" i="28"/>
  <c r="E55" i="28"/>
  <c r="M54" i="28"/>
  <c r="L54" i="28"/>
  <c r="K54" i="28"/>
  <c r="J54" i="28"/>
  <c r="I54" i="28"/>
  <c r="H54" i="28"/>
  <c r="E54" i="28"/>
  <c r="M53" i="28"/>
  <c r="L53" i="28"/>
  <c r="K53" i="28"/>
  <c r="J53" i="28"/>
  <c r="I53" i="28"/>
  <c r="H53" i="28"/>
  <c r="E53" i="28"/>
  <c r="M52" i="28"/>
  <c r="L52" i="28"/>
  <c r="K52" i="28"/>
  <c r="J52" i="28"/>
  <c r="I52" i="28"/>
  <c r="H52" i="28"/>
  <c r="E52" i="28"/>
  <c r="M51" i="28"/>
  <c r="L51" i="28"/>
  <c r="K51" i="28"/>
  <c r="J51" i="28"/>
  <c r="I51" i="28"/>
  <c r="H51" i="28"/>
  <c r="E51" i="28"/>
  <c r="M50" i="28"/>
  <c r="L50" i="28"/>
  <c r="K50" i="28"/>
  <c r="J50" i="28"/>
  <c r="I50" i="28"/>
  <c r="H50" i="28"/>
  <c r="E50" i="28"/>
  <c r="M49" i="28"/>
  <c r="L49" i="28"/>
  <c r="K49" i="28"/>
  <c r="J49" i="28"/>
  <c r="I49" i="28"/>
  <c r="H49" i="28"/>
  <c r="E49" i="28"/>
  <c r="M48" i="28"/>
  <c r="L48" i="28"/>
  <c r="K48" i="28"/>
  <c r="J48" i="28"/>
  <c r="I48" i="28"/>
  <c r="H48" i="28"/>
  <c r="E48" i="28"/>
  <c r="M47" i="28"/>
  <c r="L47" i="28"/>
  <c r="K47" i="28"/>
  <c r="J47" i="28"/>
  <c r="I47" i="28"/>
  <c r="H47" i="28"/>
  <c r="E47" i="28"/>
  <c r="M46" i="28"/>
  <c r="L46" i="28"/>
  <c r="K46" i="28"/>
  <c r="J46" i="28"/>
  <c r="I46" i="28"/>
  <c r="H46" i="28"/>
  <c r="E46" i="28"/>
  <c r="M45" i="28"/>
  <c r="L45" i="28"/>
  <c r="K45" i="28"/>
  <c r="J45" i="28"/>
  <c r="I45" i="28"/>
  <c r="H45" i="28"/>
  <c r="E45" i="28"/>
  <c r="M44" i="28"/>
  <c r="L44" i="28"/>
  <c r="K44" i="28"/>
  <c r="J44" i="28"/>
  <c r="I44" i="28"/>
  <c r="H44" i="28"/>
  <c r="E44" i="28"/>
  <c r="M43" i="28"/>
  <c r="L43" i="28"/>
  <c r="K43" i="28"/>
  <c r="J43" i="28"/>
  <c r="I43" i="28"/>
  <c r="H43" i="28"/>
  <c r="E43" i="28"/>
  <c r="M42" i="28"/>
  <c r="L42" i="28"/>
  <c r="K42" i="28"/>
  <c r="J42" i="28"/>
  <c r="I42" i="28"/>
  <c r="H42" i="28"/>
  <c r="E42" i="28"/>
  <c r="M41" i="28"/>
  <c r="L41" i="28"/>
  <c r="K41" i="28"/>
  <c r="J41" i="28"/>
  <c r="I41" i="28"/>
  <c r="H41" i="28"/>
  <c r="E41" i="28"/>
  <c r="M40" i="28"/>
  <c r="L40" i="28"/>
  <c r="K40" i="28"/>
  <c r="J40" i="28"/>
  <c r="I40" i="28"/>
  <c r="H40" i="28"/>
  <c r="E40" i="28"/>
  <c r="M39" i="28"/>
  <c r="L39" i="28"/>
  <c r="K39" i="28"/>
  <c r="J39" i="28"/>
  <c r="I39" i="28"/>
  <c r="H39" i="28"/>
  <c r="E39" i="28"/>
  <c r="M38" i="28"/>
  <c r="L38" i="28"/>
  <c r="K38" i="28"/>
  <c r="J38" i="28"/>
  <c r="I38" i="28"/>
  <c r="H38" i="28"/>
  <c r="E38" i="28"/>
  <c r="M37" i="28"/>
  <c r="L37" i="28"/>
  <c r="K37" i="28"/>
  <c r="J37" i="28"/>
  <c r="I37" i="28"/>
  <c r="H37" i="28"/>
  <c r="E37" i="28"/>
  <c r="M36" i="28"/>
  <c r="L36" i="28"/>
  <c r="K36" i="28"/>
  <c r="J36" i="28"/>
  <c r="I36" i="28"/>
  <c r="H36" i="28"/>
  <c r="E36" i="28"/>
  <c r="M35" i="28"/>
  <c r="L35" i="28"/>
  <c r="K35" i="28"/>
  <c r="J35" i="28"/>
  <c r="I35" i="28"/>
  <c r="H35" i="28"/>
  <c r="E35" i="28"/>
  <c r="M34" i="28"/>
  <c r="L34" i="28"/>
  <c r="K34" i="28"/>
  <c r="J34" i="28"/>
  <c r="I34" i="28"/>
  <c r="H34" i="28"/>
  <c r="E34" i="28"/>
  <c r="M33" i="28"/>
  <c r="L33" i="28"/>
  <c r="K33" i="28"/>
  <c r="J33" i="28"/>
  <c r="I33" i="28"/>
  <c r="H33" i="28"/>
  <c r="E33" i="28"/>
  <c r="M32" i="28"/>
  <c r="L32" i="28"/>
  <c r="K32" i="28"/>
  <c r="J32" i="28"/>
  <c r="I32" i="28"/>
  <c r="H32" i="28"/>
  <c r="E32" i="28"/>
  <c r="M31" i="28"/>
  <c r="L31" i="28"/>
  <c r="K31" i="28"/>
  <c r="J31" i="28"/>
  <c r="I31" i="28"/>
  <c r="H31" i="28"/>
  <c r="E31" i="28"/>
  <c r="M30" i="28"/>
  <c r="L30" i="28"/>
  <c r="K30" i="28"/>
  <c r="J30" i="28"/>
  <c r="I30" i="28"/>
  <c r="H30" i="28"/>
  <c r="E30" i="28"/>
  <c r="M29" i="28"/>
  <c r="L29" i="28"/>
  <c r="K29" i="28"/>
  <c r="J29" i="28"/>
  <c r="I29" i="28"/>
  <c r="H29" i="28"/>
  <c r="E29" i="28"/>
  <c r="M28" i="28"/>
  <c r="L28" i="28"/>
  <c r="K28" i="28"/>
  <c r="J28" i="28"/>
  <c r="I28" i="28"/>
  <c r="H28" i="28"/>
  <c r="E28" i="28"/>
  <c r="M27" i="28"/>
  <c r="L27" i="28"/>
  <c r="K27" i="28"/>
  <c r="J27" i="28"/>
  <c r="I27" i="28"/>
  <c r="H27" i="28"/>
  <c r="E27" i="28"/>
  <c r="M26" i="28"/>
  <c r="L26" i="28"/>
  <c r="K26" i="28"/>
  <c r="J26" i="28"/>
  <c r="I26" i="28"/>
  <c r="H26" i="28"/>
  <c r="E26" i="28"/>
  <c r="M25" i="28"/>
  <c r="L25" i="28"/>
  <c r="K25" i="28"/>
  <c r="J25" i="28"/>
  <c r="I25" i="28"/>
  <c r="H25" i="28"/>
  <c r="E25" i="28"/>
  <c r="M24" i="28"/>
  <c r="L24" i="28"/>
  <c r="K24" i="28"/>
  <c r="J24" i="28"/>
  <c r="I24" i="28"/>
  <c r="H24" i="28"/>
  <c r="E24" i="28"/>
  <c r="M23" i="28"/>
  <c r="L23" i="28"/>
  <c r="K23" i="28"/>
  <c r="J23" i="28"/>
  <c r="I23" i="28"/>
  <c r="H23" i="28"/>
  <c r="E23" i="28"/>
  <c r="M22" i="28"/>
  <c r="L22" i="28"/>
  <c r="K22" i="28"/>
  <c r="J22" i="28"/>
  <c r="I22" i="28"/>
  <c r="H22" i="28"/>
  <c r="E22" i="28"/>
  <c r="M21" i="28"/>
  <c r="L21" i="28"/>
  <c r="K21" i="28"/>
  <c r="J21" i="28"/>
  <c r="I21" i="28"/>
  <c r="H21" i="28"/>
  <c r="E21" i="28"/>
  <c r="M20" i="28"/>
  <c r="L20" i="28"/>
  <c r="K20" i="28"/>
  <c r="J20" i="28"/>
  <c r="I20" i="28"/>
  <c r="H20" i="28"/>
  <c r="E20" i="28"/>
  <c r="M19" i="28"/>
  <c r="L19" i="28"/>
  <c r="K19" i="28"/>
  <c r="J19" i="28"/>
  <c r="I19" i="28"/>
  <c r="H19" i="28"/>
  <c r="E19" i="28"/>
  <c r="M18" i="28"/>
  <c r="L18" i="28"/>
  <c r="K18" i="28"/>
  <c r="J18" i="28"/>
  <c r="I18" i="28"/>
  <c r="H18" i="28"/>
  <c r="E18" i="28"/>
  <c r="M17" i="28"/>
  <c r="L17" i="28"/>
  <c r="K17" i="28"/>
  <c r="J17" i="28"/>
  <c r="I17" i="28"/>
  <c r="H17" i="28"/>
  <c r="E17" i="28"/>
  <c r="M16" i="28"/>
  <c r="L16" i="28"/>
  <c r="K16" i="28"/>
  <c r="J16" i="28"/>
  <c r="I16" i="28"/>
  <c r="H16" i="28"/>
  <c r="E16" i="28"/>
  <c r="M15" i="28"/>
  <c r="L15" i="28"/>
  <c r="K15" i="28"/>
  <c r="J15" i="28"/>
  <c r="I15" i="28"/>
  <c r="H15" i="28"/>
  <c r="E15" i="28"/>
  <c r="M14" i="28"/>
  <c r="L14" i="28"/>
  <c r="K14" i="28"/>
  <c r="J14" i="28"/>
  <c r="I14" i="28"/>
  <c r="H14" i="28"/>
  <c r="E14" i="28"/>
  <c r="M13" i="28"/>
  <c r="L13" i="28"/>
  <c r="K13" i="28"/>
  <c r="J13" i="28"/>
  <c r="I13" i="28"/>
  <c r="H13" i="28"/>
  <c r="E13" i="28"/>
  <c r="M12" i="28"/>
  <c r="L12" i="28"/>
  <c r="K12" i="28"/>
  <c r="J12" i="28"/>
  <c r="I12" i="28"/>
  <c r="H12" i="28"/>
  <c r="E12" i="28"/>
  <c r="M11" i="28"/>
  <c r="L11" i="28"/>
  <c r="K11" i="28"/>
  <c r="J11" i="28"/>
  <c r="I11" i="28"/>
  <c r="H11" i="28"/>
  <c r="E11" i="28"/>
  <c r="M10" i="28"/>
  <c r="L10" i="28"/>
  <c r="K10" i="28"/>
  <c r="J10" i="28"/>
  <c r="I10" i="28"/>
  <c r="H10" i="28"/>
  <c r="E10" i="28"/>
  <c r="M9" i="28"/>
  <c r="L9" i="28"/>
  <c r="K9" i="28"/>
  <c r="J9" i="28"/>
  <c r="I9" i="28"/>
  <c r="H9" i="28"/>
  <c r="E9" i="28"/>
  <c r="M8" i="28"/>
  <c r="L8" i="28"/>
  <c r="K8" i="28"/>
  <c r="J8" i="28"/>
  <c r="I8" i="28"/>
  <c r="H8" i="28"/>
  <c r="E8" i="28"/>
  <c r="M7" i="28"/>
  <c r="L7" i="28"/>
  <c r="K7" i="28"/>
  <c r="J7" i="28"/>
  <c r="I7" i="28"/>
  <c r="H7" i="28"/>
  <c r="E7" i="28"/>
  <c r="M5" i="28"/>
  <c r="L5" i="28"/>
  <c r="K5" i="28"/>
  <c r="J5" i="28"/>
  <c r="I5" i="28"/>
  <c r="H5" i="28"/>
  <c r="E5" i="28"/>
  <c r="M103" i="27"/>
  <c r="L103" i="27"/>
  <c r="K103" i="27"/>
  <c r="J103" i="27"/>
  <c r="I103" i="27"/>
  <c r="H103" i="27"/>
  <c r="E103" i="27"/>
  <c r="M102" i="27"/>
  <c r="L102" i="27"/>
  <c r="K102" i="27"/>
  <c r="J102" i="27"/>
  <c r="I102" i="27"/>
  <c r="H102" i="27"/>
  <c r="E102" i="27"/>
  <c r="M101" i="27"/>
  <c r="L101" i="27"/>
  <c r="K101" i="27"/>
  <c r="J101" i="27"/>
  <c r="I101" i="27"/>
  <c r="H101" i="27"/>
  <c r="E101" i="27"/>
  <c r="M100" i="27"/>
  <c r="L100" i="27"/>
  <c r="K100" i="27"/>
  <c r="J100" i="27"/>
  <c r="I100" i="27"/>
  <c r="H100" i="27"/>
  <c r="E100" i="27"/>
  <c r="M99" i="27"/>
  <c r="L99" i="27"/>
  <c r="K99" i="27"/>
  <c r="J99" i="27"/>
  <c r="I99" i="27"/>
  <c r="H99" i="27"/>
  <c r="E99" i="27"/>
  <c r="M98" i="27"/>
  <c r="L98" i="27"/>
  <c r="K98" i="27"/>
  <c r="J98" i="27"/>
  <c r="I98" i="27"/>
  <c r="H98" i="27"/>
  <c r="E98" i="27"/>
  <c r="M97" i="27"/>
  <c r="L97" i="27"/>
  <c r="K97" i="27"/>
  <c r="J97" i="27"/>
  <c r="I97" i="27"/>
  <c r="H97" i="27"/>
  <c r="E97" i="27"/>
  <c r="M96" i="27"/>
  <c r="L96" i="27"/>
  <c r="K96" i="27"/>
  <c r="J96" i="27"/>
  <c r="I96" i="27"/>
  <c r="H96" i="27"/>
  <c r="E96" i="27"/>
  <c r="M95" i="27"/>
  <c r="L95" i="27"/>
  <c r="K95" i="27"/>
  <c r="J95" i="27"/>
  <c r="I95" i="27"/>
  <c r="H95" i="27"/>
  <c r="E95" i="27"/>
  <c r="M94" i="27"/>
  <c r="L94" i="27"/>
  <c r="K94" i="27"/>
  <c r="J94" i="27"/>
  <c r="I94" i="27"/>
  <c r="H94" i="27"/>
  <c r="E94" i="27"/>
  <c r="M93" i="27"/>
  <c r="L93" i="27"/>
  <c r="K93" i="27"/>
  <c r="J93" i="27"/>
  <c r="I93" i="27"/>
  <c r="H93" i="27"/>
  <c r="E93" i="27"/>
  <c r="M92" i="27"/>
  <c r="L92" i="27"/>
  <c r="K92" i="27"/>
  <c r="J92" i="27"/>
  <c r="I92" i="27"/>
  <c r="H92" i="27"/>
  <c r="E92" i="27"/>
  <c r="M91" i="27"/>
  <c r="L91" i="27"/>
  <c r="K91" i="27"/>
  <c r="J91" i="27"/>
  <c r="I91" i="27"/>
  <c r="H91" i="27"/>
  <c r="E91" i="27"/>
  <c r="M90" i="27"/>
  <c r="L90" i="27"/>
  <c r="K90" i="27"/>
  <c r="J90" i="27"/>
  <c r="I90" i="27"/>
  <c r="H90" i="27"/>
  <c r="E90" i="27"/>
  <c r="M89" i="27"/>
  <c r="L89" i="27"/>
  <c r="K89" i="27"/>
  <c r="J89" i="27"/>
  <c r="I89" i="27"/>
  <c r="H89" i="27"/>
  <c r="E89" i="27"/>
  <c r="M88" i="27"/>
  <c r="L88" i="27"/>
  <c r="K88" i="27"/>
  <c r="J88" i="27"/>
  <c r="I88" i="27"/>
  <c r="H88" i="27"/>
  <c r="E88" i="27"/>
  <c r="M87" i="27"/>
  <c r="L87" i="27"/>
  <c r="K87" i="27"/>
  <c r="J87" i="27"/>
  <c r="I87" i="27"/>
  <c r="H87" i="27"/>
  <c r="E87" i="27"/>
  <c r="M86" i="27"/>
  <c r="L86" i="27"/>
  <c r="K86" i="27"/>
  <c r="J86" i="27"/>
  <c r="I86" i="27"/>
  <c r="H86" i="27"/>
  <c r="E86" i="27"/>
  <c r="M85" i="27"/>
  <c r="L85" i="27"/>
  <c r="K85" i="27"/>
  <c r="J85" i="27"/>
  <c r="I85" i="27"/>
  <c r="H85" i="27"/>
  <c r="E85" i="27"/>
  <c r="M84" i="27"/>
  <c r="L84" i="27"/>
  <c r="K84" i="27"/>
  <c r="J84" i="27"/>
  <c r="I84" i="27"/>
  <c r="H84" i="27"/>
  <c r="E84" i="27"/>
  <c r="M83" i="27"/>
  <c r="L83" i="27"/>
  <c r="K83" i="27"/>
  <c r="J83" i="27"/>
  <c r="I83" i="27"/>
  <c r="H83" i="27"/>
  <c r="E83" i="27"/>
  <c r="M82" i="27"/>
  <c r="L82" i="27"/>
  <c r="K82" i="27"/>
  <c r="J82" i="27"/>
  <c r="I82" i="27"/>
  <c r="H82" i="27"/>
  <c r="E82" i="27"/>
  <c r="M81" i="27"/>
  <c r="L81" i="27"/>
  <c r="K81" i="27"/>
  <c r="J81" i="27"/>
  <c r="I81" i="27"/>
  <c r="H81" i="27"/>
  <c r="E81" i="27"/>
  <c r="M80" i="27"/>
  <c r="L80" i="27"/>
  <c r="K80" i="27"/>
  <c r="J80" i="27"/>
  <c r="I80" i="27"/>
  <c r="H80" i="27"/>
  <c r="E80" i="27"/>
  <c r="M79" i="27"/>
  <c r="L79" i="27"/>
  <c r="K79" i="27"/>
  <c r="J79" i="27"/>
  <c r="I79" i="27"/>
  <c r="H79" i="27"/>
  <c r="E79" i="27"/>
  <c r="M78" i="27"/>
  <c r="L78" i="27"/>
  <c r="K78" i="27"/>
  <c r="J78" i="27"/>
  <c r="I78" i="27"/>
  <c r="H78" i="27"/>
  <c r="E78" i="27"/>
  <c r="M77" i="27"/>
  <c r="L77" i="27"/>
  <c r="K77" i="27"/>
  <c r="J77" i="27"/>
  <c r="I77" i="27"/>
  <c r="H77" i="27"/>
  <c r="E77" i="27"/>
  <c r="M76" i="27"/>
  <c r="L76" i="27"/>
  <c r="K76" i="27"/>
  <c r="J76" i="27"/>
  <c r="I76" i="27"/>
  <c r="H76" i="27"/>
  <c r="E76" i="27"/>
  <c r="M75" i="27"/>
  <c r="L75" i="27"/>
  <c r="K75" i="27"/>
  <c r="J75" i="27"/>
  <c r="I75" i="27"/>
  <c r="H75" i="27"/>
  <c r="E75" i="27"/>
  <c r="M74" i="27"/>
  <c r="L74" i="27"/>
  <c r="K74" i="27"/>
  <c r="J74" i="27"/>
  <c r="I74" i="27"/>
  <c r="H74" i="27"/>
  <c r="E74" i="27"/>
  <c r="M73" i="27"/>
  <c r="L73" i="27"/>
  <c r="K73" i="27"/>
  <c r="J73" i="27"/>
  <c r="I73" i="27"/>
  <c r="H73" i="27"/>
  <c r="E73" i="27"/>
  <c r="M72" i="27"/>
  <c r="L72" i="27"/>
  <c r="K72" i="27"/>
  <c r="J72" i="27"/>
  <c r="I72" i="27"/>
  <c r="H72" i="27"/>
  <c r="E72" i="27"/>
  <c r="M71" i="27"/>
  <c r="L71" i="27"/>
  <c r="K71" i="27"/>
  <c r="J71" i="27"/>
  <c r="I71" i="27"/>
  <c r="H71" i="27"/>
  <c r="E71" i="27"/>
  <c r="M70" i="27"/>
  <c r="L70" i="27"/>
  <c r="K70" i="27"/>
  <c r="J70" i="27"/>
  <c r="I70" i="27"/>
  <c r="H70" i="27"/>
  <c r="E70" i="27"/>
  <c r="M69" i="27"/>
  <c r="L69" i="27"/>
  <c r="K69" i="27"/>
  <c r="J69" i="27"/>
  <c r="I69" i="27"/>
  <c r="H69" i="27"/>
  <c r="E69" i="27"/>
  <c r="M68" i="27"/>
  <c r="L68" i="27"/>
  <c r="K68" i="27"/>
  <c r="J68" i="27"/>
  <c r="I68" i="27"/>
  <c r="H68" i="27"/>
  <c r="E68" i="27"/>
  <c r="M67" i="27"/>
  <c r="L67" i="27"/>
  <c r="K67" i="27"/>
  <c r="J67" i="27"/>
  <c r="I67" i="27"/>
  <c r="H67" i="27"/>
  <c r="E67" i="27"/>
  <c r="M66" i="27"/>
  <c r="L66" i="27"/>
  <c r="K66" i="27"/>
  <c r="J66" i="27"/>
  <c r="I66" i="27"/>
  <c r="H66" i="27"/>
  <c r="E66" i="27"/>
  <c r="M65" i="27"/>
  <c r="L65" i="27"/>
  <c r="K65" i="27"/>
  <c r="J65" i="27"/>
  <c r="I65" i="27"/>
  <c r="H65" i="27"/>
  <c r="E65" i="27"/>
  <c r="M64" i="27"/>
  <c r="L64" i="27"/>
  <c r="K64" i="27"/>
  <c r="J64" i="27"/>
  <c r="I64" i="27"/>
  <c r="H64" i="27"/>
  <c r="E64" i="27"/>
  <c r="M63" i="27"/>
  <c r="L63" i="27"/>
  <c r="K63" i="27"/>
  <c r="J63" i="27"/>
  <c r="I63" i="27"/>
  <c r="H63" i="27"/>
  <c r="E63" i="27"/>
  <c r="M62" i="27"/>
  <c r="L62" i="27"/>
  <c r="K62" i="27"/>
  <c r="J62" i="27"/>
  <c r="I62" i="27"/>
  <c r="H62" i="27"/>
  <c r="E62" i="27"/>
  <c r="M61" i="27"/>
  <c r="L61" i="27"/>
  <c r="K61" i="27"/>
  <c r="J61" i="27"/>
  <c r="I61" i="27"/>
  <c r="H61" i="27"/>
  <c r="E61" i="27"/>
  <c r="M60" i="27"/>
  <c r="L60" i="27"/>
  <c r="K60" i="27"/>
  <c r="J60" i="27"/>
  <c r="I60" i="27"/>
  <c r="H60" i="27"/>
  <c r="E60" i="27"/>
  <c r="M59" i="27"/>
  <c r="L59" i="27"/>
  <c r="K59" i="27"/>
  <c r="J59" i="27"/>
  <c r="I59" i="27"/>
  <c r="H59" i="27"/>
  <c r="E59" i="27"/>
  <c r="M58" i="27"/>
  <c r="L58" i="27"/>
  <c r="K58" i="27"/>
  <c r="J58" i="27"/>
  <c r="I58" i="27"/>
  <c r="H58" i="27"/>
  <c r="E58" i="27"/>
  <c r="M57" i="27"/>
  <c r="L57" i="27"/>
  <c r="K57" i="27"/>
  <c r="J57" i="27"/>
  <c r="I57" i="27"/>
  <c r="H57" i="27"/>
  <c r="E57" i="27"/>
  <c r="M56" i="27"/>
  <c r="L56" i="27"/>
  <c r="K56" i="27"/>
  <c r="J56" i="27"/>
  <c r="I56" i="27"/>
  <c r="H56" i="27"/>
  <c r="E56" i="27"/>
  <c r="M55" i="27"/>
  <c r="L55" i="27"/>
  <c r="K55" i="27"/>
  <c r="J55" i="27"/>
  <c r="I55" i="27"/>
  <c r="H55" i="27"/>
  <c r="E55" i="27"/>
  <c r="M54" i="27"/>
  <c r="L54" i="27"/>
  <c r="K54" i="27"/>
  <c r="J54" i="27"/>
  <c r="I54" i="27"/>
  <c r="H54" i="27"/>
  <c r="E54" i="27"/>
  <c r="M53" i="27"/>
  <c r="L53" i="27"/>
  <c r="K53" i="27"/>
  <c r="J53" i="27"/>
  <c r="I53" i="27"/>
  <c r="H53" i="27"/>
  <c r="E53" i="27"/>
  <c r="M52" i="27"/>
  <c r="L52" i="27"/>
  <c r="K52" i="27"/>
  <c r="J52" i="27"/>
  <c r="I52" i="27"/>
  <c r="H52" i="27"/>
  <c r="E52" i="27"/>
  <c r="M51" i="27"/>
  <c r="L51" i="27"/>
  <c r="K51" i="27"/>
  <c r="J51" i="27"/>
  <c r="I51" i="27"/>
  <c r="H51" i="27"/>
  <c r="E51" i="27"/>
  <c r="M50" i="27"/>
  <c r="L50" i="27"/>
  <c r="K50" i="27"/>
  <c r="J50" i="27"/>
  <c r="I50" i="27"/>
  <c r="H50" i="27"/>
  <c r="E50" i="27"/>
  <c r="M49" i="27"/>
  <c r="L49" i="27"/>
  <c r="K49" i="27"/>
  <c r="J49" i="27"/>
  <c r="I49" i="27"/>
  <c r="H49" i="27"/>
  <c r="E49" i="27"/>
  <c r="M48" i="27"/>
  <c r="L48" i="27"/>
  <c r="K48" i="27"/>
  <c r="J48" i="27"/>
  <c r="I48" i="27"/>
  <c r="H48" i="27"/>
  <c r="E48" i="27"/>
  <c r="M47" i="27"/>
  <c r="L47" i="27"/>
  <c r="K47" i="27"/>
  <c r="J47" i="27"/>
  <c r="I47" i="27"/>
  <c r="H47" i="27"/>
  <c r="E47" i="27"/>
  <c r="M46" i="27"/>
  <c r="L46" i="27"/>
  <c r="K46" i="27"/>
  <c r="J46" i="27"/>
  <c r="I46" i="27"/>
  <c r="H46" i="27"/>
  <c r="E46" i="27"/>
  <c r="M45" i="27"/>
  <c r="L45" i="27"/>
  <c r="K45" i="27"/>
  <c r="J45" i="27"/>
  <c r="I45" i="27"/>
  <c r="H45" i="27"/>
  <c r="E45" i="27"/>
  <c r="M44" i="27"/>
  <c r="L44" i="27"/>
  <c r="K44" i="27"/>
  <c r="J44" i="27"/>
  <c r="I44" i="27"/>
  <c r="H44" i="27"/>
  <c r="E44" i="27"/>
  <c r="M43" i="27"/>
  <c r="L43" i="27"/>
  <c r="K43" i="27"/>
  <c r="J43" i="27"/>
  <c r="I43" i="27"/>
  <c r="H43" i="27"/>
  <c r="E43" i="27"/>
  <c r="M42" i="27"/>
  <c r="L42" i="27"/>
  <c r="K42" i="27"/>
  <c r="J42" i="27"/>
  <c r="I42" i="27"/>
  <c r="H42" i="27"/>
  <c r="E42" i="27"/>
  <c r="M41" i="27"/>
  <c r="L41" i="27"/>
  <c r="K41" i="27"/>
  <c r="J41" i="27"/>
  <c r="I41" i="27"/>
  <c r="H41" i="27"/>
  <c r="E41" i="27"/>
  <c r="M40" i="27"/>
  <c r="L40" i="27"/>
  <c r="K40" i="27"/>
  <c r="J40" i="27"/>
  <c r="I40" i="27"/>
  <c r="H40" i="27"/>
  <c r="E40" i="27"/>
  <c r="M39" i="27"/>
  <c r="L39" i="27"/>
  <c r="K39" i="27"/>
  <c r="J39" i="27"/>
  <c r="I39" i="27"/>
  <c r="H39" i="27"/>
  <c r="E39" i="27"/>
  <c r="M38" i="27"/>
  <c r="L38" i="27"/>
  <c r="K38" i="27"/>
  <c r="J38" i="27"/>
  <c r="I38" i="27"/>
  <c r="H38" i="27"/>
  <c r="E38" i="27"/>
  <c r="M37" i="27"/>
  <c r="L37" i="27"/>
  <c r="K37" i="27"/>
  <c r="J37" i="27"/>
  <c r="I37" i="27"/>
  <c r="H37" i="27"/>
  <c r="E37" i="27"/>
  <c r="M36" i="27"/>
  <c r="L36" i="27"/>
  <c r="K36" i="27"/>
  <c r="J36" i="27"/>
  <c r="I36" i="27"/>
  <c r="H36" i="27"/>
  <c r="E36" i="27"/>
  <c r="M35" i="27"/>
  <c r="L35" i="27"/>
  <c r="K35" i="27"/>
  <c r="J35" i="27"/>
  <c r="I35" i="27"/>
  <c r="H35" i="27"/>
  <c r="E35" i="27"/>
  <c r="M34" i="27"/>
  <c r="L34" i="27"/>
  <c r="K34" i="27"/>
  <c r="J34" i="27"/>
  <c r="I34" i="27"/>
  <c r="H34" i="27"/>
  <c r="E34" i="27"/>
  <c r="M33" i="27"/>
  <c r="L33" i="27"/>
  <c r="K33" i="27"/>
  <c r="J33" i="27"/>
  <c r="I33" i="27"/>
  <c r="H33" i="27"/>
  <c r="E33" i="27"/>
  <c r="M32" i="27"/>
  <c r="L32" i="27"/>
  <c r="K32" i="27"/>
  <c r="J32" i="27"/>
  <c r="I32" i="27"/>
  <c r="H32" i="27"/>
  <c r="E32" i="27"/>
  <c r="M31" i="27"/>
  <c r="L31" i="27"/>
  <c r="K31" i="27"/>
  <c r="J31" i="27"/>
  <c r="I31" i="27"/>
  <c r="H31" i="27"/>
  <c r="E31" i="27"/>
  <c r="M30" i="27"/>
  <c r="L30" i="27"/>
  <c r="K30" i="27"/>
  <c r="J30" i="27"/>
  <c r="I30" i="27"/>
  <c r="H30" i="27"/>
  <c r="E30" i="27"/>
  <c r="M29" i="27"/>
  <c r="L29" i="27"/>
  <c r="K29" i="27"/>
  <c r="J29" i="27"/>
  <c r="I29" i="27"/>
  <c r="H29" i="27"/>
  <c r="E29" i="27"/>
  <c r="M28" i="27"/>
  <c r="L28" i="27"/>
  <c r="K28" i="27"/>
  <c r="J28" i="27"/>
  <c r="I28" i="27"/>
  <c r="H28" i="27"/>
  <c r="E28" i="27"/>
  <c r="M27" i="27"/>
  <c r="L27" i="27"/>
  <c r="K27" i="27"/>
  <c r="J27" i="27"/>
  <c r="I27" i="27"/>
  <c r="H27" i="27"/>
  <c r="E27" i="27"/>
  <c r="M26" i="27"/>
  <c r="L26" i="27"/>
  <c r="K26" i="27"/>
  <c r="J26" i="27"/>
  <c r="I26" i="27"/>
  <c r="H26" i="27"/>
  <c r="E26" i="27"/>
  <c r="M25" i="27"/>
  <c r="L25" i="27"/>
  <c r="K25" i="27"/>
  <c r="J25" i="27"/>
  <c r="I25" i="27"/>
  <c r="H25" i="27"/>
  <c r="E25" i="27"/>
  <c r="M24" i="27"/>
  <c r="L24" i="27"/>
  <c r="K24" i="27"/>
  <c r="J24" i="27"/>
  <c r="I24" i="27"/>
  <c r="H24" i="27"/>
  <c r="E24" i="27"/>
  <c r="M23" i="27"/>
  <c r="L23" i="27"/>
  <c r="K23" i="27"/>
  <c r="J23" i="27"/>
  <c r="I23" i="27"/>
  <c r="H23" i="27"/>
  <c r="E23" i="27"/>
  <c r="M22" i="27"/>
  <c r="L22" i="27"/>
  <c r="K22" i="27"/>
  <c r="J22" i="27"/>
  <c r="I22" i="27"/>
  <c r="H22" i="27"/>
  <c r="E22" i="27"/>
  <c r="M21" i="27"/>
  <c r="L21" i="27"/>
  <c r="K21" i="27"/>
  <c r="J21" i="27"/>
  <c r="I21" i="27"/>
  <c r="H21" i="27"/>
  <c r="E21" i="27"/>
  <c r="M20" i="27"/>
  <c r="L20" i="27"/>
  <c r="K20" i="27"/>
  <c r="J20" i="27"/>
  <c r="I20" i="27"/>
  <c r="H20" i="27"/>
  <c r="E20" i="27"/>
  <c r="M19" i="27"/>
  <c r="L19" i="27"/>
  <c r="K19" i="27"/>
  <c r="J19" i="27"/>
  <c r="I19" i="27"/>
  <c r="H19" i="27"/>
  <c r="E19" i="27"/>
  <c r="M18" i="27"/>
  <c r="L18" i="27"/>
  <c r="K18" i="27"/>
  <c r="J18" i="27"/>
  <c r="I18" i="27"/>
  <c r="H18" i="27"/>
  <c r="E18" i="27"/>
  <c r="M17" i="27"/>
  <c r="L17" i="27"/>
  <c r="K17" i="27"/>
  <c r="J17" i="27"/>
  <c r="I17" i="27"/>
  <c r="H17" i="27"/>
  <c r="E17" i="27"/>
  <c r="M16" i="27"/>
  <c r="L16" i="27"/>
  <c r="K16" i="27"/>
  <c r="J16" i="27"/>
  <c r="I16" i="27"/>
  <c r="H16" i="27"/>
  <c r="E16" i="27"/>
  <c r="M15" i="27"/>
  <c r="L15" i="27"/>
  <c r="K15" i="27"/>
  <c r="J15" i="27"/>
  <c r="I15" i="27"/>
  <c r="H15" i="27"/>
  <c r="E15" i="27"/>
  <c r="M14" i="27"/>
  <c r="L14" i="27"/>
  <c r="K14" i="27"/>
  <c r="J14" i="27"/>
  <c r="I14" i="27"/>
  <c r="H14" i="27"/>
  <c r="E14" i="27"/>
  <c r="M13" i="27"/>
  <c r="L13" i="27"/>
  <c r="K13" i="27"/>
  <c r="J13" i="27"/>
  <c r="I13" i="27"/>
  <c r="H13" i="27"/>
  <c r="E13" i="27"/>
  <c r="M12" i="27"/>
  <c r="L12" i="27"/>
  <c r="K12" i="27"/>
  <c r="J12" i="27"/>
  <c r="I12" i="27"/>
  <c r="H12" i="27"/>
  <c r="E12" i="27"/>
  <c r="M11" i="27"/>
  <c r="L11" i="27"/>
  <c r="K11" i="27"/>
  <c r="J11" i="27"/>
  <c r="I11" i="27"/>
  <c r="H11" i="27"/>
  <c r="E11" i="27"/>
  <c r="M10" i="27"/>
  <c r="L10" i="27"/>
  <c r="K10" i="27"/>
  <c r="J10" i="27"/>
  <c r="I10" i="27"/>
  <c r="H10" i="27"/>
  <c r="E10" i="27"/>
  <c r="M9" i="27"/>
  <c r="L9" i="27"/>
  <c r="K9" i="27"/>
  <c r="J9" i="27"/>
  <c r="I9" i="27"/>
  <c r="H9" i="27"/>
  <c r="E9" i="27"/>
  <c r="M8" i="27"/>
  <c r="L8" i="27"/>
  <c r="K8" i="27"/>
  <c r="J8" i="27"/>
  <c r="I8" i="27"/>
  <c r="H8" i="27"/>
  <c r="E8" i="27"/>
  <c r="M7" i="27"/>
  <c r="L7" i="27"/>
  <c r="K7" i="27"/>
  <c r="J7" i="27"/>
  <c r="I7" i="27"/>
  <c r="H7" i="27"/>
  <c r="E7" i="27"/>
  <c r="M5" i="27"/>
  <c r="L5" i="27"/>
  <c r="K5" i="27"/>
  <c r="J5" i="27"/>
  <c r="I5" i="27"/>
  <c r="H5" i="27"/>
  <c r="E5" i="27"/>
  <c r="M103" i="26"/>
  <c r="L103" i="26"/>
  <c r="K103" i="26"/>
  <c r="J103" i="26"/>
  <c r="I103" i="26"/>
  <c r="H103" i="26"/>
  <c r="E103" i="26"/>
  <c r="M102" i="26"/>
  <c r="L102" i="26"/>
  <c r="K102" i="26"/>
  <c r="J102" i="26"/>
  <c r="I102" i="26"/>
  <c r="H102" i="26"/>
  <c r="E102" i="26"/>
  <c r="M101" i="26"/>
  <c r="L101" i="26"/>
  <c r="K101" i="26"/>
  <c r="J101" i="26"/>
  <c r="I101" i="26"/>
  <c r="H101" i="26"/>
  <c r="E101" i="26"/>
  <c r="M100" i="26"/>
  <c r="L100" i="26"/>
  <c r="K100" i="26"/>
  <c r="J100" i="26"/>
  <c r="I100" i="26"/>
  <c r="H100" i="26"/>
  <c r="E100" i="26"/>
  <c r="M99" i="26"/>
  <c r="L99" i="26"/>
  <c r="K99" i="26"/>
  <c r="J99" i="26"/>
  <c r="I99" i="26"/>
  <c r="H99" i="26"/>
  <c r="E99" i="26"/>
  <c r="M98" i="26"/>
  <c r="L98" i="26"/>
  <c r="K98" i="26"/>
  <c r="J98" i="26"/>
  <c r="I98" i="26"/>
  <c r="H98" i="26"/>
  <c r="E98" i="26"/>
  <c r="M97" i="26"/>
  <c r="L97" i="26"/>
  <c r="K97" i="26"/>
  <c r="J97" i="26"/>
  <c r="I97" i="26"/>
  <c r="H97" i="26"/>
  <c r="E97" i="26"/>
  <c r="M96" i="26"/>
  <c r="L96" i="26"/>
  <c r="K96" i="26"/>
  <c r="J96" i="26"/>
  <c r="I96" i="26"/>
  <c r="H96" i="26"/>
  <c r="E96" i="26"/>
  <c r="M95" i="26"/>
  <c r="L95" i="26"/>
  <c r="K95" i="26"/>
  <c r="J95" i="26"/>
  <c r="I95" i="26"/>
  <c r="H95" i="26"/>
  <c r="E95" i="26"/>
  <c r="M94" i="26"/>
  <c r="L94" i="26"/>
  <c r="K94" i="26"/>
  <c r="J94" i="26"/>
  <c r="I94" i="26"/>
  <c r="H94" i="26"/>
  <c r="E94" i="26"/>
  <c r="M93" i="26"/>
  <c r="L93" i="26"/>
  <c r="K93" i="26"/>
  <c r="J93" i="26"/>
  <c r="I93" i="26"/>
  <c r="H93" i="26"/>
  <c r="E93" i="26"/>
  <c r="M92" i="26"/>
  <c r="L92" i="26"/>
  <c r="K92" i="26"/>
  <c r="J92" i="26"/>
  <c r="I92" i="26"/>
  <c r="H92" i="26"/>
  <c r="E92" i="26"/>
  <c r="M91" i="26"/>
  <c r="L91" i="26"/>
  <c r="K91" i="26"/>
  <c r="J91" i="26"/>
  <c r="I91" i="26"/>
  <c r="H91" i="26"/>
  <c r="E91" i="26"/>
  <c r="M90" i="26"/>
  <c r="L90" i="26"/>
  <c r="K90" i="26"/>
  <c r="J90" i="26"/>
  <c r="I90" i="26"/>
  <c r="H90" i="26"/>
  <c r="E90" i="26"/>
  <c r="M89" i="26"/>
  <c r="L89" i="26"/>
  <c r="K89" i="26"/>
  <c r="J89" i="26"/>
  <c r="I89" i="26"/>
  <c r="H89" i="26"/>
  <c r="E89" i="26"/>
  <c r="M88" i="26"/>
  <c r="L88" i="26"/>
  <c r="K88" i="26"/>
  <c r="J88" i="26"/>
  <c r="I88" i="26"/>
  <c r="H88" i="26"/>
  <c r="E88" i="26"/>
  <c r="M87" i="26"/>
  <c r="L87" i="26"/>
  <c r="K87" i="26"/>
  <c r="J87" i="26"/>
  <c r="I87" i="26"/>
  <c r="H87" i="26"/>
  <c r="E87" i="26"/>
  <c r="M86" i="26"/>
  <c r="L86" i="26"/>
  <c r="K86" i="26"/>
  <c r="J86" i="26"/>
  <c r="I86" i="26"/>
  <c r="H86" i="26"/>
  <c r="E86" i="26"/>
  <c r="M85" i="26"/>
  <c r="L85" i="26"/>
  <c r="K85" i="26"/>
  <c r="J85" i="26"/>
  <c r="I85" i="26"/>
  <c r="H85" i="26"/>
  <c r="E85" i="26"/>
  <c r="M84" i="26"/>
  <c r="L84" i="26"/>
  <c r="K84" i="26"/>
  <c r="J84" i="26"/>
  <c r="I84" i="26"/>
  <c r="H84" i="26"/>
  <c r="E84" i="26"/>
  <c r="M83" i="26"/>
  <c r="L83" i="26"/>
  <c r="K83" i="26"/>
  <c r="J83" i="26"/>
  <c r="I83" i="26"/>
  <c r="H83" i="26"/>
  <c r="E83" i="26"/>
  <c r="M82" i="26"/>
  <c r="L82" i="26"/>
  <c r="K82" i="26"/>
  <c r="J82" i="26"/>
  <c r="I82" i="26"/>
  <c r="H82" i="26"/>
  <c r="E82" i="26"/>
  <c r="M81" i="26"/>
  <c r="L81" i="26"/>
  <c r="K81" i="26"/>
  <c r="J81" i="26"/>
  <c r="I81" i="26"/>
  <c r="H81" i="26"/>
  <c r="E81" i="26"/>
  <c r="M80" i="26"/>
  <c r="L80" i="26"/>
  <c r="K80" i="26"/>
  <c r="J80" i="26"/>
  <c r="I80" i="26"/>
  <c r="H80" i="26"/>
  <c r="E80" i="26"/>
  <c r="M79" i="26"/>
  <c r="L79" i="26"/>
  <c r="K79" i="26"/>
  <c r="J79" i="26"/>
  <c r="I79" i="26"/>
  <c r="H79" i="26"/>
  <c r="E79" i="26"/>
  <c r="M78" i="26"/>
  <c r="L78" i="26"/>
  <c r="K78" i="26"/>
  <c r="J78" i="26"/>
  <c r="I78" i="26"/>
  <c r="H78" i="26"/>
  <c r="E78" i="26"/>
  <c r="M77" i="26"/>
  <c r="L77" i="26"/>
  <c r="K77" i="26"/>
  <c r="J77" i="26"/>
  <c r="I77" i="26"/>
  <c r="H77" i="26"/>
  <c r="E77" i="26"/>
  <c r="M76" i="26"/>
  <c r="L76" i="26"/>
  <c r="K76" i="26"/>
  <c r="J76" i="26"/>
  <c r="I76" i="26"/>
  <c r="H76" i="26"/>
  <c r="E76" i="26"/>
  <c r="M75" i="26"/>
  <c r="L75" i="26"/>
  <c r="K75" i="26"/>
  <c r="J75" i="26"/>
  <c r="I75" i="26"/>
  <c r="H75" i="26"/>
  <c r="E75" i="26"/>
  <c r="M74" i="26"/>
  <c r="L74" i="26"/>
  <c r="K74" i="26"/>
  <c r="J74" i="26"/>
  <c r="I74" i="26"/>
  <c r="H74" i="26"/>
  <c r="E74" i="26"/>
  <c r="M73" i="26"/>
  <c r="L73" i="26"/>
  <c r="K73" i="26"/>
  <c r="J73" i="26"/>
  <c r="I73" i="26"/>
  <c r="H73" i="26"/>
  <c r="E73" i="26"/>
  <c r="M72" i="26"/>
  <c r="L72" i="26"/>
  <c r="K72" i="26"/>
  <c r="J72" i="26"/>
  <c r="I72" i="26"/>
  <c r="H72" i="26"/>
  <c r="E72" i="26"/>
  <c r="M71" i="26"/>
  <c r="L71" i="26"/>
  <c r="K71" i="26"/>
  <c r="J71" i="26"/>
  <c r="I71" i="26"/>
  <c r="H71" i="26"/>
  <c r="E71" i="26"/>
  <c r="M70" i="26"/>
  <c r="L70" i="26"/>
  <c r="K70" i="26"/>
  <c r="J70" i="26"/>
  <c r="I70" i="26"/>
  <c r="H70" i="26"/>
  <c r="E70" i="26"/>
  <c r="M69" i="26"/>
  <c r="L69" i="26"/>
  <c r="K69" i="26"/>
  <c r="J69" i="26"/>
  <c r="I69" i="26"/>
  <c r="H69" i="26"/>
  <c r="E69" i="26"/>
  <c r="M68" i="26"/>
  <c r="L68" i="26"/>
  <c r="K68" i="26"/>
  <c r="J68" i="26"/>
  <c r="I68" i="26"/>
  <c r="H68" i="26"/>
  <c r="E68" i="26"/>
  <c r="M67" i="26"/>
  <c r="L67" i="26"/>
  <c r="K67" i="26"/>
  <c r="J67" i="26"/>
  <c r="I67" i="26"/>
  <c r="H67" i="26"/>
  <c r="E67" i="26"/>
  <c r="M66" i="26"/>
  <c r="L66" i="26"/>
  <c r="K66" i="26"/>
  <c r="J66" i="26"/>
  <c r="I66" i="26"/>
  <c r="H66" i="26"/>
  <c r="E66" i="26"/>
  <c r="M65" i="26"/>
  <c r="L65" i="26"/>
  <c r="K65" i="26"/>
  <c r="J65" i="26"/>
  <c r="I65" i="26"/>
  <c r="H65" i="26"/>
  <c r="E65" i="26"/>
  <c r="M64" i="26"/>
  <c r="L64" i="26"/>
  <c r="K64" i="26"/>
  <c r="J64" i="26"/>
  <c r="I64" i="26"/>
  <c r="H64" i="26"/>
  <c r="E64" i="26"/>
  <c r="M63" i="26"/>
  <c r="L63" i="26"/>
  <c r="K63" i="26"/>
  <c r="J63" i="26"/>
  <c r="I63" i="26"/>
  <c r="H63" i="26"/>
  <c r="E63" i="26"/>
  <c r="M62" i="26"/>
  <c r="L62" i="26"/>
  <c r="K62" i="26"/>
  <c r="J62" i="26"/>
  <c r="I62" i="26"/>
  <c r="H62" i="26"/>
  <c r="E62" i="26"/>
  <c r="M61" i="26"/>
  <c r="L61" i="26"/>
  <c r="K61" i="26"/>
  <c r="J61" i="26"/>
  <c r="I61" i="26"/>
  <c r="H61" i="26"/>
  <c r="E61" i="26"/>
  <c r="M60" i="26"/>
  <c r="L60" i="26"/>
  <c r="K60" i="26"/>
  <c r="J60" i="26"/>
  <c r="I60" i="26"/>
  <c r="H60" i="26"/>
  <c r="E60" i="26"/>
  <c r="M59" i="26"/>
  <c r="L59" i="26"/>
  <c r="K59" i="26"/>
  <c r="J59" i="26"/>
  <c r="I59" i="26"/>
  <c r="H59" i="26"/>
  <c r="E59" i="26"/>
  <c r="M58" i="26"/>
  <c r="L58" i="26"/>
  <c r="K58" i="26"/>
  <c r="J58" i="26"/>
  <c r="I58" i="26"/>
  <c r="H58" i="26"/>
  <c r="E58" i="26"/>
  <c r="M57" i="26"/>
  <c r="L57" i="26"/>
  <c r="K57" i="26"/>
  <c r="J57" i="26"/>
  <c r="I57" i="26"/>
  <c r="H57" i="26"/>
  <c r="E57" i="26"/>
  <c r="M56" i="26"/>
  <c r="L56" i="26"/>
  <c r="K56" i="26"/>
  <c r="J56" i="26"/>
  <c r="I56" i="26"/>
  <c r="H56" i="26"/>
  <c r="E56" i="26"/>
  <c r="M55" i="26"/>
  <c r="L55" i="26"/>
  <c r="K55" i="26"/>
  <c r="J55" i="26"/>
  <c r="I55" i="26"/>
  <c r="H55" i="26"/>
  <c r="E55" i="26"/>
  <c r="M54" i="26"/>
  <c r="L54" i="26"/>
  <c r="K54" i="26"/>
  <c r="J54" i="26"/>
  <c r="I54" i="26"/>
  <c r="H54" i="26"/>
  <c r="E54" i="26"/>
  <c r="M53" i="26"/>
  <c r="L53" i="26"/>
  <c r="K53" i="26"/>
  <c r="J53" i="26"/>
  <c r="I53" i="26"/>
  <c r="H53" i="26"/>
  <c r="E53" i="26"/>
  <c r="M52" i="26"/>
  <c r="L52" i="26"/>
  <c r="K52" i="26"/>
  <c r="J52" i="26"/>
  <c r="I52" i="26"/>
  <c r="H52" i="26"/>
  <c r="E52" i="26"/>
  <c r="M51" i="26"/>
  <c r="L51" i="26"/>
  <c r="K51" i="26"/>
  <c r="J51" i="26"/>
  <c r="I51" i="26"/>
  <c r="H51" i="26"/>
  <c r="E51" i="26"/>
  <c r="M50" i="26"/>
  <c r="L50" i="26"/>
  <c r="K50" i="26"/>
  <c r="J50" i="26"/>
  <c r="I50" i="26"/>
  <c r="H50" i="26"/>
  <c r="E50" i="26"/>
  <c r="M49" i="26"/>
  <c r="L49" i="26"/>
  <c r="K49" i="26"/>
  <c r="J49" i="26"/>
  <c r="I49" i="26"/>
  <c r="H49" i="26"/>
  <c r="E49" i="26"/>
  <c r="M48" i="26"/>
  <c r="L48" i="26"/>
  <c r="K48" i="26"/>
  <c r="J48" i="26"/>
  <c r="I48" i="26"/>
  <c r="H48" i="26"/>
  <c r="E48" i="26"/>
  <c r="M47" i="26"/>
  <c r="L47" i="26"/>
  <c r="K47" i="26"/>
  <c r="J47" i="26"/>
  <c r="I47" i="26"/>
  <c r="H47" i="26"/>
  <c r="E47" i="26"/>
  <c r="M46" i="26"/>
  <c r="L46" i="26"/>
  <c r="K46" i="26"/>
  <c r="J46" i="26"/>
  <c r="I46" i="26"/>
  <c r="H46" i="26"/>
  <c r="E46" i="26"/>
  <c r="M45" i="26"/>
  <c r="L45" i="26"/>
  <c r="K45" i="26"/>
  <c r="J45" i="26"/>
  <c r="I45" i="26"/>
  <c r="H45" i="26"/>
  <c r="E45" i="26"/>
  <c r="M44" i="26"/>
  <c r="L44" i="26"/>
  <c r="K44" i="26"/>
  <c r="J44" i="26"/>
  <c r="I44" i="26"/>
  <c r="H44" i="26"/>
  <c r="E44" i="26"/>
  <c r="M43" i="26"/>
  <c r="L43" i="26"/>
  <c r="K43" i="26"/>
  <c r="J43" i="26"/>
  <c r="I43" i="26"/>
  <c r="H43" i="26"/>
  <c r="E43" i="26"/>
  <c r="M42" i="26"/>
  <c r="L42" i="26"/>
  <c r="K42" i="26"/>
  <c r="J42" i="26"/>
  <c r="I42" i="26"/>
  <c r="H42" i="26"/>
  <c r="E42" i="26"/>
  <c r="M41" i="26"/>
  <c r="L41" i="26"/>
  <c r="K41" i="26"/>
  <c r="J41" i="26"/>
  <c r="I41" i="26"/>
  <c r="H41" i="26"/>
  <c r="E41" i="26"/>
  <c r="M40" i="26"/>
  <c r="L40" i="26"/>
  <c r="K40" i="26"/>
  <c r="J40" i="26"/>
  <c r="I40" i="26"/>
  <c r="H40" i="26"/>
  <c r="E40" i="26"/>
  <c r="M39" i="26"/>
  <c r="L39" i="26"/>
  <c r="K39" i="26"/>
  <c r="J39" i="26"/>
  <c r="I39" i="26"/>
  <c r="H39" i="26"/>
  <c r="E39" i="26"/>
  <c r="M38" i="26"/>
  <c r="L38" i="26"/>
  <c r="K38" i="26"/>
  <c r="J38" i="26"/>
  <c r="I38" i="26"/>
  <c r="H38" i="26"/>
  <c r="E38" i="26"/>
  <c r="M37" i="26"/>
  <c r="L37" i="26"/>
  <c r="K37" i="26"/>
  <c r="J37" i="26"/>
  <c r="I37" i="26"/>
  <c r="H37" i="26"/>
  <c r="E37" i="26"/>
  <c r="M36" i="26"/>
  <c r="L36" i="26"/>
  <c r="K36" i="26"/>
  <c r="J36" i="26"/>
  <c r="I36" i="26"/>
  <c r="H36" i="26"/>
  <c r="E36" i="26"/>
  <c r="M35" i="26"/>
  <c r="L35" i="26"/>
  <c r="K35" i="26"/>
  <c r="J35" i="26"/>
  <c r="I35" i="26"/>
  <c r="H35" i="26"/>
  <c r="E35" i="26"/>
  <c r="M34" i="26"/>
  <c r="L34" i="26"/>
  <c r="K34" i="26"/>
  <c r="J34" i="26"/>
  <c r="I34" i="26"/>
  <c r="H34" i="26"/>
  <c r="E34" i="26"/>
  <c r="M33" i="26"/>
  <c r="L33" i="26"/>
  <c r="K33" i="26"/>
  <c r="J33" i="26"/>
  <c r="I33" i="26"/>
  <c r="H33" i="26"/>
  <c r="E33" i="26"/>
  <c r="M32" i="26"/>
  <c r="L32" i="26"/>
  <c r="K32" i="26"/>
  <c r="J32" i="26"/>
  <c r="I32" i="26"/>
  <c r="H32" i="26"/>
  <c r="E32" i="26"/>
  <c r="M31" i="26"/>
  <c r="L31" i="26"/>
  <c r="K31" i="26"/>
  <c r="J31" i="26"/>
  <c r="I31" i="26"/>
  <c r="H31" i="26"/>
  <c r="E31" i="26"/>
  <c r="M30" i="26"/>
  <c r="L30" i="26"/>
  <c r="K30" i="26"/>
  <c r="J30" i="26"/>
  <c r="I30" i="26"/>
  <c r="H30" i="26"/>
  <c r="E30" i="26"/>
  <c r="M29" i="26"/>
  <c r="L29" i="26"/>
  <c r="K29" i="26"/>
  <c r="J29" i="26"/>
  <c r="I29" i="26"/>
  <c r="H29" i="26"/>
  <c r="E29" i="26"/>
  <c r="M28" i="26"/>
  <c r="L28" i="26"/>
  <c r="K28" i="26"/>
  <c r="J28" i="26"/>
  <c r="I28" i="26"/>
  <c r="H28" i="26"/>
  <c r="E28" i="26"/>
  <c r="M27" i="26"/>
  <c r="L27" i="26"/>
  <c r="K27" i="26"/>
  <c r="J27" i="26"/>
  <c r="I27" i="26"/>
  <c r="H27" i="26"/>
  <c r="E27" i="26"/>
  <c r="M26" i="26"/>
  <c r="L26" i="26"/>
  <c r="K26" i="26"/>
  <c r="J26" i="26"/>
  <c r="I26" i="26"/>
  <c r="H26" i="26"/>
  <c r="E26" i="26"/>
  <c r="M25" i="26"/>
  <c r="L25" i="26"/>
  <c r="K25" i="26"/>
  <c r="J25" i="26"/>
  <c r="I25" i="26"/>
  <c r="H25" i="26"/>
  <c r="E25" i="26"/>
  <c r="M24" i="26"/>
  <c r="L24" i="26"/>
  <c r="K24" i="26"/>
  <c r="J24" i="26"/>
  <c r="I24" i="26"/>
  <c r="H24" i="26"/>
  <c r="E24" i="26"/>
  <c r="M23" i="26"/>
  <c r="L23" i="26"/>
  <c r="K23" i="26"/>
  <c r="J23" i="26"/>
  <c r="I23" i="26"/>
  <c r="H23" i="26"/>
  <c r="E23" i="26"/>
  <c r="M22" i="26"/>
  <c r="L22" i="26"/>
  <c r="K22" i="26"/>
  <c r="J22" i="26"/>
  <c r="I22" i="26"/>
  <c r="H22" i="26"/>
  <c r="E22" i="26"/>
  <c r="M21" i="26"/>
  <c r="L21" i="26"/>
  <c r="K21" i="26"/>
  <c r="J21" i="26"/>
  <c r="I21" i="26"/>
  <c r="H21" i="26"/>
  <c r="E21" i="26"/>
  <c r="M20" i="26"/>
  <c r="L20" i="26"/>
  <c r="K20" i="26"/>
  <c r="J20" i="26"/>
  <c r="I20" i="26"/>
  <c r="H20" i="26"/>
  <c r="E20" i="26"/>
  <c r="M19" i="26"/>
  <c r="L19" i="26"/>
  <c r="K19" i="26"/>
  <c r="J19" i="26"/>
  <c r="I19" i="26"/>
  <c r="H19" i="26"/>
  <c r="E19" i="26"/>
  <c r="M18" i="26"/>
  <c r="L18" i="26"/>
  <c r="K18" i="26"/>
  <c r="J18" i="26"/>
  <c r="I18" i="26"/>
  <c r="H18" i="26"/>
  <c r="E18" i="26"/>
  <c r="M17" i="26"/>
  <c r="L17" i="26"/>
  <c r="K17" i="26"/>
  <c r="J17" i="26"/>
  <c r="I17" i="26"/>
  <c r="H17" i="26"/>
  <c r="E17" i="26"/>
  <c r="M16" i="26"/>
  <c r="L16" i="26"/>
  <c r="K16" i="26"/>
  <c r="J16" i="26"/>
  <c r="I16" i="26"/>
  <c r="H16" i="26"/>
  <c r="E16" i="26"/>
  <c r="M15" i="26"/>
  <c r="L15" i="26"/>
  <c r="K15" i="26"/>
  <c r="J15" i="26"/>
  <c r="I15" i="26"/>
  <c r="H15" i="26"/>
  <c r="E15" i="26"/>
  <c r="M14" i="26"/>
  <c r="L14" i="26"/>
  <c r="K14" i="26"/>
  <c r="J14" i="26"/>
  <c r="I14" i="26"/>
  <c r="H14" i="26"/>
  <c r="E14" i="26"/>
  <c r="M13" i="26"/>
  <c r="L13" i="26"/>
  <c r="K13" i="26"/>
  <c r="J13" i="26"/>
  <c r="I13" i="26"/>
  <c r="H13" i="26"/>
  <c r="E13" i="26"/>
  <c r="M12" i="26"/>
  <c r="L12" i="26"/>
  <c r="K12" i="26"/>
  <c r="J12" i="26"/>
  <c r="I12" i="26"/>
  <c r="H12" i="26"/>
  <c r="E12" i="26"/>
  <c r="M11" i="26"/>
  <c r="L11" i="26"/>
  <c r="K11" i="26"/>
  <c r="J11" i="26"/>
  <c r="I11" i="26"/>
  <c r="H11" i="26"/>
  <c r="E11" i="26"/>
  <c r="M10" i="26"/>
  <c r="L10" i="26"/>
  <c r="K10" i="26"/>
  <c r="J10" i="26"/>
  <c r="I10" i="26"/>
  <c r="H10" i="26"/>
  <c r="E10" i="26"/>
  <c r="M9" i="26"/>
  <c r="L9" i="26"/>
  <c r="K9" i="26"/>
  <c r="J9" i="26"/>
  <c r="I9" i="26"/>
  <c r="H9" i="26"/>
  <c r="E9" i="26"/>
  <c r="M8" i="26"/>
  <c r="L8" i="26"/>
  <c r="K8" i="26"/>
  <c r="J8" i="26"/>
  <c r="I8" i="26"/>
  <c r="H8" i="26"/>
  <c r="E8" i="26"/>
  <c r="M7" i="26"/>
  <c r="L7" i="26"/>
  <c r="K7" i="26"/>
  <c r="J7" i="26"/>
  <c r="I7" i="26"/>
  <c r="H7" i="26"/>
  <c r="E7" i="26"/>
  <c r="M6" i="26"/>
  <c r="L6" i="26"/>
  <c r="K6" i="26"/>
  <c r="J6" i="26"/>
  <c r="I6" i="26"/>
  <c r="H6" i="26"/>
  <c r="E6" i="26"/>
  <c r="M5" i="26"/>
  <c r="L5" i="26"/>
  <c r="K5" i="26"/>
  <c r="J5" i="26"/>
  <c r="I5" i="26"/>
  <c r="H5" i="26"/>
  <c r="E5" i="26"/>
  <c r="M103" i="25"/>
  <c r="L103" i="25"/>
  <c r="K103" i="25"/>
  <c r="J103" i="25"/>
  <c r="I103" i="25"/>
  <c r="G103" i="25"/>
  <c r="E103" i="25"/>
  <c r="M102" i="25"/>
  <c r="L102" i="25"/>
  <c r="K102" i="25"/>
  <c r="J102" i="25"/>
  <c r="I102" i="25"/>
  <c r="G102" i="25"/>
  <c r="E102" i="25"/>
  <c r="M101" i="25"/>
  <c r="L101" i="25"/>
  <c r="K101" i="25"/>
  <c r="J101" i="25"/>
  <c r="I101" i="25"/>
  <c r="G101" i="25"/>
  <c r="E101" i="25"/>
  <c r="M100" i="25"/>
  <c r="L100" i="25"/>
  <c r="K100" i="25"/>
  <c r="J100" i="25"/>
  <c r="I100" i="25"/>
  <c r="G100" i="25"/>
  <c r="E100" i="25"/>
  <c r="M99" i="25"/>
  <c r="L99" i="25"/>
  <c r="K99" i="25"/>
  <c r="J99" i="25"/>
  <c r="I99" i="25"/>
  <c r="G99" i="25"/>
  <c r="E99" i="25"/>
  <c r="M98" i="25"/>
  <c r="L98" i="25"/>
  <c r="K98" i="25"/>
  <c r="J98" i="25"/>
  <c r="I98" i="25"/>
  <c r="G98" i="25"/>
  <c r="E98" i="25"/>
  <c r="M97" i="25"/>
  <c r="L97" i="25"/>
  <c r="K97" i="25"/>
  <c r="J97" i="25"/>
  <c r="I97" i="25"/>
  <c r="G97" i="25"/>
  <c r="E97" i="25"/>
  <c r="M96" i="25"/>
  <c r="L96" i="25"/>
  <c r="K96" i="25"/>
  <c r="J96" i="25"/>
  <c r="I96" i="25"/>
  <c r="G96" i="25"/>
  <c r="E96" i="25"/>
  <c r="M95" i="25"/>
  <c r="L95" i="25"/>
  <c r="K95" i="25"/>
  <c r="J95" i="25"/>
  <c r="I95" i="25"/>
  <c r="G95" i="25"/>
  <c r="E95" i="25"/>
  <c r="M94" i="25"/>
  <c r="L94" i="25"/>
  <c r="K94" i="25"/>
  <c r="J94" i="25"/>
  <c r="I94" i="25"/>
  <c r="G94" i="25"/>
  <c r="E94" i="25"/>
  <c r="M93" i="25"/>
  <c r="L93" i="25"/>
  <c r="K93" i="25"/>
  <c r="J93" i="25"/>
  <c r="I93" i="25"/>
  <c r="G93" i="25"/>
  <c r="E93" i="25"/>
  <c r="M92" i="25"/>
  <c r="L92" i="25"/>
  <c r="K92" i="25"/>
  <c r="J92" i="25"/>
  <c r="I92" i="25"/>
  <c r="G92" i="25"/>
  <c r="E92" i="25"/>
  <c r="M91" i="25"/>
  <c r="L91" i="25"/>
  <c r="K91" i="25"/>
  <c r="J91" i="25"/>
  <c r="I91" i="25"/>
  <c r="G91" i="25"/>
  <c r="E91" i="25"/>
  <c r="M90" i="25"/>
  <c r="L90" i="25"/>
  <c r="K90" i="25"/>
  <c r="J90" i="25"/>
  <c r="I90" i="25"/>
  <c r="G90" i="25"/>
  <c r="E90" i="25"/>
  <c r="M89" i="25"/>
  <c r="L89" i="25"/>
  <c r="K89" i="25"/>
  <c r="J89" i="25"/>
  <c r="I89" i="25"/>
  <c r="G89" i="25"/>
  <c r="E89" i="25"/>
  <c r="M88" i="25"/>
  <c r="L88" i="25"/>
  <c r="K88" i="25"/>
  <c r="J88" i="25"/>
  <c r="I88" i="25"/>
  <c r="G88" i="25"/>
  <c r="E88" i="25"/>
  <c r="M87" i="25"/>
  <c r="L87" i="25"/>
  <c r="K87" i="25"/>
  <c r="J87" i="25"/>
  <c r="I87" i="25"/>
  <c r="G87" i="25"/>
  <c r="E87" i="25"/>
  <c r="M86" i="25"/>
  <c r="L86" i="25"/>
  <c r="K86" i="25"/>
  <c r="J86" i="25"/>
  <c r="I86" i="25"/>
  <c r="G86" i="25"/>
  <c r="E86" i="25"/>
  <c r="M85" i="25"/>
  <c r="L85" i="25"/>
  <c r="K85" i="25"/>
  <c r="J85" i="25"/>
  <c r="I85" i="25"/>
  <c r="G85" i="25"/>
  <c r="E85" i="25"/>
  <c r="M84" i="25"/>
  <c r="L84" i="25"/>
  <c r="K84" i="25"/>
  <c r="J84" i="25"/>
  <c r="I84" i="25"/>
  <c r="G84" i="25"/>
  <c r="E84" i="25"/>
  <c r="M83" i="25"/>
  <c r="L83" i="25"/>
  <c r="K83" i="25"/>
  <c r="J83" i="25"/>
  <c r="I83" i="25"/>
  <c r="G83" i="25"/>
  <c r="E83" i="25"/>
  <c r="M82" i="25"/>
  <c r="L82" i="25"/>
  <c r="K82" i="25"/>
  <c r="J82" i="25"/>
  <c r="I82" i="25"/>
  <c r="G82" i="25"/>
  <c r="E82" i="25"/>
  <c r="M81" i="25"/>
  <c r="L81" i="25"/>
  <c r="K81" i="25"/>
  <c r="J81" i="25"/>
  <c r="I81" i="25"/>
  <c r="G81" i="25"/>
  <c r="E81" i="25"/>
  <c r="M80" i="25"/>
  <c r="L80" i="25"/>
  <c r="K80" i="25"/>
  <c r="J80" i="25"/>
  <c r="I80" i="25"/>
  <c r="G80" i="25"/>
  <c r="E80" i="25"/>
  <c r="M79" i="25"/>
  <c r="L79" i="25"/>
  <c r="K79" i="25"/>
  <c r="J79" i="25"/>
  <c r="I79" i="25"/>
  <c r="G79" i="25"/>
  <c r="E79" i="25"/>
  <c r="M78" i="25"/>
  <c r="L78" i="25"/>
  <c r="K78" i="25"/>
  <c r="J78" i="25"/>
  <c r="I78" i="25"/>
  <c r="G78" i="25"/>
  <c r="E78" i="25"/>
  <c r="M77" i="25"/>
  <c r="L77" i="25"/>
  <c r="K77" i="25"/>
  <c r="J77" i="25"/>
  <c r="I77" i="25"/>
  <c r="G77" i="25"/>
  <c r="E77" i="25"/>
  <c r="M76" i="25"/>
  <c r="L76" i="25"/>
  <c r="K76" i="25"/>
  <c r="J76" i="25"/>
  <c r="I76" i="25"/>
  <c r="G76" i="25"/>
  <c r="E76" i="25"/>
  <c r="M75" i="25"/>
  <c r="L75" i="25"/>
  <c r="K75" i="25"/>
  <c r="J75" i="25"/>
  <c r="I75" i="25"/>
  <c r="G75" i="25"/>
  <c r="E75" i="25"/>
  <c r="M74" i="25"/>
  <c r="L74" i="25"/>
  <c r="K74" i="25"/>
  <c r="J74" i="25"/>
  <c r="I74" i="25"/>
  <c r="G74" i="25"/>
  <c r="E74" i="25"/>
  <c r="M73" i="25"/>
  <c r="L73" i="25"/>
  <c r="K73" i="25"/>
  <c r="J73" i="25"/>
  <c r="I73" i="25"/>
  <c r="G73" i="25"/>
  <c r="E73" i="25"/>
  <c r="M72" i="25"/>
  <c r="L72" i="25"/>
  <c r="K72" i="25"/>
  <c r="J72" i="25"/>
  <c r="I72" i="25"/>
  <c r="G72" i="25"/>
  <c r="E72" i="25"/>
  <c r="M71" i="25"/>
  <c r="L71" i="25"/>
  <c r="K71" i="25"/>
  <c r="J71" i="25"/>
  <c r="I71" i="25"/>
  <c r="G71" i="25"/>
  <c r="E71" i="25"/>
  <c r="M70" i="25"/>
  <c r="L70" i="25"/>
  <c r="K70" i="25"/>
  <c r="J70" i="25"/>
  <c r="I70" i="25"/>
  <c r="G70" i="25"/>
  <c r="E70" i="25"/>
  <c r="M69" i="25"/>
  <c r="L69" i="25"/>
  <c r="K69" i="25"/>
  <c r="J69" i="25"/>
  <c r="I69" i="25"/>
  <c r="G69" i="25"/>
  <c r="E69" i="25"/>
  <c r="M68" i="25"/>
  <c r="L68" i="25"/>
  <c r="K68" i="25"/>
  <c r="J68" i="25"/>
  <c r="I68" i="25"/>
  <c r="G68" i="25"/>
  <c r="E68" i="25"/>
  <c r="M67" i="25"/>
  <c r="L67" i="25"/>
  <c r="K67" i="25"/>
  <c r="J67" i="25"/>
  <c r="I67" i="25"/>
  <c r="G67" i="25"/>
  <c r="E67" i="25"/>
  <c r="M66" i="25"/>
  <c r="L66" i="25"/>
  <c r="K66" i="25"/>
  <c r="J66" i="25"/>
  <c r="I66" i="25"/>
  <c r="G66" i="25"/>
  <c r="E66" i="25"/>
  <c r="M65" i="25"/>
  <c r="L65" i="25"/>
  <c r="K65" i="25"/>
  <c r="J65" i="25"/>
  <c r="I65" i="25"/>
  <c r="G65" i="25"/>
  <c r="E65" i="25"/>
  <c r="M64" i="25"/>
  <c r="L64" i="25"/>
  <c r="K64" i="25"/>
  <c r="J64" i="25"/>
  <c r="I64" i="25"/>
  <c r="G64" i="25"/>
  <c r="E64" i="25"/>
  <c r="M63" i="25"/>
  <c r="L63" i="25"/>
  <c r="K63" i="25"/>
  <c r="J63" i="25"/>
  <c r="I63" i="25"/>
  <c r="G63" i="25"/>
  <c r="E63" i="25"/>
  <c r="M62" i="25"/>
  <c r="L62" i="25"/>
  <c r="K62" i="25"/>
  <c r="J62" i="25"/>
  <c r="I62" i="25"/>
  <c r="G62" i="25"/>
  <c r="E62" i="25"/>
  <c r="M61" i="25"/>
  <c r="L61" i="25"/>
  <c r="K61" i="25"/>
  <c r="J61" i="25"/>
  <c r="I61" i="25"/>
  <c r="G61" i="25"/>
  <c r="E61" i="25"/>
  <c r="M60" i="25"/>
  <c r="L60" i="25"/>
  <c r="K60" i="25"/>
  <c r="J60" i="25"/>
  <c r="I60" i="25"/>
  <c r="G60" i="25"/>
  <c r="E60" i="25"/>
  <c r="M59" i="25"/>
  <c r="L59" i="25"/>
  <c r="K59" i="25"/>
  <c r="J59" i="25"/>
  <c r="I59" i="25"/>
  <c r="G59" i="25"/>
  <c r="E59" i="25"/>
  <c r="M58" i="25"/>
  <c r="L58" i="25"/>
  <c r="K58" i="25"/>
  <c r="J58" i="25"/>
  <c r="I58" i="25"/>
  <c r="G58" i="25"/>
  <c r="E58" i="25"/>
  <c r="M57" i="25"/>
  <c r="L57" i="25"/>
  <c r="K57" i="25"/>
  <c r="J57" i="25"/>
  <c r="I57" i="25"/>
  <c r="G57" i="25"/>
  <c r="E57" i="25"/>
  <c r="M56" i="25"/>
  <c r="L56" i="25"/>
  <c r="K56" i="25"/>
  <c r="J56" i="25"/>
  <c r="I56" i="25"/>
  <c r="G56" i="25"/>
  <c r="E56" i="25"/>
  <c r="M55" i="25"/>
  <c r="L55" i="25"/>
  <c r="K55" i="25"/>
  <c r="J55" i="25"/>
  <c r="I55" i="25"/>
  <c r="G55" i="25"/>
  <c r="E55" i="25"/>
  <c r="M54" i="25"/>
  <c r="L54" i="25"/>
  <c r="K54" i="25"/>
  <c r="J54" i="25"/>
  <c r="I54" i="25"/>
  <c r="G54" i="25"/>
  <c r="E54" i="25"/>
  <c r="M53" i="25"/>
  <c r="L53" i="25"/>
  <c r="K53" i="25"/>
  <c r="J53" i="25"/>
  <c r="I53" i="25"/>
  <c r="G53" i="25"/>
  <c r="E53" i="25"/>
  <c r="M52" i="25"/>
  <c r="L52" i="25"/>
  <c r="K52" i="25"/>
  <c r="J52" i="25"/>
  <c r="I52" i="25"/>
  <c r="G52" i="25"/>
  <c r="E52" i="25"/>
  <c r="M51" i="25"/>
  <c r="L51" i="25"/>
  <c r="K51" i="25"/>
  <c r="J51" i="25"/>
  <c r="I51" i="25"/>
  <c r="G51" i="25"/>
  <c r="E51" i="25"/>
  <c r="M50" i="25"/>
  <c r="L50" i="25"/>
  <c r="K50" i="25"/>
  <c r="J50" i="25"/>
  <c r="I50" i="25"/>
  <c r="G50" i="25"/>
  <c r="E50" i="25"/>
  <c r="M49" i="25"/>
  <c r="L49" i="25"/>
  <c r="K49" i="25"/>
  <c r="J49" i="25"/>
  <c r="I49" i="25"/>
  <c r="G49" i="25"/>
  <c r="E49" i="25"/>
  <c r="M48" i="25"/>
  <c r="L48" i="25"/>
  <c r="K48" i="25"/>
  <c r="J48" i="25"/>
  <c r="I48" i="25"/>
  <c r="G48" i="25"/>
  <c r="E48" i="25"/>
  <c r="M47" i="25"/>
  <c r="L47" i="25"/>
  <c r="K47" i="25"/>
  <c r="J47" i="25"/>
  <c r="I47" i="25"/>
  <c r="G47" i="25"/>
  <c r="E47" i="25"/>
  <c r="M46" i="25"/>
  <c r="L46" i="25"/>
  <c r="K46" i="25"/>
  <c r="J46" i="25"/>
  <c r="I46" i="25"/>
  <c r="G46" i="25"/>
  <c r="E46" i="25"/>
  <c r="M45" i="25"/>
  <c r="L45" i="25"/>
  <c r="K45" i="25"/>
  <c r="J45" i="25"/>
  <c r="I45" i="25"/>
  <c r="G45" i="25"/>
  <c r="E45" i="25"/>
  <c r="M44" i="25"/>
  <c r="L44" i="25"/>
  <c r="K44" i="25"/>
  <c r="J44" i="25"/>
  <c r="I44" i="25"/>
  <c r="G44" i="25"/>
  <c r="E44" i="25"/>
  <c r="M43" i="25"/>
  <c r="L43" i="25"/>
  <c r="K43" i="25"/>
  <c r="J43" i="25"/>
  <c r="I43" i="25"/>
  <c r="G43" i="25"/>
  <c r="E43" i="25"/>
  <c r="M42" i="25"/>
  <c r="L42" i="25"/>
  <c r="K42" i="25"/>
  <c r="J42" i="25"/>
  <c r="I42" i="25"/>
  <c r="G42" i="25"/>
  <c r="E42" i="25"/>
  <c r="M41" i="25"/>
  <c r="L41" i="25"/>
  <c r="K41" i="25"/>
  <c r="J41" i="25"/>
  <c r="I41" i="25"/>
  <c r="G41" i="25"/>
  <c r="E41" i="25"/>
  <c r="M40" i="25"/>
  <c r="L40" i="25"/>
  <c r="K40" i="25"/>
  <c r="J40" i="25"/>
  <c r="I40" i="25"/>
  <c r="G40" i="25"/>
  <c r="E40" i="25"/>
  <c r="M39" i="25"/>
  <c r="L39" i="25"/>
  <c r="K39" i="25"/>
  <c r="J39" i="25"/>
  <c r="I39" i="25"/>
  <c r="G39" i="25"/>
  <c r="E39" i="25"/>
  <c r="M38" i="25"/>
  <c r="L38" i="25"/>
  <c r="K38" i="25"/>
  <c r="J38" i="25"/>
  <c r="I38" i="25"/>
  <c r="G38" i="25"/>
  <c r="E38" i="25"/>
  <c r="M37" i="25"/>
  <c r="L37" i="25"/>
  <c r="K37" i="25"/>
  <c r="J37" i="25"/>
  <c r="I37" i="25"/>
  <c r="G37" i="25"/>
  <c r="E37" i="25"/>
  <c r="M36" i="25"/>
  <c r="L36" i="25"/>
  <c r="K36" i="25"/>
  <c r="J36" i="25"/>
  <c r="I36" i="25"/>
  <c r="G36" i="25"/>
  <c r="E36" i="25"/>
  <c r="M35" i="25"/>
  <c r="L35" i="25"/>
  <c r="K35" i="25"/>
  <c r="J35" i="25"/>
  <c r="I35" i="25"/>
  <c r="G35" i="25"/>
  <c r="E35" i="25"/>
  <c r="M34" i="25"/>
  <c r="L34" i="25"/>
  <c r="K34" i="25"/>
  <c r="J34" i="25"/>
  <c r="I34" i="25"/>
  <c r="G34" i="25"/>
  <c r="E34" i="25"/>
  <c r="M33" i="25"/>
  <c r="L33" i="25"/>
  <c r="K33" i="25"/>
  <c r="J33" i="25"/>
  <c r="I33" i="25"/>
  <c r="G33" i="25"/>
  <c r="E33" i="25"/>
  <c r="M32" i="25"/>
  <c r="L32" i="25"/>
  <c r="K32" i="25"/>
  <c r="J32" i="25"/>
  <c r="I32" i="25"/>
  <c r="G32" i="25"/>
  <c r="E32" i="25"/>
  <c r="M31" i="25"/>
  <c r="L31" i="25"/>
  <c r="K31" i="25"/>
  <c r="J31" i="25"/>
  <c r="I31" i="25"/>
  <c r="G31" i="25"/>
  <c r="E31" i="25"/>
  <c r="M30" i="25"/>
  <c r="L30" i="25"/>
  <c r="K30" i="25"/>
  <c r="J30" i="25"/>
  <c r="I30" i="25"/>
  <c r="G30" i="25"/>
  <c r="E30" i="25"/>
  <c r="M29" i="25"/>
  <c r="L29" i="25"/>
  <c r="K29" i="25"/>
  <c r="J29" i="25"/>
  <c r="I29" i="25"/>
  <c r="G29" i="25"/>
  <c r="E29" i="25"/>
  <c r="M28" i="25"/>
  <c r="L28" i="25"/>
  <c r="K28" i="25"/>
  <c r="J28" i="25"/>
  <c r="I28" i="25"/>
  <c r="G28" i="25"/>
  <c r="E28" i="25"/>
  <c r="M27" i="25"/>
  <c r="L27" i="25"/>
  <c r="K27" i="25"/>
  <c r="J27" i="25"/>
  <c r="I27" i="25"/>
  <c r="G27" i="25"/>
  <c r="E27" i="25"/>
  <c r="M26" i="25"/>
  <c r="L26" i="25"/>
  <c r="K26" i="25"/>
  <c r="J26" i="25"/>
  <c r="I26" i="25"/>
  <c r="G26" i="25"/>
  <c r="E26" i="25"/>
  <c r="M25" i="25"/>
  <c r="L25" i="25"/>
  <c r="K25" i="25"/>
  <c r="J25" i="25"/>
  <c r="I25" i="25"/>
  <c r="G25" i="25"/>
  <c r="E25" i="25"/>
  <c r="M24" i="25"/>
  <c r="L24" i="25"/>
  <c r="K24" i="25"/>
  <c r="J24" i="25"/>
  <c r="I24" i="25"/>
  <c r="G24" i="25"/>
  <c r="E24" i="25"/>
  <c r="M23" i="25"/>
  <c r="L23" i="25"/>
  <c r="K23" i="25"/>
  <c r="J23" i="25"/>
  <c r="I23" i="25"/>
  <c r="G23" i="25"/>
  <c r="E23" i="25"/>
  <c r="M22" i="25"/>
  <c r="L22" i="25"/>
  <c r="K22" i="25"/>
  <c r="J22" i="25"/>
  <c r="I22" i="25"/>
  <c r="G22" i="25"/>
  <c r="E22" i="25"/>
  <c r="M21" i="25"/>
  <c r="L21" i="25"/>
  <c r="K21" i="25"/>
  <c r="J21" i="25"/>
  <c r="I21" i="25"/>
  <c r="G21" i="25"/>
  <c r="E21" i="25"/>
  <c r="M20" i="25"/>
  <c r="L20" i="25"/>
  <c r="K20" i="25"/>
  <c r="J20" i="25"/>
  <c r="I20" i="25"/>
  <c r="G20" i="25"/>
  <c r="E20" i="25"/>
  <c r="M19" i="25"/>
  <c r="L19" i="25"/>
  <c r="K19" i="25"/>
  <c r="J19" i="25"/>
  <c r="I19" i="25"/>
  <c r="G19" i="25"/>
  <c r="E19" i="25"/>
  <c r="M18" i="25"/>
  <c r="L18" i="25"/>
  <c r="K18" i="25"/>
  <c r="J18" i="25"/>
  <c r="I18" i="25"/>
  <c r="G18" i="25"/>
  <c r="E18" i="25"/>
  <c r="M17" i="25"/>
  <c r="L17" i="25"/>
  <c r="K17" i="25"/>
  <c r="J17" i="25"/>
  <c r="I17" i="25"/>
  <c r="G17" i="25"/>
  <c r="E17" i="25"/>
  <c r="M16" i="25"/>
  <c r="L16" i="25"/>
  <c r="K16" i="25"/>
  <c r="J16" i="25"/>
  <c r="I16" i="25"/>
  <c r="G16" i="25"/>
  <c r="E16" i="25"/>
  <c r="M15" i="25"/>
  <c r="L15" i="25"/>
  <c r="K15" i="25"/>
  <c r="J15" i="25"/>
  <c r="I15" i="25"/>
  <c r="G15" i="25"/>
  <c r="E15" i="25"/>
  <c r="M14" i="25"/>
  <c r="L14" i="25"/>
  <c r="K14" i="25"/>
  <c r="J14" i="25"/>
  <c r="I14" i="25"/>
  <c r="G14" i="25"/>
  <c r="E14" i="25"/>
  <c r="M13" i="25"/>
  <c r="L13" i="25"/>
  <c r="K13" i="25"/>
  <c r="J13" i="25"/>
  <c r="I13" i="25"/>
  <c r="G13" i="25"/>
  <c r="E13" i="25"/>
  <c r="M12" i="25"/>
  <c r="L12" i="25"/>
  <c r="K12" i="25"/>
  <c r="J12" i="25"/>
  <c r="I12" i="25"/>
  <c r="G12" i="25"/>
  <c r="E12" i="25"/>
  <c r="M11" i="25"/>
  <c r="L11" i="25"/>
  <c r="K11" i="25"/>
  <c r="J11" i="25"/>
  <c r="I11" i="25"/>
  <c r="G11" i="25"/>
  <c r="E11" i="25"/>
  <c r="M10" i="25"/>
  <c r="L10" i="25"/>
  <c r="K10" i="25"/>
  <c r="J10" i="25"/>
  <c r="I10" i="25"/>
  <c r="G10" i="25"/>
  <c r="E10" i="25"/>
  <c r="M9" i="25"/>
  <c r="L9" i="25"/>
  <c r="K9" i="25"/>
  <c r="J9" i="25"/>
  <c r="I9" i="25"/>
  <c r="G9" i="25"/>
  <c r="E9" i="25"/>
  <c r="M8" i="25"/>
  <c r="L8" i="25"/>
  <c r="K8" i="25"/>
  <c r="J8" i="25"/>
  <c r="I8" i="25"/>
  <c r="G8" i="25"/>
  <c r="E8" i="25"/>
  <c r="M5" i="25"/>
  <c r="L5" i="25"/>
  <c r="K5" i="25"/>
  <c r="J5" i="25"/>
  <c r="I5" i="25"/>
  <c r="G5" i="25"/>
  <c r="E5" i="25"/>
  <c r="M103" i="24"/>
  <c r="L103" i="24"/>
  <c r="K103" i="24"/>
  <c r="J103" i="24"/>
  <c r="I103" i="24"/>
  <c r="H103" i="24"/>
  <c r="E103" i="24"/>
  <c r="M102" i="24"/>
  <c r="L102" i="24"/>
  <c r="K102" i="24"/>
  <c r="J102" i="24"/>
  <c r="I102" i="24"/>
  <c r="H102" i="24"/>
  <c r="E102" i="24"/>
  <c r="M101" i="24"/>
  <c r="L101" i="24"/>
  <c r="K101" i="24"/>
  <c r="J101" i="24"/>
  <c r="I101" i="24"/>
  <c r="H101" i="24"/>
  <c r="E101" i="24"/>
  <c r="M100" i="24"/>
  <c r="L100" i="24"/>
  <c r="K100" i="24"/>
  <c r="J100" i="24"/>
  <c r="I100" i="24"/>
  <c r="H100" i="24"/>
  <c r="E100" i="24"/>
  <c r="M99" i="24"/>
  <c r="L99" i="24"/>
  <c r="K99" i="24"/>
  <c r="J99" i="24"/>
  <c r="I99" i="24"/>
  <c r="H99" i="24"/>
  <c r="E99" i="24"/>
  <c r="M98" i="24"/>
  <c r="L98" i="24"/>
  <c r="K98" i="24"/>
  <c r="J98" i="24"/>
  <c r="I98" i="24"/>
  <c r="H98" i="24"/>
  <c r="E98" i="24"/>
  <c r="M97" i="24"/>
  <c r="L97" i="24"/>
  <c r="K97" i="24"/>
  <c r="J97" i="24"/>
  <c r="I97" i="24"/>
  <c r="H97" i="24"/>
  <c r="E97" i="24"/>
  <c r="M96" i="24"/>
  <c r="L96" i="24"/>
  <c r="K96" i="24"/>
  <c r="J96" i="24"/>
  <c r="I96" i="24"/>
  <c r="H96" i="24"/>
  <c r="E96" i="24"/>
  <c r="M95" i="24"/>
  <c r="L95" i="24"/>
  <c r="K95" i="24"/>
  <c r="J95" i="24"/>
  <c r="I95" i="24"/>
  <c r="H95" i="24"/>
  <c r="E95" i="24"/>
  <c r="M94" i="24"/>
  <c r="L94" i="24"/>
  <c r="K94" i="24"/>
  <c r="J94" i="24"/>
  <c r="I94" i="24"/>
  <c r="H94" i="24"/>
  <c r="E94" i="24"/>
  <c r="M93" i="24"/>
  <c r="L93" i="24"/>
  <c r="K93" i="24"/>
  <c r="J93" i="24"/>
  <c r="I93" i="24"/>
  <c r="H93" i="24"/>
  <c r="E93" i="24"/>
  <c r="M92" i="24"/>
  <c r="L92" i="24"/>
  <c r="K92" i="24"/>
  <c r="J92" i="24"/>
  <c r="I92" i="24"/>
  <c r="H92" i="24"/>
  <c r="E92" i="24"/>
  <c r="M91" i="24"/>
  <c r="L91" i="24"/>
  <c r="K91" i="24"/>
  <c r="J91" i="24"/>
  <c r="I91" i="24"/>
  <c r="H91" i="24"/>
  <c r="E91" i="24"/>
  <c r="M90" i="24"/>
  <c r="L90" i="24"/>
  <c r="K90" i="24"/>
  <c r="J90" i="24"/>
  <c r="I90" i="24"/>
  <c r="H90" i="24"/>
  <c r="E90" i="24"/>
  <c r="M89" i="24"/>
  <c r="L89" i="24"/>
  <c r="K89" i="24"/>
  <c r="J89" i="24"/>
  <c r="I89" i="24"/>
  <c r="H89" i="24"/>
  <c r="E89" i="24"/>
  <c r="M88" i="24"/>
  <c r="L88" i="24"/>
  <c r="K88" i="24"/>
  <c r="J88" i="24"/>
  <c r="I88" i="24"/>
  <c r="H88" i="24"/>
  <c r="E88" i="24"/>
  <c r="M87" i="24"/>
  <c r="L87" i="24"/>
  <c r="K87" i="24"/>
  <c r="J87" i="24"/>
  <c r="I87" i="24"/>
  <c r="H87" i="24"/>
  <c r="E87" i="24"/>
  <c r="M86" i="24"/>
  <c r="L86" i="24"/>
  <c r="K86" i="24"/>
  <c r="J86" i="24"/>
  <c r="I86" i="24"/>
  <c r="H86" i="24"/>
  <c r="E86" i="24"/>
  <c r="M85" i="24"/>
  <c r="L85" i="24"/>
  <c r="K85" i="24"/>
  <c r="J85" i="24"/>
  <c r="I85" i="24"/>
  <c r="H85" i="24"/>
  <c r="E85" i="24"/>
  <c r="M84" i="24"/>
  <c r="L84" i="24"/>
  <c r="K84" i="24"/>
  <c r="J84" i="24"/>
  <c r="I84" i="24"/>
  <c r="H84" i="24"/>
  <c r="E84" i="24"/>
  <c r="M83" i="24"/>
  <c r="L83" i="24"/>
  <c r="K83" i="24"/>
  <c r="J83" i="24"/>
  <c r="I83" i="24"/>
  <c r="H83" i="24"/>
  <c r="E83" i="24"/>
  <c r="M82" i="24"/>
  <c r="L82" i="24"/>
  <c r="K82" i="24"/>
  <c r="J82" i="24"/>
  <c r="I82" i="24"/>
  <c r="H82" i="24"/>
  <c r="E82" i="24"/>
  <c r="M81" i="24"/>
  <c r="L81" i="24"/>
  <c r="K81" i="24"/>
  <c r="J81" i="24"/>
  <c r="I81" i="24"/>
  <c r="H81" i="24"/>
  <c r="E81" i="24"/>
  <c r="M80" i="24"/>
  <c r="L80" i="24"/>
  <c r="K80" i="24"/>
  <c r="J80" i="24"/>
  <c r="I80" i="24"/>
  <c r="H80" i="24"/>
  <c r="E80" i="24"/>
  <c r="M79" i="24"/>
  <c r="L79" i="24"/>
  <c r="K79" i="24"/>
  <c r="J79" i="24"/>
  <c r="I79" i="24"/>
  <c r="H79" i="24"/>
  <c r="E79" i="24"/>
  <c r="M78" i="24"/>
  <c r="L78" i="24"/>
  <c r="K78" i="24"/>
  <c r="J78" i="24"/>
  <c r="I78" i="24"/>
  <c r="H78" i="24"/>
  <c r="E78" i="24"/>
  <c r="M77" i="24"/>
  <c r="L77" i="24"/>
  <c r="K77" i="24"/>
  <c r="J77" i="24"/>
  <c r="I77" i="24"/>
  <c r="H77" i="24"/>
  <c r="E77" i="24"/>
  <c r="M76" i="24"/>
  <c r="L76" i="24"/>
  <c r="K76" i="24"/>
  <c r="J76" i="24"/>
  <c r="I76" i="24"/>
  <c r="H76" i="24"/>
  <c r="E76" i="24"/>
  <c r="M75" i="24"/>
  <c r="L75" i="24"/>
  <c r="K75" i="24"/>
  <c r="J75" i="24"/>
  <c r="I75" i="24"/>
  <c r="H75" i="24"/>
  <c r="E75" i="24"/>
  <c r="M74" i="24"/>
  <c r="L74" i="24"/>
  <c r="K74" i="24"/>
  <c r="J74" i="24"/>
  <c r="I74" i="24"/>
  <c r="H74" i="24"/>
  <c r="E74" i="24"/>
  <c r="M73" i="24"/>
  <c r="L73" i="24"/>
  <c r="K73" i="24"/>
  <c r="J73" i="24"/>
  <c r="I73" i="24"/>
  <c r="H73" i="24"/>
  <c r="E73" i="24"/>
  <c r="M72" i="24"/>
  <c r="L72" i="24"/>
  <c r="K72" i="24"/>
  <c r="J72" i="24"/>
  <c r="I72" i="24"/>
  <c r="H72" i="24"/>
  <c r="E72" i="24"/>
  <c r="M71" i="24"/>
  <c r="L71" i="24"/>
  <c r="K71" i="24"/>
  <c r="J71" i="24"/>
  <c r="I71" i="24"/>
  <c r="H71" i="24"/>
  <c r="E71" i="24"/>
  <c r="M70" i="24"/>
  <c r="L70" i="24"/>
  <c r="K70" i="24"/>
  <c r="J70" i="24"/>
  <c r="I70" i="24"/>
  <c r="H70" i="24"/>
  <c r="E70" i="24"/>
  <c r="M69" i="24"/>
  <c r="L69" i="24"/>
  <c r="K69" i="24"/>
  <c r="J69" i="24"/>
  <c r="I69" i="24"/>
  <c r="H69" i="24"/>
  <c r="E69" i="24"/>
  <c r="M68" i="24"/>
  <c r="L68" i="24"/>
  <c r="K68" i="24"/>
  <c r="J68" i="24"/>
  <c r="I68" i="24"/>
  <c r="H68" i="24"/>
  <c r="E68" i="24"/>
  <c r="M67" i="24"/>
  <c r="L67" i="24"/>
  <c r="K67" i="24"/>
  <c r="J67" i="24"/>
  <c r="I67" i="24"/>
  <c r="H67" i="24"/>
  <c r="E67" i="24"/>
  <c r="M66" i="24"/>
  <c r="L66" i="24"/>
  <c r="K66" i="24"/>
  <c r="J66" i="24"/>
  <c r="I66" i="24"/>
  <c r="H66" i="24"/>
  <c r="E66" i="24"/>
  <c r="M65" i="24"/>
  <c r="L65" i="24"/>
  <c r="K65" i="24"/>
  <c r="J65" i="24"/>
  <c r="I65" i="24"/>
  <c r="H65" i="24"/>
  <c r="E65" i="24"/>
  <c r="M64" i="24"/>
  <c r="L64" i="24"/>
  <c r="K64" i="24"/>
  <c r="J64" i="24"/>
  <c r="I64" i="24"/>
  <c r="H64" i="24"/>
  <c r="E64" i="24"/>
  <c r="M63" i="24"/>
  <c r="L63" i="24"/>
  <c r="K63" i="24"/>
  <c r="J63" i="24"/>
  <c r="I63" i="24"/>
  <c r="H63" i="24"/>
  <c r="E63" i="24"/>
  <c r="M62" i="24"/>
  <c r="L62" i="24"/>
  <c r="K62" i="24"/>
  <c r="J62" i="24"/>
  <c r="I62" i="24"/>
  <c r="H62" i="24"/>
  <c r="E62" i="24"/>
  <c r="M61" i="24"/>
  <c r="L61" i="24"/>
  <c r="K61" i="24"/>
  <c r="J61" i="24"/>
  <c r="I61" i="24"/>
  <c r="H61" i="24"/>
  <c r="E61" i="24"/>
  <c r="M60" i="24"/>
  <c r="L60" i="24"/>
  <c r="K60" i="24"/>
  <c r="J60" i="24"/>
  <c r="I60" i="24"/>
  <c r="H60" i="24"/>
  <c r="E60" i="24"/>
  <c r="M59" i="24"/>
  <c r="L59" i="24"/>
  <c r="K59" i="24"/>
  <c r="J59" i="24"/>
  <c r="I59" i="24"/>
  <c r="H59" i="24"/>
  <c r="E59" i="24"/>
  <c r="M58" i="24"/>
  <c r="L58" i="24"/>
  <c r="K58" i="24"/>
  <c r="J58" i="24"/>
  <c r="I58" i="24"/>
  <c r="H58" i="24"/>
  <c r="E58" i="24"/>
  <c r="M57" i="24"/>
  <c r="L57" i="24"/>
  <c r="K57" i="24"/>
  <c r="J57" i="24"/>
  <c r="I57" i="24"/>
  <c r="H57" i="24"/>
  <c r="E57" i="24"/>
  <c r="M56" i="24"/>
  <c r="L56" i="24"/>
  <c r="K56" i="24"/>
  <c r="J56" i="24"/>
  <c r="I56" i="24"/>
  <c r="H56" i="24"/>
  <c r="E56" i="24"/>
  <c r="M55" i="24"/>
  <c r="L55" i="24"/>
  <c r="K55" i="24"/>
  <c r="J55" i="24"/>
  <c r="I55" i="24"/>
  <c r="H55" i="24"/>
  <c r="E55" i="24"/>
  <c r="M54" i="24"/>
  <c r="L54" i="24"/>
  <c r="K54" i="24"/>
  <c r="J54" i="24"/>
  <c r="I54" i="24"/>
  <c r="H54" i="24"/>
  <c r="E54" i="24"/>
  <c r="M53" i="24"/>
  <c r="L53" i="24"/>
  <c r="K53" i="24"/>
  <c r="J53" i="24"/>
  <c r="I53" i="24"/>
  <c r="H53" i="24"/>
  <c r="E53" i="24"/>
  <c r="M52" i="24"/>
  <c r="L52" i="24"/>
  <c r="K52" i="24"/>
  <c r="J52" i="24"/>
  <c r="I52" i="24"/>
  <c r="H52" i="24"/>
  <c r="E52" i="24"/>
  <c r="M51" i="24"/>
  <c r="L51" i="24"/>
  <c r="K51" i="24"/>
  <c r="J51" i="24"/>
  <c r="I51" i="24"/>
  <c r="H51" i="24"/>
  <c r="E51" i="24"/>
  <c r="M50" i="24"/>
  <c r="L50" i="24"/>
  <c r="K50" i="24"/>
  <c r="J50" i="24"/>
  <c r="I50" i="24"/>
  <c r="H50" i="24"/>
  <c r="E50" i="24"/>
  <c r="M49" i="24"/>
  <c r="L49" i="24"/>
  <c r="K49" i="24"/>
  <c r="J49" i="24"/>
  <c r="I49" i="24"/>
  <c r="H49" i="24"/>
  <c r="E49" i="24"/>
  <c r="M48" i="24"/>
  <c r="L48" i="24"/>
  <c r="K48" i="24"/>
  <c r="J48" i="24"/>
  <c r="I48" i="24"/>
  <c r="H48" i="24"/>
  <c r="E48" i="24"/>
  <c r="M47" i="24"/>
  <c r="L47" i="24"/>
  <c r="K47" i="24"/>
  <c r="J47" i="24"/>
  <c r="I47" i="24"/>
  <c r="H47" i="24"/>
  <c r="E47" i="24"/>
  <c r="M46" i="24"/>
  <c r="L46" i="24"/>
  <c r="K46" i="24"/>
  <c r="J46" i="24"/>
  <c r="I46" i="24"/>
  <c r="H46" i="24"/>
  <c r="E46" i="24"/>
  <c r="M45" i="24"/>
  <c r="L45" i="24"/>
  <c r="K45" i="24"/>
  <c r="J45" i="24"/>
  <c r="I45" i="24"/>
  <c r="H45" i="24"/>
  <c r="E45" i="24"/>
  <c r="M44" i="24"/>
  <c r="L44" i="24"/>
  <c r="K44" i="24"/>
  <c r="J44" i="24"/>
  <c r="I44" i="24"/>
  <c r="H44" i="24"/>
  <c r="E44" i="24"/>
  <c r="M43" i="24"/>
  <c r="L43" i="24"/>
  <c r="K43" i="24"/>
  <c r="J43" i="24"/>
  <c r="I43" i="24"/>
  <c r="H43" i="24"/>
  <c r="E43" i="24"/>
  <c r="M42" i="24"/>
  <c r="L42" i="24"/>
  <c r="K42" i="24"/>
  <c r="J42" i="24"/>
  <c r="I42" i="24"/>
  <c r="H42" i="24"/>
  <c r="E42" i="24"/>
  <c r="M41" i="24"/>
  <c r="L41" i="24"/>
  <c r="K41" i="24"/>
  <c r="J41" i="24"/>
  <c r="I41" i="24"/>
  <c r="H41" i="24"/>
  <c r="E41" i="24"/>
  <c r="M40" i="24"/>
  <c r="L40" i="24"/>
  <c r="K40" i="24"/>
  <c r="J40" i="24"/>
  <c r="I40" i="24"/>
  <c r="H40" i="24"/>
  <c r="E40" i="24"/>
  <c r="M39" i="24"/>
  <c r="L39" i="24"/>
  <c r="K39" i="24"/>
  <c r="J39" i="24"/>
  <c r="I39" i="24"/>
  <c r="H39" i="24"/>
  <c r="E39" i="24"/>
  <c r="M38" i="24"/>
  <c r="L38" i="24"/>
  <c r="K38" i="24"/>
  <c r="J38" i="24"/>
  <c r="I38" i="24"/>
  <c r="H38" i="24"/>
  <c r="E38" i="24"/>
  <c r="M37" i="24"/>
  <c r="L37" i="24"/>
  <c r="K37" i="24"/>
  <c r="J37" i="24"/>
  <c r="I37" i="24"/>
  <c r="H37" i="24"/>
  <c r="E37" i="24"/>
  <c r="M36" i="24"/>
  <c r="L36" i="24"/>
  <c r="K36" i="24"/>
  <c r="J36" i="24"/>
  <c r="I36" i="24"/>
  <c r="H36" i="24"/>
  <c r="E36" i="24"/>
  <c r="M35" i="24"/>
  <c r="L35" i="24"/>
  <c r="K35" i="24"/>
  <c r="J35" i="24"/>
  <c r="I35" i="24"/>
  <c r="H35" i="24"/>
  <c r="E35" i="24"/>
  <c r="M34" i="24"/>
  <c r="L34" i="24"/>
  <c r="K34" i="24"/>
  <c r="J34" i="24"/>
  <c r="I34" i="24"/>
  <c r="H34" i="24"/>
  <c r="E34" i="24"/>
  <c r="M33" i="24"/>
  <c r="L33" i="24"/>
  <c r="K33" i="24"/>
  <c r="J33" i="24"/>
  <c r="I33" i="24"/>
  <c r="H33" i="24"/>
  <c r="E33" i="24"/>
  <c r="M32" i="24"/>
  <c r="L32" i="24"/>
  <c r="K32" i="24"/>
  <c r="J32" i="24"/>
  <c r="I32" i="24"/>
  <c r="H32" i="24"/>
  <c r="E32" i="24"/>
  <c r="M31" i="24"/>
  <c r="L31" i="24"/>
  <c r="K31" i="24"/>
  <c r="J31" i="24"/>
  <c r="I31" i="24"/>
  <c r="H31" i="24"/>
  <c r="E31" i="24"/>
  <c r="M30" i="24"/>
  <c r="L30" i="24"/>
  <c r="K30" i="24"/>
  <c r="J30" i="24"/>
  <c r="I30" i="24"/>
  <c r="H30" i="24"/>
  <c r="E30" i="24"/>
  <c r="M29" i="24"/>
  <c r="L29" i="24"/>
  <c r="K29" i="24"/>
  <c r="J29" i="24"/>
  <c r="I29" i="24"/>
  <c r="H29" i="24"/>
  <c r="E29" i="24"/>
  <c r="M28" i="24"/>
  <c r="L28" i="24"/>
  <c r="K28" i="24"/>
  <c r="J28" i="24"/>
  <c r="I28" i="24"/>
  <c r="H28" i="24"/>
  <c r="E28" i="24"/>
  <c r="M27" i="24"/>
  <c r="L27" i="24"/>
  <c r="K27" i="24"/>
  <c r="J27" i="24"/>
  <c r="I27" i="24"/>
  <c r="H27" i="24"/>
  <c r="E27" i="24"/>
  <c r="M26" i="24"/>
  <c r="L26" i="24"/>
  <c r="K26" i="24"/>
  <c r="J26" i="24"/>
  <c r="I26" i="24"/>
  <c r="H26" i="24"/>
  <c r="E26" i="24"/>
  <c r="M25" i="24"/>
  <c r="L25" i="24"/>
  <c r="K25" i="24"/>
  <c r="J25" i="24"/>
  <c r="I25" i="24"/>
  <c r="H25" i="24"/>
  <c r="E25" i="24"/>
  <c r="M24" i="24"/>
  <c r="L24" i="24"/>
  <c r="K24" i="24"/>
  <c r="J24" i="24"/>
  <c r="I24" i="24"/>
  <c r="H24" i="24"/>
  <c r="E24" i="24"/>
  <c r="M23" i="24"/>
  <c r="L23" i="24"/>
  <c r="K23" i="24"/>
  <c r="J23" i="24"/>
  <c r="I23" i="24"/>
  <c r="H23" i="24"/>
  <c r="E23" i="24"/>
  <c r="M22" i="24"/>
  <c r="L22" i="24"/>
  <c r="K22" i="24"/>
  <c r="J22" i="24"/>
  <c r="I22" i="24"/>
  <c r="H22" i="24"/>
  <c r="E22" i="24"/>
  <c r="M21" i="24"/>
  <c r="L21" i="24"/>
  <c r="K21" i="24"/>
  <c r="J21" i="24"/>
  <c r="I21" i="24"/>
  <c r="H21" i="24"/>
  <c r="E21" i="24"/>
  <c r="M20" i="24"/>
  <c r="L20" i="24"/>
  <c r="K20" i="24"/>
  <c r="J20" i="24"/>
  <c r="I20" i="24"/>
  <c r="H20" i="24"/>
  <c r="E20" i="24"/>
  <c r="M19" i="24"/>
  <c r="L19" i="24"/>
  <c r="K19" i="24"/>
  <c r="J19" i="24"/>
  <c r="I19" i="24"/>
  <c r="H19" i="24"/>
  <c r="E19" i="24"/>
  <c r="M18" i="24"/>
  <c r="L18" i="24"/>
  <c r="K18" i="24"/>
  <c r="J18" i="24"/>
  <c r="I18" i="24"/>
  <c r="H18" i="24"/>
  <c r="E18" i="24"/>
  <c r="M17" i="24"/>
  <c r="L17" i="24"/>
  <c r="K17" i="24"/>
  <c r="J17" i="24"/>
  <c r="I17" i="24"/>
  <c r="H17" i="24"/>
  <c r="E17" i="24"/>
  <c r="M16" i="24"/>
  <c r="L16" i="24"/>
  <c r="K16" i="24"/>
  <c r="J16" i="24"/>
  <c r="I16" i="24"/>
  <c r="H16" i="24"/>
  <c r="E16" i="24"/>
  <c r="M15" i="24"/>
  <c r="L15" i="24"/>
  <c r="K15" i="24"/>
  <c r="J15" i="24"/>
  <c r="I15" i="24"/>
  <c r="H15" i="24"/>
  <c r="E15" i="24"/>
  <c r="M14" i="24"/>
  <c r="L14" i="24"/>
  <c r="K14" i="24"/>
  <c r="J14" i="24"/>
  <c r="I14" i="24"/>
  <c r="H14" i="24"/>
  <c r="E14" i="24"/>
  <c r="M13" i="24"/>
  <c r="L13" i="24"/>
  <c r="K13" i="24"/>
  <c r="J13" i="24"/>
  <c r="I13" i="24"/>
  <c r="H13" i="24"/>
  <c r="E13" i="24"/>
  <c r="M12" i="24"/>
  <c r="L12" i="24"/>
  <c r="K12" i="24"/>
  <c r="J12" i="24"/>
  <c r="I12" i="24"/>
  <c r="H12" i="24"/>
  <c r="E12" i="24"/>
  <c r="M11" i="24"/>
  <c r="L11" i="24"/>
  <c r="K11" i="24"/>
  <c r="J11" i="24"/>
  <c r="I11" i="24"/>
  <c r="H11" i="24"/>
  <c r="E11" i="24"/>
  <c r="M10" i="24"/>
  <c r="L10" i="24"/>
  <c r="K10" i="24"/>
  <c r="J10" i="24"/>
  <c r="I10" i="24"/>
  <c r="H10" i="24"/>
  <c r="E10" i="24"/>
  <c r="M9" i="24"/>
  <c r="L9" i="24"/>
  <c r="K9" i="24"/>
  <c r="J9" i="24"/>
  <c r="I9" i="24"/>
  <c r="H9" i="24"/>
  <c r="E9" i="24"/>
  <c r="M8" i="24"/>
  <c r="L8" i="24"/>
  <c r="K8" i="24"/>
  <c r="J8" i="24"/>
  <c r="I8" i="24"/>
  <c r="H8" i="24"/>
  <c r="E8" i="24"/>
  <c r="M7" i="24"/>
  <c r="L7" i="24"/>
  <c r="K7" i="24"/>
  <c r="J7" i="24"/>
  <c r="I7" i="24"/>
  <c r="H7" i="24"/>
  <c r="E7" i="24"/>
  <c r="M103" i="22"/>
  <c r="L103" i="22"/>
  <c r="K103" i="22"/>
  <c r="J103" i="22"/>
  <c r="I103" i="22"/>
  <c r="H103" i="22"/>
  <c r="E103" i="22"/>
  <c r="M102" i="22"/>
  <c r="L102" i="22"/>
  <c r="K102" i="22"/>
  <c r="J102" i="22"/>
  <c r="I102" i="22"/>
  <c r="H102" i="22"/>
  <c r="E102" i="22"/>
  <c r="M101" i="22"/>
  <c r="L101" i="22"/>
  <c r="K101" i="22"/>
  <c r="J101" i="22"/>
  <c r="I101" i="22"/>
  <c r="H101" i="22"/>
  <c r="E101" i="22"/>
  <c r="M100" i="22"/>
  <c r="L100" i="22"/>
  <c r="K100" i="22"/>
  <c r="J100" i="22"/>
  <c r="I100" i="22"/>
  <c r="H100" i="22"/>
  <c r="E100" i="22"/>
  <c r="M99" i="22"/>
  <c r="L99" i="22"/>
  <c r="K99" i="22"/>
  <c r="J99" i="22"/>
  <c r="I99" i="22"/>
  <c r="H99" i="22"/>
  <c r="E99" i="22"/>
  <c r="M98" i="22"/>
  <c r="L98" i="22"/>
  <c r="K98" i="22"/>
  <c r="J98" i="22"/>
  <c r="I98" i="22"/>
  <c r="H98" i="22"/>
  <c r="E98" i="22"/>
  <c r="M97" i="22"/>
  <c r="L97" i="22"/>
  <c r="K97" i="22"/>
  <c r="J97" i="22"/>
  <c r="I97" i="22"/>
  <c r="H97" i="22"/>
  <c r="E97" i="22"/>
  <c r="M96" i="22"/>
  <c r="L96" i="22"/>
  <c r="K96" i="22"/>
  <c r="J96" i="22"/>
  <c r="I96" i="22"/>
  <c r="H96" i="22"/>
  <c r="E96" i="22"/>
  <c r="M95" i="22"/>
  <c r="L95" i="22"/>
  <c r="K95" i="22"/>
  <c r="J95" i="22"/>
  <c r="I95" i="22"/>
  <c r="H95" i="22"/>
  <c r="E95" i="22"/>
  <c r="M94" i="22"/>
  <c r="L94" i="22"/>
  <c r="K94" i="22"/>
  <c r="J94" i="22"/>
  <c r="I94" i="22"/>
  <c r="H94" i="22"/>
  <c r="E94" i="22"/>
  <c r="M93" i="22"/>
  <c r="L93" i="22"/>
  <c r="K93" i="22"/>
  <c r="J93" i="22"/>
  <c r="I93" i="22"/>
  <c r="H93" i="22"/>
  <c r="E93" i="22"/>
  <c r="M92" i="22"/>
  <c r="L92" i="22"/>
  <c r="K92" i="22"/>
  <c r="J92" i="22"/>
  <c r="I92" i="22"/>
  <c r="H92" i="22"/>
  <c r="E92" i="22"/>
  <c r="M91" i="22"/>
  <c r="L91" i="22"/>
  <c r="K91" i="22"/>
  <c r="J91" i="22"/>
  <c r="I91" i="22"/>
  <c r="H91" i="22"/>
  <c r="E91" i="22"/>
  <c r="M90" i="22"/>
  <c r="L90" i="22"/>
  <c r="K90" i="22"/>
  <c r="J90" i="22"/>
  <c r="I90" i="22"/>
  <c r="H90" i="22"/>
  <c r="E90" i="22"/>
  <c r="M89" i="22"/>
  <c r="L89" i="22"/>
  <c r="K89" i="22"/>
  <c r="J89" i="22"/>
  <c r="I89" i="22"/>
  <c r="H89" i="22"/>
  <c r="E89" i="22"/>
  <c r="M88" i="22"/>
  <c r="L88" i="22"/>
  <c r="K88" i="22"/>
  <c r="J88" i="22"/>
  <c r="I88" i="22"/>
  <c r="H88" i="22"/>
  <c r="E88" i="22"/>
  <c r="M87" i="22"/>
  <c r="L87" i="22"/>
  <c r="K87" i="22"/>
  <c r="J87" i="22"/>
  <c r="I87" i="22"/>
  <c r="H87" i="22"/>
  <c r="E87" i="22"/>
  <c r="M86" i="22"/>
  <c r="L86" i="22"/>
  <c r="K86" i="22"/>
  <c r="J86" i="22"/>
  <c r="I86" i="22"/>
  <c r="H86" i="22"/>
  <c r="E86" i="22"/>
  <c r="M85" i="22"/>
  <c r="L85" i="22"/>
  <c r="K85" i="22"/>
  <c r="J85" i="22"/>
  <c r="I85" i="22"/>
  <c r="H85" i="22"/>
  <c r="E85" i="22"/>
  <c r="M84" i="22"/>
  <c r="L84" i="22"/>
  <c r="K84" i="22"/>
  <c r="J84" i="22"/>
  <c r="I84" i="22"/>
  <c r="H84" i="22"/>
  <c r="E84" i="22"/>
  <c r="M83" i="22"/>
  <c r="L83" i="22"/>
  <c r="K83" i="22"/>
  <c r="J83" i="22"/>
  <c r="I83" i="22"/>
  <c r="H83" i="22"/>
  <c r="E83" i="22"/>
  <c r="M82" i="22"/>
  <c r="L82" i="22"/>
  <c r="K82" i="22"/>
  <c r="J82" i="22"/>
  <c r="I82" i="22"/>
  <c r="H82" i="22"/>
  <c r="E82" i="22"/>
  <c r="M81" i="22"/>
  <c r="L81" i="22"/>
  <c r="K81" i="22"/>
  <c r="J81" i="22"/>
  <c r="I81" i="22"/>
  <c r="H81" i="22"/>
  <c r="E81" i="22"/>
  <c r="M80" i="22"/>
  <c r="L80" i="22"/>
  <c r="K80" i="22"/>
  <c r="J80" i="22"/>
  <c r="I80" i="22"/>
  <c r="H80" i="22"/>
  <c r="E80" i="22"/>
  <c r="M79" i="22"/>
  <c r="L79" i="22"/>
  <c r="K79" i="22"/>
  <c r="J79" i="22"/>
  <c r="I79" i="22"/>
  <c r="H79" i="22"/>
  <c r="E79" i="22"/>
  <c r="M78" i="22"/>
  <c r="L78" i="22"/>
  <c r="K78" i="22"/>
  <c r="J78" i="22"/>
  <c r="I78" i="22"/>
  <c r="H78" i="22"/>
  <c r="E78" i="22"/>
  <c r="M77" i="22"/>
  <c r="L77" i="22"/>
  <c r="K77" i="22"/>
  <c r="J77" i="22"/>
  <c r="I77" i="22"/>
  <c r="H77" i="22"/>
  <c r="E77" i="22"/>
  <c r="M76" i="22"/>
  <c r="L76" i="22"/>
  <c r="K76" i="22"/>
  <c r="J76" i="22"/>
  <c r="I76" i="22"/>
  <c r="H76" i="22"/>
  <c r="E76" i="22"/>
  <c r="M75" i="22"/>
  <c r="L75" i="22"/>
  <c r="K75" i="22"/>
  <c r="J75" i="22"/>
  <c r="I75" i="22"/>
  <c r="H75" i="22"/>
  <c r="E75" i="22"/>
  <c r="M74" i="22"/>
  <c r="L74" i="22"/>
  <c r="K74" i="22"/>
  <c r="J74" i="22"/>
  <c r="I74" i="22"/>
  <c r="H74" i="22"/>
  <c r="E74" i="22"/>
  <c r="M73" i="22"/>
  <c r="L73" i="22"/>
  <c r="K73" i="22"/>
  <c r="J73" i="22"/>
  <c r="I73" i="22"/>
  <c r="H73" i="22"/>
  <c r="E73" i="22"/>
  <c r="M72" i="22"/>
  <c r="L72" i="22"/>
  <c r="K72" i="22"/>
  <c r="J72" i="22"/>
  <c r="I72" i="22"/>
  <c r="H72" i="22"/>
  <c r="E72" i="22"/>
  <c r="M71" i="22"/>
  <c r="L71" i="22"/>
  <c r="K71" i="22"/>
  <c r="J71" i="22"/>
  <c r="I71" i="22"/>
  <c r="H71" i="22"/>
  <c r="E71" i="22"/>
  <c r="M70" i="22"/>
  <c r="L70" i="22"/>
  <c r="K70" i="22"/>
  <c r="J70" i="22"/>
  <c r="I70" i="22"/>
  <c r="H70" i="22"/>
  <c r="E70" i="22"/>
  <c r="M69" i="22"/>
  <c r="L69" i="22"/>
  <c r="K69" i="22"/>
  <c r="J69" i="22"/>
  <c r="I69" i="22"/>
  <c r="H69" i="22"/>
  <c r="E69" i="22"/>
  <c r="M68" i="22"/>
  <c r="L68" i="22"/>
  <c r="K68" i="22"/>
  <c r="J68" i="22"/>
  <c r="I68" i="22"/>
  <c r="H68" i="22"/>
  <c r="E68" i="22"/>
  <c r="M67" i="22"/>
  <c r="L67" i="22"/>
  <c r="K67" i="22"/>
  <c r="J67" i="22"/>
  <c r="I67" i="22"/>
  <c r="H67" i="22"/>
  <c r="E67" i="22"/>
  <c r="M66" i="22"/>
  <c r="L66" i="22"/>
  <c r="K66" i="22"/>
  <c r="J66" i="22"/>
  <c r="I66" i="22"/>
  <c r="H66" i="22"/>
  <c r="E66" i="22"/>
  <c r="M65" i="22"/>
  <c r="L65" i="22"/>
  <c r="K65" i="22"/>
  <c r="J65" i="22"/>
  <c r="I65" i="22"/>
  <c r="H65" i="22"/>
  <c r="E65" i="22"/>
  <c r="M64" i="22"/>
  <c r="L64" i="22"/>
  <c r="K64" i="22"/>
  <c r="J64" i="22"/>
  <c r="I64" i="22"/>
  <c r="H64" i="22"/>
  <c r="E64" i="22"/>
  <c r="M63" i="22"/>
  <c r="L63" i="22"/>
  <c r="K63" i="22"/>
  <c r="J63" i="22"/>
  <c r="I63" i="22"/>
  <c r="H63" i="22"/>
  <c r="E63" i="22"/>
  <c r="M62" i="22"/>
  <c r="L62" i="22"/>
  <c r="K62" i="22"/>
  <c r="J62" i="22"/>
  <c r="I62" i="22"/>
  <c r="H62" i="22"/>
  <c r="E62" i="22"/>
  <c r="M61" i="22"/>
  <c r="L61" i="22"/>
  <c r="K61" i="22"/>
  <c r="J61" i="22"/>
  <c r="I61" i="22"/>
  <c r="H61" i="22"/>
  <c r="E61" i="22"/>
  <c r="M60" i="22"/>
  <c r="L60" i="22"/>
  <c r="K60" i="22"/>
  <c r="J60" i="22"/>
  <c r="I60" i="22"/>
  <c r="H60" i="22"/>
  <c r="E60" i="22"/>
  <c r="M59" i="22"/>
  <c r="L59" i="22"/>
  <c r="K59" i="22"/>
  <c r="J59" i="22"/>
  <c r="I59" i="22"/>
  <c r="H59" i="22"/>
  <c r="E59" i="22"/>
  <c r="M58" i="22"/>
  <c r="L58" i="22"/>
  <c r="K58" i="22"/>
  <c r="J58" i="22"/>
  <c r="I58" i="22"/>
  <c r="H58" i="22"/>
  <c r="E58" i="22"/>
  <c r="M57" i="22"/>
  <c r="L57" i="22"/>
  <c r="K57" i="22"/>
  <c r="J57" i="22"/>
  <c r="I57" i="22"/>
  <c r="H57" i="22"/>
  <c r="E57" i="22"/>
  <c r="M56" i="22"/>
  <c r="L56" i="22"/>
  <c r="K56" i="22"/>
  <c r="J56" i="22"/>
  <c r="I56" i="22"/>
  <c r="H56" i="22"/>
  <c r="E56" i="22"/>
  <c r="M55" i="22"/>
  <c r="L55" i="22"/>
  <c r="K55" i="22"/>
  <c r="J55" i="22"/>
  <c r="I55" i="22"/>
  <c r="H55" i="22"/>
  <c r="E55" i="22"/>
  <c r="M54" i="22"/>
  <c r="L54" i="22"/>
  <c r="K54" i="22"/>
  <c r="J54" i="22"/>
  <c r="I54" i="22"/>
  <c r="H54" i="22"/>
  <c r="E54" i="22"/>
  <c r="M53" i="22"/>
  <c r="L53" i="22"/>
  <c r="K53" i="22"/>
  <c r="J53" i="22"/>
  <c r="I53" i="22"/>
  <c r="H53" i="22"/>
  <c r="E53" i="22"/>
  <c r="M52" i="22"/>
  <c r="L52" i="22"/>
  <c r="K52" i="22"/>
  <c r="J52" i="22"/>
  <c r="I52" i="22"/>
  <c r="H52" i="22"/>
  <c r="E52" i="22"/>
  <c r="M51" i="22"/>
  <c r="L51" i="22"/>
  <c r="K51" i="22"/>
  <c r="J51" i="22"/>
  <c r="I51" i="22"/>
  <c r="H51" i="22"/>
  <c r="E51" i="22"/>
  <c r="M50" i="22"/>
  <c r="L50" i="22"/>
  <c r="K50" i="22"/>
  <c r="J50" i="22"/>
  <c r="I50" i="22"/>
  <c r="H50" i="22"/>
  <c r="E50" i="22"/>
  <c r="M49" i="22"/>
  <c r="L49" i="22"/>
  <c r="K49" i="22"/>
  <c r="J49" i="22"/>
  <c r="I49" i="22"/>
  <c r="H49" i="22"/>
  <c r="E49" i="22"/>
  <c r="M48" i="22"/>
  <c r="L48" i="22"/>
  <c r="K48" i="22"/>
  <c r="J48" i="22"/>
  <c r="I48" i="22"/>
  <c r="H48" i="22"/>
  <c r="E48" i="22"/>
  <c r="M47" i="22"/>
  <c r="L47" i="22"/>
  <c r="K47" i="22"/>
  <c r="J47" i="22"/>
  <c r="I47" i="22"/>
  <c r="H47" i="22"/>
  <c r="E47" i="22"/>
  <c r="M46" i="22"/>
  <c r="L46" i="22"/>
  <c r="K46" i="22"/>
  <c r="J46" i="22"/>
  <c r="I46" i="22"/>
  <c r="H46" i="22"/>
  <c r="E46" i="22"/>
  <c r="M45" i="22"/>
  <c r="L45" i="22"/>
  <c r="K45" i="22"/>
  <c r="J45" i="22"/>
  <c r="I45" i="22"/>
  <c r="H45" i="22"/>
  <c r="E45" i="22"/>
  <c r="M44" i="22"/>
  <c r="L44" i="22"/>
  <c r="K44" i="22"/>
  <c r="J44" i="22"/>
  <c r="I44" i="22"/>
  <c r="H44" i="22"/>
  <c r="E44" i="22"/>
  <c r="M43" i="22"/>
  <c r="L43" i="22"/>
  <c r="K43" i="22"/>
  <c r="J43" i="22"/>
  <c r="I43" i="22"/>
  <c r="H43" i="22"/>
  <c r="E43" i="22"/>
  <c r="M42" i="22"/>
  <c r="L42" i="22"/>
  <c r="K42" i="22"/>
  <c r="J42" i="22"/>
  <c r="I42" i="22"/>
  <c r="H42" i="22"/>
  <c r="E42" i="22"/>
  <c r="M41" i="22"/>
  <c r="L41" i="22"/>
  <c r="K41" i="22"/>
  <c r="J41" i="22"/>
  <c r="I41" i="22"/>
  <c r="H41" i="22"/>
  <c r="E41" i="22"/>
  <c r="M40" i="22"/>
  <c r="L40" i="22"/>
  <c r="K40" i="22"/>
  <c r="J40" i="22"/>
  <c r="I40" i="22"/>
  <c r="H40" i="22"/>
  <c r="E40" i="22"/>
  <c r="M39" i="22"/>
  <c r="L39" i="22"/>
  <c r="K39" i="22"/>
  <c r="J39" i="22"/>
  <c r="I39" i="22"/>
  <c r="H39" i="22"/>
  <c r="E39" i="22"/>
  <c r="M38" i="22"/>
  <c r="L38" i="22"/>
  <c r="K38" i="22"/>
  <c r="J38" i="22"/>
  <c r="I38" i="22"/>
  <c r="H38" i="22"/>
  <c r="E38" i="22"/>
  <c r="M37" i="22"/>
  <c r="L37" i="22"/>
  <c r="K37" i="22"/>
  <c r="J37" i="22"/>
  <c r="I37" i="22"/>
  <c r="H37" i="22"/>
  <c r="E37" i="22"/>
  <c r="M36" i="22"/>
  <c r="L36" i="22"/>
  <c r="K36" i="22"/>
  <c r="J36" i="22"/>
  <c r="I36" i="22"/>
  <c r="H36" i="22"/>
  <c r="E36" i="22"/>
  <c r="M35" i="22"/>
  <c r="L35" i="22"/>
  <c r="K35" i="22"/>
  <c r="J35" i="22"/>
  <c r="I35" i="22"/>
  <c r="H35" i="22"/>
  <c r="E35" i="22"/>
  <c r="M34" i="22"/>
  <c r="L34" i="22"/>
  <c r="K34" i="22"/>
  <c r="J34" i="22"/>
  <c r="I34" i="22"/>
  <c r="H34" i="22"/>
  <c r="E34" i="22"/>
  <c r="M33" i="22"/>
  <c r="L33" i="22"/>
  <c r="K33" i="22"/>
  <c r="J33" i="22"/>
  <c r="I33" i="22"/>
  <c r="H33" i="22"/>
  <c r="E33" i="22"/>
  <c r="M32" i="22"/>
  <c r="L32" i="22"/>
  <c r="K32" i="22"/>
  <c r="J32" i="22"/>
  <c r="I32" i="22"/>
  <c r="H32" i="22"/>
  <c r="E32" i="22"/>
  <c r="M31" i="22"/>
  <c r="L31" i="22"/>
  <c r="K31" i="22"/>
  <c r="J31" i="22"/>
  <c r="I31" i="22"/>
  <c r="H31" i="22"/>
  <c r="E31" i="22"/>
  <c r="M30" i="22"/>
  <c r="L30" i="22"/>
  <c r="K30" i="22"/>
  <c r="J30" i="22"/>
  <c r="I30" i="22"/>
  <c r="H30" i="22"/>
  <c r="E30" i="22"/>
  <c r="M29" i="22"/>
  <c r="L29" i="22"/>
  <c r="K29" i="22"/>
  <c r="J29" i="22"/>
  <c r="I29" i="22"/>
  <c r="H29" i="22"/>
  <c r="E29" i="22"/>
  <c r="M28" i="22"/>
  <c r="L28" i="22"/>
  <c r="K28" i="22"/>
  <c r="J28" i="22"/>
  <c r="I28" i="22"/>
  <c r="H28" i="22"/>
  <c r="E28" i="22"/>
  <c r="M27" i="22"/>
  <c r="L27" i="22"/>
  <c r="K27" i="22"/>
  <c r="J27" i="22"/>
  <c r="I27" i="22"/>
  <c r="H27" i="22"/>
  <c r="E27" i="22"/>
  <c r="M26" i="22"/>
  <c r="L26" i="22"/>
  <c r="K26" i="22"/>
  <c r="J26" i="22"/>
  <c r="I26" i="22"/>
  <c r="H26" i="22"/>
  <c r="E26" i="22"/>
  <c r="M25" i="22"/>
  <c r="L25" i="22"/>
  <c r="K25" i="22"/>
  <c r="J25" i="22"/>
  <c r="I25" i="22"/>
  <c r="H25" i="22"/>
  <c r="E25" i="22"/>
  <c r="M24" i="22"/>
  <c r="L24" i="22"/>
  <c r="K24" i="22"/>
  <c r="J24" i="22"/>
  <c r="I24" i="22"/>
  <c r="H24" i="22"/>
  <c r="E24" i="22"/>
  <c r="M23" i="22"/>
  <c r="L23" i="22"/>
  <c r="K23" i="22"/>
  <c r="J23" i="22"/>
  <c r="I23" i="22"/>
  <c r="H23" i="22"/>
  <c r="E23" i="22"/>
  <c r="M22" i="22"/>
  <c r="L22" i="22"/>
  <c r="K22" i="22"/>
  <c r="J22" i="22"/>
  <c r="I22" i="22"/>
  <c r="H22" i="22"/>
  <c r="E22" i="22"/>
  <c r="M21" i="22"/>
  <c r="L21" i="22"/>
  <c r="K21" i="22"/>
  <c r="J21" i="22"/>
  <c r="I21" i="22"/>
  <c r="H21" i="22"/>
  <c r="E21" i="22"/>
  <c r="M20" i="22"/>
  <c r="L20" i="22"/>
  <c r="K20" i="22"/>
  <c r="J20" i="22"/>
  <c r="I20" i="22"/>
  <c r="H20" i="22"/>
  <c r="E20" i="22"/>
  <c r="M19" i="22"/>
  <c r="L19" i="22"/>
  <c r="K19" i="22"/>
  <c r="J19" i="22"/>
  <c r="I19" i="22"/>
  <c r="H19" i="22"/>
  <c r="E19" i="22"/>
  <c r="M18" i="22"/>
  <c r="L18" i="22"/>
  <c r="K18" i="22"/>
  <c r="J18" i="22"/>
  <c r="I18" i="22"/>
  <c r="H18" i="22"/>
  <c r="E18" i="22"/>
  <c r="M17" i="22"/>
  <c r="L17" i="22"/>
  <c r="K17" i="22"/>
  <c r="J17" i="22"/>
  <c r="I17" i="22"/>
  <c r="H17" i="22"/>
  <c r="E17" i="22"/>
  <c r="M16" i="22"/>
  <c r="L16" i="22"/>
  <c r="K16" i="22"/>
  <c r="J16" i="22"/>
  <c r="I16" i="22"/>
  <c r="H16" i="22"/>
  <c r="E16" i="22"/>
  <c r="M15" i="22"/>
  <c r="L15" i="22"/>
  <c r="K15" i="22"/>
  <c r="J15" i="22"/>
  <c r="I15" i="22"/>
  <c r="H15" i="22"/>
  <c r="E15" i="22"/>
  <c r="M14" i="22"/>
  <c r="L14" i="22"/>
  <c r="K14" i="22"/>
  <c r="J14" i="22"/>
  <c r="I14" i="22"/>
  <c r="H14" i="22"/>
  <c r="E14" i="22"/>
  <c r="M13" i="22"/>
  <c r="L13" i="22"/>
  <c r="K13" i="22"/>
  <c r="J13" i="22"/>
  <c r="I13" i="22"/>
  <c r="H13" i="22"/>
  <c r="E13" i="22"/>
  <c r="M12" i="22"/>
  <c r="L12" i="22"/>
  <c r="K12" i="22"/>
  <c r="J12" i="22"/>
  <c r="I12" i="22"/>
  <c r="H12" i="22"/>
  <c r="E12" i="22"/>
  <c r="M11" i="22"/>
  <c r="L11" i="22"/>
  <c r="K11" i="22"/>
  <c r="J11" i="22"/>
  <c r="I11" i="22"/>
  <c r="H11" i="22"/>
  <c r="E11" i="22"/>
  <c r="M10" i="22"/>
  <c r="L10" i="22"/>
  <c r="K10" i="22"/>
  <c r="J10" i="22"/>
  <c r="I10" i="22"/>
  <c r="H10" i="22"/>
  <c r="E10" i="22"/>
  <c r="M9" i="22"/>
  <c r="L9" i="22"/>
  <c r="K9" i="22"/>
  <c r="J9" i="22"/>
  <c r="I9" i="22"/>
  <c r="H9" i="22"/>
  <c r="E9" i="22"/>
  <c r="M8" i="22"/>
  <c r="L8" i="22"/>
  <c r="K8" i="22"/>
  <c r="J8" i="22"/>
  <c r="I8" i="22"/>
  <c r="H8" i="22"/>
  <c r="E8" i="22"/>
  <c r="M7" i="22"/>
  <c r="L7" i="22"/>
  <c r="K7" i="22"/>
  <c r="J7" i="22"/>
  <c r="I7" i="22"/>
  <c r="H7" i="22"/>
  <c r="E7" i="22"/>
  <c r="D270" i="1" l="1"/>
  <c r="D297" i="3" l="1"/>
  <c r="D298" i="3"/>
  <c r="D299" i="3"/>
  <c r="D300" i="3"/>
  <c r="D301" i="3"/>
  <c r="D302" i="3"/>
  <c r="D303" i="3"/>
  <c r="D304" i="3"/>
  <c r="D305" i="3"/>
  <c r="D306" i="3"/>
  <c r="D307" i="3"/>
  <c r="D308" i="3"/>
  <c r="D309" i="3"/>
  <c r="D310" i="3"/>
  <c r="D311" i="3"/>
  <c r="D312" i="3"/>
  <c r="D313" i="3"/>
  <c r="D314" i="3"/>
  <c r="D315" i="3"/>
  <c r="D316" i="3"/>
  <c r="D317" i="3"/>
  <c r="D318" i="3"/>
  <c r="D319" i="3"/>
  <c r="D320" i="3"/>
  <c r="D321" i="3"/>
  <c r="D322" i="3"/>
  <c r="D323" i="3"/>
  <c r="D324" i="3"/>
  <c r="D325" i="3"/>
  <c r="D326" i="3"/>
  <c r="D327" i="3"/>
  <c r="D328" i="3"/>
  <c r="D329" i="3"/>
  <c r="D330" i="3"/>
  <c r="D331" i="3"/>
  <c r="D332" i="3"/>
  <c r="D333" i="3"/>
  <c r="D334" i="3"/>
  <c r="D335" i="3"/>
  <c r="D336" i="3"/>
  <c r="D337" i="3"/>
  <c r="D338" i="3"/>
  <c r="D339" i="3"/>
  <c r="D340" i="3"/>
  <c r="D341" i="3"/>
  <c r="D342" i="3"/>
  <c r="D343" i="3"/>
  <c r="D344" i="3"/>
  <c r="D345" i="3"/>
  <c r="D346" i="3"/>
  <c r="D347" i="3"/>
  <c r="D348" i="3"/>
  <c r="D349" i="3"/>
  <c r="D350" i="3"/>
  <c r="D351" i="3"/>
  <c r="D352" i="3"/>
  <c r="D353" i="3"/>
  <c r="D354" i="3"/>
  <c r="D355" i="3"/>
  <c r="D356" i="3"/>
  <c r="D357" i="3"/>
  <c r="D358" i="3"/>
  <c r="D359" i="3"/>
  <c r="D360" i="3"/>
  <c r="D361" i="3"/>
  <c r="D362" i="3"/>
  <c r="D363" i="3"/>
  <c r="D364" i="3"/>
  <c r="D365" i="3"/>
  <c r="D366" i="3"/>
  <c r="D367" i="3"/>
  <c r="D368" i="3"/>
  <c r="D369" i="3"/>
  <c r="D370" i="3"/>
  <c r="D371" i="3"/>
  <c r="D372" i="3"/>
  <c r="D373" i="3"/>
  <c r="D374" i="3"/>
  <c r="D375" i="3"/>
  <c r="D376" i="3"/>
  <c r="D377" i="3"/>
  <c r="D378" i="3"/>
  <c r="D379" i="3"/>
  <c r="D380" i="3"/>
  <c r="D381" i="3"/>
  <c r="D382" i="3"/>
  <c r="D383" i="3"/>
  <c r="D384" i="3"/>
  <c r="D385" i="3"/>
  <c r="D386" i="3"/>
  <c r="D387" i="3"/>
  <c r="D388" i="3"/>
  <c r="D389" i="3"/>
  <c r="D390" i="3"/>
  <c r="D391" i="3"/>
  <c r="D392" i="3"/>
  <c r="D393" i="3"/>
  <c r="D394" i="3"/>
  <c r="D395" i="3"/>
  <c r="D396" i="3"/>
  <c r="D397" i="3"/>
  <c r="D398" i="3"/>
  <c r="D399" i="3"/>
  <c r="D400" i="3"/>
  <c r="D401" i="3"/>
  <c r="D402" i="3"/>
  <c r="D403" i="3"/>
  <c r="D404" i="3"/>
  <c r="D405" i="3"/>
  <c r="D406" i="3"/>
  <c r="D407" i="3"/>
  <c r="D408" i="3"/>
  <c r="D409" i="3"/>
  <c r="D410" i="3"/>
  <c r="D411" i="3"/>
  <c r="D412" i="3"/>
  <c r="D413" i="3"/>
  <c r="D414" i="3"/>
  <c r="D415" i="3"/>
  <c r="D416" i="3"/>
  <c r="D417" i="3"/>
  <c r="D418" i="3"/>
  <c r="D419" i="3"/>
  <c r="D420" i="3"/>
  <c r="D421" i="3"/>
  <c r="D422" i="3"/>
  <c r="D423" i="3"/>
  <c r="D424" i="3"/>
  <c r="D425" i="3"/>
  <c r="D426" i="3"/>
  <c r="D427" i="3"/>
  <c r="D428" i="3"/>
  <c r="D429" i="3"/>
  <c r="D430" i="3"/>
  <c r="D431" i="3"/>
  <c r="D432" i="3"/>
  <c r="D433" i="3"/>
  <c r="D434" i="3"/>
  <c r="D435" i="3"/>
  <c r="D436" i="3"/>
  <c r="D437" i="3"/>
  <c r="D438" i="3"/>
  <c r="D439" i="3"/>
  <c r="D440" i="3"/>
  <c r="D441" i="3"/>
  <c r="D442" i="3"/>
  <c r="D443" i="3"/>
  <c r="D444" i="3"/>
  <c r="D445" i="3"/>
  <c r="D446" i="3"/>
  <c r="D447" i="3"/>
  <c r="D448" i="3"/>
  <c r="D449" i="3"/>
  <c r="D450" i="3"/>
  <c r="D451" i="3"/>
  <c r="D452" i="3"/>
  <c r="D453" i="3"/>
  <c r="D454" i="3"/>
  <c r="D455" i="3"/>
  <c r="D456" i="3"/>
  <c r="D457" i="3"/>
  <c r="D458" i="3"/>
  <c r="D459" i="3"/>
  <c r="D460" i="3"/>
  <c r="D461" i="3"/>
  <c r="D462" i="3"/>
  <c r="D463" i="3"/>
  <c r="D464" i="3"/>
  <c r="D465" i="3"/>
  <c r="D466" i="3"/>
  <c r="D467" i="3"/>
  <c r="D468" i="3"/>
  <c r="D469" i="3"/>
  <c r="D470" i="3"/>
  <c r="D471" i="3"/>
  <c r="D472" i="3"/>
  <c r="D473" i="3"/>
  <c r="D474" i="3"/>
  <c r="D475" i="3"/>
  <c r="D476" i="3"/>
  <c r="D477" i="3"/>
  <c r="D478" i="3"/>
  <c r="D479" i="3"/>
  <c r="D480" i="3"/>
  <c r="D481" i="3"/>
  <c r="D482" i="3"/>
  <c r="D483" i="3"/>
  <c r="D484" i="3"/>
  <c r="D485" i="3"/>
  <c r="D486" i="3"/>
  <c r="D487" i="3"/>
  <c r="D488" i="3"/>
  <c r="D489" i="3"/>
  <c r="D490" i="3"/>
  <c r="D491" i="3"/>
  <c r="D492" i="3"/>
  <c r="D493" i="3"/>
  <c r="D494" i="3"/>
  <c r="D495" i="3"/>
  <c r="D496" i="3"/>
  <c r="D497" i="3"/>
  <c r="D498" i="3"/>
  <c r="D499" i="3"/>
  <c r="D500" i="3"/>
  <c r="D501" i="3"/>
  <c r="D502" i="3"/>
  <c r="D503" i="3"/>
  <c r="D504" i="3"/>
  <c r="D505" i="3"/>
  <c r="D506" i="3"/>
  <c r="D507" i="3"/>
  <c r="D508" i="3"/>
  <c r="D509" i="3"/>
  <c r="D510" i="3"/>
  <c r="D511" i="3"/>
  <c r="D512" i="3"/>
  <c r="D513" i="3"/>
  <c r="D514" i="3"/>
  <c r="D515" i="3"/>
  <c r="D516" i="3"/>
  <c r="D517" i="3"/>
  <c r="D518" i="3"/>
  <c r="D519" i="3"/>
  <c r="D520" i="3"/>
  <c r="D521" i="3"/>
  <c r="D522" i="3"/>
  <c r="D523" i="3"/>
  <c r="D524" i="3"/>
  <c r="D525" i="3"/>
  <c r="D526" i="3"/>
  <c r="D527" i="3"/>
  <c r="D528" i="3"/>
  <c r="D529" i="3"/>
  <c r="D530" i="3"/>
  <c r="D531" i="3"/>
  <c r="D532" i="3"/>
  <c r="D533" i="3"/>
  <c r="D534" i="3"/>
  <c r="D535" i="3"/>
  <c r="D536" i="3"/>
  <c r="D537" i="3"/>
  <c r="D538" i="3"/>
  <c r="D539" i="3"/>
  <c r="D540" i="3"/>
  <c r="D541" i="3"/>
  <c r="D542" i="3"/>
  <c r="D543" i="3"/>
  <c r="D544" i="3"/>
  <c r="D545" i="3"/>
  <c r="D546" i="3"/>
  <c r="D547" i="3"/>
  <c r="D548" i="3"/>
  <c r="D549" i="3"/>
  <c r="D550" i="3"/>
  <c r="D551" i="3"/>
  <c r="D552" i="3"/>
  <c r="D553" i="3"/>
  <c r="D554" i="3"/>
  <c r="D555" i="3"/>
  <c r="D556" i="3"/>
  <c r="D557" i="3"/>
  <c r="D558" i="3"/>
  <c r="D559" i="3"/>
  <c r="D560" i="3"/>
  <c r="D561" i="3"/>
  <c r="D562" i="3"/>
  <c r="D563" i="3"/>
  <c r="D564" i="3"/>
  <c r="D565" i="3"/>
  <c r="D566" i="3"/>
  <c r="D567" i="3"/>
  <c r="D568" i="3"/>
  <c r="D569" i="3"/>
  <c r="D570" i="3"/>
  <c r="D571" i="3"/>
  <c r="D572" i="3"/>
  <c r="D573" i="3"/>
  <c r="D574" i="3"/>
  <c r="D575" i="3"/>
  <c r="D576" i="3"/>
  <c r="D577" i="3"/>
  <c r="D578" i="3"/>
  <c r="D579" i="3"/>
  <c r="D580" i="3"/>
  <c r="D581" i="3"/>
  <c r="D582" i="3"/>
  <c r="D583" i="3"/>
  <c r="D584" i="3"/>
  <c r="D585" i="3"/>
  <c r="D586" i="3"/>
  <c r="D587" i="3"/>
  <c r="D588" i="3"/>
  <c r="D589" i="3"/>
  <c r="D590" i="3"/>
  <c r="D591" i="3"/>
  <c r="D592" i="3"/>
  <c r="D593" i="3"/>
  <c r="D594" i="3"/>
  <c r="D595" i="3"/>
  <c r="D596" i="3"/>
  <c r="D597" i="3"/>
  <c r="D598" i="3"/>
  <c r="D599" i="3"/>
  <c r="D600" i="3"/>
  <c r="D601" i="3"/>
  <c r="D602" i="3"/>
  <c r="D603" i="3"/>
  <c r="D604" i="3"/>
  <c r="D605" i="3"/>
  <c r="D606" i="3"/>
  <c r="D607" i="3"/>
  <c r="D608" i="3"/>
  <c r="D609" i="3"/>
  <c r="D610" i="3"/>
  <c r="D611" i="3"/>
  <c r="D612" i="3"/>
  <c r="D613" i="3"/>
  <c r="D614" i="3"/>
  <c r="D615" i="3"/>
  <c r="D616" i="3"/>
  <c r="D617" i="3"/>
  <c r="D618" i="3"/>
  <c r="D619" i="3"/>
  <c r="D620" i="3"/>
  <c r="D621" i="3"/>
  <c r="D622" i="3"/>
  <c r="D623" i="3"/>
  <c r="D624" i="3"/>
  <c r="D625" i="3"/>
  <c r="D626" i="3"/>
  <c r="D627" i="3"/>
  <c r="D628" i="3"/>
  <c r="D629" i="3"/>
  <c r="D630" i="3"/>
  <c r="D631" i="3"/>
  <c r="D632" i="3"/>
  <c r="D633" i="3"/>
  <c r="D634" i="3"/>
  <c r="D635" i="3"/>
  <c r="D636" i="3"/>
  <c r="D637" i="3"/>
  <c r="D638" i="3"/>
  <c r="D639" i="3"/>
  <c r="D640" i="3"/>
  <c r="D641" i="3"/>
  <c r="D642" i="3"/>
  <c r="D643" i="3"/>
  <c r="D644" i="3"/>
  <c r="D645" i="3"/>
  <c r="D646" i="3"/>
  <c r="D647" i="3"/>
  <c r="D648" i="3"/>
  <c r="D649" i="3"/>
  <c r="D650" i="3"/>
  <c r="D651" i="3"/>
  <c r="D652" i="3"/>
  <c r="D653" i="3"/>
  <c r="D654" i="3"/>
  <c r="D655" i="3"/>
  <c r="D656" i="3"/>
  <c r="D657" i="3"/>
  <c r="D658" i="3"/>
  <c r="D659" i="3"/>
  <c r="D660" i="3"/>
  <c r="D661" i="3"/>
  <c r="D662" i="3"/>
  <c r="D663" i="3"/>
  <c r="D664" i="3"/>
  <c r="D665" i="3"/>
  <c r="D666" i="3"/>
  <c r="D667" i="3"/>
  <c r="D668" i="3"/>
  <c r="D669" i="3"/>
  <c r="D670" i="3"/>
  <c r="D671" i="3"/>
  <c r="D672" i="3"/>
  <c r="D673" i="3"/>
  <c r="D674" i="3"/>
  <c r="D675" i="3"/>
  <c r="D676" i="3"/>
  <c r="D677" i="3"/>
  <c r="D678" i="3"/>
  <c r="D679" i="3"/>
  <c r="D680" i="3"/>
  <c r="D681" i="3"/>
  <c r="D682" i="3"/>
  <c r="D683" i="3"/>
  <c r="D684" i="3"/>
  <c r="D685" i="3"/>
  <c r="D686" i="3"/>
  <c r="D687" i="3"/>
  <c r="D688" i="3"/>
  <c r="D689" i="3"/>
  <c r="D690" i="3"/>
  <c r="D691" i="3"/>
  <c r="D692" i="3"/>
  <c r="D693" i="3"/>
  <c r="D694" i="3"/>
  <c r="D695" i="3"/>
  <c r="D696" i="3"/>
  <c r="D697" i="3"/>
  <c r="D698" i="3"/>
  <c r="D699" i="3"/>
  <c r="D700" i="3"/>
  <c r="D701" i="3"/>
  <c r="D702" i="3"/>
  <c r="D703" i="3"/>
  <c r="D704" i="3"/>
  <c r="D705" i="3"/>
  <c r="D706" i="3"/>
  <c r="D707" i="3"/>
  <c r="D708" i="3"/>
  <c r="D709" i="3"/>
  <c r="D710" i="3"/>
  <c r="D711" i="3"/>
  <c r="D712" i="3"/>
  <c r="D713" i="3"/>
  <c r="D714" i="3"/>
  <c r="D715" i="3"/>
  <c r="D716" i="3"/>
  <c r="D717" i="3"/>
  <c r="D718" i="3"/>
  <c r="D719" i="3"/>
  <c r="D720" i="3"/>
  <c r="D721" i="3"/>
  <c r="D722" i="3"/>
  <c r="D723" i="3"/>
  <c r="D724" i="3"/>
  <c r="D725" i="3"/>
  <c r="D726" i="3"/>
  <c r="D727" i="3"/>
  <c r="D728" i="3"/>
  <c r="D729" i="3"/>
  <c r="D730" i="3"/>
  <c r="D731" i="3"/>
  <c r="D732" i="3"/>
  <c r="D733" i="3"/>
  <c r="D734" i="3"/>
  <c r="D735" i="3"/>
  <c r="D736" i="3"/>
  <c r="D737" i="3"/>
  <c r="D738" i="3"/>
  <c r="D739" i="3"/>
  <c r="D740" i="3"/>
  <c r="D741" i="3"/>
  <c r="D742" i="3"/>
  <c r="D743" i="3"/>
  <c r="D744" i="3"/>
  <c r="D745" i="3"/>
  <c r="D746" i="3"/>
  <c r="D747" i="3"/>
  <c r="D748" i="3"/>
  <c r="D749" i="3"/>
  <c r="D750" i="3"/>
  <c r="D751" i="3"/>
  <c r="D752" i="3"/>
  <c r="D753" i="3"/>
  <c r="D754" i="3"/>
  <c r="D755" i="3"/>
  <c r="D756" i="3"/>
  <c r="D757" i="3"/>
  <c r="D758" i="3"/>
  <c r="D759" i="3"/>
  <c r="D760" i="3"/>
  <c r="D761" i="3"/>
  <c r="D762" i="3"/>
  <c r="D763" i="3"/>
  <c r="D764" i="3"/>
  <c r="D765" i="3"/>
  <c r="D766" i="3"/>
  <c r="D767" i="3"/>
  <c r="D768" i="3"/>
  <c r="D769" i="3"/>
  <c r="D770" i="3"/>
  <c r="D771" i="3"/>
  <c r="D772" i="3"/>
  <c r="D773" i="3"/>
  <c r="D774" i="3"/>
  <c r="D775" i="3"/>
  <c r="D776" i="3"/>
  <c r="D777" i="3"/>
  <c r="D778" i="3"/>
  <c r="D779" i="3"/>
  <c r="D780" i="3"/>
  <c r="D781" i="3"/>
  <c r="D782" i="3"/>
  <c r="D783" i="3"/>
  <c r="D784" i="3"/>
  <c r="D785" i="3"/>
  <c r="D786" i="3"/>
  <c r="D787" i="3"/>
  <c r="D788" i="3"/>
  <c r="D789" i="3"/>
  <c r="D790" i="3"/>
  <c r="D791" i="3"/>
  <c r="D792" i="3"/>
  <c r="D793" i="3"/>
  <c r="D794" i="3"/>
  <c r="D795" i="3"/>
  <c r="D796" i="3"/>
  <c r="D797" i="3"/>
  <c r="D798" i="3"/>
  <c r="D799" i="3"/>
  <c r="D800" i="3"/>
  <c r="D801" i="3"/>
  <c r="D802" i="3"/>
  <c r="D803" i="3"/>
  <c r="D804" i="3"/>
  <c r="D805" i="3"/>
  <c r="D806" i="3"/>
  <c r="D807" i="3"/>
  <c r="D808" i="3"/>
  <c r="D809" i="3"/>
  <c r="D810" i="3"/>
  <c r="D811" i="3"/>
  <c r="D812" i="3"/>
  <c r="D813" i="3"/>
  <c r="D814" i="3"/>
  <c r="D815" i="3"/>
  <c r="D816" i="3"/>
  <c r="D817" i="3"/>
  <c r="D818" i="3"/>
  <c r="D819" i="3"/>
  <c r="D820" i="3"/>
  <c r="D821" i="3"/>
  <c r="D822" i="3"/>
  <c r="D823" i="3"/>
  <c r="D824" i="3"/>
  <c r="D825" i="3"/>
  <c r="D826" i="3"/>
  <c r="D827" i="3"/>
  <c r="D828" i="3"/>
  <c r="D829" i="3"/>
  <c r="D830" i="3"/>
  <c r="D831" i="3"/>
  <c r="D832" i="3"/>
  <c r="D833" i="3"/>
  <c r="D834" i="3"/>
  <c r="D835" i="3"/>
  <c r="D836" i="3"/>
  <c r="D837" i="3"/>
  <c r="D838" i="3"/>
  <c r="D839" i="3"/>
  <c r="D840" i="3"/>
  <c r="D841" i="3"/>
  <c r="D842" i="3"/>
  <c r="D843" i="3"/>
  <c r="D844" i="3"/>
  <c r="D845" i="3"/>
  <c r="D846" i="3"/>
  <c r="D847" i="3"/>
  <c r="D848" i="3"/>
  <c r="D849" i="3"/>
  <c r="D850" i="3"/>
  <c r="D851" i="3"/>
  <c r="D852" i="3"/>
  <c r="D853" i="3"/>
  <c r="D854" i="3"/>
  <c r="D855" i="3"/>
  <c r="D856" i="3"/>
  <c r="D857" i="3"/>
  <c r="D858" i="3"/>
  <c r="D859" i="3"/>
  <c r="D860" i="3"/>
  <c r="D861" i="3"/>
  <c r="D862" i="3"/>
  <c r="D863" i="3"/>
  <c r="D864" i="3"/>
  <c r="D865" i="3"/>
  <c r="D866" i="3"/>
  <c r="D867" i="3"/>
  <c r="D868" i="3"/>
  <c r="D869" i="3"/>
  <c r="D870" i="3"/>
  <c r="D871" i="3"/>
  <c r="D872" i="3"/>
  <c r="D873" i="3"/>
  <c r="D874" i="3"/>
  <c r="D875" i="3"/>
  <c r="D876" i="3"/>
  <c r="D877" i="3"/>
  <c r="D878" i="3"/>
  <c r="D879" i="3"/>
  <c r="D880" i="3"/>
  <c r="D881" i="3"/>
  <c r="D882" i="3"/>
  <c r="D883" i="3"/>
  <c r="D884" i="3"/>
  <c r="D885" i="3"/>
  <c r="D886" i="3"/>
  <c r="D887" i="3"/>
  <c r="D888" i="3"/>
  <c r="D889" i="3"/>
  <c r="D890" i="3"/>
  <c r="D891" i="3"/>
  <c r="D892" i="3"/>
  <c r="D893" i="3"/>
  <c r="D894" i="3"/>
  <c r="D895" i="3"/>
  <c r="D896" i="3"/>
  <c r="D897" i="3"/>
  <c r="D898" i="3"/>
  <c r="D899" i="3"/>
  <c r="D900" i="3"/>
  <c r="D901" i="3"/>
  <c r="D902" i="3"/>
  <c r="D903" i="3"/>
  <c r="D904" i="3"/>
  <c r="D905" i="3"/>
  <c r="D906" i="3"/>
  <c r="D907" i="3"/>
  <c r="D908" i="3"/>
  <c r="D909" i="3"/>
  <c r="D910" i="3"/>
  <c r="D911" i="3"/>
  <c r="D912" i="3"/>
  <c r="D913" i="3"/>
  <c r="D914" i="3"/>
  <c r="D915" i="3"/>
  <c r="D916" i="3"/>
  <c r="D917" i="3"/>
  <c r="D918" i="3"/>
  <c r="D919" i="3"/>
  <c r="D920" i="3"/>
  <c r="D921" i="3"/>
  <c r="D922" i="3"/>
  <c r="D923" i="3"/>
  <c r="D924" i="3"/>
  <c r="D925" i="3"/>
  <c r="D926" i="3"/>
  <c r="D927" i="3"/>
  <c r="D928" i="3"/>
  <c r="D929" i="3"/>
  <c r="D930" i="3"/>
  <c r="D931" i="3"/>
  <c r="D932" i="3"/>
  <c r="D933" i="3"/>
  <c r="D934" i="3"/>
  <c r="D935" i="3"/>
  <c r="D936" i="3"/>
  <c r="D937" i="3"/>
  <c r="D938" i="3"/>
  <c r="D939" i="3"/>
  <c r="D940" i="3"/>
  <c r="D941" i="3"/>
  <c r="D942" i="3"/>
  <c r="D943" i="3"/>
  <c r="D944" i="3"/>
  <c r="D945" i="3"/>
  <c r="D946" i="3"/>
  <c r="D947" i="3"/>
  <c r="D948" i="3"/>
  <c r="D949" i="3"/>
  <c r="D950" i="3"/>
  <c r="D951" i="3"/>
  <c r="D952" i="3"/>
  <c r="D953" i="3"/>
  <c r="D954" i="3"/>
  <c r="D955" i="3"/>
  <c r="D956" i="3"/>
  <c r="D957" i="3"/>
  <c r="D958" i="3"/>
  <c r="D959" i="3"/>
  <c r="D960" i="3"/>
  <c r="D961" i="3"/>
  <c r="D962" i="3"/>
  <c r="D963" i="3"/>
  <c r="D964" i="3"/>
  <c r="D965" i="3"/>
  <c r="D966" i="3"/>
  <c r="D967" i="3"/>
  <c r="D968" i="3"/>
  <c r="D969" i="3"/>
  <c r="D970" i="3"/>
  <c r="D971" i="3"/>
  <c r="D972" i="3"/>
  <c r="D973" i="3"/>
  <c r="D974" i="3"/>
  <c r="D975" i="3"/>
  <c r="D976" i="3"/>
  <c r="D977" i="3"/>
  <c r="D978" i="3"/>
  <c r="D979" i="3"/>
  <c r="D980" i="3"/>
  <c r="D981" i="3"/>
  <c r="D982" i="3"/>
  <c r="D983" i="3"/>
  <c r="D984" i="3"/>
  <c r="D985" i="3"/>
  <c r="D986" i="3"/>
  <c r="D987" i="3"/>
  <c r="D988" i="3"/>
  <c r="D989" i="3"/>
  <c r="D990" i="3"/>
  <c r="D991" i="3"/>
  <c r="D992" i="3"/>
  <c r="D993" i="3"/>
  <c r="D994" i="3"/>
  <c r="D995" i="3"/>
  <c r="D996" i="3"/>
  <c r="D997" i="3"/>
  <c r="D998" i="3"/>
  <c r="D999" i="3"/>
  <c r="D1000" i="3"/>
  <c r="D1001" i="3"/>
  <c r="D1002" i="3"/>
  <c r="D1003" i="3"/>
  <c r="C297" i="3"/>
  <c r="C298" i="3"/>
  <c r="C299" i="3"/>
  <c r="C300" i="3"/>
  <c r="C301" i="3"/>
  <c r="C302" i="3"/>
  <c r="C303" i="3"/>
  <c r="C304" i="3"/>
  <c r="C305" i="3"/>
  <c r="C306" i="3"/>
  <c r="C307" i="3"/>
  <c r="C308" i="3"/>
  <c r="C309" i="3"/>
  <c r="C310" i="3"/>
  <c r="C311" i="3"/>
  <c r="C312" i="3"/>
  <c r="C313" i="3"/>
  <c r="C314" i="3"/>
  <c r="C315" i="3"/>
  <c r="C316" i="3"/>
  <c r="C317" i="3"/>
  <c r="C318" i="3"/>
  <c r="C319" i="3"/>
  <c r="C320" i="3"/>
  <c r="C321" i="3"/>
  <c r="C322" i="3"/>
  <c r="C323" i="3"/>
  <c r="C324" i="3"/>
  <c r="C325" i="3"/>
  <c r="C326" i="3"/>
  <c r="C327" i="3"/>
  <c r="C328" i="3"/>
  <c r="C329" i="3"/>
  <c r="C330" i="3"/>
  <c r="C331" i="3"/>
  <c r="C332" i="3"/>
  <c r="C333" i="3"/>
  <c r="C334" i="3"/>
  <c r="C335" i="3"/>
  <c r="C336" i="3"/>
  <c r="C337" i="3"/>
  <c r="C338" i="3"/>
  <c r="C339" i="3"/>
  <c r="C340" i="3"/>
  <c r="C341" i="3"/>
  <c r="C342" i="3"/>
  <c r="C343" i="3"/>
  <c r="C344" i="3"/>
  <c r="C345" i="3"/>
  <c r="C346" i="3"/>
  <c r="C347" i="3"/>
  <c r="C348" i="3"/>
  <c r="C349" i="3"/>
  <c r="C350" i="3"/>
  <c r="C351" i="3"/>
  <c r="C352" i="3"/>
  <c r="C353" i="3"/>
  <c r="C354" i="3"/>
  <c r="C355" i="3"/>
  <c r="C356" i="3"/>
  <c r="C357" i="3"/>
  <c r="C358" i="3"/>
  <c r="C359" i="3"/>
  <c r="C360" i="3"/>
  <c r="C361" i="3"/>
  <c r="C362" i="3"/>
  <c r="C363" i="3"/>
  <c r="C364" i="3"/>
  <c r="C365" i="3"/>
  <c r="C366" i="3"/>
  <c r="C367" i="3"/>
  <c r="C368" i="3"/>
  <c r="C369" i="3"/>
  <c r="C370" i="3"/>
  <c r="C371" i="3"/>
  <c r="C372" i="3"/>
  <c r="C373" i="3"/>
  <c r="C374" i="3"/>
  <c r="C375" i="3"/>
  <c r="C376" i="3"/>
  <c r="C377" i="3"/>
  <c r="C378" i="3"/>
  <c r="C379" i="3"/>
  <c r="C380" i="3"/>
  <c r="C381" i="3"/>
  <c r="C382" i="3"/>
  <c r="C383" i="3"/>
  <c r="C384" i="3"/>
  <c r="C385" i="3"/>
  <c r="C386" i="3"/>
  <c r="C387" i="3"/>
  <c r="C388" i="3"/>
  <c r="C389" i="3"/>
  <c r="C390" i="3"/>
  <c r="C391" i="3"/>
  <c r="C392" i="3"/>
  <c r="C393" i="3"/>
  <c r="C394" i="3"/>
  <c r="C395" i="3"/>
  <c r="C396" i="3"/>
  <c r="C397" i="3"/>
  <c r="C398" i="3"/>
  <c r="C399" i="3"/>
  <c r="C400" i="3"/>
  <c r="C401" i="3"/>
  <c r="C402" i="3"/>
  <c r="C403" i="3"/>
  <c r="C404" i="3"/>
  <c r="C405" i="3"/>
  <c r="C406" i="3"/>
  <c r="C407" i="3"/>
  <c r="C408" i="3"/>
  <c r="C409" i="3"/>
  <c r="C410" i="3"/>
  <c r="C411" i="3"/>
  <c r="C412" i="3"/>
  <c r="C413" i="3"/>
  <c r="C414" i="3"/>
  <c r="C415" i="3"/>
  <c r="C416" i="3"/>
  <c r="C417" i="3"/>
  <c r="C418" i="3"/>
  <c r="C419" i="3"/>
  <c r="C420" i="3"/>
  <c r="C421" i="3"/>
  <c r="C422" i="3"/>
  <c r="C423" i="3"/>
  <c r="C424" i="3"/>
  <c r="C425" i="3"/>
  <c r="C426" i="3"/>
  <c r="C427" i="3"/>
  <c r="C428" i="3"/>
  <c r="C429" i="3"/>
  <c r="C430" i="3"/>
  <c r="C431" i="3"/>
  <c r="C432" i="3"/>
  <c r="C433" i="3"/>
  <c r="C434" i="3"/>
  <c r="C435" i="3"/>
  <c r="C436" i="3"/>
  <c r="C437" i="3"/>
  <c r="C438" i="3"/>
  <c r="C439" i="3"/>
  <c r="C440" i="3"/>
  <c r="C441" i="3"/>
  <c r="C442" i="3"/>
  <c r="C443" i="3"/>
  <c r="C444" i="3"/>
  <c r="C445" i="3"/>
  <c r="C446" i="3"/>
  <c r="C447" i="3"/>
  <c r="C448" i="3"/>
  <c r="C449" i="3"/>
  <c r="C450" i="3"/>
  <c r="C451" i="3"/>
  <c r="C452" i="3"/>
  <c r="C453" i="3"/>
  <c r="C454" i="3"/>
  <c r="C455" i="3"/>
  <c r="C456" i="3"/>
  <c r="C457" i="3"/>
  <c r="C458" i="3"/>
  <c r="C459" i="3"/>
  <c r="C460" i="3"/>
  <c r="C461" i="3"/>
  <c r="C462" i="3"/>
  <c r="C463" i="3"/>
  <c r="C464" i="3"/>
  <c r="C465" i="3"/>
  <c r="C466" i="3"/>
  <c r="C467" i="3"/>
  <c r="C468" i="3"/>
  <c r="C469" i="3"/>
  <c r="C470" i="3"/>
  <c r="C471" i="3"/>
  <c r="C472" i="3"/>
  <c r="C473" i="3"/>
  <c r="C474" i="3"/>
  <c r="C475" i="3"/>
  <c r="C476" i="3"/>
  <c r="C477" i="3"/>
  <c r="C478" i="3"/>
  <c r="C479" i="3"/>
  <c r="C480" i="3"/>
  <c r="C481" i="3"/>
  <c r="C482" i="3"/>
  <c r="C483" i="3"/>
  <c r="C484" i="3"/>
  <c r="C485" i="3"/>
  <c r="C486" i="3"/>
  <c r="C487" i="3"/>
  <c r="C488" i="3"/>
  <c r="C489" i="3"/>
  <c r="C490" i="3"/>
  <c r="C491" i="3"/>
  <c r="C492" i="3"/>
  <c r="C493" i="3"/>
  <c r="C494" i="3"/>
  <c r="C495" i="3"/>
  <c r="C496" i="3"/>
  <c r="C497" i="3"/>
  <c r="C498" i="3"/>
  <c r="C499" i="3"/>
  <c r="C500" i="3"/>
  <c r="C501" i="3"/>
  <c r="C502" i="3"/>
  <c r="C503" i="3"/>
  <c r="C504" i="3"/>
  <c r="C505" i="3"/>
  <c r="C506" i="3"/>
  <c r="C507" i="3"/>
  <c r="C508" i="3"/>
  <c r="C509" i="3"/>
  <c r="C510" i="3"/>
  <c r="C511" i="3"/>
  <c r="C512" i="3"/>
  <c r="C513" i="3"/>
  <c r="C514" i="3"/>
  <c r="C515" i="3"/>
  <c r="C516" i="3"/>
  <c r="C517" i="3"/>
  <c r="C518" i="3"/>
  <c r="C519" i="3"/>
  <c r="C520" i="3"/>
  <c r="C521" i="3"/>
  <c r="C522" i="3"/>
  <c r="C523" i="3"/>
  <c r="C524" i="3"/>
  <c r="C525" i="3"/>
  <c r="C526" i="3"/>
  <c r="C527" i="3"/>
  <c r="C528" i="3"/>
  <c r="C529" i="3"/>
  <c r="C530" i="3"/>
  <c r="C531" i="3"/>
  <c r="C532" i="3"/>
  <c r="C533" i="3"/>
  <c r="C534" i="3"/>
  <c r="C535" i="3"/>
  <c r="C536" i="3"/>
  <c r="C537" i="3"/>
  <c r="C538" i="3"/>
  <c r="C539" i="3"/>
  <c r="C540" i="3"/>
  <c r="C541" i="3"/>
  <c r="C542" i="3"/>
  <c r="C543" i="3"/>
  <c r="C544" i="3"/>
  <c r="C545" i="3"/>
  <c r="C546" i="3"/>
  <c r="C547" i="3"/>
  <c r="C548" i="3"/>
  <c r="C549" i="3"/>
  <c r="C550" i="3"/>
  <c r="C551" i="3"/>
  <c r="C552" i="3"/>
  <c r="C553" i="3"/>
  <c r="C554" i="3"/>
  <c r="C555" i="3"/>
  <c r="C556" i="3"/>
  <c r="C557" i="3"/>
  <c r="C558" i="3"/>
  <c r="C559" i="3"/>
  <c r="C560" i="3"/>
  <c r="C561" i="3"/>
  <c r="C562" i="3"/>
  <c r="C563" i="3"/>
  <c r="C564" i="3"/>
  <c r="C565" i="3"/>
  <c r="C566" i="3"/>
  <c r="C567" i="3"/>
  <c r="C568" i="3"/>
  <c r="C569" i="3"/>
  <c r="C570" i="3"/>
  <c r="C571" i="3"/>
  <c r="C572" i="3"/>
  <c r="C573" i="3"/>
  <c r="C574" i="3"/>
  <c r="C575" i="3"/>
  <c r="C576" i="3"/>
  <c r="C577" i="3"/>
  <c r="C578" i="3"/>
  <c r="C579" i="3"/>
  <c r="C580" i="3"/>
  <c r="C581" i="3"/>
  <c r="C582" i="3"/>
  <c r="C583" i="3"/>
  <c r="C584" i="3"/>
  <c r="C585" i="3"/>
  <c r="C586" i="3"/>
  <c r="C587" i="3"/>
  <c r="C588" i="3"/>
  <c r="C589" i="3"/>
  <c r="C590" i="3"/>
  <c r="C591" i="3"/>
  <c r="C592" i="3"/>
  <c r="C593" i="3"/>
  <c r="C594" i="3"/>
  <c r="C595" i="3"/>
  <c r="C596" i="3"/>
  <c r="C597" i="3"/>
  <c r="C598" i="3"/>
  <c r="C599" i="3"/>
  <c r="C600" i="3"/>
  <c r="C601" i="3"/>
  <c r="C602" i="3"/>
  <c r="C603" i="3"/>
  <c r="C604" i="3"/>
  <c r="C605" i="3"/>
  <c r="C606" i="3"/>
  <c r="C607" i="3"/>
  <c r="C608" i="3"/>
  <c r="C609" i="3"/>
  <c r="C610" i="3"/>
  <c r="C611" i="3"/>
  <c r="C612" i="3"/>
  <c r="C613" i="3"/>
  <c r="C614" i="3"/>
  <c r="C615" i="3"/>
  <c r="C616" i="3"/>
  <c r="C617" i="3"/>
  <c r="C618" i="3"/>
  <c r="C619" i="3"/>
  <c r="C620" i="3"/>
  <c r="C621" i="3"/>
  <c r="C622" i="3"/>
  <c r="C623" i="3"/>
  <c r="C624" i="3"/>
  <c r="C625" i="3"/>
  <c r="C626" i="3"/>
  <c r="C627" i="3"/>
  <c r="C628" i="3"/>
  <c r="C629" i="3"/>
  <c r="C630" i="3"/>
  <c r="C631" i="3"/>
  <c r="C632" i="3"/>
  <c r="C633" i="3"/>
  <c r="C634" i="3"/>
  <c r="C635" i="3"/>
  <c r="C636" i="3"/>
  <c r="C637" i="3"/>
  <c r="C638" i="3"/>
  <c r="C639" i="3"/>
  <c r="C640" i="3"/>
  <c r="C641" i="3"/>
  <c r="C642" i="3"/>
  <c r="C643" i="3"/>
  <c r="C644" i="3"/>
  <c r="C645" i="3"/>
  <c r="C646" i="3"/>
  <c r="C647" i="3"/>
  <c r="C648" i="3"/>
  <c r="C649" i="3"/>
  <c r="C650" i="3"/>
  <c r="C651" i="3"/>
  <c r="C652" i="3"/>
  <c r="C653" i="3"/>
  <c r="C654" i="3"/>
  <c r="C655" i="3"/>
  <c r="C656" i="3"/>
  <c r="C657" i="3"/>
  <c r="C658" i="3"/>
  <c r="C659" i="3"/>
  <c r="C660" i="3"/>
  <c r="C661" i="3"/>
  <c r="C662" i="3"/>
  <c r="C663" i="3"/>
  <c r="C664" i="3"/>
  <c r="C665" i="3"/>
  <c r="C666" i="3"/>
  <c r="C667" i="3"/>
  <c r="C668" i="3"/>
  <c r="C669" i="3"/>
  <c r="C670" i="3"/>
  <c r="C671" i="3"/>
  <c r="C672" i="3"/>
  <c r="C673" i="3"/>
  <c r="C674" i="3"/>
  <c r="C675" i="3"/>
  <c r="C676" i="3"/>
  <c r="C677" i="3"/>
  <c r="C678" i="3"/>
  <c r="C679" i="3"/>
  <c r="C680" i="3"/>
  <c r="C681" i="3"/>
  <c r="C682" i="3"/>
  <c r="C683" i="3"/>
  <c r="C684" i="3"/>
  <c r="C685" i="3"/>
  <c r="C686" i="3"/>
  <c r="C687" i="3"/>
  <c r="C688" i="3"/>
  <c r="C689" i="3"/>
  <c r="C690" i="3"/>
  <c r="C691" i="3"/>
  <c r="C692" i="3"/>
  <c r="C693" i="3"/>
  <c r="C694" i="3"/>
  <c r="C695" i="3"/>
  <c r="C696" i="3"/>
  <c r="C697" i="3"/>
  <c r="C698" i="3"/>
  <c r="C699" i="3"/>
  <c r="C700" i="3"/>
  <c r="C701" i="3"/>
  <c r="C702" i="3"/>
  <c r="C703" i="3"/>
  <c r="C704" i="3"/>
  <c r="C705" i="3"/>
  <c r="C706" i="3"/>
  <c r="C707" i="3"/>
  <c r="C708" i="3"/>
  <c r="C709" i="3"/>
  <c r="C710" i="3"/>
  <c r="C711" i="3"/>
  <c r="C712" i="3"/>
  <c r="C713" i="3"/>
  <c r="C714" i="3"/>
  <c r="C715" i="3"/>
  <c r="C716" i="3"/>
  <c r="C717" i="3"/>
  <c r="C718" i="3"/>
  <c r="C719" i="3"/>
  <c r="C720" i="3"/>
  <c r="C721" i="3"/>
  <c r="C722" i="3"/>
  <c r="C723" i="3"/>
  <c r="C724" i="3"/>
  <c r="C725" i="3"/>
  <c r="C726" i="3"/>
  <c r="C727" i="3"/>
  <c r="C728" i="3"/>
  <c r="C729" i="3"/>
  <c r="C730" i="3"/>
  <c r="C731" i="3"/>
  <c r="C732" i="3"/>
  <c r="C733" i="3"/>
  <c r="C734" i="3"/>
  <c r="C735" i="3"/>
  <c r="C736" i="3"/>
  <c r="C737" i="3"/>
  <c r="C738" i="3"/>
  <c r="C739" i="3"/>
  <c r="C740" i="3"/>
  <c r="C741" i="3"/>
  <c r="C742" i="3"/>
  <c r="C743" i="3"/>
  <c r="C744" i="3"/>
  <c r="C745" i="3"/>
  <c r="C746" i="3"/>
  <c r="C747" i="3"/>
  <c r="C748" i="3"/>
  <c r="C749" i="3"/>
  <c r="C750" i="3"/>
  <c r="C751" i="3"/>
  <c r="C752" i="3"/>
  <c r="C753" i="3"/>
  <c r="C754" i="3"/>
  <c r="C755" i="3"/>
  <c r="C756" i="3"/>
  <c r="C757" i="3"/>
  <c r="C758" i="3"/>
  <c r="C759" i="3"/>
  <c r="C760" i="3"/>
  <c r="C761" i="3"/>
  <c r="C762" i="3"/>
  <c r="C763" i="3"/>
  <c r="C764" i="3"/>
  <c r="C765" i="3"/>
  <c r="C766" i="3"/>
  <c r="C767" i="3"/>
  <c r="C768" i="3"/>
  <c r="C769" i="3"/>
  <c r="C770" i="3"/>
  <c r="C771" i="3"/>
  <c r="C772" i="3"/>
  <c r="C773" i="3"/>
  <c r="C774" i="3"/>
  <c r="C775" i="3"/>
  <c r="C776" i="3"/>
  <c r="C777" i="3"/>
  <c r="C778" i="3"/>
  <c r="C779" i="3"/>
  <c r="C780" i="3"/>
  <c r="C781" i="3"/>
  <c r="C782" i="3"/>
  <c r="C783" i="3"/>
  <c r="C784" i="3"/>
  <c r="C785" i="3"/>
  <c r="C786" i="3"/>
  <c r="C787" i="3"/>
  <c r="C788" i="3"/>
  <c r="C789" i="3"/>
  <c r="C790" i="3"/>
  <c r="C791" i="3"/>
  <c r="C792" i="3"/>
  <c r="C793" i="3"/>
  <c r="C794" i="3"/>
  <c r="C795" i="3"/>
  <c r="C796" i="3"/>
  <c r="C797" i="3"/>
  <c r="C798" i="3"/>
  <c r="C799" i="3"/>
  <c r="C800" i="3"/>
  <c r="C801" i="3"/>
  <c r="C802" i="3"/>
  <c r="C803" i="3"/>
  <c r="C804" i="3"/>
  <c r="C805" i="3"/>
  <c r="C806" i="3"/>
  <c r="C807" i="3"/>
  <c r="C808" i="3"/>
  <c r="C809" i="3"/>
  <c r="C810" i="3"/>
  <c r="C811" i="3"/>
  <c r="C812" i="3"/>
  <c r="C813" i="3"/>
  <c r="C814" i="3"/>
  <c r="C815" i="3"/>
  <c r="C816" i="3"/>
  <c r="C817" i="3"/>
  <c r="C818" i="3"/>
  <c r="C819" i="3"/>
  <c r="C820" i="3"/>
  <c r="C821" i="3"/>
  <c r="C822" i="3"/>
  <c r="C823" i="3"/>
  <c r="C824" i="3"/>
  <c r="C825" i="3"/>
  <c r="C826" i="3"/>
  <c r="C827" i="3"/>
  <c r="C828" i="3"/>
  <c r="C829" i="3"/>
  <c r="C830" i="3"/>
  <c r="C831" i="3"/>
  <c r="C832" i="3"/>
  <c r="C833" i="3"/>
  <c r="C834" i="3"/>
  <c r="C835" i="3"/>
  <c r="C836" i="3"/>
  <c r="C837" i="3"/>
  <c r="C838" i="3"/>
  <c r="C839" i="3"/>
  <c r="C840" i="3"/>
  <c r="C841" i="3"/>
  <c r="C842" i="3"/>
  <c r="C843" i="3"/>
  <c r="C844" i="3"/>
  <c r="C845" i="3"/>
  <c r="C846" i="3"/>
  <c r="C847" i="3"/>
  <c r="C848" i="3"/>
  <c r="C849" i="3"/>
  <c r="C850" i="3"/>
  <c r="C851" i="3"/>
  <c r="C852" i="3"/>
  <c r="C853" i="3"/>
  <c r="C854" i="3"/>
  <c r="C855" i="3"/>
  <c r="C856" i="3"/>
  <c r="C857" i="3"/>
  <c r="C858" i="3"/>
  <c r="C859" i="3"/>
  <c r="C860" i="3"/>
  <c r="C861" i="3"/>
  <c r="C862" i="3"/>
  <c r="C863" i="3"/>
  <c r="C864" i="3"/>
  <c r="C865" i="3"/>
  <c r="C866" i="3"/>
  <c r="C867" i="3"/>
  <c r="C868" i="3"/>
  <c r="C869" i="3"/>
  <c r="C870" i="3"/>
  <c r="C871" i="3"/>
  <c r="C872" i="3"/>
  <c r="C873" i="3"/>
  <c r="C874" i="3"/>
  <c r="C875" i="3"/>
  <c r="C876" i="3"/>
  <c r="C877" i="3"/>
  <c r="C878" i="3"/>
  <c r="C879" i="3"/>
  <c r="C880" i="3"/>
  <c r="C881" i="3"/>
  <c r="C882" i="3"/>
  <c r="C883" i="3"/>
  <c r="C884" i="3"/>
  <c r="C885" i="3"/>
  <c r="C886" i="3"/>
  <c r="C887" i="3"/>
  <c r="C888" i="3"/>
  <c r="C889" i="3"/>
  <c r="C890" i="3"/>
  <c r="C891" i="3"/>
  <c r="C892" i="3"/>
  <c r="C893" i="3"/>
  <c r="C894" i="3"/>
  <c r="C895" i="3"/>
  <c r="C896" i="3"/>
  <c r="C897" i="3"/>
  <c r="C898" i="3"/>
  <c r="C899" i="3"/>
  <c r="C900" i="3"/>
  <c r="C901" i="3"/>
  <c r="C902" i="3"/>
  <c r="C903" i="3"/>
  <c r="C904" i="3"/>
  <c r="C905" i="3"/>
  <c r="C906" i="3"/>
  <c r="C907" i="3"/>
  <c r="C908" i="3"/>
  <c r="C909" i="3"/>
  <c r="C910" i="3"/>
  <c r="C911" i="3"/>
  <c r="C912" i="3"/>
  <c r="C913" i="3"/>
  <c r="C914" i="3"/>
  <c r="C915" i="3"/>
  <c r="C916" i="3"/>
  <c r="C917" i="3"/>
  <c r="C918" i="3"/>
  <c r="C919" i="3"/>
  <c r="C920" i="3"/>
  <c r="C921" i="3"/>
  <c r="C922" i="3"/>
  <c r="C923" i="3"/>
  <c r="C924" i="3"/>
  <c r="C925" i="3"/>
  <c r="C926" i="3"/>
  <c r="C927" i="3"/>
  <c r="C928" i="3"/>
  <c r="C929" i="3"/>
  <c r="C930" i="3"/>
  <c r="C931" i="3"/>
  <c r="C932" i="3"/>
  <c r="C933" i="3"/>
  <c r="C934" i="3"/>
  <c r="C935" i="3"/>
  <c r="C936" i="3"/>
  <c r="C937" i="3"/>
  <c r="C938" i="3"/>
  <c r="C939" i="3"/>
  <c r="C940" i="3"/>
  <c r="C941" i="3"/>
  <c r="C942" i="3"/>
  <c r="C943" i="3"/>
  <c r="C944" i="3"/>
  <c r="C945" i="3"/>
  <c r="C946" i="3"/>
  <c r="C947" i="3"/>
  <c r="C948" i="3"/>
  <c r="C949" i="3"/>
  <c r="C950" i="3"/>
  <c r="C951" i="3"/>
  <c r="C952" i="3"/>
  <c r="C953" i="3"/>
  <c r="C954" i="3"/>
  <c r="C955" i="3"/>
  <c r="C956" i="3"/>
  <c r="C957" i="3"/>
  <c r="C958" i="3"/>
  <c r="C959" i="3"/>
  <c r="C960" i="3"/>
  <c r="C961" i="3"/>
  <c r="C962" i="3"/>
  <c r="C963" i="3"/>
  <c r="C964" i="3"/>
  <c r="C965" i="3"/>
  <c r="C966" i="3"/>
  <c r="C967" i="3"/>
  <c r="C968" i="3"/>
  <c r="C969" i="3"/>
  <c r="C970" i="3"/>
  <c r="C971" i="3"/>
  <c r="C972" i="3"/>
  <c r="C973" i="3"/>
  <c r="C974" i="3"/>
  <c r="C975" i="3"/>
  <c r="C976" i="3"/>
  <c r="C977" i="3"/>
  <c r="C978" i="3"/>
  <c r="C979" i="3"/>
  <c r="C980" i="3"/>
  <c r="C981" i="3"/>
  <c r="C982" i="3"/>
  <c r="C983" i="3"/>
  <c r="C984" i="3"/>
  <c r="C985" i="3"/>
  <c r="C986" i="3"/>
  <c r="C987" i="3"/>
  <c r="C988" i="3"/>
  <c r="C989" i="3"/>
  <c r="C990" i="3"/>
  <c r="C991" i="3"/>
  <c r="C992" i="3"/>
  <c r="C993" i="3"/>
  <c r="C994" i="3"/>
  <c r="C995" i="3"/>
  <c r="C996" i="3"/>
  <c r="C997" i="3"/>
  <c r="C998" i="3"/>
  <c r="C999" i="3"/>
  <c r="C1000" i="3"/>
  <c r="C1001" i="3"/>
  <c r="C1002" i="3"/>
  <c r="C1003" i="3"/>
  <c r="B297" i="3"/>
  <c r="B298" i="3"/>
  <c r="B299" i="3"/>
  <c r="B300" i="3"/>
  <c r="B301" i="3"/>
  <c r="B302" i="3"/>
  <c r="B303" i="3"/>
  <c r="B304" i="3"/>
  <c r="B305" i="3"/>
  <c r="B306" i="3"/>
  <c r="B307" i="3"/>
  <c r="B308" i="3"/>
  <c r="B309" i="3"/>
  <c r="B310" i="3"/>
  <c r="B311" i="3"/>
  <c r="B312" i="3"/>
  <c r="B313" i="3"/>
  <c r="B314" i="3"/>
  <c r="B315" i="3"/>
  <c r="B316" i="3"/>
  <c r="B317" i="3"/>
  <c r="B318" i="3"/>
  <c r="B319" i="3"/>
  <c r="B320" i="3"/>
  <c r="B321" i="3"/>
  <c r="B322" i="3"/>
  <c r="B323" i="3"/>
  <c r="B324" i="3"/>
  <c r="B325" i="3"/>
  <c r="B326" i="3"/>
  <c r="B327" i="3"/>
  <c r="B328" i="3"/>
  <c r="B329" i="3"/>
  <c r="B330" i="3"/>
  <c r="B331" i="3"/>
  <c r="B332" i="3"/>
  <c r="B333" i="3"/>
  <c r="B334" i="3"/>
  <c r="B335" i="3"/>
  <c r="B336" i="3"/>
  <c r="B337" i="3"/>
  <c r="B338" i="3"/>
  <c r="B339" i="3"/>
  <c r="B340" i="3"/>
  <c r="B341" i="3"/>
  <c r="B342" i="3"/>
  <c r="B343" i="3"/>
  <c r="B344" i="3"/>
  <c r="B345" i="3"/>
  <c r="B346" i="3"/>
  <c r="B347" i="3"/>
  <c r="B348" i="3"/>
  <c r="B349" i="3"/>
  <c r="B350" i="3"/>
  <c r="B351" i="3"/>
  <c r="B352" i="3"/>
  <c r="B353" i="3"/>
  <c r="B354" i="3"/>
  <c r="B355" i="3"/>
  <c r="B356" i="3"/>
  <c r="B357" i="3"/>
  <c r="B358" i="3"/>
  <c r="B359" i="3"/>
  <c r="B360" i="3"/>
  <c r="B361" i="3"/>
  <c r="B362" i="3"/>
  <c r="B363" i="3"/>
  <c r="B364" i="3"/>
  <c r="B365" i="3"/>
  <c r="B366" i="3"/>
  <c r="B367" i="3"/>
  <c r="B368" i="3"/>
  <c r="B369" i="3"/>
  <c r="B370" i="3"/>
  <c r="B371" i="3"/>
  <c r="B372" i="3"/>
  <c r="B373" i="3"/>
  <c r="B374" i="3"/>
  <c r="B375" i="3"/>
  <c r="B376" i="3"/>
  <c r="B377" i="3"/>
  <c r="B378" i="3"/>
  <c r="B379" i="3"/>
  <c r="B380" i="3"/>
  <c r="B381" i="3"/>
  <c r="B382" i="3"/>
  <c r="B383" i="3"/>
  <c r="B384" i="3"/>
  <c r="B385" i="3"/>
  <c r="B386" i="3"/>
  <c r="B387" i="3"/>
  <c r="B388" i="3"/>
  <c r="B389" i="3"/>
  <c r="B390" i="3"/>
  <c r="B391" i="3"/>
  <c r="B392" i="3"/>
  <c r="B393" i="3"/>
  <c r="B394" i="3"/>
  <c r="B395" i="3"/>
  <c r="B396" i="3"/>
  <c r="B397" i="3"/>
  <c r="B398" i="3"/>
  <c r="B399" i="3"/>
  <c r="B400" i="3"/>
  <c r="B401" i="3"/>
  <c r="B402" i="3"/>
  <c r="B403" i="3"/>
  <c r="B404" i="3"/>
  <c r="B405" i="3"/>
  <c r="B406" i="3"/>
  <c r="B407" i="3"/>
  <c r="B408" i="3"/>
  <c r="B409" i="3"/>
  <c r="B410" i="3"/>
  <c r="B411" i="3"/>
  <c r="B412" i="3"/>
  <c r="B413" i="3"/>
  <c r="B414" i="3"/>
  <c r="B415" i="3"/>
  <c r="B416" i="3"/>
  <c r="B417" i="3"/>
  <c r="B418" i="3"/>
  <c r="B419" i="3"/>
  <c r="B420" i="3"/>
  <c r="B421" i="3"/>
  <c r="B422" i="3"/>
  <c r="B423" i="3"/>
  <c r="B424" i="3"/>
  <c r="B425" i="3"/>
  <c r="B426" i="3"/>
  <c r="B427" i="3"/>
  <c r="B428" i="3"/>
  <c r="B429" i="3"/>
  <c r="B430" i="3"/>
  <c r="B431" i="3"/>
  <c r="B432" i="3"/>
  <c r="B433" i="3"/>
  <c r="B434" i="3"/>
  <c r="B435" i="3"/>
  <c r="B436" i="3"/>
  <c r="B437" i="3"/>
  <c r="B438" i="3"/>
  <c r="B439" i="3"/>
  <c r="B440" i="3"/>
  <c r="B441" i="3"/>
  <c r="B442" i="3"/>
  <c r="B443" i="3"/>
  <c r="B444" i="3"/>
  <c r="B445" i="3"/>
  <c r="B446" i="3"/>
  <c r="B447" i="3"/>
  <c r="B448" i="3"/>
  <c r="B449" i="3"/>
  <c r="B450" i="3"/>
  <c r="B451" i="3"/>
  <c r="B452" i="3"/>
  <c r="B453" i="3"/>
  <c r="B454" i="3"/>
  <c r="B455" i="3"/>
  <c r="B456" i="3"/>
  <c r="B457" i="3"/>
  <c r="B458" i="3"/>
  <c r="B459" i="3"/>
  <c r="B460" i="3"/>
  <c r="B461" i="3"/>
  <c r="B462" i="3"/>
  <c r="B463" i="3"/>
  <c r="B464" i="3"/>
  <c r="B465" i="3"/>
  <c r="B466" i="3"/>
  <c r="B467" i="3"/>
  <c r="B468" i="3"/>
  <c r="B469" i="3"/>
  <c r="B470" i="3"/>
  <c r="B471" i="3"/>
  <c r="B472" i="3"/>
  <c r="B473" i="3"/>
  <c r="B474" i="3"/>
  <c r="B475" i="3"/>
  <c r="B476" i="3"/>
  <c r="B477" i="3"/>
  <c r="B478" i="3"/>
  <c r="B479" i="3"/>
  <c r="B480" i="3"/>
  <c r="B481" i="3"/>
  <c r="B482" i="3"/>
  <c r="B483" i="3"/>
  <c r="B484" i="3"/>
  <c r="B485" i="3"/>
  <c r="B486" i="3"/>
  <c r="B487" i="3"/>
  <c r="B488" i="3"/>
  <c r="B489" i="3"/>
  <c r="B490" i="3"/>
  <c r="B491" i="3"/>
  <c r="B492" i="3"/>
  <c r="B493" i="3"/>
  <c r="B494" i="3"/>
  <c r="B495" i="3"/>
  <c r="B496" i="3"/>
  <c r="B497" i="3"/>
  <c r="B498" i="3"/>
  <c r="B499" i="3"/>
  <c r="B500" i="3"/>
  <c r="B501" i="3"/>
  <c r="B502" i="3"/>
  <c r="B503" i="3"/>
  <c r="B504" i="3"/>
  <c r="B505" i="3"/>
  <c r="B506" i="3"/>
  <c r="B507" i="3"/>
  <c r="B508" i="3"/>
  <c r="B509" i="3"/>
  <c r="B510" i="3"/>
  <c r="B511" i="3"/>
  <c r="B512" i="3"/>
  <c r="B513" i="3"/>
  <c r="B514" i="3"/>
  <c r="B515" i="3"/>
  <c r="B516" i="3"/>
  <c r="B517" i="3"/>
  <c r="B518" i="3"/>
  <c r="B519" i="3"/>
  <c r="B520" i="3"/>
  <c r="B521" i="3"/>
  <c r="B522" i="3"/>
  <c r="B523" i="3"/>
  <c r="B524" i="3"/>
  <c r="B525" i="3"/>
  <c r="B526" i="3"/>
  <c r="B527" i="3"/>
  <c r="B528" i="3"/>
  <c r="B529" i="3"/>
  <c r="B530" i="3"/>
  <c r="B531" i="3"/>
  <c r="B532" i="3"/>
  <c r="B533" i="3"/>
  <c r="B534" i="3"/>
  <c r="B535" i="3"/>
  <c r="B536" i="3"/>
  <c r="B537" i="3"/>
  <c r="B538" i="3"/>
  <c r="B539" i="3"/>
  <c r="B540" i="3"/>
  <c r="B541" i="3"/>
  <c r="B542" i="3"/>
  <c r="B543" i="3"/>
  <c r="B544" i="3"/>
  <c r="B545" i="3"/>
  <c r="B546" i="3"/>
  <c r="B547" i="3"/>
  <c r="B548" i="3"/>
  <c r="B549" i="3"/>
  <c r="B550" i="3"/>
  <c r="B551" i="3"/>
  <c r="B552" i="3"/>
  <c r="B553" i="3"/>
  <c r="B554" i="3"/>
  <c r="B555" i="3"/>
  <c r="B556" i="3"/>
  <c r="B557" i="3"/>
  <c r="B558" i="3"/>
  <c r="B559" i="3"/>
  <c r="B560" i="3"/>
  <c r="B561" i="3"/>
  <c r="B562" i="3"/>
  <c r="B563" i="3"/>
  <c r="B564" i="3"/>
  <c r="B565" i="3"/>
  <c r="B566" i="3"/>
  <c r="B567" i="3"/>
  <c r="B568" i="3"/>
  <c r="B569" i="3"/>
  <c r="B570" i="3"/>
  <c r="B571" i="3"/>
  <c r="B572" i="3"/>
  <c r="B573" i="3"/>
  <c r="B574" i="3"/>
  <c r="B575" i="3"/>
  <c r="B576" i="3"/>
  <c r="B577" i="3"/>
  <c r="B578" i="3"/>
  <c r="B579" i="3"/>
  <c r="B580" i="3"/>
  <c r="B581" i="3"/>
  <c r="B582" i="3"/>
  <c r="B583" i="3"/>
  <c r="B584" i="3"/>
  <c r="B585" i="3"/>
  <c r="B586" i="3"/>
  <c r="B587" i="3"/>
  <c r="B588" i="3"/>
  <c r="B589" i="3"/>
  <c r="B590" i="3"/>
  <c r="B591" i="3"/>
  <c r="B592" i="3"/>
  <c r="B593" i="3"/>
  <c r="B594" i="3"/>
  <c r="B595" i="3"/>
  <c r="B596" i="3"/>
  <c r="B597" i="3"/>
  <c r="B598" i="3"/>
  <c r="B599" i="3"/>
  <c r="B600" i="3"/>
  <c r="B601" i="3"/>
  <c r="B602" i="3"/>
  <c r="B603" i="3"/>
  <c r="B604" i="3"/>
  <c r="B605" i="3"/>
  <c r="B606" i="3"/>
  <c r="B607" i="3"/>
  <c r="B608" i="3"/>
  <c r="B609" i="3"/>
  <c r="B610" i="3"/>
  <c r="B611" i="3"/>
  <c r="B612" i="3"/>
  <c r="B613" i="3"/>
  <c r="B614" i="3"/>
  <c r="B615" i="3"/>
  <c r="B616" i="3"/>
  <c r="B617" i="3"/>
  <c r="B618" i="3"/>
  <c r="B619" i="3"/>
  <c r="B620" i="3"/>
  <c r="B621" i="3"/>
  <c r="B622" i="3"/>
  <c r="B623" i="3"/>
  <c r="B624" i="3"/>
  <c r="B625" i="3"/>
  <c r="B626" i="3"/>
  <c r="B627" i="3"/>
  <c r="B628" i="3"/>
  <c r="B629" i="3"/>
  <c r="B630" i="3"/>
  <c r="B631" i="3"/>
  <c r="B632" i="3"/>
  <c r="B633" i="3"/>
  <c r="B634" i="3"/>
  <c r="B635" i="3"/>
  <c r="B636" i="3"/>
  <c r="B637" i="3"/>
  <c r="B638" i="3"/>
  <c r="B639" i="3"/>
  <c r="B640" i="3"/>
  <c r="B641" i="3"/>
  <c r="B642" i="3"/>
  <c r="B643" i="3"/>
  <c r="B644" i="3"/>
  <c r="B645" i="3"/>
  <c r="B646" i="3"/>
  <c r="B647" i="3"/>
  <c r="B648" i="3"/>
  <c r="B649" i="3"/>
  <c r="B650" i="3"/>
  <c r="B651" i="3"/>
  <c r="B652" i="3"/>
  <c r="B653" i="3"/>
  <c r="B654" i="3"/>
  <c r="B655" i="3"/>
  <c r="B656" i="3"/>
  <c r="B657" i="3"/>
  <c r="B658" i="3"/>
  <c r="B659" i="3"/>
  <c r="B660" i="3"/>
  <c r="B661" i="3"/>
  <c r="B662" i="3"/>
  <c r="B663" i="3"/>
  <c r="B664" i="3"/>
  <c r="B665" i="3"/>
  <c r="B666" i="3"/>
  <c r="B667" i="3"/>
  <c r="B668" i="3"/>
  <c r="B669" i="3"/>
  <c r="B670" i="3"/>
  <c r="B671" i="3"/>
  <c r="B672" i="3"/>
  <c r="B673" i="3"/>
  <c r="B674" i="3"/>
  <c r="B675" i="3"/>
  <c r="B676" i="3"/>
  <c r="B677" i="3"/>
  <c r="B678" i="3"/>
  <c r="B679" i="3"/>
  <c r="B680" i="3"/>
  <c r="B681" i="3"/>
  <c r="B682" i="3"/>
  <c r="B683" i="3"/>
  <c r="B684" i="3"/>
  <c r="B685" i="3"/>
  <c r="B686" i="3"/>
  <c r="B687" i="3"/>
  <c r="B688" i="3"/>
  <c r="B689" i="3"/>
  <c r="B690" i="3"/>
  <c r="B691" i="3"/>
  <c r="B692" i="3"/>
  <c r="B693" i="3"/>
  <c r="B694" i="3"/>
  <c r="B695" i="3"/>
  <c r="B696" i="3"/>
  <c r="B697" i="3"/>
  <c r="B698" i="3"/>
  <c r="B699" i="3"/>
  <c r="B700" i="3"/>
  <c r="B701" i="3"/>
  <c r="B702" i="3"/>
  <c r="B703" i="3"/>
  <c r="B704" i="3"/>
  <c r="B705" i="3"/>
  <c r="B706" i="3"/>
  <c r="B707" i="3"/>
  <c r="B708" i="3"/>
  <c r="B709" i="3"/>
  <c r="B710" i="3"/>
  <c r="B711" i="3"/>
  <c r="B712" i="3"/>
  <c r="B713" i="3"/>
  <c r="B714" i="3"/>
  <c r="B715" i="3"/>
  <c r="B716" i="3"/>
  <c r="B717" i="3"/>
  <c r="B718" i="3"/>
  <c r="B719" i="3"/>
  <c r="B720" i="3"/>
  <c r="B721" i="3"/>
  <c r="B722" i="3"/>
  <c r="B723" i="3"/>
  <c r="B724" i="3"/>
  <c r="B725" i="3"/>
  <c r="B726" i="3"/>
  <c r="B727" i="3"/>
  <c r="B728" i="3"/>
  <c r="B729" i="3"/>
  <c r="B730" i="3"/>
  <c r="B731" i="3"/>
  <c r="B732" i="3"/>
  <c r="B733" i="3"/>
  <c r="B734" i="3"/>
  <c r="B735" i="3"/>
  <c r="B736" i="3"/>
  <c r="B737" i="3"/>
  <c r="B738" i="3"/>
  <c r="B739" i="3"/>
  <c r="B740" i="3"/>
  <c r="B741" i="3"/>
  <c r="B742" i="3"/>
  <c r="B743" i="3"/>
  <c r="B744" i="3"/>
  <c r="B745" i="3"/>
  <c r="B746" i="3"/>
  <c r="B747" i="3"/>
  <c r="B748" i="3"/>
  <c r="B749" i="3"/>
  <c r="B750" i="3"/>
  <c r="B751" i="3"/>
  <c r="B752" i="3"/>
  <c r="B753" i="3"/>
  <c r="B754" i="3"/>
  <c r="B755" i="3"/>
  <c r="B756" i="3"/>
  <c r="B757" i="3"/>
  <c r="B758" i="3"/>
  <c r="B759" i="3"/>
  <c r="B760" i="3"/>
  <c r="B761" i="3"/>
  <c r="B762" i="3"/>
  <c r="B763" i="3"/>
  <c r="B764" i="3"/>
  <c r="B765" i="3"/>
  <c r="B766" i="3"/>
  <c r="B767" i="3"/>
  <c r="B768" i="3"/>
  <c r="B769" i="3"/>
  <c r="B770" i="3"/>
  <c r="B771" i="3"/>
  <c r="B772" i="3"/>
  <c r="B773" i="3"/>
  <c r="B774" i="3"/>
  <c r="B775" i="3"/>
  <c r="B776" i="3"/>
  <c r="B777" i="3"/>
  <c r="B778" i="3"/>
  <c r="B779" i="3"/>
  <c r="B780" i="3"/>
  <c r="B781" i="3"/>
  <c r="B782" i="3"/>
  <c r="B783" i="3"/>
  <c r="B784" i="3"/>
  <c r="B785" i="3"/>
  <c r="B786" i="3"/>
  <c r="B787" i="3"/>
  <c r="B788" i="3"/>
  <c r="B789" i="3"/>
  <c r="B790" i="3"/>
  <c r="B791" i="3"/>
  <c r="B792" i="3"/>
  <c r="B793" i="3"/>
  <c r="B794" i="3"/>
  <c r="B795" i="3"/>
  <c r="B796" i="3"/>
  <c r="B797" i="3"/>
  <c r="B798" i="3"/>
  <c r="B799" i="3"/>
  <c r="B800" i="3"/>
  <c r="B801" i="3"/>
  <c r="B802" i="3"/>
  <c r="B803" i="3"/>
  <c r="B804" i="3"/>
  <c r="B805" i="3"/>
  <c r="B806" i="3"/>
  <c r="B807" i="3"/>
  <c r="B808" i="3"/>
  <c r="B809" i="3"/>
  <c r="B810" i="3"/>
  <c r="B811" i="3"/>
  <c r="B812" i="3"/>
  <c r="B813" i="3"/>
  <c r="B814" i="3"/>
  <c r="B815" i="3"/>
  <c r="B816" i="3"/>
  <c r="B817" i="3"/>
  <c r="B818" i="3"/>
  <c r="B819" i="3"/>
  <c r="B820" i="3"/>
  <c r="B821" i="3"/>
  <c r="B822" i="3"/>
  <c r="B823" i="3"/>
  <c r="B824" i="3"/>
  <c r="B825" i="3"/>
  <c r="B826" i="3"/>
  <c r="B827" i="3"/>
  <c r="B828" i="3"/>
  <c r="B829" i="3"/>
  <c r="B830" i="3"/>
  <c r="B831" i="3"/>
  <c r="B832" i="3"/>
  <c r="B833" i="3"/>
  <c r="B834" i="3"/>
  <c r="B835" i="3"/>
  <c r="B836" i="3"/>
  <c r="B837" i="3"/>
  <c r="B838" i="3"/>
  <c r="B839" i="3"/>
  <c r="B840" i="3"/>
  <c r="B841" i="3"/>
  <c r="B842" i="3"/>
  <c r="B843" i="3"/>
  <c r="B844" i="3"/>
  <c r="B845" i="3"/>
  <c r="B846" i="3"/>
  <c r="B847" i="3"/>
  <c r="B848" i="3"/>
  <c r="B849" i="3"/>
  <c r="B850" i="3"/>
  <c r="B851" i="3"/>
  <c r="B852" i="3"/>
  <c r="B853" i="3"/>
  <c r="B854" i="3"/>
  <c r="B855" i="3"/>
  <c r="B856" i="3"/>
  <c r="B857" i="3"/>
  <c r="B858" i="3"/>
  <c r="B859" i="3"/>
  <c r="B860" i="3"/>
  <c r="B861" i="3"/>
  <c r="B862" i="3"/>
  <c r="B863" i="3"/>
  <c r="B864" i="3"/>
  <c r="B865" i="3"/>
  <c r="B866" i="3"/>
  <c r="B867" i="3"/>
  <c r="B868" i="3"/>
  <c r="B869" i="3"/>
  <c r="B870" i="3"/>
  <c r="B871" i="3"/>
  <c r="B872" i="3"/>
  <c r="B873" i="3"/>
  <c r="B874" i="3"/>
  <c r="B875" i="3"/>
  <c r="B876" i="3"/>
  <c r="B877" i="3"/>
  <c r="B878" i="3"/>
  <c r="B879" i="3"/>
  <c r="B880" i="3"/>
  <c r="B881" i="3"/>
  <c r="B882" i="3"/>
  <c r="B883" i="3"/>
  <c r="B884" i="3"/>
  <c r="B885" i="3"/>
  <c r="B886" i="3"/>
  <c r="B887" i="3"/>
  <c r="B888" i="3"/>
  <c r="B889" i="3"/>
  <c r="B890" i="3"/>
  <c r="B891" i="3"/>
  <c r="B892" i="3"/>
  <c r="B893" i="3"/>
  <c r="B894" i="3"/>
  <c r="B895" i="3"/>
  <c r="B896" i="3"/>
  <c r="B897" i="3"/>
  <c r="B898" i="3"/>
  <c r="B899" i="3"/>
  <c r="B900" i="3"/>
  <c r="B901" i="3"/>
  <c r="B902" i="3"/>
  <c r="B903" i="3"/>
  <c r="B904" i="3"/>
  <c r="B905" i="3"/>
  <c r="B906" i="3"/>
  <c r="B907" i="3"/>
  <c r="B908" i="3"/>
  <c r="B909" i="3"/>
  <c r="B910" i="3"/>
  <c r="B911" i="3"/>
  <c r="B912" i="3"/>
  <c r="B913" i="3"/>
  <c r="B914" i="3"/>
  <c r="B915" i="3"/>
  <c r="B916" i="3"/>
  <c r="B917" i="3"/>
  <c r="B918" i="3"/>
  <c r="B919" i="3"/>
  <c r="B920" i="3"/>
  <c r="B921" i="3"/>
  <c r="B922" i="3"/>
  <c r="B923" i="3"/>
  <c r="B924" i="3"/>
  <c r="B925" i="3"/>
  <c r="B926" i="3"/>
  <c r="B927" i="3"/>
  <c r="B928" i="3"/>
  <c r="B929" i="3"/>
  <c r="B930" i="3"/>
  <c r="B931" i="3"/>
  <c r="B932" i="3"/>
  <c r="B933" i="3"/>
  <c r="B934" i="3"/>
  <c r="B935" i="3"/>
  <c r="B936" i="3"/>
  <c r="B937" i="3"/>
  <c r="B938" i="3"/>
  <c r="B939" i="3"/>
  <c r="B940" i="3"/>
  <c r="B941" i="3"/>
  <c r="B942" i="3"/>
  <c r="B943" i="3"/>
  <c r="B944" i="3"/>
  <c r="B945" i="3"/>
  <c r="B946" i="3"/>
  <c r="B947" i="3"/>
  <c r="B948" i="3"/>
  <c r="B949" i="3"/>
  <c r="B950" i="3"/>
  <c r="B951" i="3"/>
  <c r="B952" i="3"/>
  <c r="B953" i="3"/>
  <c r="B954" i="3"/>
  <c r="B955" i="3"/>
  <c r="B956" i="3"/>
  <c r="B957" i="3"/>
  <c r="B958" i="3"/>
  <c r="B959" i="3"/>
  <c r="B960" i="3"/>
  <c r="B961" i="3"/>
  <c r="B962" i="3"/>
  <c r="B963" i="3"/>
  <c r="B964" i="3"/>
  <c r="B965" i="3"/>
  <c r="B966" i="3"/>
  <c r="B967" i="3"/>
  <c r="B968" i="3"/>
  <c r="B969" i="3"/>
  <c r="B970" i="3"/>
  <c r="B971" i="3"/>
  <c r="B972" i="3"/>
  <c r="B973" i="3"/>
  <c r="B974" i="3"/>
  <c r="B975" i="3"/>
  <c r="B976" i="3"/>
  <c r="B977" i="3"/>
  <c r="B978" i="3"/>
  <c r="B979" i="3"/>
  <c r="B980" i="3"/>
  <c r="B981" i="3"/>
  <c r="B982" i="3"/>
  <c r="B983" i="3"/>
  <c r="B984" i="3"/>
  <c r="B985" i="3"/>
  <c r="B986" i="3"/>
  <c r="B987" i="3"/>
  <c r="B988" i="3"/>
  <c r="B989" i="3"/>
  <c r="B990" i="3"/>
  <c r="B991" i="3"/>
  <c r="B992" i="3"/>
  <c r="B993" i="3"/>
  <c r="B994" i="3"/>
  <c r="B995" i="3"/>
  <c r="B996" i="3"/>
  <c r="B997" i="3"/>
  <c r="B998" i="3"/>
  <c r="B999" i="3"/>
  <c r="B1000" i="3"/>
  <c r="B1001" i="3"/>
  <c r="B1002" i="3"/>
  <c r="B1003" i="3"/>
  <c r="A1003" i="3"/>
  <c r="A298" i="3"/>
  <c r="A299" i="3"/>
  <c r="A300" i="3"/>
  <c r="A301" i="3"/>
  <c r="A302" i="3"/>
  <c r="A303" i="3"/>
  <c r="A304" i="3"/>
  <c r="A305" i="3"/>
  <c r="A306" i="3"/>
  <c r="A307" i="3"/>
  <c r="A308" i="3"/>
  <c r="A309" i="3"/>
  <c r="A310" i="3"/>
  <c r="A311" i="3"/>
  <c r="A312" i="3"/>
  <c r="A313" i="3"/>
  <c r="A314" i="3"/>
  <c r="A315" i="3"/>
  <c r="A316" i="3"/>
  <c r="A317" i="3"/>
  <c r="A318" i="3"/>
  <c r="A319" i="3"/>
  <c r="A320" i="3"/>
  <c r="A321" i="3"/>
  <c r="A322" i="3"/>
  <c r="A323" i="3"/>
  <c r="A324" i="3"/>
  <c r="A325" i="3"/>
  <c r="A326" i="3"/>
  <c r="A327" i="3"/>
  <c r="A328" i="3"/>
  <c r="A329" i="3"/>
  <c r="A330" i="3"/>
  <c r="A331" i="3"/>
  <c r="A332" i="3"/>
  <c r="A333" i="3"/>
  <c r="A334" i="3"/>
  <c r="A335" i="3"/>
  <c r="A336" i="3"/>
  <c r="A337" i="3"/>
  <c r="A338" i="3"/>
  <c r="A339" i="3"/>
  <c r="A340" i="3"/>
  <c r="A341" i="3"/>
  <c r="A342" i="3"/>
  <c r="A343" i="3"/>
  <c r="A344" i="3"/>
  <c r="A345" i="3"/>
  <c r="A346" i="3"/>
  <c r="A347" i="3"/>
  <c r="A348" i="3"/>
  <c r="A349" i="3"/>
  <c r="A350" i="3"/>
  <c r="A351" i="3"/>
  <c r="A352" i="3"/>
  <c r="A353" i="3"/>
  <c r="A354" i="3"/>
  <c r="A355" i="3"/>
  <c r="A356" i="3"/>
  <c r="A357" i="3"/>
  <c r="A358" i="3"/>
  <c r="A359" i="3"/>
  <c r="A360" i="3"/>
  <c r="A361" i="3"/>
  <c r="A362" i="3"/>
  <c r="A363" i="3"/>
  <c r="A364" i="3"/>
  <c r="A365" i="3"/>
  <c r="A366" i="3"/>
  <c r="A367" i="3"/>
  <c r="A368" i="3"/>
  <c r="A369" i="3"/>
  <c r="A370" i="3"/>
  <c r="A371" i="3"/>
  <c r="A372" i="3"/>
  <c r="A373" i="3"/>
  <c r="A374" i="3"/>
  <c r="A375" i="3"/>
  <c r="A376" i="3"/>
  <c r="A377" i="3"/>
  <c r="A378" i="3"/>
  <c r="A379" i="3"/>
  <c r="A380" i="3"/>
  <c r="A381" i="3"/>
  <c r="A382" i="3"/>
  <c r="A383" i="3"/>
  <c r="A384" i="3"/>
  <c r="A385" i="3"/>
  <c r="A386" i="3"/>
  <c r="A387" i="3"/>
  <c r="A388" i="3"/>
  <c r="A389" i="3"/>
  <c r="A390" i="3"/>
  <c r="A391" i="3"/>
  <c r="A392" i="3"/>
  <c r="A393" i="3"/>
  <c r="A394" i="3"/>
  <c r="A395" i="3"/>
  <c r="A396" i="3"/>
  <c r="A397" i="3"/>
  <c r="A398" i="3"/>
  <c r="A399" i="3"/>
  <c r="A400" i="3"/>
  <c r="A401" i="3"/>
  <c r="A402" i="3"/>
  <c r="A403" i="3"/>
  <c r="A404" i="3"/>
  <c r="A405" i="3"/>
  <c r="A406" i="3"/>
  <c r="A407" i="3"/>
  <c r="A408" i="3"/>
  <c r="A409" i="3"/>
  <c r="A410" i="3"/>
  <c r="A411" i="3"/>
  <c r="A412" i="3"/>
  <c r="A413" i="3"/>
  <c r="A414" i="3"/>
  <c r="A415" i="3"/>
  <c r="A416" i="3"/>
  <c r="A417" i="3"/>
  <c r="A418" i="3"/>
  <c r="A419" i="3"/>
  <c r="A420" i="3"/>
  <c r="A421" i="3"/>
  <c r="A422" i="3"/>
  <c r="A423" i="3"/>
  <c r="A424" i="3"/>
  <c r="A425" i="3"/>
  <c r="A426" i="3"/>
  <c r="A427" i="3"/>
  <c r="A428" i="3"/>
  <c r="A429" i="3"/>
  <c r="A430" i="3"/>
  <c r="A431" i="3"/>
  <c r="A432" i="3"/>
  <c r="A433" i="3"/>
  <c r="A434" i="3"/>
  <c r="A435" i="3"/>
  <c r="A436" i="3"/>
  <c r="A437" i="3"/>
  <c r="A438" i="3"/>
  <c r="A439" i="3"/>
  <c r="A440" i="3"/>
  <c r="A441" i="3"/>
  <c r="A442" i="3"/>
  <c r="A443" i="3"/>
  <c r="A444" i="3"/>
  <c r="A445" i="3"/>
  <c r="A446" i="3"/>
  <c r="A447" i="3"/>
  <c r="A448" i="3"/>
  <c r="A449" i="3"/>
  <c r="A450" i="3"/>
  <c r="A451" i="3"/>
  <c r="A452" i="3"/>
  <c r="A453" i="3"/>
  <c r="A454" i="3"/>
  <c r="A455" i="3"/>
  <c r="A456" i="3"/>
  <c r="A457" i="3"/>
  <c r="A458" i="3"/>
  <c r="A459" i="3"/>
  <c r="A460" i="3"/>
  <c r="A461" i="3"/>
  <c r="A462" i="3"/>
  <c r="A463" i="3"/>
  <c r="A464" i="3"/>
  <c r="A465" i="3"/>
  <c r="A466" i="3"/>
  <c r="A467" i="3"/>
  <c r="A468" i="3"/>
  <c r="A469" i="3"/>
  <c r="A470" i="3"/>
  <c r="A471" i="3"/>
  <c r="A472" i="3"/>
  <c r="A473" i="3"/>
  <c r="A474" i="3"/>
  <c r="A475" i="3"/>
  <c r="A476" i="3"/>
  <c r="A477" i="3"/>
  <c r="A478" i="3"/>
  <c r="A479" i="3"/>
  <c r="A480" i="3"/>
  <c r="A481" i="3"/>
  <c r="A482" i="3"/>
  <c r="A483" i="3"/>
  <c r="A484" i="3"/>
  <c r="A485" i="3"/>
  <c r="A486" i="3"/>
  <c r="A487" i="3"/>
  <c r="A488" i="3"/>
  <c r="A489" i="3"/>
  <c r="A490" i="3"/>
  <c r="A491" i="3"/>
  <c r="A492" i="3"/>
  <c r="A493" i="3"/>
  <c r="A494" i="3"/>
  <c r="A495" i="3"/>
  <c r="A496" i="3"/>
  <c r="A497" i="3"/>
  <c r="A498" i="3"/>
  <c r="A499" i="3"/>
  <c r="A500" i="3"/>
  <c r="A501" i="3"/>
  <c r="A502" i="3"/>
  <c r="A503" i="3"/>
  <c r="A504" i="3"/>
  <c r="A505" i="3"/>
  <c r="A506" i="3"/>
  <c r="A507" i="3"/>
  <c r="A508" i="3"/>
  <c r="A509" i="3"/>
  <c r="A510" i="3"/>
  <c r="A511" i="3"/>
  <c r="A512" i="3"/>
  <c r="A513" i="3"/>
  <c r="A514" i="3"/>
  <c r="A515" i="3"/>
  <c r="A516" i="3"/>
  <c r="A517" i="3"/>
  <c r="A518" i="3"/>
  <c r="A519" i="3"/>
  <c r="A520" i="3"/>
  <c r="A521" i="3"/>
  <c r="A522" i="3"/>
  <c r="A523" i="3"/>
  <c r="A524" i="3"/>
  <c r="A525" i="3"/>
  <c r="A526" i="3"/>
  <c r="A527" i="3"/>
  <c r="A528" i="3"/>
  <c r="A529" i="3"/>
  <c r="A530" i="3"/>
  <c r="A531" i="3"/>
  <c r="A532" i="3"/>
  <c r="A533" i="3"/>
  <c r="A534" i="3"/>
  <c r="A535" i="3"/>
  <c r="A536" i="3"/>
  <c r="A537" i="3"/>
  <c r="A538" i="3"/>
  <c r="A539" i="3"/>
  <c r="A540" i="3"/>
  <c r="A541" i="3"/>
  <c r="A542" i="3"/>
  <c r="A543" i="3"/>
  <c r="A544" i="3"/>
  <c r="A545" i="3"/>
  <c r="A546" i="3"/>
  <c r="A547" i="3"/>
  <c r="A548" i="3"/>
  <c r="A549" i="3"/>
  <c r="A550" i="3"/>
  <c r="A551" i="3"/>
  <c r="A552" i="3"/>
  <c r="A553" i="3"/>
  <c r="A554" i="3"/>
  <c r="A555" i="3"/>
  <c r="A556" i="3"/>
  <c r="A557" i="3"/>
  <c r="A558" i="3"/>
  <c r="A559" i="3"/>
  <c r="A560" i="3"/>
  <c r="A561" i="3"/>
  <c r="A562" i="3"/>
  <c r="A563" i="3"/>
  <c r="A564" i="3"/>
  <c r="A565" i="3"/>
  <c r="A566" i="3"/>
  <c r="A567" i="3"/>
  <c r="A568" i="3"/>
  <c r="A569" i="3"/>
  <c r="A570" i="3"/>
  <c r="A571" i="3"/>
  <c r="A572" i="3"/>
  <c r="A573" i="3"/>
  <c r="A574" i="3"/>
  <c r="A575" i="3"/>
  <c r="A576" i="3"/>
  <c r="A577" i="3"/>
  <c r="A578" i="3"/>
  <c r="A579" i="3"/>
  <c r="A580" i="3"/>
  <c r="A581" i="3"/>
  <c r="A582" i="3"/>
  <c r="A583" i="3"/>
  <c r="A584" i="3"/>
  <c r="A585" i="3"/>
  <c r="A586" i="3"/>
  <c r="A587" i="3"/>
  <c r="A588" i="3"/>
  <c r="A589" i="3"/>
  <c r="A590" i="3"/>
  <c r="A591" i="3"/>
  <c r="A592" i="3"/>
  <c r="A593" i="3"/>
  <c r="A594" i="3"/>
  <c r="A595" i="3"/>
  <c r="A596" i="3"/>
  <c r="A597" i="3"/>
  <c r="A598" i="3"/>
  <c r="A599" i="3"/>
  <c r="A600" i="3"/>
  <c r="A601" i="3"/>
  <c r="A602" i="3"/>
  <c r="A603" i="3"/>
  <c r="A604" i="3"/>
  <c r="A605" i="3"/>
  <c r="A606" i="3"/>
  <c r="A607" i="3"/>
  <c r="A608" i="3"/>
  <c r="A609" i="3"/>
  <c r="A610" i="3"/>
  <c r="A611" i="3"/>
  <c r="A612" i="3"/>
  <c r="A613" i="3"/>
  <c r="A614" i="3"/>
  <c r="A615" i="3"/>
  <c r="A616" i="3"/>
  <c r="A617" i="3"/>
  <c r="A618" i="3"/>
  <c r="A619" i="3"/>
  <c r="A620" i="3"/>
  <c r="A621" i="3"/>
  <c r="A622" i="3"/>
  <c r="A623" i="3"/>
  <c r="A624" i="3"/>
  <c r="A625" i="3"/>
  <c r="A626" i="3"/>
  <c r="A627" i="3"/>
  <c r="A628" i="3"/>
  <c r="A629" i="3"/>
  <c r="A630" i="3"/>
  <c r="A631" i="3"/>
  <c r="A632" i="3"/>
  <c r="A633" i="3"/>
  <c r="A634" i="3"/>
  <c r="A635" i="3"/>
  <c r="A636" i="3"/>
  <c r="A637" i="3"/>
  <c r="A638" i="3"/>
  <c r="A639" i="3"/>
  <c r="A640" i="3"/>
  <c r="A641" i="3"/>
  <c r="A642" i="3"/>
  <c r="A643" i="3"/>
  <c r="A644" i="3"/>
  <c r="A645" i="3"/>
  <c r="A646" i="3"/>
  <c r="A647" i="3"/>
  <c r="A648" i="3"/>
  <c r="A649" i="3"/>
  <c r="A650" i="3"/>
  <c r="A651" i="3"/>
  <c r="A652" i="3"/>
  <c r="A653" i="3"/>
  <c r="A654" i="3"/>
  <c r="A655" i="3"/>
  <c r="A656" i="3"/>
  <c r="A657" i="3"/>
  <c r="A658" i="3"/>
  <c r="A659" i="3"/>
  <c r="A660" i="3"/>
  <c r="A661" i="3"/>
  <c r="A662" i="3"/>
  <c r="A663" i="3"/>
  <c r="A664" i="3"/>
  <c r="A665" i="3"/>
  <c r="A666" i="3"/>
  <c r="A667" i="3"/>
  <c r="A668" i="3"/>
  <c r="A669" i="3"/>
  <c r="A670" i="3"/>
  <c r="A671" i="3"/>
  <c r="A672" i="3"/>
  <c r="A673" i="3"/>
  <c r="A674" i="3"/>
  <c r="A675" i="3"/>
  <c r="A676" i="3"/>
  <c r="A677" i="3"/>
  <c r="A678" i="3"/>
  <c r="A679" i="3"/>
  <c r="A680" i="3"/>
  <c r="A681" i="3"/>
  <c r="A682" i="3"/>
  <c r="A683" i="3"/>
  <c r="A684" i="3"/>
  <c r="A685" i="3"/>
  <c r="A686" i="3"/>
  <c r="A687" i="3"/>
  <c r="A688" i="3"/>
  <c r="A689" i="3"/>
  <c r="A690" i="3"/>
  <c r="A691" i="3"/>
  <c r="A692" i="3"/>
  <c r="A693" i="3"/>
  <c r="A694" i="3"/>
  <c r="A695" i="3"/>
  <c r="A696" i="3"/>
  <c r="A697" i="3"/>
  <c r="A698" i="3"/>
  <c r="A699" i="3"/>
  <c r="A700" i="3"/>
  <c r="A701" i="3"/>
  <c r="A702" i="3"/>
  <c r="A703" i="3"/>
  <c r="A704" i="3"/>
  <c r="A705" i="3"/>
  <c r="A706" i="3"/>
  <c r="A707" i="3"/>
  <c r="A708" i="3"/>
  <c r="A709" i="3"/>
  <c r="A710" i="3"/>
  <c r="A711" i="3"/>
  <c r="A712" i="3"/>
  <c r="A713" i="3"/>
  <c r="A714" i="3"/>
  <c r="A715" i="3"/>
  <c r="A716" i="3"/>
  <c r="A717" i="3"/>
  <c r="A718" i="3"/>
  <c r="A719" i="3"/>
  <c r="A720" i="3"/>
  <c r="A721" i="3"/>
  <c r="A722" i="3"/>
  <c r="A723" i="3"/>
  <c r="A724" i="3"/>
  <c r="A725" i="3"/>
  <c r="A726" i="3"/>
  <c r="A727" i="3"/>
  <c r="A728" i="3"/>
  <c r="A729" i="3"/>
  <c r="A730" i="3"/>
  <c r="A731" i="3"/>
  <c r="A732" i="3"/>
  <c r="A733" i="3"/>
  <c r="A734" i="3"/>
  <c r="A735" i="3"/>
  <c r="A736" i="3"/>
  <c r="A737" i="3"/>
  <c r="A738" i="3"/>
  <c r="A739" i="3"/>
  <c r="A740" i="3"/>
  <c r="A741" i="3"/>
  <c r="A742" i="3"/>
  <c r="A743" i="3"/>
  <c r="A744" i="3"/>
  <c r="A745" i="3"/>
  <c r="A746" i="3"/>
  <c r="A747" i="3"/>
  <c r="A748" i="3"/>
  <c r="A749" i="3"/>
  <c r="A750" i="3"/>
  <c r="A751" i="3"/>
  <c r="A752" i="3"/>
  <c r="A753" i="3"/>
  <c r="A754" i="3"/>
  <c r="A755" i="3"/>
  <c r="A756" i="3"/>
  <c r="A757" i="3"/>
  <c r="A758" i="3"/>
  <c r="A759" i="3"/>
  <c r="A760" i="3"/>
  <c r="A761" i="3"/>
  <c r="A762" i="3"/>
  <c r="A763" i="3"/>
  <c r="A764" i="3"/>
  <c r="A765" i="3"/>
  <c r="A766" i="3"/>
  <c r="A767" i="3"/>
  <c r="A768" i="3"/>
  <c r="A769" i="3"/>
  <c r="A770" i="3"/>
  <c r="A771" i="3"/>
  <c r="A772" i="3"/>
  <c r="A773" i="3"/>
  <c r="A774" i="3"/>
  <c r="A775" i="3"/>
  <c r="A776" i="3"/>
  <c r="A777" i="3"/>
  <c r="A778" i="3"/>
  <c r="A779" i="3"/>
  <c r="A780" i="3"/>
  <c r="A781" i="3"/>
  <c r="A782" i="3"/>
  <c r="A783" i="3"/>
  <c r="A784" i="3"/>
  <c r="A785" i="3"/>
  <c r="A786" i="3"/>
  <c r="A787" i="3"/>
  <c r="A788" i="3"/>
  <c r="A789" i="3"/>
  <c r="A790" i="3"/>
  <c r="A791" i="3"/>
  <c r="A792" i="3"/>
  <c r="A793" i="3"/>
  <c r="A794" i="3"/>
  <c r="A795" i="3"/>
  <c r="A796" i="3"/>
  <c r="A797" i="3"/>
  <c r="A798" i="3"/>
  <c r="A799" i="3"/>
  <c r="A800" i="3"/>
  <c r="A801" i="3"/>
  <c r="A802" i="3"/>
  <c r="A803" i="3"/>
  <c r="A804" i="3"/>
  <c r="A805" i="3"/>
  <c r="A806" i="3"/>
  <c r="A807" i="3"/>
  <c r="A808" i="3"/>
  <c r="A809" i="3"/>
  <c r="A810" i="3"/>
  <c r="A811" i="3"/>
  <c r="A812" i="3"/>
  <c r="A813" i="3"/>
  <c r="A814" i="3"/>
  <c r="A815" i="3"/>
  <c r="A816" i="3"/>
  <c r="A817" i="3"/>
  <c r="A818" i="3"/>
  <c r="A819" i="3"/>
  <c r="A820" i="3"/>
  <c r="A821" i="3"/>
  <c r="A822" i="3"/>
  <c r="A823" i="3"/>
  <c r="A824" i="3"/>
  <c r="A825" i="3"/>
  <c r="A826" i="3"/>
  <c r="A827" i="3"/>
  <c r="A828" i="3"/>
  <c r="A829" i="3"/>
  <c r="A830" i="3"/>
  <c r="A831" i="3"/>
  <c r="A832" i="3"/>
  <c r="A833" i="3"/>
  <c r="A834" i="3"/>
  <c r="A835" i="3"/>
  <c r="A836" i="3"/>
  <c r="A837" i="3"/>
  <c r="A838" i="3"/>
  <c r="A839" i="3"/>
  <c r="A840" i="3"/>
  <c r="A841" i="3"/>
  <c r="A842" i="3"/>
  <c r="A843" i="3"/>
  <c r="A844" i="3"/>
  <c r="A845" i="3"/>
  <c r="A846" i="3"/>
  <c r="A847" i="3"/>
  <c r="A848" i="3"/>
  <c r="A849" i="3"/>
  <c r="A850" i="3"/>
  <c r="A851" i="3"/>
  <c r="A852" i="3"/>
  <c r="A853" i="3"/>
  <c r="A854" i="3"/>
  <c r="A855" i="3"/>
  <c r="A856" i="3"/>
  <c r="A857" i="3"/>
  <c r="A858" i="3"/>
  <c r="A859" i="3"/>
  <c r="A860" i="3"/>
  <c r="A861" i="3"/>
  <c r="A862" i="3"/>
  <c r="A863" i="3"/>
  <c r="A864" i="3"/>
  <c r="A865" i="3"/>
  <c r="A866" i="3"/>
  <c r="A867" i="3"/>
  <c r="A868" i="3"/>
  <c r="A869" i="3"/>
  <c r="A870" i="3"/>
  <c r="A871" i="3"/>
  <c r="A872" i="3"/>
  <c r="A873" i="3"/>
  <c r="A874" i="3"/>
  <c r="A875" i="3"/>
  <c r="A876" i="3"/>
  <c r="A877" i="3"/>
  <c r="A878" i="3"/>
  <c r="A879" i="3"/>
  <c r="A880" i="3"/>
  <c r="A881" i="3"/>
  <c r="A882" i="3"/>
  <c r="A883" i="3"/>
  <c r="A884" i="3"/>
  <c r="A885" i="3"/>
  <c r="A886" i="3"/>
  <c r="A887" i="3"/>
  <c r="A888" i="3"/>
  <c r="A889" i="3"/>
  <c r="A890" i="3"/>
  <c r="A891" i="3"/>
  <c r="A892" i="3"/>
  <c r="A893" i="3"/>
  <c r="A894" i="3"/>
  <c r="A895" i="3"/>
  <c r="A896" i="3"/>
  <c r="A897" i="3"/>
  <c r="A898" i="3"/>
  <c r="A899" i="3"/>
  <c r="A900" i="3"/>
  <c r="A901" i="3"/>
  <c r="A902" i="3"/>
  <c r="A903" i="3"/>
  <c r="A904" i="3"/>
  <c r="A905" i="3"/>
  <c r="A906" i="3"/>
  <c r="A907" i="3"/>
  <c r="A908" i="3"/>
  <c r="A909" i="3"/>
  <c r="A910" i="3"/>
  <c r="A911" i="3"/>
  <c r="A912" i="3"/>
  <c r="A913" i="3"/>
  <c r="A914" i="3"/>
  <c r="A915" i="3"/>
  <c r="A916" i="3"/>
  <c r="A917" i="3"/>
  <c r="A918" i="3"/>
  <c r="A919" i="3"/>
  <c r="A920" i="3"/>
  <c r="A921" i="3"/>
  <c r="A922" i="3"/>
  <c r="A923" i="3"/>
  <c r="A924" i="3"/>
  <c r="A925" i="3"/>
  <c r="A926" i="3"/>
  <c r="A927" i="3"/>
  <c r="A928" i="3"/>
  <c r="A929" i="3"/>
  <c r="A930" i="3"/>
  <c r="A931" i="3"/>
  <c r="A932" i="3"/>
  <c r="A933" i="3"/>
  <c r="A934" i="3"/>
  <c r="A935" i="3"/>
  <c r="A936" i="3"/>
  <c r="A937" i="3"/>
  <c r="A938" i="3"/>
  <c r="A939" i="3"/>
  <c r="A940" i="3"/>
  <c r="A941" i="3"/>
  <c r="A942" i="3"/>
  <c r="A943" i="3"/>
  <c r="A944" i="3"/>
  <c r="A945" i="3"/>
  <c r="A946" i="3"/>
  <c r="A947" i="3"/>
  <c r="A948" i="3"/>
  <c r="A949" i="3"/>
  <c r="A950" i="3"/>
  <c r="A951" i="3"/>
  <c r="A952" i="3"/>
  <c r="A953" i="3"/>
  <c r="A954" i="3"/>
  <c r="A955" i="3"/>
  <c r="A956" i="3"/>
  <c r="A957" i="3"/>
  <c r="A958" i="3"/>
  <c r="A959" i="3"/>
  <c r="A960" i="3"/>
  <c r="A961" i="3"/>
  <c r="A962" i="3"/>
  <c r="A963" i="3"/>
  <c r="A964" i="3"/>
  <c r="A965" i="3"/>
  <c r="A966" i="3"/>
  <c r="A967" i="3"/>
  <c r="A968" i="3"/>
  <c r="A969" i="3"/>
  <c r="A970" i="3"/>
  <c r="A971" i="3"/>
  <c r="A972" i="3"/>
  <c r="A973" i="3"/>
  <c r="A974" i="3"/>
  <c r="A975" i="3"/>
  <c r="A976" i="3"/>
  <c r="A977" i="3"/>
  <c r="A978" i="3"/>
  <c r="A979" i="3"/>
  <c r="A980" i="3"/>
  <c r="A981" i="3"/>
  <c r="A982" i="3"/>
  <c r="A983" i="3"/>
  <c r="A984" i="3"/>
  <c r="A985" i="3"/>
  <c r="A986" i="3"/>
  <c r="A987" i="3"/>
  <c r="A988" i="3"/>
  <c r="A989" i="3"/>
  <c r="A990" i="3"/>
  <c r="A991" i="3"/>
  <c r="A992" i="3"/>
  <c r="A993" i="3"/>
  <c r="A994" i="3"/>
  <c r="A995" i="3"/>
  <c r="A996" i="3"/>
  <c r="A997" i="3"/>
  <c r="A998" i="3"/>
  <c r="A999" i="3"/>
  <c r="A1000" i="3"/>
  <c r="A1001" i="3"/>
  <c r="A1002" i="3"/>
  <c r="AF6" i="1"/>
  <c r="AF7" i="1"/>
  <c r="AF8" i="1"/>
  <c r="AF9" i="1"/>
  <c r="AF10" i="1"/>
  <c r="AF11" i="1"/>
  <c r="AF12" i="1"/>
  <c r="AF13" i="1"/>
  <c r="AF14" i="1"/>
  <c r="AF15" i="1"/>
  <c r="AF16" i="1"/>
  <c r="AF17" i="1"/>
  <c r="AF18" i="1"/>
  <c r="AF19" i="1"/>
  <c r="AF20" i="1"/>
  <c r="AF21" i="1"/>
  <c r="AF22" i="1"/>
  <c r="AF23" i="1"/>
  <c r="AF24" i="1"/>
  <c r="AF25" i="1"/>
  <c r="AF26" i="1"/>
  <c r="AF27" i="1"/>
  <c r="AF28" i="1"/>
  <c r="AF29" i="1"/>
  <c r="AF30" i="1"/>
  <c r="AF31" i="1"/>
  <c r="AF32" i="1"/>
  <c r="AF33" i="1"/>
  <c r="AF34" i="1"/>
  <c r="AF35" i="1"/>
  <c r="AF36" i="1"/>
  <c r="AF37" i="1"/>
  <c r="AF38" i="1"/>
  <c r="AF39" i="1"/>
  <c r="AF40" i="1"/>
  <c r="AF41" i="1"/>
  <c r="AF42" i="1"/>
  <c r="AF43" i="1"/>
  <c r="AF44" i="1"/>
  <c r="AF45" i="1"/>
  <c r="AF46" i="1"/>
  <c r="AF47" i="1"/>
  <c r="AF48" i="1"/>
  <c r="AF49" i="1"/>
  <c r="AF50" i="1"/>
  <c r="AF51" i="1"/>
  <c r="AF52" i="1"/>
  <c r="AF53" i="1"/>
  <c r="AF54" i="1"/>
  <c r="AF55" i="1"/>
  <c r="AF56" i="1"/>
  <c r="AF57" i="1"/>
  <c r="AF58" i="1"/>
  <c r="AF59" i="1"/>
  <c r="AF60" i="1"/>
  <c r="AF61" i="1"/>
  <c r="AF62" i="1"/>
  <c r="AF63" i="1"/>
  <c r="AF64" i="1"/>
  <c r="AF65" i="1"/>
  <c r="AF66" i="1"/>
  <c r="AF67" i="1"/>
  <c r="AF68" i="1"/>
  <c r="AF69" i="1"/>
  <c r="AF70" i="1"/>
  <c r="AF71" i="1"/>
  <c r="AF72" i="1"/>
  <c r="AF73" i="1"/>
  <c r="AF74" i="1"/>
  <c r="AF75" i="1"/>
  <c r="AF76" i="1"/>
  <c r="AF77" i="1"/>
  <c r="AF78" i="1"/>
  <c r="AF79" i="1"/>
  <c r="AF80" i="1"/>
  <c r="AF81" i="1"/>
  <c r="AF82" i="1"/>
  <c r="AF83" i="1"/>
  <c r="AF84" i="1"/>
  <c r="AF85" i="1"/>
  <c r="AF86" i="1"/>
  <c r="AF87" i="1"/>
  <c r="AF88" i="1"/>
  <c r="AF89" i="1"/>
  <c r="AF90" i="1"/>
  <c r="AF91" i="1"/>
  <c r="AF92" i="1"/>
  <c r="AF93" i="1"/>
  <c r="AF94" i="1"/>
  <c r="AF95" i="1"/>
  <c r="AF96" i="1"/>
  <c r="AF97" i="1"/>
  <c r="AF98" i="1"/>
  <c r="AF99" i="1"/>
  <c r="AF100" i="1"/>
  <c r="AF101" i="1"/>
  <c r="AF102" i="1"/>
  <c r="AF103" i="1"/>
  <c r="AF104" i="1"/>
  <c r="AF105" i="1"/>
  <c r="AF106" i="1"/>
  <c r="AF107" i="1"/>
  <c r="AF108" i="1"/>
  <c r="AF109" i="1"/>
  <c r="AF110" i="1"/>
  <c r="AF111" i="1"/>
  <c r="AF112" i="1"/>
  <c r="AF113" i="1"/>
  <c r="AF114" i="1"/>
  <c r="AF115" i="1"/>
  <c r="AF116" i="1"/>
  <c r="AF117" i="1"/>
  <c r="AF118" i="1"/>
  <c r="AF119" i="1"/>
  <c r="AF120" i="1"/>
  <c r="AF121" i="1"/>
  <c r="AF122" i="1"/>
  <c r="AF123" i="1"/>
  <c r="AF124" i="1"/>
  <c r="AF125" i="1"/>
  <c r="AF126" i="1"/>
  <c r="AF127" i="1"/>
  <c r="AF128" i="1"/>
  <c r="AF129" i="1"/>
  <c r="AF130" i="1"/>
  <c r="AF131" i="1"/>
  <c r="AF132" i="1"/>
  <c r="AF133" i="1"/>
  <c r="AF134" i="1"/>
  <c r="AF135" i="1"/>
  <c r="AF136" i="1"/>
  <c r="AF137" i="1"/>
  <c r="AF138" i="1"/>
  <c r="AF139" i="1"/>
  <c r="AF140" i="1"/>
  <c r="AF141" i="1"/>
  <c r="AF142" i="1"/>
  <c r="AF143" i="1"/>
  <c r="AF144" i="1"/>
  <c r="AF145" i="1"/>
  <c r="AF146" i="1"/>
  <c r="AF147" i="1"/>
  <c r="AF148" i="1"/>
  <c r="AF149" i="1"/>
  <c r="AF150" i="1"/>
  <c r="AF151" i="1"/>
  <c r="AF152" i="1"/>
  <c r="AF153" i="1"/>
  <c r="AF154" i="1"/>
  <c r="AF155" i="1"/>
  <c r="AF156" i="1"/>
  <c r="AF157" i="1"/>
  <c r="AF158" i="1"/>
  <c r="AF159" i="1"/>
  <c r="AF160" i="1"/>
  <c r="AF161" i="1"/>
  <c r="AF162" i="1"/>
  <c r="AF163" i="1"/>
  <c r="AF164" i="1"/>
  <c r="AF165" i="1"/>
  <c r="AF166" i="1"/>
  <c r="AF167" i="1"/>
  <c r="AF168" i="1"/>
  <c r="AF169" i="1"/>
  <c r="AF170" i="1"/>
  <c r="AF171" i="1"/>
  <c r="AF172" i="1"/>
  <c r="AF173" i="1"/>
  <c r="AF174" i="1"/>
  <c r="AF175" i="1"/>
  <c r="AF176" i="1"/>
  <c r="AF177" i="1"/>
  <c r="AF178" i="1"/>
  <c r="AF179" i="1"/>
  <c r="AF180" i="1"/>
  <c r="AF181" i="1"/>
  <c r="AF182" i="1"/>
  <c r="AF183" i="1"/>
  <c r="AF184" i="1"/>
  <c r="AF185" i="1"/>
  <c r="AF186" i="1"/>
  <c r="AF187" i="1"/>
  <c r="AF188" i="1"/>
  <c r="AF189" i="1"/>
  <c r="AF190" i="1"/>
  <c r="AF191" i="1"/>
  <c r="AF192" i="1"/>
  <c r="AF193" i="1"/>
  <c r="AF194" i="1"/>
  <c r="AF195" i="1"/>
  <c r="AF196" i="1"/>
  <c r="AF197" i="1"/>
  <c r="AF198" i="1"/>
  <c r="AF199" i="1"/>
  <c r="AF200" i="1"/>
  <c r="AF201" i="1"/>
  <c r="AF202" i="1"/>
  <c r="AF203" i="1"/>
  <c r="AF204" i="1"/>
  <c r="AF205" i="1"/>
  <c r="AF206" i="1"/>
  <c r="AF207" i="1"/>
  <c r="AF208" i="1"/>
  <c r="AF209" i="1"/>
  <c r="AF210" i="1"/>
  <c r="AF211" i="1"/>
  <c r="AF212" i="1"/>
  <c r="AF213" i="1"/>
  <c r="AF214" i="1"/>
  <c r="AF215" i="1"/>
  <c r="AF216" i="1"/>
  <c r="AF217" i="1"/>
  <c r="AF218" i="1"/>
  <c r="AF219" i="1"/>
  <c r="AF220" i="1"/>
  <c r="AF221" i="1"/>
  <c r="AF222" i="1"/>
  <c r="AF223" i="1"/>
  <c r="AF224" i="1"/>
  <c r="AF225" i="1"/>
  <c r="AF226" i="1"/>
  <c r="AF227" i="1"/>
  <c r="AF228" i="1"/>
  <c r="AF229" i="1"/>
  <c r="AF230" i="1"/>
  <c r="AF231" i="1"/>
  <c r="AF232" i="1"/>
  <c r="AF233" i="1"/>
  <c r="AF234" i="1"/>
  <c r="AF235" i="1"/>
  <c r="AF236" i="1"/>
  <c r="AF237" i="1"/>
  <c r="AF238" i="1"/>
  <c r="AF239" i="1"/>
  <c r="AF240" i="1"/>
  <c r="AF241" i="1"/>
  <c r="AF242" i="1"/>
  <c r="AF243" i="1"/>
  <c r="AF244" i="1"/>
  <c r="AF245" i="1"/>
  <c r="AF246" i="1"/>
  <c r="AF247" i="1"/>
  <c r="AF248" i="1"/>
  <c r="AF249" i="1"/>
  <c r="AF250" i="1"/>
  <c r="AF251" i="1"/>
  <c r="AF252" i="1"/>
  <c r="AF253" i="1"/>
  <c r="AF254" i="1"/>
  <c r="AF255" i="1"/>
  <c r="AF256" i="1"/>
  <c r="AF257" i="1"/>
  <c r="AF258" i="1"/>
  <c r="AF259" i="1"/>
  <c r="AF260" i="1"/>
  <c r="AF261" i="1"/>
  <c r="AF262" i="1"/>
  <c r="AF263" i="1"/>
  <c r="AF264" i="1"/>
  <c r="AF265" i="1"/>
  <c r="AF266" i="1"/>
  <c r="AF267" i="1"/>
  <c r="AF268" i="1"/>
  <c r="AF269" i="1"/>
  <c r="AF270" i="1"/>
  <c r="AF271" i="1"/>
  <c r="AF272" i="1"/>
  <c r="AF273" i="1"/>
  <c r="AF274" i="1"/>
  <c r="AF275" i="1"/>
  <c r="AF276" i="1"/>
  <c r="AF277" i="1"/>
  <c r="AF278" i="1"/>
  <c r="AF279" i="1"/>
  <c r="AF280" i="1"/>
  <c r="AF281" i="1"/>
  <c r="AF282" i="1"/>
  <c r="AF283" i="1"/>
  <c r="AF284" i="1"/>
  <c r="AF285" i="1"/>
  <c r="AF286" i="1"/>
  <c r="AF287" i="1"/>
  <c r="AF288" i="1"/>
  <c r="AF289" i="1"/>
  <c r="AF290" i="1"/>
  <c r="AF291" i="1"/>
  <c r="AF292" i="1"/>
  <c r="AF293" i="1"/>
  <c r="AF294" i="1"/>
  <c r="AF295" i="1"/>
  <c r="AF296" i="1"/>
  <c r="AF297" i="1"/>
  <c r="AF298" i="1"/>
  <c r="AF299" i="1"/>
  <c r="AF300" i="1"/>
  <c r="AF301" i="1"/>
  <c r="AF302" i="1"/>
  <c r="AF303" i="1"/>
  <c r="AF304" i="1"/>
  <c r="AF305" i="1"/>
  <c r="AF306" i="1"/>
  <c r="AF307" i="1"/>
  <c r="AF308" i="1"/>
  <c r="AF309" i="1"/>
  <c r="AF310" i="1"/>
  <c r="AF311" i="1"/>
  <c r="AF312" i="1"/>
  <c r="AF313" i="1"/>
  <c r="AF314" i="1"/>
  <c r="AF315" i="1"/>
  <c r="AF316" i="1"/>
  <c r="AF317" i="1"/>
  <c r="AF318" i="1"/>
  <c r="AF319" i="1"/>
  <c r="AF320" i="1"/>
  <c r="AF321" i="1"/>
  <c r="AF322" i="1"/>
  <c r="AF323" i="1"/>
  <c r="AF324" i="1"/>
  <c r="AF325" i="1"/>
  <c r="AF326" i="1"/>
  <c r="AF327" i="1"/>
  <c r="AF328" i="1"/>
  <c r="AF329" i="1"/>
  <c r="AF330" i="1"/>
  <c r="AF331" i="1"/>
  <c r="AF332" i="1"/>
  <c r="AF333" i="1"/>
  <c r="AF334" i="1"/>
  <c r="AF335" i="1"/>
  <c r="AF336" i="1"/>
  <c r="AF337" i="1"/>
  <c r="AF338" i="1"/>
  <c r="AF339" i="1"/>
  <c r="AF340" i="1"/>
  <c r="AF341" i="1"/>
  <c r="AF342" i="1"/>
  <c r="AF343" i="1"/>
  <c r="AF344" i="1"/>
  <c r="AF345" i="1"/>
  <c r="AF346" i="1"/>
  <c r="AF347" i="1"/>
  <c r="AF348" i="1"/>
  <c r="AF349" i="1"/>
  <c r="AF350" i="1"/>
  <c r="G296" i="3"/>
  <c r="G297" i="3"/>
  <c r="G298" i="3"/>
  <c r="G299" i="3"/>
  <c r="G300" i="3"/>
  <c r="G301" i="3"/>
  <c r="G302" i="3"/>
  <c r="G303" i="3"/>
  <c r="G304" i="3"/>
  <c r="G305" i="3"/>
  <c r="G306" i="3"/>
  <c r="G307" i="3"/>
  <c r="G308" i="3"/>
  <c r="G309" i="3"/>
  <c r="G310" i="3"/>
  <c r="G311" i="3"/>
  <c r="G312" i="3"/>
  <c r="G313" i="3"/>
  <c r="G314" i="3"/>
  <c r="G315" i="3"/>
  <c r="G316" i="3"/>
  <c r="G317" i="3"/>
  <c r="G318" i="3"/>
  <c r="G319" i="3"/>
  <c r="G320" i="3"/>
  <c r="G321" i="3"/>
  <c r="G322" i="3"/>
  <c r="G323" i="3"/>
  <c r="G324" i="3"/>
  <c r="G325" i="3"/>
  <c r="G326" i="3"/>
  <c r="G327" i="3"/>
  <c r="G328" i="3"/>
  <c r="G329" i="3"/>
  <c r="G330" i="3"/>
  <c r="G331" i="3"/>
  <c r="G332" i="3"/>
  <c r="G333" i="3"/>
  <c r="G334" i="3"/>
  <c r="G335" i="3"/>
  <c r="G336" i="3"/>
  <c r="G337" i="3"/>
  <c r="G338" i="3"/>
  <c r="G339" i="3"/>
  <c r="G340" i="3"/>
  <c r="G341" i="3"/>
  <c r="G342" i="3"/>
  <c r="G343" i="3"/>
  <c r="G344" i="3"/>
  <c r="G345" i="3"/>
  <c r="G346" i="3"/>
  <c r="G347" i="3"/>
  <c r="G348" i="3"/>
  <c r="G349" i="3"/>
  <c r="G350" i="3"/>
  <c r="G351" i="3"/>
  <c r="G352" i="3"/>
  <c r="G353" i="3"/>
  <c r="G354" i="3"/>
  <c r="G355" i="3"/>
  <c r="G356" i="3"/>
  <c r="G357" i="3"/>
  <c r="G358" i="3"/>
  <c r="G359" i="3"/>
  <c r="G360" i="3"/>
  <c r="G361" i="3"/>
  <c r="G362" i="3"/>
  <c r="G363" i="3"/>
  <c r="G364" i="3"/>
  <c r="G365" i="3"/>
  <c r="G366" i="3"/>
  <c r="G367" i="3"/>
  <c r="G368" i="3"/>
  <c r="G369" i="3"/>
  <c r="G370" i="3"/>
  <c r="G371" i="3"/>
  <c r="G372" i="3"/>
  <c r="G373" i="3"/>
  <c r="G374" i="3"/>
  <c r="G375" i="3"/>
  <c r="G376" i="3"/>
  <c r="G377" i="3"/>
  <c r="G378" i="3"/>
  <c r="G379" i="3"/>
  <c r="G380" i="3"/>
  <c r="G381" i="3"/>
  <c r="G382" i="3"/>
  <c r="G383" i="3"/>
  <c r="G384" i="3"/>
  <c r="G385" i="3"/>
  <c r="G386" i="3"/>
  <c r="G387" i="3"/>
  <c r="G388" i="3"/>
  <c r="G389" i="3"/>
  <c r="G390" i="3"/>
  <c r="G391" i="3"/>
  <c r="G392" i="3"/>
  <c r="G393" i="3"/>
  <c r="G394" i="3"/>
  <c r="G395" i="3"/>
  <c r="G396" i="3"/>
  <c r="G397" i="3"/>
  <c r="G398" i="3"/>
  <c r="G399" i="3"/>
  <c r="G400" i="3"/>
  <c r="G401" i="3"/>
  <c r="G402" i="3"/>
  <c r="G403" i="3"/>
  <c r="G404" i="3"/>
  <c r="G405" i="3"/>
  <c r="G406" i="3"/>
  <c r="G407" i="3"/>
  <c r="G408" i="3"/>
  <c r="G409" i="3"/>
  <c r="G410" i="3"/>
  <c r="G411" i="3"/>
  <c r="G412" i="3"/>
  <c r="G413" i="3"/>
  <c r="G414" i="3"/>
  <c r="G415" i="3"/>
  <c r="G416" i="3"/>
  <c r="G417" i="3"/>
  <c r="G418" i="3"/>
  <c r="G419" i="3"/>
  <c r="G420" i="3"/>
  <c r="G421" i="3"/>
  <c r="G422" i="3"/>
  <c r="G423" i="3"/>
  <c r="G424" i="3"/>
  <c r="G425" i="3"/>
  <c r="G426" i="3"/>
  <c r="G427" i="3"/>
  <c r="G428" i="3"/>
  <c r="G429" i="3"/>
  <c r="G430" i="3"/>
  <c r="G431" i="3"/>
  <c r="G432" i="3"/>
  <c r="G433" i="3"/>
  <c r="G434" i="3"/>
  <c r="G435" i="3"/>
  <c r="G436" i="3"/>
  <c r="G437" i="3"/>
  <c r="G438" i="3"/>
  <c r="G439" i="3"/>
  <c r="G440" i="3"/>
  <c r="G441" i="3"/>
  <c r="G442" i="3"/>
  <c r="G443" i="3"/>
  <c r="G444" i="3"/>
  <c r="G445" i="3"/>
  <c r="G446" i="3"/>
  <c r="G447" i="3"/>
  <c r="G448" i="3"/>
  <c r="G449" i="3"/>
  <c r="G450" i="3"/>
  <c r="G451" i="3"/>
  <c r="G452" i="3"/>
  <c r="G453" i="3"/>
  <c r="G454" i="3"/>
  <c r="G455" i="3"/>
  <c r="G456" i="3"/>
  <c r="G457" i="3"/>
  <c r="G458" i="3"/>
  <c r="G459" i="3"/>
  <c r="G460" i="3"/>
  <c r="G461" i="3"/>
  <c r="G462" i="3"/>
  <c r="G463" i="3"/>
  <c r="G464" i="3"/>
  <c r="G465" i="3"/>
  <c r="G466" i="3"/>
  <c r="G467" i="3"/>
  <c r="G468" i="3"/>
  <c r="G469" i="3"/>
  <c r="G470" i="3"/>
  <c r="G471" i="3"/>
  <c r="G472" i="3"/>
  <c r="G473" i="3"/>
  <c r="G474" i="3"/>
  <c r="G475" i="3"/>
  <c r="G476" i="3"/>
  <c r="G477" i="3"/>
  <c r="G478" i="3"/>
  <c r="G479" i="3"/>
  <c r="G480" i="3"/>
  <c r="G481" i="3"/>
  <c r="G482" i="3"/>
  <c r="G483" i="3"/>
  <c r="G484" i="3"/>
  <c r="G485" i="3"/>
  <c r="G486" i="3"/>
  <c r="G487" i="3"/>
  <c r="G488" i="3"/>
  <c r="G489" i="3"/>
  <c r="G490" i="3"/>
  <c r="G491" i="3"/>
  <c r="G492" i="3"/>
  <c r="G493" i="3"/>
  <c r="G494" i="3"/>
  <c r="G495" i="3"/>
  <c r="G496" i="3"/>
  <c r="G497" i="3"/>
  <c r="G498" i="3"/>
  <c r="G499" i="3"/>
  <c r="G500" i="3"/>
  <c r="G501" i="3"/>
  <c r="G502" i="3"/>
  <c r="G503" i="3"/>
  <c r="G504" i="3"/>
  <c r="G505" i="3"/>
  <c r="G506" i="3"/>
  <c r="G507" i="3"/>
  <c r="G508" i="3"/>
  <c r="G509" i="3"/>
  <c r="G510" i="3"/>
  <c r="G511" i="3"/>
  <c r="G512" i="3"/>
  <c r="G513" i="3"/>
  <c r="G514" i="3"/>
  <c r="G515" i="3"/>
  <c r="G516" i="3"/>
  <c r="G517" i="3"/>
  <c r="G518" i="3"/>
  <c r="G519" i="3"/>
  <c r="G520" i="3"/>
  <c r="G521" i="3"/>
  <c r="G522" i="3"/>
  <c r="G523" i="3"/>
  <c r="G524" i="3"/>
  <c r="G525" i="3"/>
  <c r="G526" i="3"/>
  <c r="G527" i="3"/>
  <c r="G528" i="3"/>
  <c r="G529" i="3"/>
  <c r="G530" i="3"/>
  <c r="G531" i="3"/>
  <c r="G532" i="3"/>
  <c r="G533" i="3"/>
  <c r="G534" i="3"/>
  <c r="G535" i="3"/>
  <c r="G536" i="3"/>
  <c r="G537" i="3"/>
  <c r="G538" i="3"/>
  <c r="G539" i="3"/>
  <c r="G540" i="3"/>
  <c r="G541" i="3"/>
  <c r="G542" i="3"/>
  <c r="G543" i="3"/>
  <c r="G544" i="3"/>
  <c r="G545" i="3"/>
  <c r="G546" i="3"/>
  <c r="G547" i="3"/>
  <c r="G548" i="3"/>
  <c r="G549" i="3"/>
  <c r="G550" i="3"/>
  <c r="G551" i="3"/>
  <c r="G552" i="3"/>
  <c r="G553" i="3"/>
  <c r="G554" i="3"/>
  <c r="G555" i="3"/>
  <c r="G556" i="3"/>
  <c r="G557" i="3"/>
  <c r="G558" i="3"/>
  <c r="G559" i="3"/>
  <c r="G560" i="3"/>
  <c r="G561" i="3"/>
  <c r="G562" i="3"/>
  <c r="G563" i="3"/>
  <c r="G564" i="3"/>
  <c r="G565" i="3"/>
  <c r="G566" i="3"/>
  <c r="G567" i="3"/>
  <c r="G568" i="3"/>
  <c r="G569" i="3"/>
  <c r="G570" i="3"/>
  <c r="G571" i="3"/>
  <c r="G572" i="3"/>
  <c r="G573" i="3"/>
  <c r="G574" i="3"/>
  <c r="G575" i="3"/>
  <c r="G576" i="3"/>
  <c r="G577" i="3"/>
  <c r="G578" i="3"/>
  <c r="G579" i="3"/>
  <c r="G580" i="3"/>
  <c r="G581" i="3"/>
  <c r="G582" i="3"/>
  <c r="G583" i="3"/>
  <c r="G584" i="3"/>
  <c r="G585" i="3"/>
  <c r="G586" i="3"/>
  <c r="G587" i="3"/>
  <c r="G588" i="3"/>
  <c r="G589" i="3"/>
  <c r="G590" i="3"/>
  <c r="G591" i="3"/>
  <c r="G592" i="3"/>
  <c r="G593" i="3"/>
  <c r="G594" i="3"/>
  <c r="G595" i="3"/>
  <c r="G596" i="3"/>
  <c r="G597" i="3"/>
  <c r="G598" i="3"/>
  <c r="G599" i="3"/>
  <c r="G600" i="3"/>
  <c r="G601" i="3"/>
  <c r="G602" i="3"/>
  <c r="G603" i="3"/>
  <c r="G604" i="3"/>
  <c r="G605" i="3"/>
  <c r="G606" i="3"/>
  <c r="G607" i="3"/>
  <c r="G608" i="3"/>
  <c r="G609" i="3"/>
  <c r="G610" i="3"/>
  <c r="G611" i="3"/>
  <c r="G612" i="3"/>
  <c r="G613" i="3"/>
  <c r="G614" i="3"/>
  <c r="G615" i="3"/>
  <c r="G616" i="3"/>
  <c r="G617" i="3"/>
  <c r="G618" i="3"/>
  <c r="G619" i="3"/>
  <c r="G620" i="3"/>
  <c r="G621" i="3"/>
  <c r="G622" i="3"/>
  <c r="G623" i="3"/>
  <c r="G624" i="3"/>
  <c r="G625" i="3"/>
  <c r="G626" i="3"/>
  <c r="G627" i="3"/>
  <c r="G628" i="3"/>
  <c r="G629" i="3"/>
  <c r="G630" i="3"/>
  <c r="G631" i="3"/>
  <c r="G632" i="3"/>
  <c r="G633" i="3"/>
  <c r="G634" i="3"/>
  <c r="G635" i="3"/>
  <c r="G636" i="3"/>
  <c r="G637" i="3"/>
  <c r="G638" i="3"/>
  <c r="G639" i="3"/>
  <c r="G640" i="3"/>
  <c r="G641" i="3"/>
  <c r="G642" i="3"/>
  <c r="G643" i="3"/>
  <c r="G644" i="3"/>
  <c r="G645" i="3"/>
  <c r="G646" i="3"/>
  <c r="G647" i="3"/>
  <c r="G648" i="3"/>
  <c r="G649" i="3"/>
  <c r="G650" i="3"/>
  <c r="G651" i="3"/>
  <c r="G652" i="3"/>
  <c r="G653" i="3"/>
  <c r="G654" i="3"/>
  <c r="G655" i="3"/>
  <c r="G656" i="3"/>
  <c r="G657" i="3"/>
  <c r="G658" i="3"/>
  <c r="G659" i="3"/>
  <c r="G660" i="3"/>
  <c r="G661" i="3"/>
  <c r="G662" i="3"/>
  <c r="G663" i="3"/>
  <c r="G664" i="3"/>
  <c r="G665" i="3"/>
  <c r="G666" i="3"/>
  <c r="G667" i="3"/>
  <c r="G668" i="3"/>
  <c r="G669" i="3"/>
  <c r="G670" i="3"/>
  <c r="G671" i="3"/>
  <c r="G672" i="3"/>
  <c r="G673" i="3"/>
  <c r="G674" i="3"/>
  <c r="G675" i="3"/>
  <c r="G676" i="3"/>
  <c r="G677" i="3"/>
  <c r="G678" i="3"/>
  <c r="G679" i="3"/>
  <c r="G680" i="3"/>
  <c r="G681" i="3"/>
  <c r="G682" i="3"/>
  <c r="G683" i="3"/>
  <c r="G684" i="3"/>
  <c r="G685" i="3"/>
  <c r="G686" i="3"/>
  <c r="G687" i="3"/>
  <c r="G688" i="3"/>
  <c r="G689" i="3"/>
  <c r="G690" i="3"/>
  <c r="G691" i="3"/>
  <c r="G692" i="3"/>
  <c r="G693" i="3"/>
  <c r="G694" i="3"/>
  <c r="G695" i="3"/>
  <c r="G696" i="3"/>
  <c r="G697" i="3"/>
  <c r="G698" i="3"/>
  <c r="G699" i="3"/>
  <c r="G700" i="3"/>
  <c r="G701" i="3"/>
  <c r="G702" i="3"/>
  <c r="G703" i="3"/>
  <c r="G704" i="3"/>
  <c r="G705" i="3"/>
  <c r="G706" i="3"/>
  <c r="G707" i="3"/>
  <c r="G708" i="3"/>
  <c r="G709" i="3"/>
  <c r="G710" i="3"/>
  <c r="G711" i="3"/>
  <c r="G712" i="3"/>
  <c r="G713" i="3"/>
  <c r="G714" i="3"/>
  <c r="G715" i="3"/>
  <c r="G716" i="3"/>
  <c r="G717" i="3"/>
  <c r="G718" i="3"/>
  <c r="G719" i="3"/>
  <c r="G720" i="3"/>
  <c r="G721" i="3"/>
  <c r="G722" i="3"/>
  <c r="G723" i="3"/>
  <c r="G724" i="3"/>
  <c r="G725" i="3"/>
  <c r="G726" i="3"/>
  <c r="G727" i="3"/>
  <c r="G728" i="3"/>
  <c r="G729" i="3"/>
  <c r="G730" i="3"/>
  <c r="G731" i="3"/>
  <c r="G732" i="3"/>
  <c r="G733" i="3"/>
  <c r="G734" i="3"/>
  <c r="G735" i="3"/>
  <c r="G736" i="3"/>
  <c r="G737" i="3"/>
  <c r="G738" i="3"/>
  <c r="G739" i="3"/>
  <c r="G740" i="3"/>
  <c r="G741" i="3"/>
  <c r="G742" i="3"/>
  <c r="G743" i="3"/>
  <c r="G744" i="3"/>
  <c r="G745" i="3"/>
  <c r="G746" i="3"/>
  <c r="G747" i="3"/>
  <c r="G748" i="3"/>
  <c r="G749" i="3"/>
  <c r="G750" i="3"/>
  <c r="G751" i="3"/>
  <c r="G752" i="3"/>
  <c r="G753" i="3"/>
  <c r="G754" i="3"/>
  <c r="G755" i="3"/>
  <c r="G756" i="3"/>
  <c r="G757" i="3"/>
  <c r="G758" i="3"/>
  <c r="G759" i="3"/>
  <c r="G760" i="3"/>
  <c r="G761" i="3"/>
  <c r="G762" i="3"/>
  <c r="G763" i="3"/>
  <c r="G764" i="3"/>
  <c r="G765" i="3"/>
  <c r="G766" i="3"/>
  <c r="G767" i="3"/>
  <c r="G768" i="3"/>
  <c r="G769" i="3"/>
  <c r="G770" i="3"/>
  <c r="G771" i="3"/>
  <c r="G772" i="3"/>
  <c r="G773" i="3"/>
  <c r="G774" i="3"/>
  <c r="G775" i="3"/>
  <c r="G776" i="3"/>
  <c r="G777" i="3"/>
  <c r="G778" i="3"/>
  <c r="G779" i="3"/>
  <c r="G780" i="3"/>
  <c r="G781" i="3"/>
  <c r="G782" i="3"/>
  <c r="G783" i="3"/>
  <c r="G784" i="3"/>
  <c r="G785" i="3"/>
  <c r="G786" i="3"/>
  <c r="G787" i="3"/>
  <c r="G788" i="3"/>
  <c r="G789" i="3"/>
  <c r="G790" i="3"/>
  <c r="G791" i="3"/>
  <c r="G792" i="3"/>
  <c r="G793" i="3"/>
  <c r="G794" i="3"/>
  <c r="G795" i="3"/>
  <c r="G796" i="3"/>
  <c r="G797" i="3"/>
  <c r="G798" i="3"/>
  <c r="G799" i="3"/>
  <c r="G800" i="3"/>
  <c r="G801" i="3"/>
  <c r="G802" i="3"/>
  <c r="G803" i="3"/>
  <c r="G804" i="3"/>
  <c r="G805" i="3"/>
  <c r="G806" i="3"/>
  <c r="G807" i="3"/>
  <c r="G808" i="3"/>
  <c r="G809" i="3"/>
  <c r="G810" i="3"/>
  <c r="G811" i="3"/>
  <c r="G812" i="3"/>
  <c r="G813" i="3"/>
  <c r="G814" i="3"/>
  <c r="G815" i="3"/>
  <c r="G816" i="3"/>
  <c r="G817" i="3"/>
  <c r="G818" i="3"/>
  <c r="G819" i="3"/>
  <c r="G820" i="3"/>
  <c r="G821" i="3"/>
  <c r="G822" i="3"/>
  <c r="G823" i="3"/>
  <c r="G824" i="3"/>
  <c r="G825" i="3"/>
  <c r="G826" i="3"/>
  <c r="G827" i="3"/>
  <c r="G828" i="3"/>
  <c r="G829" i="3"/>
  <c r="G830" i="3"/>
  <c r="G831" i="3"/>
  <c r="G832" i="3"/>
  <c r="G833" i="3"/>
  <c r="G834" i="3"/>
  <c r="G835" i="3"/>
  <c r="G836" i="3"/>
  <c r="G837" i="3"/>
  <c r="G838" i="3"/>
  <c r="G839" i="3"/>
  <c r="G840" i="3"/>
  <c r="G841" i="3"/>
  <c r="G842" i="3"/>
  <c r="G843" i="3"/>
  <c r="G844" i="3"/>
  <c r="G845" i="3"/>
  <c r="G846" i="3"/>
  <c r="G847" i="3"/>
  <c r="G848" i="3"/>
  <c r="G849" i="3"/>
  <c r="G850" i="3"/>
  <c r="G851" i="3"/>
  <c r="G852" i="3"/>
  <c r="G853" i="3"/>
  <c r="G854" i="3"/>
  <c r="G855" i="3"/>
  <c r="G856" i="3"/>
  <c r="G857" i="3"/>
  <c r="G858" i="3"/>
  <c r="G859" i="3"/>
  <c r="G860" i="3"/>
  <c r="G861" i="3"/>
  <c r="G862" i="3"/>
  <c r="G863" i="3"/>
  <c r="G864" i="3"/>
  <c r="G865" i="3"/>
  <c r="G866" i="3"/>
  <c r="G867" i="3"/>
  <c r="G868" i="3"/>
  <c r="G869" i="3"/>
  <c r="G870" i="3"/>
  <c r="G871" i="3"/>
  <c r="G872" i="3"/>
  <c r="G873" i="3"/>
  <c r="G874" i="3"/>
  <c r="G875" i="3"/>
  <c r="G876" i="3"/>
  <c r="G877" i="3"/>
  <c r="G878" i="3"/>
  <c r="G879" i="3"/>
  <c r="G880" i="3"/>
  <c r="G881" i="3"/>
  <c r="G882" i="3"/>
  <c r="G883" i="3"/>
  <c r="G884" i="3"/>
  <c r="G885" i="3"/>
  <c r="G886" i="3"/>
  <c r="G887" i="3"/>
  <c r="G888" i="3"/>
  <c r="G889" i="3"/>
  <c r="G890" i="3"/>
  <c r="G891" i="3"/>
  <c r="G892" i="3"/>
  <c r="G893" i="3"/>
  <c r="G894" i="3"/>
  <c r="G895" i="3"/>
  <c r="G896" i="3"/>
  <c r="G897" i="3"/>
  <c r="G898" i="3"/>
  <c r="G899" i="3"/>
  <c r="G900" i="3"/>
  <c r="G901" i="3"/>
  <c r="G902" i="3"/>
  <c r="G903" i="3"/>
  <c r="G904" i="3"/>
  <c r="G905" i="3"/>
  <c r="G906" i="3"/>
  <c r="G907" i="3"/>
  <c r="G908" i="3"/>
  <c r="G909" i="3"/>
  <c r="G910" i="3"/>
  <c r="G911" i="3"/>
  <c r="G912" i="3"/>
  <c r="G913" i="3"/>
  <c r="G914" i="3"/>
  <c r="G915" i="3"/>
  <c r="G916" i="3"/>
  <c r="G917" i="3"/>
  <c r="G918" i="3"/>
  <c r="G919" i="3"/>
  <c r="G920" i="3"/>
  <c r="G921" i="3"/>
  <c r="G922" i="3"/>
  <c r="G923" i="3"/>
  <c r="G924" i="3"/>
  <c r="G925" i="3"/>
  <c r="G926" i="3"/>
  <c r="G927" i="3"/>
  <c r="G928" i="3"/>
  <c r="G929" i="3"/>
  <c r="G930" i="3"/>
  <c r="G931" i="3"/>
  <c r="G932" i="3"/>
  <c r="G933" i="3"/>
  <c r="G934" i="3"/>
  <c r="G935" i="3"/>
  <c r="G936" i="3"/>
  <c r="G937" i="3"/>
  <c r="G938" i="3"/>
  <c r="G939" i="3"/>
  <c r="G940" i="3"/>
  <c r="G941" i="3"/>
  <c r="G942" i="3"/>
  <c r="G943" i="3"/>
  <c r="G944" i="3"/>
  <c r="G945" i="3"/>
  <c r="G946" i="3"/>
  <c r="G947" i="3"/>
  <c r="G948" i="3"/>
  <c r="G949" i="3"/>
  <c r="G950" i="3"/>
  <c r="G951" i="3"/>
  <c r="G952" i="3"/>
  <c r="G953" i="3"/>
  <c r="G954" i="3"/>
  <c r="G955" i="3"/>
  <c r="G956" i="3"/>
  <c r="G957" i="3"/>
  <c r="G958" i="3"/>
  <c r="G959" i="3"/>
  <c r="G960" i="3"/>
  <c r="G961" i="3"/>
  <c r="G962" i="3"/>
  <c r="G963" i="3"/>
  <c r="G964" i="3"/>
  <c r="G965" i="3"/>
  <c r="G966" i="3"/>
  <c r="G967" i="3"/>
  <c r="G968" i="3"/>
  <c r="G969" i="3"/>
  <c r="G970" i="3"/>
  <c r="G971" i="3"/>
  <c r="G972" i="3"/>
  <c r="G973" i="3"/>
  <c r="G974" i="3"/>
  <c r="G975" i="3"/>
  <c r="G976" i="3"/>
  <c r="G977" i="3"/>
  <c r="G978" i="3"/>
  <c r="G979" i="3"/>
  <c r="G980" i="3"/>
  <c r="G981" i="3"/>
  <c r="G982" i="3"/>
  <c r="G983" i="3"/>
  <c r="G984" i="3"/>
  <c r="G985" i="3"/>
  <c r="G986" i="3"/>
  <c r="G987" i="3"/>
  <c r="G988" i="3"/>
  <c r="G989" i="3"/>
  <c r="G990" i="3"/>
  <c r="G991" i="3"/>
  <c r="G992" i="3"/>
  <c r="G993" i="3"/>
  <c r="G994" i="3"/>
  <c r="G995" i="3"/>
  <c r="G996" i="3"/>
  <c r="G997" i="3"/>
  <c r="G998" i="3"/>
  <c r="G999" i="3"/>
  <c r="G1000" i="3"/>
  <c r="G1001" i="3"/>
  <c r="G1002" i="3"/>
  <c r="G1003" i="3"/>
  <c r="G14" i="3"/>
  <c r="G15" i="3"/>
  <c r="G16" i="3"/>
  <c r="G17" i="3"/>
  <c r="G18" i="3"/>
  <c r="G19" i="3"/>
  <c r="G20" i="3"/>
  <c r="G21" i="3"/>
  <c r="G22" i="3"/>
  <c r="G23" i="3"/>
  <c r="G24" i="3"/>
  <c r="G25" i="3"/>
  <c r="G26" i="3"/>
  <c r="G27" i="3"/>
  <c r="G28" i="3"/>
  <c r="G29" i="3"/>
  <c r="G30" i="3"/>
  <c r="G31" i="3"/>
  <c r="G32" i="3"/>
  <c r="G33" i="3"/>
  <c r="G34" i="3"/>
  <c r="G35" i="3"/>
  <c r="G36" i="3"/>
  <c r="G37" i="3"/>
  <c r="G38" i="3"/>
  <c r="G39" i="3"/>
  <c r="G40" i="3"/>
  <c r="G41" i="3"/>
  <c r="G42" i="3"/>
  <c r="G43" i="3"/>
  <c r="G44" i="3"/>
  <c r="G45" i="3"/>
  <c r="G46" i="3"/>
  <c r="G47" i="3"/>
  <c r="G48" i="3"/>
  <c r="G49" i="3"/>
  <c r="G50" i="3"/>
  <c r="G51" i="3"/>
  <c r="G52" i="3"/>
  <c r="G53" i="3"/>
  <c r="G54" i="3"/>
  <c r="G55" i="3"/>
  <c r="G56" i="3"/>
  <c r="G57" i="3"/>
  <c r="G58" i="3"/>
  <c r="G59" i="3"/>
  <c r="G60" i="3"/>
  <c r="G61" i="3"/>
  <c r="G62" i="3"/>
  <c r="G63" i="3"/>
  <c r="G64" i="3"/>
  <c r="G65" i="3"/>
  <c r="G66" i="3"/>
  <c r="G67" i="3"/>
  <c r="G68" i="3"/>
  <c r="G69" i="3"/>
  <c r="G70" i="3"/>
  <c r="G71" i="3"/>
  <c r="G72" i="3"/>
  <c r="G73" i="3"/>
  <c r="G74" i="3"/>
  <c r="G75" i="3"/>
  <c r="G76" i="3"/>
  <c r="G77" i="3"/>
  <c r="G78" i="3"/>
  <c r="G79" i="3"/>
  <c r="G80" i="3"/>
  <c r="G81" i="3"/>
  <c r="G82" i="3"/>
  <c r="G83" i="3"/>
  <c r="G84" i="3"/>
  <c r="G85" i="3"/>
  <c r="G86" i="3"/>
  <c r="G87" i="3"/>
  <c r="G88" i="3"/>
  <c r="G89" i="3"/>
  <c r="G90" i="3"/>
  <c r="G91" i="3"/>
  <c r="G92" i="3"/>
  <c r="G93" i="3"/>
  <c r="G94" i="3"/>
  <c r="G95" i="3"/>
  <c r="G96" i="3"/>
  <c r="G97" i="3"/>
  <c r="G98" i="3"/>
  <c r="G99" i="3"/>
  <c r="G100" i="3"/>
  <c r="G101" i="3"/>
  <c r="G102" i="3"/>
  <c r="G103" i="3"/>
  <c r="G104" i="3"/>
  <c r="G105" i="3"/>
  <c r="G106" i="3"/>
  <c r="G107" i="3"/>
  <c r="G108" i="3"/>
  <c r="G109" i="3"/>
  <c r="G110" i="3"/>
  <c r="G111" i="3"/>
  <c r="G112" i="3"/>
  <c r="G113" i="3"/>
  <c r="G114" i="3"/>
  <c r="G115" i="3"/>
  <c r="G116" i="3"/>
  <c r="G117" i="3"/>
  <c r="G118" i="3"/>
  <c r="G119" i="3"/>
  <c r="G120" i="3"/>
  <c r="G121" i="3"/>
  <c r="G122" i="3"/>
  <c r="G123" i="3"/>
  <c r="G124" i="3"/>
  <c r="G125" i="3"/>
  <c r="G126" i="3"/>
  <c r="G127" i="3"/>
  <c r="G128" i="3"/>
  <c r="G129" i="3"/>
  <c r="G130" i="3"/>
  <c r="G131" i="3"/>
  <c r="G132" i="3"/>
  <c r="G133" i="3"/>
  <c r="G134" i="3"/>
  <c r="G135" i="3"/>
  <c r="G136" i="3"/>
  <c r="G137" i="3"/>
  <c r="G138" i="3"/>
  <c r="G139" i="3"/>
  <c r="G140" i="3"/>
  <c r="G141" i="3"/>
  <c r="G142" i="3"/>
  <c r="G143" i="3"/>
  <c r="G144" i="3"/>
  <c r="G145" i="3"/>
  <c r="G146" i="3"/>
  <c r="G147" i="3"/>
  <c r="G148" i="3"/>
  <c r="G149" i="3"/>
  <c r="G150" i="3"/>
  <c r="G151" i="3"/>
  <c r="G152" i="3"/>
  <c r="G153" i="3"/>
  <c r="G154" i="3"/>
  <c r="G155" i="3"/>
  <c r="G156" i="3"/>
  <c r="G157" i="3"/>
  <c r="G158" i="3"/>
  <c r="G159" i="3"/>
  <c r="G160" i="3"/>
  <c r="G161" i="3"/>
  <c r="G162" i="3"/>
  <c r="G163" i="3"/>
  <c r="G164" i="3"/>
  <c r="G165" i="3"/>
  <c r="G166" i="3"/>
  <c r="G167" i="3"/>
  <c r="G168" i="3"/>
  <c r="G169" i="3"/>
  <c r="G170" i="3"/>
  <c r="G171" i="3"/>
  <c r="G172" i="3"/>
  <c r="G173" i="3"/>
  <c r="G174" i="3"/>
  <c r="G175" i="3"/>
  <c r="G176" i="3"/>
  <c r="G177" i="3"/>
  <c r="G178" i="3"/>
  <c r="G179" i="3"/>
  <c r="G180" i="3"/>
  <c r="G181" i="3"/>
  <c r="G182" i="3"/>
  <c r="G183" i="3"/>
  <c r="G184" i="3"/>
  <c r="G185" i="3"/>
  <c r="G186" i="3"/>
  <c r="G187" i="3"/>
  <c r="G188" i="3"/>
  <c r="G189" i="3"/>
  <c r="G190" i="3"/>
  <c r="G191" i="3"/>
  <c r="G192" i="3"/>
  <c r="G193" i="3"/>
  <c r="G194" i="3"/>
  <c r="G195" i="3"/>
  <c r="G196" i="3"/>
  <c r="G197" i="3"/>
  <c r="G198" i="3"/>
  <c r="G199" i="3"/>
  <c r="G200" i="3"/>
  <c r="G201" i="3"/>
  <c r="G202" i="3"/>
  <c r="G203" i="3"/>
  <c r="G204" i="3"/>
  <c r="G205" i="3"/>
  <c r="G206" i="3"/>
  <c r="G207" i="3"/>
  <c r="G208" i="3"/>
  <c r="G209" i="3"/>
  <c r="G210" i="3"/>
  <c r="G211" i="3"/>
  <c r="G212" i="3"/>
  <c r="G213" i="3"/>
  <c r="G214" i="3"/>
  <c r="G215" i="3"/>
  <c r="G216" i="3"/>
  <c r="G217" i="3"/>
  <c r="G218" i="3"/>
  <c r="G219" i="3"/>
  <c r="G220" i="3"/>
  <c r="G221" i="3"/>
  <c r="G222" i="3"/>
  <c r="G223" i="3"/>
  <c r="G224" i="3"/>
  <c r="G225" i="3"/>
  <c r="G226" i="3"/>
  <c r="G227" i="3"/>
  <c r="G228" i="3"/>
  <c r="G229" i="3"/>
  <c r="G230" i="3"/>
  <c r="G231" i="3"/>
  <c r="G232" i="3"/>
  <c r="G233" i="3"/>
  <c r="G234" i="3"/>
  <c r="G235" i="3"/>
  <c r="G236" i="3"/>
  <c r="G237" i="3"/>
  <c r="G238" i="3"/>
  <c r="G239" i="3"/>
  <c r="G240" i="3"/>
  <c r="G241" i="3"/>
  <c r="G242" i="3"/>
  <c r="G243" i="3"/>
  <c r="G244" i="3"/>
  <c r="G245" i="3"/>
  <c r="G246" i="3"/>
  <c r="G247" i="3"/>
  <c r="G248" i="3"/>
  <c r="G249" i="3"/>
  <c r="G250" i="3"/>
  <c r="G251" i="3"/>
  <c r="G252" i="3"/>
  <c r="G253" i="3"/>
  <c r="G254" i="3"/>
  <c r="G255" i="3"/>
  <c r="G256" i="3"/>
  <c r="G257" i="3"/>
  <c r="G258" i="3"/>
  <c r="G259" i="3"/>
  <c r="G260" i="3"/>
  <c r="G261" i="3"/>
  <c r="G262" i="3"/>
  <c r="G263" i="3"/>
  <c r="G264" i="3"/>
  <c r="G265" i="3"/>
  <c r="G266" i="3"/>
  <c r="G267" i="3"/>
  <c r="G268" i="3"/>
  <c r="G269" i="3"/>
  <c r="G270" i="3"/>
  <c r="G271" i="3"/>
  <c r="G272" i="3"/>
  <c r="G273" i="3"/>
  <c r="G274" i="3"/>
  <c r="G275" i="3"/>
  <c r="G276" i="3"/>
  <c r="G277" i="3"/>
  <c r="G278" i="3"/>
  <c r="G279" i="3"/>
  <c r="G280" i="3"/>
  <c r="G281" i="3"/>
  <c r="G282" i="3"/>
  <c r="G283" i="3"/>
  <c r="G284" i="3"/>
  <c r="G285" i="3"/>
  <c r="G286" i="3"/>
  <c r="G287" i="3"/>
  <c r="G288" i="3"/>
  <c r="G289" i="3"/>
  <c r="G290" i="3"/>
  <c r="G291" i="3"/>
  <c r="G292" i="3"/>
  <c r="G293" i="3"/>
  <c r="G294" i="3"/>
  <c r="G295" i="3"/>
  <c r="G13" i="3"/>
  <c r="A6" i="1"/>
  <c r="A7" i="1"/>
  <c r="A8" i="1"/>
  <c r="A9" i="1"/>
  <c r="A10" i="1"/>
  <c r="A11" i="1"/>
  <c r="A12" i="1"/>
  <c r="A13" i="1"/>
  <c r="A14" i="1"/>
  <c r="A15" i="1"/>
  <c r="A16" i="1"/>
  <c r="A17" i="1"/>
  <c r="A18" i="1"/>
  <c r="A19" i="1"/>
  <c r="A20" i="1"/>
  <c r="A21" i="1"/>
  <c r="A22" i="1"/>
  <c r="A23" i="1"/>
  <c r="A24" i="1"/>
  <c r="A25" i="1"/>
  <c r="A26" i="1"/>
  <c r="A27" i="1"/>
  <c r="A28" i="1"/>
  <c r="A29" i="1"/>
  <c r="A30" i="1"/>
  <c r="A31" i="1"/>
  <c r="A32" i="1"/>
  <c r="A33" i="1"/>
  <c r="A34" i="1"/>
  <c r="A35" i="1"/>
  <c r="A36" i="1"/>
  <c r="A37" i="1"/>
  <c r="A38" i="1"/>
  <c r="A39" i="1"/>
  <c r="A40" i="1"/>
  <c r="A41" i="1"/>
  <c r="A42" i="1"/>
  <c r="A43" i="1"/>
  <c r="A44" i="1"/>
  <c r="A45" i="1"/>
  <c r="A46" i="1"/>
  <c r="A47" i="1"/>
  <c r="A48" i="1"/>
  <c r="A49" i="1"/>
  <c r="A50" i="1"/>
  <c r="A51" i="1"/>
  <c r="A52" i="1"/>
  <c r="A53" i="1"/>
  <c r="A54" i="1"/>
  <c r="A55" i="1"/>
  <c r="A56" i="1"/>
  <c r="A57" i="1"/>
  <c r="A58" i="1"/>
  <c r="A59" i="1"/>
  <c r="A60" i="1"/>
  <c r="A61" i="1"/>
  <c r="A62" i="1"/>
  <c r="A63" i="1"/>
  <c r="A64" i="1"/>
  <c r="A65" i="1"/>
  <c r="A66" i="1"/>
  <c r="A67" i="1"/>
  <c r="A68" i="1"/>
  <c r="A69" i="1"/>
  <c r="A70" i="1"/>
  <c r="A71" i="1"/>
  <c r="A72" i="1"/>
  <c r="A73" i="1"/>
  <c r="A74" i="1"/>
  <c r="A75" i="1"/>
  <c r="A76" i="1"/>
  <c r="A77" i="1"/>
  <c r="A78" i="1"/>
  <c r="A79" i="1"/>
  <c r="A80" i="1"/>
  <c r="A81" i="1"/>
  <c r="A82" i="1"/>
  <c r="A83" i="1"/>
  <c r="A84" i="1"/>
  <c r="A85" i="1"/>
  <c r="A86" i="1"/>
  <c r="A87" i="1"/>
  <c r="A88" i="1"/>
  <c r="A89" i="1"/>
  <c r="A90" i="1"/>
  <c r="A91" i="1"/>
  <c r="A92" i="1"/>
  <c r="A93" i="1"/>
  <c r="A94" i="1"/>
  <c r="A95" i="1"/>
  <c r="A96" i="1"/>
  <c r="A97" i="1"/>
  <c r="A98" i="1"/>
  <c r="A99" i="1"/>
  <c r="A100" i="1"/>
  <c r="A101" i="1"/>
  <c r="A102" i="1"/>
  <c r="A103" i="1"/>
  <c r="A104" i="1"/>
  <c r="A105" i="1"/>
  <c r="A106" i="1"/>
  <c r="A107" i="1"/>
  <c r="A108" i="1"/>
  <c r="A109" i="1"/>
  <c r="A110" i="1"/>
  <c r="A111" i="1"/>
  <c r="A112" i="1"/>
  <c r="A113" i="1"/>
  <c r="A114" i="1"/>
  <c r="A115" i="1"/>
  <c r="A116" i="1"/>
  <c r="A117" i="1"/>
  <c r="A118" i="1"/>
  <c r="A119" i="1"/>
  <c r="A120" i="1"/>
  <c r="A121" i="1"/>
  <c r="A122" i="1"/>
  <c r="A123" i="1"/>
  <c r="A124" i="1"/>
  <c r="A125" i="1"/>
  <c r="A126" i="1"/>
  <c r="A127" i="1"/>
  <c r="A128" i="1"/>
  <c r="A129" i="1"/>
  <c r="A130" i="1"/>
  <c r="A131" i="1"/>
  <c r="A132" i="1"/>
  <c r="A133" i="1"/>
  <c r="A134" i="1"/>
  <c r="A135" i="1"/>
  <c r="A136" i="1"/>
  <c r="A137" i="1"/>
  <c r="A138" i="1"/>
  <c r="A139" i="1"/>
  <c r="A140" i="1"/>
  <c r="A141" i="1"/>
  <c r="A142" i="1"/>
  <c r="A143" i="1"/>
  <c r="A144" i="1"/>
  <c r="A145" i="1"/>
  <c r="A146" i="1"/>
  <c r="A147" i="1"/>
  <c r="A148" i="1"/>
  <c r="A149" i="1"/>
  <c r="A150" i="1"/>
  <c r="A151" i="1"/>
  <c r="A152" i="1"/>
  <c r="A153" i="1"/>
  <c r="A154" i="1"/>
  <c r="A155" i="1"/>
  <c r="A156" i="1"/>
  <c r="A157" i="1"/>
  <c r="A158" i="1"/>
  <c r="A159" i="1"/>
  <c r="A160" i="1"/>
  <c r="A161" i="1"/>
  <c r="A162" i="1"/>
  <c r="A163" i="1"/>
  <c r="A164" i="1"/>
  <c r="A165" i="1"/>
  <c r="A166" i="1"/>
  <c r="A167" i="1"/>
  <c r="A168" i="1"/>
  <c r="A169" i="1"/>
  <c r="A170" i="1"/>
  <c r="A171" i="1"/>
  <c r="A172" i="1"/>
  <c r="A173" i="1"/>
  <c r="A174" i="1"/>
  <c r="A175" i="1"/>
  <c r="A176" i="1"/>
  <c r="A177" i="1"/>
  <c r="A178" i="1"/>
  <c r="A179" i="1"/>
  <c r="A180" i="1"/>
  <c r="A181" i="1"/>
  <c r="A182" i="1"/>
  <c r="A183" i="1"/>
  <c r="A184" i="1"/>
  <c r="A185" i="1"/>
  <c r="A186" i="1"/>
  <c r="A187" i="1"/>
  <c r="A188" i="1"/>
  <c r="A189" i="1"/>
  <c r="A190" i="1"/>
  <c r="A191" i="1"/>
  <c r="A192" i="1"/>
  <c r="A193" i="1"/>
  <c r="A194" i="1"/>
  <c r="A195" i="1"/>
  <c r="A196" i="1"/>
  <c r="A197" i="1"/>
  <c r="A198" i="1"/>
  <c r="A199" i="1"/>
  <c r="A200" i="1"/>
  <c r="A201" i="1"/>
  <c r="A202" i="1"/>
  <c r="A203" i="1"/>
  <c r="A204" i="1"/>
  <c r="A205" i="1"/>
  <c r="A206" i="1"/>
  <c r="A207" i="1"/>
  <c r="A208" i="1"/>
  <c r="A209" i="1"/>
  <c r="A210" i="1"/>
  <c r="A211" i="1"/>
  <c r="A212" i="1"/>
  <c r="A213" i="1"/>
  <c r="A214" i="1"/>
  <c r="A215" i="1"/>
  <c r="A216" i="1"/>
  <c r="A217" i="1"/>
  <c r="A218" i="1"/>
  <c r="A219" i="1"/>
  <c r="A220" i="1"/>
  <c r="A221" i="1"/>
  <c r="A222" i="1"/>
  <c r="A223" i="1"/>
  <c r="A224" i="1"/>
  <c r="A225" i="1"/>
  <c r="A226" i="1"/>
  <c r="A227" i="1"/>
  <c r="A228" i="1"/>
  <c r="A229" i="1"/>
  <c r="A230" i="1"/>
  <c r="A231" i="1"/>
  <c r="A232" i="1"/>
  <c r="A233" i="1"/>
  <c r="A234" i="1"/>
  <c r="A235" i="1"/>
  <c r="A236" i="1"/>
  <c r="A237" i="1"/>
  <c r="A238" i="1"/>
  <c r="A239" i="1"/>
  <c r="A240" i="1"/>
  <c r="A241" i="1"/>
  <c r="A242" i="1"/>
  <c r="A243" i="1"/>
  <c r="A244" i="1"/>
  <c r="A245" i="1"/>
  <c r="A246" i="1"/>
  <c r="A247" i="1"/>
  <c r="A248" i="1"/>
  <c r="A249" i="1"/>
  <c r="A250" i="1"/>
  <c r="A251" i="1"/>
  <c r="A252" i="1"/>
  <c r="A253" i="1"/>
  <c r="A254" i="1"/>
  <c r="A255" i="1"/>
  <c r="A256" i="1"/>
  <c r="A257" i="1"/>
  <c r="A258" i="1"/>
  <c r="A259" i="1"/>
  <c r="A260" i="1"/>
  <c r="A261" i="1"/>
  <c r="A262" i="1"/>
  <c r="A263" i="1"/>
  <c r="A264" i="1"/>
  <c r="A265" i="1"/>
  <c r="A266" i="1"/>
  <c r="A267" i="1"/>
  <c r="A268" i="1"/>
  <c r="A269" i="1"/>
  <c r="A270" i="1"/>
  <c r="A271" i="1"/>
  <c r="A272" i="1"/>
  <c r="A273" i="1"/>
  <c r="A274" i="1"/>
  <c r="A275" i="1"/>
  <c r="A276" i="1"/>
  <c r="A277" i="1"/>
  <c r="A278" i="1"/>
  <c r="A279" i="1"/>
  <c r="A280" i="1"/>
  <c r="A281" i="1"/>
  <c r="A282" i="1"/>
  <c r="A283" i="1"/>
  <c r="A284" i="1"/>
  <c r="A285" i="1"/>
  <c r="A286" i="1"/>
  <c r="A287" i="1"/>
  <c r="A288" i="1"/>
  <c r="A289" i="1"/>
  <c r="A290" i="1"/>
  <c r="A291" i="1"/>
  <c r="A292" i="1"/>
  <c r="A293" i="1"/>
  <c r="A294" i="1"/>
  <c r="A295" i="1"/>
  <c r="A296" i="1"/>
  <c r="A297" i="1"/>
  <c r="A298" i="1"/>
  <c r="A299" i="1"/>
  <c r="A300" i="1"/>
  <c r="A301" i="1"/>
  <c r="A302" i="1"/>
  <c r="A303" i="1"/>
  <c r="A304" i="1"/>
  <c r="A305" i="1"/>
  <c r="A306" i="1"/>
  <c r="A307" i="1"/>
  <c r="A308" i="1"/>
  <c r="A309" i="1"/>
  <c r="A310" i="1"/>
  <c r="A311" i="1"/>
  <c r="A312" i="1"/>
  <c r="A313" i="1"/>
  <c r="A314" i="1"/>
  <c r="A315" i="1"/>
  <c r="A316" i="1"/>
  <c r="A317" i="1"/>
  <c r="A318" i="1"/>
  <c r="A319" i="1"/>
  <c r="A320" i="1"/>
  <c r="A321" i="1"/>
  <c r="A322" i="1"/>
  <c r="A323" i="1"/>
  <c r="A324" i="1"/>
  <c r="A325" i="1"/>
  <c r="A326" i="1"/>
  <c r="A327" i="1"/>
  <c r="A328" i="1"/>
  <c r="A329" i="1"/>
  <c r="A330" i="1"/>
  <c r="A331" i="1"/>
  <c r="A332" i="1"/>
  <c r="A333" i="1"/>
  <c r="A334" i="1"/>
  <c r="A335" i="1"/>
  <c r="A336" i="1"/>
  <c r="A337" i="1"/>
  <c r="A338" i="1"/>
  <c r="A339" i="1"/>
  <c r="A340" i="1"/>
  <c r="A341" i="1"/>
  <c r="A342" i="1"/>
  <c r="A343" i="1"/>
  <c r="A344" i="1"/>
  <c r="A345" i="1"/>
  <c r="A346" i="1"/>
  <c r="A347" i="1"/>
  <c r="A348" i="1"/>
  <c r="A349" i="1"/>
  <c r="A350" i="1"/>
  <c r="AG350" i="1" l="1"/>
  <c r="AG351" i="1"/>
  <c r="M6" i="24"/>
  <c r="L6" i="24"/>
  <c r="I6" i="24"/>
  <c r="K6" i="24"/>
  <c r="H6" i="24"/>
  <c r="J6" i="24"/>
  <c r="E6" i="24"/>
  <c r="E5" i="30"/>
  <c r="J9" i="30"/>
  <c r="K8" i="30"/>
  <c r="H8" i="30"/>
  <c r="L7" i="30"/>
  <c r="I7" i="30"/>
  <c r="M6" i="30"/>
  <c r="E6" i="30"/>
  <c r="J5" i="30"/>
  <c r="K6" i="29"/>
  <c r="H6" i="29"/>
  <c r="J6" i="28"/>
  <c r="M6" i="27"/>
  <c r="E6" i="27"/>
  <c r="J7" i="25"/>
  <c r="G7" i="25"/>
  <c r="K6" i="25"/>
  <c r="K5" i="24"/>
  <c r="H5" i="24"/>
  <c r="M6" i="22"/>
  <c r="E6" i="22"/>
  <c r="J5" i="22"/>
  <c r="J5" i="24"/>
  <c r="L6" i="22"/>
  <c r="M5" i="22"/>
  <c r="E5" i="22"/>
  <c r="I6" i="25"/>
  <c r="J6" i="22"/>
  <c r="M9" i="30"/>
  <c r="E9" i="30"/>
  <c r="J8" i="30"/>
  <c r="K7" i="30"/>
  <c r="H7" i="30"/>
  <c r="L6" i="30"/>
  <c r="I6" i="30"/>
  <c r="M5" i="30"/>
  <c r="J6" i="29"/>
  <c r="M6" i="28"/>
  <c r="E6" i="28"/>
  <c r="L6" i="27"/>
  <c r="I6" i="27"/>
  <c r="M7" i="25"/>
  <c r="E7" i="25"/>
  <c r="J6" i="25"/>
  <c r="G6" i="25"/>
  <c r="I6" i="22"/>
  <c r="K7" i="25"/>
  <c r="I5" i="24"/>
  <c r="H5" i="22"/>
  <c r="L9" i="30"/>
  <c r="I9" i="30"/>
  <c r="M8" i="30"/>
  <c r="E8" i="30"/>
  <c r="J7" i="30"/>
  <c r="K6" i="30"/>
  <c r="H6" i="30"/>
  <c r="L5" i="30"/>
  <c r="I5" i="30"/>
  <c r="M6" i="29"/>
  <c r="E6" i="29"/>
  <c r="L6" i="28"/>
  <c r="I6" i="28"/>
  <c r="K6" i="27"/>
  <c r="H6" i="27"/>
  <c r="L7" i="25"/>
  <c r="I7" i="25"/>
  <c r="M6" i="25"/>
  <c r="E6" i="25"/>
  <c r="M5" i="24"/>
  <c r="E5" i="24"/>
  <c r="K6" i="22"/>
  <c r="H6" i="22"/>
  <c r="L5" i="22"/>
  <c r="I5" i="22"/>
  <c r="K6" i="28"/>
  <c r="J6" i="27"/>
  <c r="L5" i="24"/>
  <c r="K9" i="30"/>
  <c r="H9" i="30"/>
  <c r="L8" i="30"/>
  <c r="I8" i="30"/>
  <c r="M7" i="30"/>
  <c r="E7" i="30"/>
  <c r="J6" i="30"/>
  <c r="K5" i="30"/>
  <c r="H5" i="30"/>
  <c r="L6" i="29"/>
  <c r="I6" i="29"/>
  <c r="H6" i="28"/>
  <c r="L6" i="25"/>
  <c r="K5" i="22"/>
  <c r="A297" i="3"/>
  <c r="D296" i="3"/>
  <c r="C296" i="3"/>
  <c r="D295" i="3"/>
  <c r="C295" i="3"/>
  <c r="D294" i="3"/>
  <c r="D293" i="3"/>
  <c r="D292" i="3"/>
  <c r="D291" i="3"/>
  <c r="D290" i="3"/>
  <c r="D289" i="3"/>
  <c r="D288" i="3"/>
  <c r="D287" i="3"/>
  <c r="D286" i="3"/>
  <c r="D285" i="3"/>
  <c r="D284" i="3"/>
  <c r="D283" i="3"/>
  <c r="D282" i="3"/>
  <c r="D281" i="3"/>
  <c r="D280" i="3"/>
  <c r="D279" i="3"/>
  <c r="D278" i="3"/>
  <c r="D277" i="3"/>
  <c r="D276" i="3"/>
  <c r="C276" i="3"/>
  <c r="D275" i="3"/>
  <c r="D274" i="3"/>
  <c r="D273" i="3"/>
  <c r="C273" i="3"/>
  <c r="D272" i="3"/>
  <c r="D271" i="3"/>
  <c r="D270" i="3"/>
  <c r="D269" i="3"/>
  <c r="D268" i="3"/>
  <c r="D267" i="3"/>
  <c r="C267" i="3"/>
  <c r="B267" i="3"/>
  <c r="D266" i="3"/>
  <c r="D265" i="3"/>
  <c r="C265" i="3"/>
  <c r="D264" i="3"/>
  <c r="C264" i="3"/>
  <c r="D263" i="3"/>
  <c r="D262" i="3"/>
  <c r="D261" i="3"/>
  <c r="D260" i="3"/>
  <c r="C260" i="3"/>
  <c r="D259" i="3"/>
  <c r="C259" i="3"/>
  <c r="B259" i="3"/>
  <c r="D258" i="3"/>
  <c r="D257" i="3"/>
  <c r="D256" i="3"/>
  <c r="D255" i="3"/>
  <c r="D254" i="3"/>
  <c r="D253" i="3"/>
  <c r="D252" i="3"/>
  <c r="D251" i="3"/>
  <c r="C251" i="3"/>
  <c r="D250" i="3"/>
  <c r="D249" i="3"/>
  <c r="D248" i="3"/>
  <c r="D247" i="3"/>
  <c r="D246" i="3"/>
  <c r="C246" i="3"/>
  <c r="D245" i="3"/>
  <c r="D244" i="3"/>
  <c r="D243" i="3"/>
  <c r="D242" i="3"/>
  <c r="D241" i="3"/>
  <c r="D240" i="3"/>
  <c r="D239" i="3"/>
  <c r="D238" i="3"/>
  <c r="C238" i="3"/>
  <c r="D237" i="3"/>
  <c r="D236" i="3"/>
  <c r="D235" i="3"/>
  <c r="D234" i="3"/>
  <c r="D233" i="3"/>
  <c r="D232" i="3"/>
  <c r="D231" i="3"/>
  <c r="D230" i="3"/>
  <c r="D229" i="3"/>
  <c r="D228" i="3"/>
  <c r="D227" i="3"/>
  <c r="D226" i="3"/>
  <c r="D225" i="3"/>
  <c r="D224" i="3"/>
  <c r="D223" i="3"/>
  <c r="D222" i="3"/>
  <c r="D221" i="3"/>
  <c r="D220" i="3"/>
  <c r="D219" i="3"/>
  <c r="D218" i="3"/>
  <c r="D217" i="3"/>
  <c r="D216" i="3"/>
  <c r="D215" i="3"/>
  <c r="D214" i="3"/>
  <c r="D213" i="3"/>
  <c r="D212" i="3"/>
  <c r="D211" i="3"/>
  <c r="D210" i="3"/>
  <c r="D209" i="3"/>
  <c r="D208" i="3"/>
  <c r="D207" i="3"/>
  <c r="C207" i="3"/>
  <c r="D206" i="3"/>
  <c r="D205" i="3"/>
  <c r="D204" i="3"/>
  <c r="D203" i="3"/>
  <c r="C203" i="3"/>
  <c r="D202" i="3"/>
  <c r="D201" i="3"/>
  <c r="D200" i="3"/>
  <c r="D199" i="3"/>
  <c r="D198" i="3"/>
  <c r="D197" i="3"/>
  <c r="D196" i="3"/>
  <c r="D195" i="3"/>
  <c r="C195" i="3"/>
  <c r="D194" i="3"/>
  <c r="D193" i="3"/>
  <c r="D192" i="3"/>
  <c r="D191" i="3"/>
  <c r="D190" i="3"/>
  <c r="D189" i="3"/>
  <c r="D188" i="3"/>
  <c r="D187" i="3"/>
  <c r="D186" i="3"/>
  <c r="D185" i="3"/>
  <c r="C185" i="3"/>
  <c r="B185" i="3"/>
  <c r="D184" i="3"/>
  <c r="D183" i="3"/>
  <c r="C183" i="3"/>
  <c r="D182" i="3"/>
  <c r="D181" i="3"/>
  <c r="C181" i="3"/>
  <c r="D180" i="3"/>
  <c r="D179" i="3"/>
  <c r="D178" i="3"/>
  <c r="D177" i="3"/>
  <c r="C177" i="3"/>
  <c r="D176" i="3"/>
  <c r="D175" i="3"/>
  <c r="D174" i="3"/>
  <c r="D173" i="3"/>
  <c r="C173" i="3"/>
  <c r="D172" i="3"/>
  <c r="D171" i="3"/>
  <c r="D170" i="3"/>
  <c r="D169" i="3"/>
  <c r="D168" i="3"/>
  <c r="D167" i="3"/>
  <c r="D166" i="3"/>
  <c r="D165" i="3"/>
  <c r="C165" i="3"/>
  <c r="D164" i="3"/>
  <c r="C164" i="3"/>
  <c r="B164" i="3"/>
  <c r="D163" i="3"/>
  <c r="D162" i="3"/>
  <c r="D161" i="3"/>
  <c r="D160" i="3"/>
  <c r="D159" i="3"/>
  <c r="D158" i="3"/>
  <c r="D157" i="3"/>
  <c r="D156" i="3"/>
  <c r="D155" i="3"/>
  <c r="D154" i="3"/>
  <c r="D153" i="3"/>
  <c r="D152" i="3"/>
  <c r="D151" i="3"/>
  <c r="D150" i="3"/>
  <c r="D149" i="3"/>
  <c r="D148" i="3"/>
  <c r="D147" i="3"/>
  <c r="D146" i="3"/>
  <c r="D145" i="3"/>
  <c r="C145" i="3"/>
  <c r="D144" i="3"/>
  <c r="D143" i="3"/>
  <c r="D142" i="3"/>
  <c r="D141" i="3"/>
  <c r="D140" i="3"/>
  <c r="D139" i="3"/>
  <c r="D138" i="3"/>
  <c r="D137" i="3"/>
  <c r="D136" i="3"/>
  <c r="D135" i="3"/>
  <c r="D134" i="3"/>
  <c r="C134" i="3"/>
  <c r="D133" i="3"/>
  <c r="D132" i="3"/>
  <c r="D131" i="3"/>
  <c r="D130" i="3"/>
  <c r="D129" i="3"/>
  <c r="D128" i="3"/>
  <c r="D127" i="3"/>
  <c r="D126" i="3"/>
  <c r="D125" i="3"/>
  <c r="D124" i="3"/>
  <c r="C124" i="3"/>
  <c r="D123" i="3"/>
  <c r="D122" i="3"/>
  <c r="D121" i="3"/>
  <c r="D120" i="3"/>
  <c r="D119" i="3"/>
  <c r="D118" i="3"/>
  <c r="D117" i="3"/>
  <c r="D116" i="3"/>
  <c r="D115" i="3"/>
  <c r="D114" i="3"/>
  <c r="D113" i="3"/>
  <c r="D112" i="3"/>
  <c r="D111" i="3"/>
  <c r="D110" i="3"/>
  <c r="D109" i="3"/>
  <c r="D108" i="3"/>
  <c r="D107" i="3"/>
  <c r="D106" i="3"/>
  <c r="D105" i="3"/>
  <c r="D104" i="3"/>
  <c r="D103" i="3"/>
  <c r="C103" i="3"/>
  <c r="B103" i="3"/>
  <c r="D102" i="3"/>
  <c r="D101" i="3"/>
  <c r="D100" i="3"/>
  <c r="C100" i="3"/>
  <c r="D99" i="3"/>
  <c r="D98" i="3"/>
  <c r="D97" i="3"/>
  <c r="C97" i="3"/>
  <c r="D96" i="3"/>
  <c r="D95" i="3"/>
  <c r="D94" i="3"/>
  <c r="D93" i="3"/>
  <c r="D92" i="3"/>
  <c r="D91" i="3"/>
  <c r="D90" i="3"/>
  <c r="C90" i="3"/>
  <c r="D89" i="3"/>
  <c r="D88" i="3"/>
  <c r="D87" i="3"/>
  <c r="C87" i="3"/>
  <c r="B87" i="3"/>
  <c r="D86" i="3"/>
  <c r="D85" i="3"/>
  <c r="D84" i="3"/>
  <c r="D83" i="3"/>
  <c r="D82" i="3"/>
  <c r="D81" i="3"/>
  <c r="D80" i="3"/>
  <c r="D79" i="3"/>
  <c r="D78" i="3"/>
  <c r="D77" i="3"/>
  <c r="D76" i="3"/>
  <c r="D75" i="3"/>
  <c r="D74" i="3"/>
  <c r="D73" i="3"/>
  <c r="D72" i="3"/>
  <c r="D71" i="3"/>
  <c r="D70" i="3"/>
  <c r="C70" i="3"/>
  <c r="D69" i="3"/>
  <c r="D68" i="3"/>
  <c r="D67" i="3"/>
  <c r="D66" i="3"/>
  <c r="D65" i="3"/>
  <c r="C65" i="3"/>
  <c r="D64" i="3"/>
  <c r="D63" i="3"/>
  <c r="D62" i="3"/>
  <c r="D61" i="3"/>
  <c r="D60" i="3"/>
  <c r="D59" i="3"/>
  <c r="D58" i="3"/>
  <c r="D57" i="3"/>
  <c r="D56" i="3"/>
  <c r="D55" i="3"/>
  <c r="D54" i="3"/>
  <c r="C54" i="3"/>
  <c r="B54" i="3"/>
  <c r="D53" i="3"/>
  <c r="C53" i="3"/>
  <c r="D52" i="3"/>
  <c r="D51" i="3"/>
  <c r="D50" i="3"/>
  <c r="C50" i="3"/>
  <c r="D49" i="3"/>
  <c r="D48" i="3"/>
  <c r="D47" i="3"/>
  <c r="D46" i="3"/>
  <c r="D45" i="3"/>
  <c r="D44" i="3"/>
  <c r="D43" i="3"/>
  <c r="D42" i="3"/>
  <c r="D41" i="3"/>
  <c r="D40" i="3"/>
  <c r="D39" i="3"/>
  <c r="D38" i="3"/>
  <c r="C38" i="3"/>
  <c r="D37" i="3"/>
  <c r="D36" i="3"/>
  <c r="D35" i="3"/>
  <c r="D34" i="3"/>
  <c r="D33" i="3"/>
  <c r="D32" i="3"/>
  <c r="D31" i="3"/>
  <c r="D30" i="3"/>
  <c r="D29" i="3"/>
  <c r="D28" i="3"/>
  <c r="D27" i="3"/>
  <c r="D26" i="3"/>
  <c r="D25" i="3"/>
  <c r="D24" i="3"/>
  <c r="D23" i="3"/>
  <c r="D22" i="3"/>
  <c r="D21" i="3"/>
  <c r="D20" i="3"/>
  <c r="D19" i="3"/>
  <c r="C19" i="3"/>
  <c r="D18" i="3"/>
  <c r="D17" i="3"/>
  <c r="C17" i="3"/>
  <c r="D16" i="3"/>
  <c r="D15" i="3"/>
  <c r="D14" i="3"/>
  <c r="D13" i="3"/>
  <c r="C13" i="3"/>
  <c r="B13" i="3"/>
  <c r="A13" i="3"/>
  <c r="C277" i="3"/>
  <c r="D267" i="1"/>
  <c r="D261" i="1"/>
  <c r="C268" i="3" s="1"/>
  <c r="C261" i="1"/>
  <c r="B268" i="3" s="1"/>
  <c r="D259" i="1"/>
  <c r="C266" i="3" s="1"/>
  <c r="D254" i="1"/>
  <c r="C253" i="1"/>
  <c r="B260" i="3" s="1"/>
  <c r="D245" i="1"/>
  <c r="C252" i="3" s="1"/>
  <c r="D240" i="1"/>
  <c r="D232" i="1"/>
  <c r="C239" i="3" s="1"/>
  <c r="D201" i="1"/>
  <c r="D202" i="1" s="1"/>
  <c r="D197" i="1"/>
  <c r="C204" i="3" s="1"/>
  <c r="D189" i="1"/>
  <c r="C196" i="3" s="1"/>
  <c r="D179" i="1"/>
  <c r="C186" i="3" s="1"/>
  <c r="C179" i="1"/>
  <c r="B186" i="3" s="1"/>
  <c r="D177" i="1"/>
  <c r="C184" i="3" s="1"/>
  <c r="D175" i="1"/>
  <c r="C182" i="3" s="1"/>
  <c r="D171" i="1"/>
  <c r="C178" i="3" s="1"/>
  <c r="D167" i="1"/>
  <c r="C174" i="3" s="1"/>
  <c r="D159" i="1"/>
  <c r="C166" i="3" s="1"/>
  <c r="C158" i="1"/>
  <c r="B165" i="3" s="1"/>
  <c r="D139" i="1"/>
  <c r="C146" i="3" s="1"/>
  <c r="D128" i="1"/>
  <c r="C135" i="3" s="1"/>
  <c r="D118" i="1"/>
  <c r="C125" i="3" s="1"/>
  <c r="D97" i="1"/>
  <c r="C104" i="3" s="1"/>
  <c r="C97" i="1"/>
  <c r="B104" i="3" s="1"/>
  <c r="D94" i="1"/>
  <c r="C101" i="3" s="1"/>
  <c r="D91" i="1"/>
  <c r="C98" i="3" s="1"/>
  <c r="D84" i="1"/>
  <c r="C91" i="3" s="1"/>
  <c r="D81" i="1"/>
  <c r="C88" i="3" s="1"/>
  <c r="C81" i="1"/>
  <c r="B88" i="3" s="1"/>
  <c r="D64" i="1"/>
  <c r="C71" i="3" s="1"/>
  <c r="D59" i="1"/>
  <c r="C66" i="3" s="1"/>
  <c r="D48" i="1"/>
  <c r="C55" i="3" s="1"/>
  <c r="C48" i="1"/>
  <c r="B55" i="3" s="1"/>
  <c r="D44" i="1"/>
  <c r="C51" i="3" s="1"/>
  <c r="D32" i="1"/>
  <c r="C39" i="3" s="1"/>
  <c r="D13" i="1"/>
  <c r="C20" i="3" s="1"/>
  <c r="D11" i="1"/>
  <c r="C18" i="3" s="1"/>
  <c r="AG321" i="1"/>
  <c r="D7" i="1"/>
  <c r="C14" i="3" s="1"/>
  <c r="C7" i="1"/>
  <c r="B14" i="3" s="1"/>
  <c r="B7" i="1"/>
  <c r="A14" i="3" s="1"/>
  <c r="AG324" i="1"/>
  <c r="AG320" i="1" l="1"/>
  <c r="AG302" i="1"/>
  <c r="AG317" i="1"/>
  <c r="AG323" i="1"/>
  <c r="AG296" i="1"/>
  <c r="AG290" i="1"/>
  <c r="AG326" i="1"/>
  <c r="AG319" i="1"/>
  <c r="AG298" i="1"/>
  <c r="AG297" i="1"/>
  <c r="AG291" i="1"/>
  <c r="AG303" i="1"/>
  <c r="AG292" i="1"/>
  <c r="AG318" i="1"/>
  <c r="AG295" i="1"/>
  <c r="AG327" i="1"/>
  <c r="AG300" i="1"/>
  <c r="AG301" i="1"/>
  <c r="AG322" i="1"/>
  <c r="AG299" i="1"/>
  <c r="AG305" i="1"/>
  <c r="AG304" i="1"/>
  <c r="AG325" i="1"/>
  <c r="C254" i="1"/>
  <c r="B261" i="3" s="1"/>
  <c r="C262" i="1"/>
  <c r="B269" i="3" s="1"/>
  <c r="C159" i="1"/>
  <c r="B166" i="3" s="1"/>
  <c r="D168" i="1"/>
  <c r="C175" i="3" s="1"/>
  <c r="AG308" i="1"/>
  <c r="AG312" i="1"/>
  <c r="AG316" i="1"/>
  <c r="AG328" i="1"/>
  <c r="AG332" i="1"/>
  <c r="AG336" i="1"/>
  <c r="AG340" i="1"/>
  <c r="AG344" i="1"/>
  <c r="AG348" i="1"/>
  <c r="AG293" i="1"/>
  <c r="AG309" i="1"/>
  <c r="AG313" i="1"/>
  <c r="AG329" i="1"/>
  <c r="AG333" i="1"/>
  <c r="AG341" i="1"/>
  <c r="AG345" i="1"/>
  <c r="AG349" i="1"/>
  <c r="AG294" i="1"/>
  <c r="AG306" i="1"/>
  <c r="AG310" i="1"/>
  <c r="AG314" i="1"/>
  <c r="AG330" i="1"/>
  <c r="AG334" i="1"/>
  <c r="AG342" i="1"/>
  <c r="AG346" i="1"/>
  <c r="AG315" i="1"/>
  <c r="AG331" i="1"/>
  <c r="AG339" i="1"/>
  <c r="AG347" i="1"/>
  <c r="AG337" i="1"/>
  <c r="AG338" i="1"/>
  <c r="AG307" i="1"/>
  <c r="AG311" i="1"/>
  <c r="AG335" i="1"/>
  <c r="AG343" i="1"/>
  <c r="D246" i="1"/>
  <c r="C253" i="3" s="1"/>
  <c r="D190" i="1"/>
  <c r="D262" i="1"/>
  <c r="C208" i="3"/>
  <c r="C263" i="1"/>
  <c r="C264" i="1" s="1"/>
  <c r="C49" i="1"/>
  <c r="D60" i="1"/>
  <c r="C82" i="1"/>
  <c r="D85" i="1"/>
  <c r="D49" i="1"/>
  <c r="D82" i="1"/>
  <c r="C89" i="3" s="1"/>
  <c r="D140" i="1"/>
  <c r="C160" i="1"/>
  <c r="D180" i="1"/>
  <c r="C261" i="3"/>
  <c r="D255" i="1"/>
  <c r="D45" i="1"/>
  <c r="C52" i="3" s="1"/>
  <c r="D33" i="1"/>
  <c r="B8" i="1"/>
  <c r="D14" i="1"/>
  <c r="D95" i="1"/>
  <c r="C102" i="3" s="1"/>
  <c r="D129" i="1"/>
  <c r="D172" i="1"/>
  <c r="D198" i="1"/>
  <c r="D268" i="1"/>
  <c r="C275" i="3" s="1"/>
  <c r="C274" i="3"/>
  <c r="D8" i="1"/>
  <c r="D98" i="1"/>
  <c r="C8" i="1"/>
  <c r="D65" i="1"/>
  <c r="D92" i="1"/>
  <c r="C99" i="3" s="1"/>
  <c r="C98" i="1"/>
  <c r="D119" i="1"/>
  <c r="C209" i="3"/>
  <c r="D203" i="1"/>
  <c r="C247" i="3"/>
  <c r="D241" i="1"/>
  <c r="D160" i="1"/>
  <c r="C180" i="1"/>
  <c r="D233" i="1"/>
  <c r="D271" i="1"/>
  <c r="D11" i="3"/>
  <c r="AG24" i="1"/>
  <c r="AG29" i="1"/>
  <c r="AG95" i="1"/>
  <c r="AG135" i="1"/>
  <c r="AG198" i="1"/>
  <c r="AG244" i="1"/>
  <c r="AG248" i="1"/>
  <c r="AG266" i="1"/>
  <c r="AG57" i="1"/>
  <c r="AG19" i="1"/>
  <c r="AG76" i="1"/>
  <c r="AG90" i="1"/>
  <c r="AG147" i="1"/>
  <c r="AG286" i="1"/>
  <c r="AG58" i="1"/>
  <c r="AG62" i="1"/>
  <c r="AG88" i="1"/>
  <c r="AG102" i="1"/>
  <c r="AG172" i="1"/>
  <c r="AG178" i="1"/>
  <c r="AG186" i="1"/>
  <c r="AG235" i="1"/>
  <c r="AG284" i="1"/>
  <c r="AG18" i="1"/>
  <c r="AG28" i="1"/>
  <c r="AG8" i="1"/>
  <c r="AG21" i="1"/>
  <c r="AG30" i="1"/>
  <c r="AG45" i="1"/>
  <c r="AG55" i="1"/>
  <c r="AG72" i="1"/>
  <c r="AG75" i="1"/>
  <c r="AG81" i="1"/>
  <c r="AG85" i="1"/>
  <c r="AG94" i="1"/>
  <c r="AG99" i="1"/>
  <c r="AG114" i="1"/>
  <c r="AG133" i="1"/>
  <c r="AG138" i="1"/>
  <c r="AG141" i="1"/>
  <c r="AG145" i="1"/>
  <c r="AG165" i="1"/>
  <c r="AG185" i="1"/>
  <c r="AG188" i="1"/>
  <c r="AG190" i="1"/>
  <c r="AG192" i="1"/>
  <c r="AG194" i="1"/>
  <c r="AG197" i="1"/>
  <c r="AG202" i="1"/>
  <c r="AG59" i="1"/>
  <c r="AG60" i="1"/>
  <c r="AG61" i="1"/>
  <c r="AG63" i="1"/>
  <c r="AG77" i="1"/>
  <c r="AG78" i="1"/>
  <c r="AG79" i="1"/>
  <c r="AG89" i="1"/>
  <c r="AG91" i="1"/>
  <c r="AG92" i="1"/>
  <c r="AG103" i="1"/>
  <c r="AG104" i="1"/>
  <c r="AG105" i="1"/>
  <c r="AG136" i="1"/>
  <c r="AG137" i="1"/>
  <c r="AG148" i="1"/>
  <c r="AG149" i="1"/>
  <c r="AG150" i="1"/>
  <c r="AG151" i="1"/>
  <c r="AG152" i="1"/>
  <c r="AG153" i="1"/>
  <c r="AG154" i="1"/>
  <c r="AG155" i="1"/>
  <c r="AG156" i="1"/>
  <c r="AG179" i="1"/>
  <c r="AG187" i="1"/>
  <c r="AG199" i="1"/>
  <c r="AG236" i="1"/>
  <c r="AG237" i="1"/>
  <c r="AG238" i="1"/>
  <c r="AG249" i="1"/>
  <c r="AG258" i="1"/>
  <c r="AG259" i="1"/>
  <c r="AG287" i="1"/>
  <c r="AG17" i="1"/>
  <c r="AG31" i="1"/>
  <c r="AG6" i="1"/>
  <c r="AG22" i="1"/>
  <c r="AG41" i="1"/>
  <c r="AG44" i="1"/>
  <c r="AG53" i="1"/>
  <c r="AG56" i="1"/>
  <c r="AG74" i="1"/>
  <c r="AG82" i="1"/>
  <c r="AG86" i="1"/>
  <c r="AG100" i="1"/>
  <c r="AG115" i="1"/>
  <c r="AG134" i="1"/>
  <c r="AG139" i="1"/>
  <c r="AG142" i="1"/>
  <c r="AG144" i="1"/>
  <c r="AG12" i="1"/>
  <c r="AG13" i="1"/>
  <c r="AG14" i="1"/>
  <c r="AG15" i="1"/>
  <c r="AG16" i="1"/>
  <c r="AG25" i="1"/>
  <c r="AG26" i="1"/>
  <c r="AG27" i="1"/>
  <c r="AG47" i="1"/>
  <c r="AG48" i="1"/>
  <c r="AG64" i="1"/>
  <c r="AG65" i="1"/>
  <c r="AG66" i="1"/>
  <c r="AG67" i="1"/>
  <c r="AG106" i="1"/>
  <c r="AG107" i="1"/>
  <c r="AG108" i="1"/>
  <c r="AG109" i="1"/>
  <c r="AG127" i="1"/>
  <c r="AG158" i="1"/>
  <c r="AG159" i="1"/>
  <c r="AG170" i="1"/>
  <c r="AG171" i="1"/>
  <c r="AG174" i="1"/>
  <c r="AG175" i="1"/>
  <c r="AG176" i="1"/>
  <c r="AG177" i="1"/>
  <c r="AG180" i="1"/>
  <c r="AG181" i="1"/>
  <c r="AG250" i="1"/>
  <c r="AG251" i="1"/>
  <c r="AG257" i="1"/>
  <c r="AG269" i="1"/>
  <c r="AG270" i="1"/>
  <c r="AG271" i="1"/>
  <c r="AG272" i="1"/>
  <c r="AG273" i="1"/>
  <c r="AG274" i="1"/>
  <c r="AG275" i="1"/>
  <c r="AG276" i="1"/>
  <c r="AG277" i="1"/>
  <c r="AG278" i="1"/>
  <c r="AG279" i="1"/>
  <c r="AG280" i="1"/>
  <c r="AG281" i="1"/>
  <c r="AG10" i="1"/>
  <c r="AG32" i="1"/>
  <c r="AG33" i="1"/>
  <c r="AG34" i="1"/>
  <c r="AG35" i="1"/>
  <c r="AG36" i="1"/>
  <c r="AG37" i="1"/>
  <c r="AG38" i="1"/>
  <c r="AG39" i="1"/>
  <c r="AG40" i="1"/>
  <c r="AG43" i="1"/>
  <c r="AG49" i="1"/>
  <c r="AG50" i="1"/>
  <c r="AG51" i="1"/>
  <c r="AG52" i="1"/>
  <c r="AG68" i="1"/>
  <c r="AG69" i="1"/>
  <c r="AG70" i="1"/>
  <c r="AG71" i="1"/>
  <c r="AG80" i="1"/>
  <c r="AG83" i="1"/>
  <c r="AG96" i="1"/>
  <c r="AG97" i="1"/>
  <c r="AG110" i="1"/>
  <c r="AG111" i="1"/>
  <c r="AG112" i="1"/>
  <c r="AG113" i="1"/>
  <c r="AG117" i="1"/>
  <c r="AG118" i="1"/>
  <c r="AG119" i="1"/>
  <c r="AG120" i="1"/>
  <c r="AG121" i="1"/>
  <c r="AG122" i="1"/>
  <c r="AG123" i="1"/>
  <c r="AG124" i="1"/>
  <c r="AG125" i="1"/>
  <c r="AG126" i="1"/>
  <c r="AG128" i="1"/>
  <c r="AG129" i="1"/>
  <c r="AG130" i="1"/>
  <c r="AG131" i="1"/>
  <c r="AG157" i="1"/>
  <c r="AG160" i="1"/>
  <c r="AG161" i="1"/>
  <c r="AG162" i="1"/>
  <c r="AG163" i="1"/>
  <c r="AG166" i="1"/>
  <c r="AG167" i="1"/>
  <c r="AG168" i="1"/>
  <c r="AG169" i="1"/>
  <c r="AG173" i="1"/>
  <c r="AG182" i="1"/>
  <c r="AG183" i="1"/>
  <c r="AG253" i="1"/>
  <c r="AG254" i="1"/>
  <c r="AG255" i="1"/>
  <c r="AG256" i="1"/>
  <c r="AG260" i="1"/>
  <c r="AG261" i="1"/>
  <c r="AG262" i="1"/>
  <c r="AG263" i="1"/>
  <c r="AG264" i="1"/>
  <c r="AG265" i="1"/>
  <c r="AG267" i="1"/>
  <c r="AG268" i="1"/>
  <c r="AG282" i="1"/>
  <c r="AG283" i="1"/>
  <c r="AG289" i="1"/>
  <c r="AG11" i="1"/>
  <c r="AG7" i="1"/>
  <c r="AG20" i="1"/>
  <c r="AG23" i="1"/>
  <c r="AG42" i="1"/>
  <c r="AG46" i="1"/>
  <c r="AG54" i="1"/>
  <c r="AG73" i="1"/>
  <c r="AG84" i="1"/>
  <c r="AG87" i="1"/>
  <c r="AG93" i="1"/>
  <c r="AG98" i="1"/>
  <c r="AG101" i="1"/>
  <c r="AG116" i="1"/>
  <c r="AG132" i="1"/>
  <c r="AG140" i="1"/>
  <c r="AG143" i="1"/>
  <c r="AG146" i="1"/>
  <c r="AG164" i="1"/>
  <c r="AG184" i="1"/>
  <c r="AG189" i="1"/>
  <c r="AG191" i="1"/>
  <c r="AG193" i="1"/>
  <c r="AG195" i="1"/>
  <c r="AG196" i="1"/>
  <c r="AG200" i="1"/>
  <c r="AG201" i="1"/>
  <c r="AG203" i="1"/>
  <c r="AG204" i="1"/>
  <c r="AG205" i="1"/>
  <c r="AG206" i="1"/>
  <c r="AG207" i="1"/>
  <c r="AG208" i="1"/>
  <c r="AG209" i="1"/>
  <c r="AG210" i="1"/>
  <c r="AG211" i="1"/>
  <c r="AG212" i="1"/>
  <c r="AG213" i="1"/>
  <c r="AG214" i="1"/>
  <c r="AG215" i="1"/>
  <c r="AG216" i="1"/>
  <c r="AG217" i="1"/>
  <c r="AG218" i="1"/>
  <c r="AG219" i="1"/>
  <c r="AG220" i="1"/>
  <c r="AG221" i="1"/>
  <c r="AG222" i="1"/>
  <c r="AG223" i="1"/>
  <c r="AG224" i="1"/>
  <c r="AG225" i="1"/>
  <c r="AG226" i="1"/>
  <c r="AG227" i="1"/>
  <c r="AG228" i="1"/>
  <c r="AG229" i="1"/>
  <c r="AG230" i="1"/>
  <c r="AG231" i="1"/>
  <c r="AG232" i="1"/>
  <c r="AG233" i="1"/>
  <c r="AG234" i="1"/>
  <c r="AG239" i="1"/>
  <c r="AG240" i="1"/>
  <c r="AG241" i="1"/>
  <c r="AG242" i="1"/>
  <c r="AG243" i="1"/>
  <c r="AG245" i="1"/>
  <c r="AG246" i="1"/>
  <c r="AG247" i="1"/>
  <c r="AG252" i="1"/>
  <c r="AG285" i="1"/>
  <c r="AG288" i="1"/>
  <c r="AG9" i="1"/>
  <c r="AH350" i="1" l="1"/>
  <c r="AH351" i="1"/>
  <c r="C255" i="1"/>
  <c r="D169" i="1"/>
  <c r="C176" i="3" s="1"/>
  <c r="B270" i="3"/>
  <c r="D247" i="1"/>
  <c r="AH290" i="1"/>
  <c r="AH292" i="1"/>
  <c r="AH296" i="1"/>
  <c r="AH300" i="1"/>
  <c r="AH304" i="1"/>
  <c r="AH308" i="1"/>
  <c r="AH312" i="1"/>
  <c r="AH316" i="1"/>
  <c r="AH320" i="1"/>
  <c r="AH324" i="1"/>
  <c r="AH328" i="1"/>
  <c r="AH332" i="1"/>
  <c r="AH336" i="1"/>
  <c r="AH340" i="1"/>
  <c r="AH344" i="1"/>
  <c r="AH348" i="1"/>
  <c r="AH293" i="1"/>
  <c r="AH301" i="1"/>
  <c r="AH305" i="1"/>
  <c r="AH309" i="1"/>
  <c r="AH317" i="1"/>
  <c r="AH325" i="1"/>
  <c r="AH333" i="1"/>
  <c r="AH341" i="1"/>
  <c r="AH345" i="1"/>
  <c r="AH298" i="1"/>
  <c r="AH302" i="1"/>
  <c r="AH310" i="1"/>
  <c r="AH314" i="1"/>
  <c r="AH318" i="1"/>
  <c r="AH322" i="1"/>
  <c r="AH330" i="1"/>
  <c r="AH334" i="1"/>
  <c r="AH342" i="1"/>
  <c r="AH346" i="1"/>
  <c r="AH295" i="1"/>
  <c r="AH303" i="1"/>
  <c r="AH311" i="1"/>
  <c r="AH319" i="1"/>
  <c r="AH327" i="1"/>
  <c r="AH335" i="1"/>
  <c r="AH343" i="1"/>
  <c r="AH297" i="1"/>
  <c r="AH313" i="1"/>
  <c r="AH321" i="1"/>
  <c r="AH329" i="1"/>
  <c r="AH337" i="1"/>
  <c r="AH349" i="1"/>
  <c r="AH294" i="1"/>
  <c r="AH306" i="1"/>
  <c r="AH326" i="1"/>
  <c r="AH338" i="1"/>
  <c r="AH291" i="1"/>
  <c r="AH299" i="1"/>
  <c r="AH307" i="1"/>
  <c r="AH315" i="1"/>
  <c r="AH323" i="1"/>
  <c r="AH331" i="1"/>
  <c r="AH339" i="1"/>
  <c r="AH347" i="1"/>
  <c r="C269" i="3"/>
  <c r="D263" i="1"/>
  <c r="C197" i="3"/>
  <c r="D191" i="1"/>
  <c r="C15" i="3"/>
  <c r="D9" i="1"/>
  <c r="C16" i="3" s="1"/>
  <c r="B167" i="3"/>
  <c r="C161" i="1"/>
  <c r="C92" i="3"/>
  <c r="D86" i="1"/>
  <c r="D234" i="1"/>
  <c r="C240" i="3"/>
  <c r="C72" i="3"/>
  <c r="D66" i="1"/>
  <c r="C205" i="3"/>
  <c r="D199" i="1"/>
  <c r="C206" i="3" s="1"/>
  <c r="C21" i="3"/>
  <c r="D15" i="1"/>
  <c r="D256" i="1"/>
  <c r="C263" i="3" s="1"/>
  <c r="C262" i="3"/>
  <c r="C147" i="3"/>
  <c r="D141" i="1"/>
  <c r="B89" i="3"/>
  <c r="C83" i="1"/>
  <c r="B187" i="3"/>
  <c r="C181" i="1"/>
  <c r="C248" i="3"/>
  <c r="D242" i="1"/>
  <c r="C126" i="3"/>
  <c r="D120" i="1"/>
  <c r="B15" i="3"/>
  <c r="C9" i="1"/>
  <c r="C179" i="3"/>
  <c r="D173" i="1"/>
  <c r="C180" i="3" s="1"/>
  <c r="A15" i="3"/>
  <c r="B9" i="1"/>
  <c r="C67" i="3"/>
  <c r="D61" i="1"/>
  <c r="B262" i="3"/>
  <c r="C256" i="1"/>
  <c r="D204" i="1"/>
  <c r="C210" i="3"/>
  <c r="C265" i="1"/>
  <c r="B271" i="3"/>
  <c r="D272" i="1"/>
  <c r="C278" i="3"/>
  <c r="C167" i="3"/>
  <c r="D161" i="1"/>
  <c r="B105" i="3"/>
  <c r="C99" i="1"/>
  <c r="C105" i="3"/>
  <c r="D99" i="1"/>
  <c r="C136" i="3"/>
  <c r="D130" i="1"/>
  <c r="C40" i="3"/>
  <c r="D34" i="1"/>
  <c r="C187" i="3"/>
  <c r="D181" i="1"/>
  <c r="C56" i="3"/>
  <c r="D50" i="1"/>
  <c r="B56" i="3"/>
  <c r="C50" i="1"/>
  <c r="AH46" i="1"/>
  <c r="AH115" i="1"/>
  <c r="AH239" i="1"/>
  <c r="AH121" i="1"/>
  <c r="AH67" i="1"/>
  <c r="AH173" i="1"/>
  <c r="AH167" i="1"/>
  <c r="AH19" i="1"/>
  <c r="AH219" i="1"/>
  <c r="AH108" i="1"/>
  <c r="AH26" i="1"/>
  <c r="AH163" i="1"/>
  <c r="AH210" i="1"/>
  <c r="AH29" i="1"/>
  <c r="AH124" i="1"/>
  <c r="AH6" i="1"/>
  <c r="AH77" i="1"/>
  <c r="AH230" i="1"/>
  <c r="AH59" i="1"/>
  <c r="AH143" i="1"/>
  <c r="AH187" i="1"/>
  <c r="AH254" i="1"/>
  <c r="AH184" i="1"/>
  <c r="AH118" i="1"/>
  <c r="AH132" i="1"/>
  <c r="AH86" i="1"/>
  <c r="AH150" i="1"/>
  <c r="AH36" i="1"/>
  <c r="AH122" i="1"/>
  <c r="AH286" i="1"/>
  <c r="AH89" i="1"/>
  <c r="AH171" i="1"/>
  <c r="AH246" i="1"/>
  <c r="AH273" i="1"/>
  <c r="AH245" i="1"/>
  <c r="AH33" i="1"/>
  <c r="AH41" i="1"/>
  <c r="AH98" i="1"/>
  <c r="AH174" i="1"/>
  <c r="AH52" i="1"/>
  <c r="AH145" i="1"/>
  <c r="AH14" i="1"/>
  <c r="AH105" i="1"/>
  <c r="AH216" i="1"/>
  <c r="AH203" i="1"/>
  <c r="AH127" i="1"/>
  <c r="AH64" i="1"/>
  <c r="AH57" i="1"/>
  <c r="AH218" i="1"/>
  <c r="AH81" i="1"/>
  <c r="AH51" i="1"/>
  <c r="AH189" i="1"/>
  <c r="AH267" i="1"/>
  <c r="AH236" i="1"/>
  <c r="AH180" i="1"/>
  <c r="AH159" i="1"/>
  <c r="AH285" i="1"/>
  <c r="AH269" i="1"/>
  <c r="AH240" i="1"/>
  <c r="AH215" i="1"/>
  <c r="AH194" i="1"/>
  <c r="AH237" i="1"/>
  <c r="AH263" i="1"/>
  <c r="AH249" i="1"/>
  <c r="AH197" i="1"/>
  <c r="AH170" i="1"/>
  <c r="AH131" i="1"/>
  <c r="AH277" i="1"/>
  <c r="AH259" i="1"/>
  <c r="AH223" i="1"/>
  <c r="AH207" i="1"/>
  <c r="AH250" i="1"/>
  <c r="AH198" i="1"/>
  <c r="AH37" i="1"/>
  <c r="AH90" i="1"/>
  <c r="AH78" i="1"/>
  <c r="AH76" i="1"/>
  <c r="AH35" i="1"/>
  <c r="AH21" i="1"/>
  <c r="AH58" i="1"/>
  <c r="AH88" i="1"/>
  <c r="AH100" i="1"/>
  <c r="AH112" i="1"/>
  <c r="AH130" i="1"/>
  <c r="AH155" i="1"/>
  <c r="AH204" i="1"/>
  <c r="AH255" i="1"/>
  <c r="AH17" i="1"/>
  <c r="AH40" i="1"/>
  <c r="AH54" i="1"/>
  <c r="AH69" i="1"/>
  <c r="AH80" i="1"/>
  <c r="AH125" i="1"/>
  <c r="AH148" i="1"/>
  <c r="AH191" i="1"/>
  <c r="AH241" i="1"/>
  <c r="AH289" i="1"/>
  <c r="AH18" i="1"/>
  <c r="AH28" i="1"/>
  <c r="AH61" i="1"/>
  <c r="AH97" i="1"/>
  <c r="AH107" i="1"/>
  <c r="AH120" i="1"/>
  <c r="AH151" i="1"/>
  <c r="AH188" i="1"/>
  <c r="AH224" i="1"/>
  <c r="AH179" i="1"/>
  <c r="AH196" i="1"/>
  <c r="AH248" i="1"/>
  <c r="AH205" i="1"/>
  <c r="AH221" i="1"/>
  <c r="AH256" i="1"/>
  <c r="AH275" i="1"/>
  <c r="AH129" i="1"/>
  <c r="AH165" i="1"/>
  <c r="AH186" i="1"/>
  <c r="AH247" i="1"/>
  <c r="AH202" i="1"/>
  <c r="AH66" i="1"/>
  <c r="AH74" i="1"/>
  <c r="AH39" i="1"/>
  <c r="AH195" i="1"/>
  <c r="AH253" i="1"/>
  <c r="AH53" i="1"/>
  <c r="AH10" i="1"/>
  <c r="AH70" i="1"/>
  <c r="AH152" i="1"/>
  <c r="AH72" i="1"/>
  <c r="AH8" i="1"/>
  <c r="AH25" i="1"/>
  <c r="AH60" i="1"/>
  <c r="AH93" i="1"/>
  <c r="AH104" i="1"/>
  <c r="AH114" i="1"/>
  <c r="AH139" i="1"/>
  <c r="AH160" i="1"/>
  <c r="AH212" i="1"/>
  <c r="AH265" i="1"/>
  <c r="AH32" i="1"/>
  <c r="AH42" i="1"/>
  <c r="AH56" i="1"/>
  <c r="AH73" i="1"/>
  <c r="AH82" i="1"/>
  <c r="AH128" i="1"/>
  <c r="AH156" i="1"/>
  <c r="AH206" i="1"/>
  <c r="AH270" i="1"/>
  <c r="AH9" i="1"/>
  <c r="AH20" i="1"/>
  <c r="AH30" i="1"/>
  <c r="AH85" i="1"/>
  <c r="AH99" i="1"/>
  <c r="AH109" i="1"/>
  <c r="AH134" i="1"/>
  <c r="AH154" i="1"/>
  <c r="AH193" i="1"/>
  <c r="AH261" i="1"/>
  <c r="AH181" i="1"/>
  <c r="AH233" i="1"/>
  <c r="AH268" i="1"/>
  <c r="AH211" i="1"/>
  <c r="AH227" i="1"/>
  <c r="AH262" i="1"/>
  <c r="AH281" i="1"/>
  <c r="AH135" i="1"/>
  <c r="AH177" i="1"/>
  <c r="AH232" i="1"/>
  <c r="AH252" i="1"/>
  <c r="AH92" i="1"/>
  <c r="AH144" i="1"/>
  <c r="AH49" i="1"/>
  <c r="AH226" i="1"/>
  <c r="AH258" i="1"/>
  <c r="AH141" i="1"/>
  <c r="AH68" i="1"/>
  <c r="AH15" i="1"/>
  <c r="AH27" i="1"/>
  <c r="AH62" i="1"/>
  <c r="AH96" i="1"/>
  <c r="AH106" i="1"/>
  <c r="AH116" i="1"/>
  <c r="AH147" i="1"/>
  <c r="AH169" i="1"/>
  <c r="AH220" i="1"/>
  <c r="AH284" i="1"/>
  <c r="AH34" i="1"/>
  <c r="AH48" i="1"/>
  <c r="AH65" i="1"/>
  <c r="AH75" i="1"/>
  <c r="AH91" i="1"/>
  <c r="AH140" i="1"/>
  <c r="AH158" i="1"/>
  <c r="AH214" i="1"/>
  <c r="AH282" i="1"/>
  <c r="AH12" i="1"/>
  <c r="AH22" i="1"/>
  <c r="AH45" i="1"/>
  <c r="AH87" i="1"/>
  <c r="AH101" i="1"/>
  <c r="AH113" i="1"/>
  <c r="AH138" i="1"/>
  <c r="AH164" i="1"/>
  <c r="AH208" i="1"/>
  <c r="AH272" i="1"/>
  <c r="AH183" i="1"/>
  <c r="AH235" i="1"/>
  <c r="AH192" i="1"/>
  <c r="AH213" i="1"/>
  <c r="AH229" i="1"/>
  <c r="AH264" i="1"/>
  <c r="AH283" i="1"/>
  <c r="AH137" i="1"/>
  <c r="AH178" i="1"/>
  <c r="AH234" i="1"/>
  <c r="AH257" i="1"/>
  <c r="AH55" i="1"/>
  <c r="AH280" i="1"/>
  <c r="AH162" i="1"/>
  <c r="AH274" i="1"/>
  <c r="AH166" i="1"/>
  <c r="AH126" i="1"/>
  <c r="AH31" i="1"/>
  <c r="AH13" i="1"/>
  <c r="AH23" i="1"/>
  <c r="AH44" i="1"/>
  <c r="AH84" i="1"/>
  <c r="AH95" i="1"/>
  <c r="AH102" i="1"/>
  <c r="AH110" i="1"/>
  <c r="AH119" i="1"/>
  <c r="AH142" i="1"/>
  <c r="AH157" i="1"/>
  <c r="AH190" i="1"/>
  <c r="AH228" i="1"/>
  <c r="AH276" i="1"/>
  <c r="AH11" i="1"/>
  <c r="AH38" i="1"/>
  <c r="AH50" i="1"/>
  <c r="AH63" i="1"/>
  <c r="AH71" i="1"/>
  <c r="AH79" i="1"/>
  <c r="AH117" i="1"/>
  <c r="AH136" i="1"/>
  <c r="AH153" i="1"/>
  <c r="AH175" i="1"/>
  <c r="AH222" i="1"/>
  <c r="AH278" i="1"/>
  <c r="AH7" i="1"/>
  <c r="AH16" i="1"/>
  <c r="AH24" i="1"/>
  <c r="AH43" i="1"/>
  <c r="AH83" i="1"/>
  <c r="AH94" i="1"/>
  <c r="AH103" i="1"/>
  <c r="AH111" i="1"/>
  <c r="AH123" i="1"/>
  <c r="AH146" i="1"/>
  <c r="AH168" i="1"/>
  <c r="AH200" i="1"/>
  <c r="AH243" i="1"/>
  <c r="AH176" i="1"/>
  <c r="AH185" i="1"/>
  <c r="AH231" i="1"/>
  <c r="AH244" i="1"/>
  <c r="AH266" i="1"/>
  <c r="AH201" i="1"/>
  <c r="AH209" i="1"/>
  <c r="AH217" i="1"/>
  <c r="AH225" i="1"/>
  <c r="AH242" i="1"/>
  <c r="AH260" i="1"/>
  <c r="AH271" i="1"/>
  <c r="AH279" i="1"/>
  <c r="AH287" i="1"/>
  <c r="AH133" i="1"/>
  <c r="AH161" i="1"/>
  <c r="AH172" i="1"/>
  <c r="AH182" i="1"/>
  <c r="AH199" i="1"/>
  <c r="AH238" i="1"/>
  <c r="AH251" i="1"/>
  <c r="AH288" i="1"/>
  <c r="AH149" i="1"/>
  <c r="AH47" i="1"/>
  <c r="C254" i="3" l="1"/>
  <c r="D248" i="1"/>
  <c r="C270" i="3"/>
  <c r="D264" i="1"/>
  <c r="C198" i="3"/>
  <c r="D192" i="1"/>
  <c r="A16" i="3"/>
  <c r="B10" i="1"/>
  <c r="B16" i="3"/>
  <c r="C10" i="1"/>
  <c r="B188" i="3"/>
  <c r="C182" i="1"/>
  <c r="C148" i="3"/>
  <c r="D142" i="1"/>
  <c r="C22" i="3"/>
  <c r="D16" i="1"/>
  <c r="C73" i="3"/>
  <c r="D67" i="1"/>
  <c r="C93" i="3"/>
  <c r="D87" i="1"/>
  <c r="B57" i="3"/>
  <c r="C51" i="1"/>
  <c r="C188" i="3"/>
  <c r="D182" i="1"/>
  <c r="C137" i="3"/>
  <c r="D131" i="1"/>
  <c r="B106" i="3"/>
  <c r="C100" i="1"/>
  <c r="B272" i="3"/>
  <c r="C266" i="1"/>
  <c r="C279" i="3"/>
  <c r="D273" i="1"/>
  <c r="C211" i="3"/>
  <c r="D205" i="1"/>
  <c r="C68" i="3"/>
  <c r="D62" i="1"/>
  <c r="C69" i="3" s="1"/>
  <c r="C127" i="3"/>
  <c r="D121" i="1"/>
  <c r="C249" i="3"/>
  <c r="D243" i="1"/>
  <c r="C250" i="3" s="1"/>
  <c r="B90" i="3"/>
  <c r="C84" i="1"/>
  <c r="B168" i="3"/>
  <c r="C162" i="1"/>
  <c r="C57" i="3"/>
  <c r="D51" i="1"/>
  <c r="C41" i="3"/>
  <c r="D35" i="1"/>
  <c r="C106" i="3"/>
  <c r="D100" i="1"/>
  <c r="C168" i="3"/>
  <c r="D162" i="1"/>
  <c r="B263" i="3"/>
  <c r="C257" i="1"/>
  <c r="C241" i="3"/>
  <c r="D235" i="1"/>
  <c r="AH4" i="1"/>
  <c r="C255" i="3" l="1"/>
  <c r="D249" i="1"/>
  <c r="D193" i="1"/>
  <c r="C199" i="3"/>
  <c r="C271" i="3"/>
  <c r="D265" i="1"/>
  <c r="C272" i="3" s="1"/>
  <c r="D236" i="1"/>
  <c r="C242" i="3"/>
  <c r="C258" i="1"/>
  <c r="B264" i="3"/>
  <c r="C107" i="3"/>
  <c r="D101" i="1"/>
  <c r="C58" i="3"/>
  <c r="D52" i="1"/>
  <c r="B169" i="3"/>
  <c r="C163" i="1"/>
  <c r="C280" i="3"/>
  <c r="D274" i="1"/>
  <c r="B107" i="3"/>
  <c r="C101" i="1"/>
  <c r="C189" i="3"/>
  <c r="D183" i="1"/>
  <c r="C94" i="3"/>
  <c r="D88" i="1"/>
  <c r="C23" i="3"/>
  <c r="D17" i="1"/>
  <c r="B189" i="3"/>
  <c r="C183" i="1"/>
  <c r="B17" i="3"/>
  <c r="C11" i="1"/>
  <c r="A17" i="3"/>
  <c r="B11" i="1"/>
  <c r="C169" i="3"/>
  <c r="D163" i="1"/>
  <c r="C42" i="3"/>
  <c r="D36" i="1"/>
  <c r="B91" i="3"/>
  <c r="C85" i="1"/>
  <c r="C128" i="3"/>
  <c r="D122" i="1"/>
  <c r="D206" i="1"/>
  <c r="C212" i="3"/>
  <c r="C267" i="1"/>
  <c r="B273" i="3"/>
  <c r="C138" i="3"/>
  <c r="D132" i="1"/>
  <c r="B58" i="3"/>
  <c r="C52" i="1"/>
  <c r="C74" i="3"/>
  <c r="D68" i="1"/>
  <c r="C149" i="3"/>
  <c r="D143" i="1"/>
  <c r="C256" i="3" l="1"/>
  <c r="D250" i="1"/>
  <c r="C200" i="3"/>
  <c r="D194" i="1"/>
  <c r="B265" i="3"/>
  <c r="C259" i="1"/>
  <c r="B266" i="3" s="1"/>
  <c r="C43" i="3"/>
  <c r="D37" i="1"/>
  <c r="B18" i="3"/>
  <c r="C12" i="1"/>
  <c r="C190" i="3"/>
  <c r="D184" i="1"/>
  <c r="C59" i="3"/>
  <c r="D53" i="1"/>
  <c r="C213" i="3"/>
  <c r="D207" i="1"/>
  <c r="C150" i="3"/>
  <c r="D144" i="1"/>
  <c r="B59" i="3"/>
  <c r="C53" i="1"/>
  <c r="C129" i="3"/>
  <c r="D123" i="1"/>
  <c r="C170" i="3"/>
  <c r="D164" i="1"/>
  <c r="B190" i="3"/>
  <c r="C184" i="1"/>
  <c r="C95" i="3"/>
  <c r="D89" i="1"/>
  <c r="C96" i="3" s="1"/>
  <c r="B108" i="3"/>
  <c r="C102" i="1"/>
  <c r="B170" i="3"/>
  <c r="C164" i="1"/>
  <c r="C108" i="3"/>
  <c r="D102" i="1"/>
  <c r="C75" i="3"/>
  <c r="D69" i="1"/>
  <c r="C139" i="3"/>
  <c r="D133" i="1"/>
  <c r="B92" i="3"/>
  <c r="C86" i="1"/>
  <c r="A18" i="3"/>
  <c r="B12" i="1"/>
  <c r="C24" i="3"/>
  <c r="D18" i="1"/>
  <c r="D275" i="1"/>
  <c r="C281" i="3"/>
  <c r="B274" i="3"/>
  <c r="C268" i="1"/>
  <c r="C243" i="3"/>
  <c r="D237" i="1"/>
  <c r="C257" i="3" l="1"/>
  <c r="D251" i="1"/>
  <c r="C258" i="3" s="1"/>
  <c r="C201" i="3"/>
  <c r="D195" i="1"/>
  <c r="C202" i="3" s="1"/>
  <c r="B275" i="3"/>
  <c r="C269" i="1"/>
  <c r="C25" i="3"/>
  <c r="D19" i="1"/>
  <c r="B93" i="3"/>
  <c r="C87" i="1"/>
  <c r="C76" i="3"/>
  <c r="D70" i="1"/>
  <c r="B171" i="3"/>
  <c r="C165" i="1"/>
  <c r="C171" i="3"/>
  <c r="D165" i="1"/>
  <c r="C172" i="3" s="1"/>
  <c r="B60" i="3"/>
  <c r="C54" i="1"/>
  <c r="C214" i="3"/>
  <c r="D208" i="1"/>
  <c r="C191" i="3"/>
  <c r="D185" i="1"/>
  <c r="C44" i="3"/>
  <c r="D38" i="1"/>
  <c r="D238" i="1"/>
  <c r="C245" i="3" s="1"/>
  <c r="C244" i="3"/>
  <c r="A19" i="3"/>
  <c r="B13" i="1"/>
  <c r="C140" i="3"/>
  <c r="D134" i="1"/>
  <c r="C109" i="3"/>
  <c r="D103" i="1"/>
  <c r="B109" i="3"/>
  <c r="C103" i="1"/>
  <c r="B191" i="3"/>
  <c r="C185" i="1"/>
  <c r="C130" i="3"/>
  <c r="D124" i="1"/>
  <c r="C151" i="3"/>
  <c r="D145" i="1"/>
  <c r="C60" i="3"/>
  <c r="D54" i="1"/>
  <c r="B19" i="3"/>
  <c r="C13" i="1"/>
  <c r="C282" i="3"/>
  <c r="D276" i="1"/>
  <c r="B20" i="3" l="1"/>
  <c r="C14" i="1"/>
  <c r="C152" i="3"/>
  <c r="D146" i="1"/>
  <c r="B192" i="3"/>
  <c r="C186" i="1"/>
  <c r="C110" i="3"/>
  <c r="D104" i="1"/>
  <c r="A20" i="3"/>
  <c r="B14" i="1"/>
  <c r="C45" i="3"/>
  <c r="D39" i="1"/>
  <c r="C215" i="3"/>
  <c r="D209" i="1"/>
  <c r="C77" i="3"/>
  <c r="D71" i="1"/>
  <c r="C26" i="3"/>
  <c r="D20" i="1"/>
  <c r="C283" i="3"/>
  <c r="D277" i="1"/>
  <c r="C61" i="3"/>
  <c r="D55" i="1"/>
  <c r="C131" i="3"/>
  <c r="D125" i="1"/>
  <c r="B110" i="3"/>
  <c r="C104" i="1"/>
  <c r="C141" i="3"/>
  <c r="D135" i="1"/>
  <c r="C192" i="3"/>
  <c r="D186" i="1"/>
  <c r="B61" i="3"/>
  <c r="C55" i="1"/>
  <c r="B172" i="3"/>
  <c r="C166" i="1"/>
  <c r="C88" i="1"/>
  <c r="B94" i="3"/>
  <c r="B276" i="3"/>
  <c r="C270" i="1"/>
  <c r="B277" i="3" l="1"/>
  <c r="C271" i="1"/>
  <c r="C193" i="3"/>
  <c r="D187" i="1"/>
  <c r="C194" i="3" s="1"/>
  <c r="B62" i="3"/>
  <c r="C56" i="1"/>
  <c r="C142" i="3"/>
  <c r="D136" i="1"/>
  <c r="C132" i="3"/>
  <c r="D126" i="1"/>
  <c r="C133" i="3" s="1"/>
  <c r="C284" i="3"/>
  <c r="D278" i="1"/>
  <c r="C78" i="3"/>
  <c r="D72" i="1"/>
  <c r="C46" i="3"/>
  <c r="D40" i="1"/>
  <c r="C111" i="3"/>
  <c r="D105" i="1"/>
  <c r="C153" i="3"/>
  <c r="D147" i="1"/>
  <c r="B95" i="3"/>
  <c r="C89" i="1"/>
  <c r="C62" i="3"/>
  <c r="D56" i="1"/>
  <c r="C27" i="3"/>
  <c r="D21" i="1"/>
  <c r="D210" i="1"/>
  <c r="C216" i="3"/>
  <c r="A21" i="3"/>
  <c r="B15" i="1"/>
  <c r="B193" i="3"/>
  <c r="C187" i="1"/>
  <c r="B21" i="3"/>
  <c r="C15" i="1"/>
  <c r="B173" i="3"/>
  <c r="C167" i="1"/>
  <c r="B111" i="3"/>
  <c r="C105" i="1"/>
  <c r="B174" i="3" l="1"/>
  <c r="C168" i="1"/>
  <c r="C63" i="3"/>
  <c r="D57" i="1"/>
  <c r="C64" i="3" s="1"/>
  <c r="C47" i="3"/>
  <c r="D41" i="1"/>
  <c r="D279" i="1"/>
  <c r="C285" i="3"/>
  <c r="C143" i="3"/>
  <c r="D137" i="1"/>
  <c r="C144" i="3" s="1"/>
  <c r="C217" i="3"/>
  <c r="D211" i="1"/>
  <c r="B194" i="3"/>
  <c r="C188" i="1"/>
  <c r="C154" i="3"/>
  <c r="D148" i="1"/>
  <c r="B112" i="3"/>
  <c r="C106" i="1"/>
  <c r="B22" i="3"/>
  <c r="C16" i="1"/>
  <c r="A22" i="3"/>
  <c r="B16" i="1"/>
  <c r="C28" i="3"/>
  <c r="D22" i="1"/>
  <c r="B96" i="3"/>
  <c r="C90" i="1"/>
  <c r="C112" i="3"/>
  <c r="D106" i="1"/>
  <c r="C79" i="3"/>
  <c r="D73" i="1"/>
  <c r="B63" i="3"/>
  <c r="C57" i="1"/>
  <c r="B278" i="3"/>
  <c r="C272" i="1"/>
  <c r="B64" i="3" l="1"/>
  <c r="C58" i="1"/>
  <c r="C113" i="3"/>
  <c r="D107" i="1"/>
  <c r="C29" i="3"/>
  <c r="D23" i="1"/>
  <c r="B23" i="3"/>
  <c r="C17" i="1"/>
  <c r="C155" i="3"/>
  <c r="D149" i="1"/>
  <c r="D212" i="1"/>
  <c r="C218" i="3"/>
  <c r="C286" i="3"/>
  <c r="D280" i="1"/>
  <c r="B279" i="3"/>
  <c r="C273" i="1"/>
  <c r="C80" i="3"/>
  <c r="D74" i="1"/>
  <c r="B97" i="3"/>
  <c r="C91" i="1"/>
  <c r="A23" i="3"/>
  <c r="B17" i="1"/>
  <c r="C107" i="1"/>
  <c r="B113" i="3"/>
  <c r="B195" i="3"/>
  <c r="C189" i="1"/>
  <c r="C48" i="3"/>
  <c r="D42" i="1"/>
  <c r="C49" i="3" s="1"/>
  <c r="B175" i="3"/>
  <c r="C169" i="1"/>
  <c r="B98" i="3" l="1"/>
  <c r="C92" i="1"/>
  <c r="C274" i="1"/>
  <c r="B280" i="3"/>
  <c r="B24" i="3"/>
  <c r="C18" i="1"/>
  <c r="C219" i="3"/>
  <c r="D213" i="1"/>
  <c r="B176" i="3"/>
  <c r="C170" i="1"/>
  <c r="B196" i="3"/>
  <c r="C190" i="1"/>
  <c r="A24" i="3"/>
  <c r="B18" i="1"/>
  <c r="C81" i="3"/>
  <c r="D75" i="1"/>
  <c r="C287" i="3"/>
  <c r="D281" i="1"/>
  <c r="C156" i="3"/>
  <c r="D150" i="1"/>
  <c r="C30" i="3"/>
  <c r="D24" i="1"/>
  <c r="B65" i="3"/>
  <c r="C59" i="1"/>
  <c r="C114" i="3"/>
  <c r="D108" i="1"/>
  <c r="B114" i="3"/>
  <c r="C108" i="1"/>
  <c r="B115" i="3" l="1"/>
  <c r="C109" i="1"/>
  <c r="C157" i="3"/>
  <c r="D151" i="1"/>
  <c r="B197" i="3"/>
  <c r="C191" i="1"/>
  <c r="D214" i="1"/>
  <c r="C220" i="3"/>
  <c r="B281" i="3"/>
  <c r="C275" i="1"/>
  <c r="B99" i="3"/>
  <c r="C93" i="1"/>
  <c r="B66" i="3"/>
  <c r="C60" i="1"/>
  <c r="C82" i="3"/>
  <c r="D76" i="1"/>
  <c r="C115" i="3"/>
  <c r="D109" i="1"/>
  <c r="C31" i="3"/>
  <c r="D25" i="1"/>
  <c r="C288" i="3"/>
  <c r="D282" i="1"/>
  <c r="A25" i="3"/>
  <c r="B19" i="1"/>
  <c r="B177" i="3"/>
  <c r="C171" i="1"/>
  <c r="B25" i="3"/>
  <c r="C19" i="1"/>
  <c r="B26" i="3" l="1"/>
  <c r="C20" i="1"/>
  <c r="A26" i="3"/>
  <c r="B20" i="1"/>
  <c r="C32" i="3"/>
  <c r="D26" i="1"/>
  <c r="C83" i="3"/>
  <c r="D77" i="1"/>
  <c r="B100" i="3"/>
  <c r="C94" i="1"/>
  <c r="C158" i="3"/>
  <c r="D152" i="1"/>
  <c r="C221" i="3"/>
  <c r="D215" i="1"/>
  <c r="B178" i="3"/>
  <c r="C172" i="1"/>
  <c r="C289" i="3"/>
  <c r="D283" i="1"/>
  <c r="C116" i="3"/>
  <c r="D110" i="1"/>
  <c r="C61" i="1"/>
  <c r="B67" i="3"/>
  <c r="B282" i="3"/>
  <c r="C276" i="1"/>
  <c r="B198" i="3"/>
  <c r="C192" i="1"/>
  <c r="B116" i="3"/>
  <c r="C110" i="1"/>
  <c r="B68" i="3" l="1"/>
  <c r="C62" i="1"/>
  <c r="C111" i="1"/>
  <c r="B117" i="3"/>
  <c r="C277" i="1"/>
  <c r="B283" i="3"/>
  <c r="C117" i="3"/>
  <c r="D111" i="1"/>
  <c r="B179" i="3"/>
  <c r="C173" i="1"/>
  <c r="C159" i="3"/>
  <c r="D153" i="1"/>
  <c r="C84" i="3"/>
  <c r="D78" i="1"/>
  <c r="A27" i="3"/>
  <c r="B21" i="1"/>
  <c r="B199" i="3"/>
  <c r="C193" i="1"/>
  <c r="D284" i="1"/>
  <c r="C290" i="3"/>
  <c r="C222" i="3"/>
  <c r="D216" i="1"/>
  <c r="B101" i="3"/>
  <c r="C95" i="1"/>
  <c r="B102" i="3" s="1"/>
  <c r="C33" i="3"/>
  <c r="D27" i="1"/>
  <c r="B27" i="3"/>
  <c r="C21" i="1"/>
  <c r="A28" i="3" l="1"/>
  <c r="B22" i="1"/>
  <c r="C160" i="3"/>
  <c r="D154" i="1"/>
  <c r="C118" i="3"/>
  <c r="D112" i="1"/>
  <c r="C291" i="3"/>
  <c r="D285" i="1"/>
  <c r="B118" i="3"/>
  <c r="C112" i="1"/>
  <c r="C34" i="3"/>
  <c r="D28" i="1"/>
  <c r="C223" i="3"/>
  <c r="D217" i="1"/>
  <c r="B200" i="3"/>
  <c r="C194" i="1"/>
  <c r="C85" i="3"/>
  <c r="D79" i="1"/>
  <c r="C86" i="3" s="1"/>
  <c r="B180" i="3"/>
  <c r="C174" i="1"/>
  <c r="B69" i="3"/>
  <c r="C63" i="1"/>
  <c r="B28" i="3"/>
  <c r="C22" i="1"/>
  <c r="B284" i="3"/>
  <c r="C278" i="1"/>
  <c r="B29" i="3" l="1"/>
  <c r="C23" i="1"/>
  <c r="B181" i="3"/>
  <c r="C175" i="1"/>
  <c r="B201" i="3"/>
  <c r="C195" i="1"/>
  <c r="C35" i="3"/>
  <c r="D29" i="1"/>
  <c r="D286" i="1"/>
  <c r="C292" i="3"/>
  <c r="C161" i="3"/>
  <c r="D155" i="1"/>
  <c r="B285" i="3"/>
  <c r="C279" i="1"/>
  <c r="B70" i="3"/>
  <c r="C64" i="1"/>
  <c r="D218" i="1"/>
  <c r="C224" i="3"/>
  <c r="B119" i="3"/>
  <c r="C113" i="1"/>
  <c r="C119" i="3"/>
  <c r="D113" i="1"/>
  <c r="A29" i="3"/>
  <c r="B23" i="1"/>
  <c r="C36" i="3" l="1"/>
  <c r="D30" i="1"/>
  <c r="C37" i="3" s="1"/>
  <c r="B120" i="3"/>
  <c r="C114" i="1"/>
  <c r="C162" i="3"/>
  <c r="D156" i="1"/>
  <c r="C163" i="3" s="1"/>
  <c r="C120" i="3"/>
  <c r="D114" i="1"/>
  <c r="B202" i="3"/>
  <c r="C196" i="1"/>
  <c r="B30" i="3"/>
  <c r="C24" i="1"/>
  <c r="A30" i="3"/>
  <c r="B24" i="1"/>
  <c r="B71" i="3"/>
  <c r="C65" i="1"/>
  <c r="B182" i="3"/>
  <c r="C176" i="1"/>
  <c r="B286" i="3"/>
  <c r="C280" i="1"/>
  <c r="C225" i="3"/>
  <c r="D219" i="1"/>
  <c r="C293" i="3"/>
  <c r="D287" i="1"/>
  <c r="C294" i="3" s="1"/>
  <c r="B287" i="3" l="1"/>
  <c r="C281" i="1"/>
  <c r="B72" i="3"/>
  <c r="C66" i="1"/>
  <c r="C121" i="3"/>
  <c r="D115" i="1"/>
  <c r="B121" i="3"/>
  <c r="C115" i="1"/>
  <c r="D220" i="1"/>
  <c r="C226" i="3"/>
  <c r="B183" i="3"/>
  <c r="C177" i="1"/>
  <c r="B184" i="3" s="1"/>
  <c r="A31" i="3"/>
  <c r="B25" i="1"/>
  <c r="B203" i="3"/>
  <c r="C197" i="1"/>
  <c r="B31" i="3"/>
  <c r="C25" i="1"/>
  <c r="B32" i="3" l="1"/>
  <c r="C26" i="1"/>
  <c r="B204" i="3"/>
  <c r="C198" i="1"/>
  <c r="B122" i="3"/>
  <c r="C116" i="1"/>
  <c r="B73" i="3"/>
  <c r="C67" i="1"/>
  <c r="A32" i="3"/>
  <c r="B26" i="1"/>
  <c r="C122" i="3"/>
  <c r="D116" i="1"/>
  <c r="C123" i="3" s="1"/>
  <c r="B288" i="3"/>
  <c r="C282" i="1"/>
  <c r="C227" i="3"/>
  <c r="D221" i="1"/>
  <c r="B205" i="3" l="1"/>
  <c r="C199" i="1"/>
  <c r="B289" i="3"/>
  <c r="C283" i="1"/>
  <c r="A33" i="3"/>
  <c r="B27" i="1"/>
  <c r="B123" i="3"/>
  <c r="C117" i="1"/>
  <c r="B33" i="3"/>
  <c r="C27" i="1"/>
  <c r="D222" i="1"/>
  <c r="C228" i="3"/>
  <c r="B74" i="3"/>
  <c r="C68" i="1"/>
  <c r="B290" i="3" l="1"/>
  <c r="C284" i="1"/>
  <c r="B75" i="3"/>
  <c r="C69" i="1"/>
  <c r="B34" i="3"/>
  <c r="C28" i="1"/>
  <c r="A34" i="3"/>
  <c r="B28" i="1"/>
  <c r="B206" i="3"/>
  <c r="C200" i="1"/>
  <c r="B124" i="3"/>
  <c r="C118" i="1"/>
  <c r="C229" i="3"/>
  <c r="D223" i="1"/>
  <c r="B125" i="3" l="1"/>
  <c r="C119" i="1"/>
  <c r="A35" i="3"/>
  <c r="B29" i="1"/>
  <c r="C230" i="3"/>
  <c r="D224" i="1"/>
  <c r="B207" i="3"/>
  <c r="C201" i="1"/>
  <c r="B35" i="3"/>
  <c r="C29" i="1"/>
  <c r="B291" i="3"/>
  <c r="C285" i="1"/>
  <c r="B76" i="3"/>
  <c r="C70" i="1"/>
  <c r="B208" i="3" l="1"/>
  <c r="C202" i="1"/>
  <c r="B77" i="3"/>
  <c r="C71" i="1"/>
  <c r="B36" i="3"/>
  <c r="C30" i="1"/>
  <c r="C231" i="3"/>
  <c r="D225" i="1"/>
  <c r="B126" i="3"/>
  <c r="C120" i="1"/>
  <c r="B292" i="3"/>
  <c r="C286" i="1"/>
  <c r="A36" i="3"/>
  <c r="B30" i="1"/>
  <c r="D226" i="1" l="1"/>
  <c r="C232" i="3"/>
  <c r="A37" i="3"/>
  <c r="B31" i="1"/>
  <c r="B127" i="3"/>
  <c r="C121" i="1"/>
  <c r="B37" i="3"/>
  <c r="C31" i="1"/>
  <c r="B209" i="3"/>
  <c r="C203" i="1"/>
  <c r="B293" i="3"/>
  <c r="C287" i="1"/>
  <c r="B78" i="3"/>
  <c r="C72" i="1"/>
  <c r="B294" i="3" l="1"/>
  <c r="C288" i="1"/>
  <c r="B210" i="3"/>
  <c r="C204" i="1"/>
  <c r="B128" i="3"/>
  <c r="C122" i="1"/>
  <c r="B38" i="3"/>
  <c r="C32" i="1"/>
  <c r="A38" i="3"/>
  <c r="B32" i="1"/>
  <c r="B79" i="3"/>
  <c r="C73" i="1"/>
  <c r="C233" i="3"/>
  <c r="D227" i="1"/>
  <c r="B39" i="3" l="1"/>
  <c r="C33" i="1"/>
  <c r="D228" i="1"/>
  <c r="C234" i="3"/>
  <c r="A39" i="3"/>
  <c r="B33" i="1"/>
  <c r="B129" i="3"/>
  <c r="C123" i="1"/>
  <c r="B295" i="3"/>
  <c r="C289" i="1"/>
  <c r="B296" i="3" s="1"/>
  <c r="B80" i="3"/>
  <c r="C74" i="1"/>
  <c r="B211" i="3"/>
  <c r="C205" i="1"/>
  <c r="B81" i="3" l="1"/>
  <c r="C75" i="1"/>
  <c r="A40" i="3"/>
  <c r="B34" i="1"/>
  <c r="B40" i="3"/>
  <c r="C34" i="1"/>
  <c r="B130" i="3"/>
  <c r="C124" i="1"/>
  <c r="C235" i="3"/>
  <c r="D229" i="1"/>
  <c r="B212" i="3"/>
  <c r="C206" i="1"/>
  <c r="B213" i="3" l="1"/>
  <c r="C207" i="1"/>
  <c r="B131" i="3"/>
  <c r="C125" i="1"/>
  <c r="D230" i="1"/>
  <c r="C237" i="3" s="1"/>
  <c r="C236" i="3"/>
  <c r="B41" i="3"/>
  <c r="C35" i="1"/>
  <c r="B82" i="3"/>
  <c r="C76" i="1"/>
  <c r="A41" i="3"/>
  <c r="B35" i="1"/>
  <c r="B42" i="3" l="1"/>
  <c r="C36" i="1"/>
  <c r="B214" i="3"/>
  <c r="C208" i="1"/>
  <c r="A42" i="3"/>
  <c r="B36" i="1"/>
  <c r="B132" i="3"/>
  <c r="C126" i="1"/>
  <c r="B83" i="3"/>
  <c r="C77" i="1"/>
  <c r="B84" i="3" l="1"/>
  <c r="C78" i="1"/>
  <c r="A43" i="3"/>
  <c r="B37" i="1"/>
  <c r="B43" i="3"/>
  <c r="C37" i="1"/>
  <c r="B133" i="3"/>
  <c r="C127" i="1"/>
  <c r="B215" i="3"/>
  <c r="C209" i="1"/>
  <c r="A44" i="3" l="1"/>
  <c r="B38" i="1"/>
  <c r="B44" i="3"/>
  <c r="C38" i="1"/>
  <c r="B85" i="3"/>
  <c r="C79" i="1"/>
  <c r="B86" i="3" s="1"/>
  <c r="B134" i="3"/>
  <c r="C128" i="1"/>
  <c r="B216" i="3"/>
  <c r="C210" i="1"/>
  <c r="B135" i="3" l="1"/>
  <c r="C129" i="1"/>
  <c r="A45" i="3"/>
  <c r="B39" i="1"/>
  <c r="B45" i="3"/>
  <c r="C39" i="1"/>
  <c r="B217" i="3"/>
  <c r="C211" i="1"/>
  <c r="A46" i="3" l="1"/>
  <c r="B40" i="1"/>
  <c r="B136" i="3"/>
  <c r="C130" i="1"/>
  <c r="B218" i="3"/>
  <c r="C212" i="1"/>
  <c r="B46" i="3"/>
  <c r="C40" i="1"/>
  <c r="B47" i="3" l="1"/>
  <c r="C41" i="1"/>
  <c r="A47" i="3"/>
  <c r="B41" i="1"/>
  <c r="B137" i="3"/>
  <c r="C131" i="1"/>
  <c r="B219" i="3"/>
  <c r="C213" i="1"/>
  <c r="A48" i="3" l="1"/>
  <c r="B42" i="1"/>
  <c r="B48" i="3"/>
  <c r="C42" i="1"/>
  <c r="B220" i="3"/>
  <c r="C214" i="1"/>
  <c r="B138" i="3"/>
  <c r="C132" i="1"/>
  <c r="B139" i="3" l="1"/>
  <c r="C133" i="1"/>
  <c r="A49" i="3"/>
  <c r="B43" i="1"/>
  <c r="B49" i="3"/>
  <c r="C43" i="1"/>
  <c r="B221" i="3"/>
  <c r="C215" i="1"/>
  <c r="B222" i="3" l="1"/>
  <c r="C216" i="1"/>
  <c r="B140" i="3"/>
  <c r="C134" i="1"/>
  <c r="A50" i="3"/>
  <c r="B44" i="1"/>
  <c r="B50" i="3"/>
  <c r="C44" i="1"/>
  <c r="B51" i="3" l="1"/>
  <c r="C45" i="1"/>
  <c r="B223" i="3"/>
  <c r="C217" i="1"/>
  <c r="B141" i="3"/>
  <c r="C135" i="1"/>
  <c r="A51" i="3"/>
  <c r="B45" i="1"/>
  <c r="B142" i="3" l="1"/>
  <c r="C136" i="1"/>
  <c r="B52" i="3"/>
  <c r="C46" i="1"/>
  <c r="B53" i="3" s="1"/>
  <c r="A52" i="3"/>
  <c r="B46" i="1"/>
  <c r="B224" i="3"/>
  <c r="C218" i="1"/>
  <c r="B225" i="3" l="1"/>
  <c r="C219" i="1"/>
  <c r="B143" i="3"/>
  <c r="C137" i="1"/>
  <c r="A53" i="3"/>
  <c r="B47" i="1"/>
  <c r="B226" i="3" l="1"/>
  <c r="C220" i="1"/>
  <c r="B144" i="3"/>
  <c r="C138" i="1"/>
  <c r="A54" i="3"/>
  <c r="B48" i="1"/>
  <c r="B145" i="3" l="1"/>
  <c r="C139" i="1"/>
  <c r="A55" i="3"/>
  <c r="B49" i="1"/>
  <c r="B227" i="3"/>
  <c r="C221" i="1"/>
  <c r="B228" i="3" l="1"/>
  <c r="C222" i="1"/>
  <c r="B146" i="3"/>
  <c r="C140" i="1"/>
  <c r="A56" i="3"/>
  <c r="B50" i="1"/>
  <c r="B147" i="3" l="1"/>
  <c r="C141" i="1"/>
  <c r="A57" i="3"/>
  <c r="B51" i="1"/>
  <c r="B229" i="3"/>
  <c r="C223" i="1"/>
  <c r="A58" i="3" l="1"/>
  <c r="B52" i="1"/>
  <c r="B230" i="3"/>
  <c r="C224" i="1"/>
  <c r="B148" i="3"/>
  <c r="C142" i="1"/>
  <c r="B231" i="3" l="1"/>
  <c r="C225" i="1"/>
  <c r="B149" i="3"/>
  <c r="C143" i="1"/>
  <c r="A59" i="3"/>
  <c r="B53" i="1"/>
  <c r="B232" i="3" l="1"/>
  <c r="C226" i="1"/>
  <c r="B150" i="3"/>
  <c r="C144" i="1"/>
  <c r="A60" i="3"/>
  <c r="B54" i="1"/>
  <c r="B151" i="3" l="1"/>
  <c r="C145" i="1"/>
  <c r="A61" i="3"/>
  <c r="B55" i="1"/>
  <c r="B233" i="3"/>
  <c r="C227" i="1"/>
  <c r="A62" i="3" l="1"/>
  <c r="B56" i="1"/>
  <c r="B234" i="3"/>
  <c r="C228" i="1"/>
  <c r="B152" i="3"/>
  <c r="C146" i="1"/>
  <c r="A63" i="3" l="1"/>
  <c r="B57" i="1"/>
  <c r="B235" i="3"/>
  <c r="C229" i="1"/>
  <c r="B153" i="3"/>
  <c r="C147" i="1"/>
  <c r="B154" i="3" l="1"/>
  <c r="C148" i="1"/>
  <c r="A64" i="3"/>
  <c r="B58" i="1"/>
  <c r="B236" i="3"/>
  <c r="C230" i="1"/>
  <c r="A65" i="3" l="1"/>
  <c r="B59" i="1"/>
  <c r="B237" i="3"/>
  <c r="C231" i="1"/>
  <c r="B155" i="3"/>
  <c r="C149" i="1"/>
  <c r="B238" i="3" l="1"/>
  <c r="C232" i="1"/>
  <c r="B156" i="3"/>
  <c r="C150" i="1"/>
  <c r="A66" i="3"/>
  <c r="B60" i="1"/>
  <c r="B157" i="3" l="1"/>
  <c r="C151" i="1"/>
  <c r="A67" i="3"/>
  <c r="B61" i="1"/>
  <c r="B239" i="3"/>
  <c r="C233" i="1"/>
  <c r="B240" i="3" l="1"/>
  <c r="C234" i="1"/>
  <c r="A68" i="3"/>
  <c r="B62" i="1"/>
  <c r="B158" i="3"/>
  <c r="C152" i="1"/>
  <c r="A69" i="3" l="1"/>
  <c r="B63" i="1"/>
  <c r="B159" i="3"/>
  <c r="C153" i="1"/>
  <c r="B241" i="3"/>
  <c r="C235" i="1"/>
  <c r="B160" i="3" l="1"/>
  <c r="C154" i="1"/>
  <c r="B242" i="3"/>
  <c r="C236" i="1"/>
  <c r="A70" i="3"/>
  <c r="B64" i="1"/>
  <c r="A71" i="3" l="1"/>
  <c r="B65" i="1"/>
  <c r="B161" i="3"/>
  <c r="C155" i="1"/>
  <c r="B243" i="3"/>
  <c r="C237" i="1"/>
  <c r="B162" i="3" l="1"/>
  <c r="C156" i="1"/>
  <c r="B163" i="3" s="1"/>
  <c r="B244" i="3"/>
  <c r="C238" i="1"/>
  <c r="A72" i="3"/>
  <c r="B66" i="1"/>
  <c r="B245" i="3" l="1"/>
  <c r="C239" i="1"/>
  <c r="A73" i="3"/>
  <c r="B67" i="1"/>
  <c r="A74" i="3" l="1"/>
  <c r="B68" i="1"/>
  <c r="B246" i="3"/>
  <c r="C240" i="1"/>
  <c r="B247" i="3" l="1"/>
  <c r="C241" i="1"/>
  <c r="A75" i="3"/>
  <c r="B69" i="1"/>
  <c r="B248" i="3" l="1"/>
  <c r="C242" i="1"/>
  <c r="A76" i="3"/>
  <c r="B70" i="1"/>
  <c r="A77" i="3" l="1"/>
  <c r="B71" i="1"/>
  <c r="B249" i="3"/>
  <c r="C243" i="1"/>
  <c r="B250" i="3" l="1"/>
  <c r="C244" i="1"/>
  <c r="A78" i="3"/>
  <c r="B72" i="1"/>
  <c r="A79" i="3" l="1"/>
  <c r="B73" i="1"/>
  <c r="B251" i="3"/>
  <c r="C245" i="1"/>
  <c r="B252" i="3" l="1"/>
  <c r="C246" i="1"/>
  <c r="A80" i="3"/>
  <c r="B74" i="1"/>
  <c r="A81" i="3" l="1"/>
  <c r="B75" i="1"/>
  <c r="C247" i="1"/>
  <c r="B253" i="3"/>
  <c r="B254" i="3" l="1"/>
  <c r="C248" i="1"/>
  <c r="A82" i="3"/>
  <c r="B76" i="1"/>
  <c r="C249" i="1" l="1"/>
  <c r="B255" i="3"/>
  <c r="A83" i="3"/>
  <c r="B77" i="1"/>
  <c r="A84" i="3" l="1"/>
  <c r="B78" i="1"/>
  <c r="B256" i="3"/>
  <c r="C250" i="1"/>
  <c r="B257" i="3" l="1"/>
  <c r="C251" i="1"/>
  <c r="B258" i="3" s="1"/>
  <c r="A85" i="3"/>
  <c r="B79" i="1"/>
  <c r="A86" i="3" l="1"/>
  <c r="B80" i="1"/>
  <c r="A87" i="3" l="1"/>
  <c r="B81" i="1"/>
  <c r="A88" i="3" l="1"/>
  <c r="B82" i="1"/>
  <c r="A89" i="3" l="1"/>
  <c r="B83" i="1"/>
  <c r="A90" i="3" l="1"/>
  <c r="B84" i="1"/>
  <c r="A91" i="3" l="1"/>
  <c r="B85" i="1"/>
  <c r="A92" i="3" l="1"/>
  <c r="B86" i="1"/>
  <c r="A93" i="3" l="1"/>
  <c r="B87" i="1"/>
  <c r="A94" i="3" l="1"/>
  <c r="B88" i="1"/>
  <c r="A95" i="3" l="1"/>
  <c r="B89" i="1"/>
  <c r="A96" i="3" l="1"/>
  <c r="B90" i="1"/>
  <c r="A97" i="3" l="1"/>
  <c r="B91" i="1"/>
  <c r="A98" i="3" l="1"/>
  <c r="B92" i="1"/>
  <c r="A99" i="3" l="1"/>
  <c r="B93" i="1"/>
  <c r="A100" i="3" l="1"/>
  <c r="B94" i="1"/>
  <c r="A101" i="3" l="1"/>
  <c r="B95" i="1"/>
  <c r="A102" i="3" l="1"/>
  <c r="B96" i="1"/>
  <c r="B97" i="1" l="1"/>
  <c r="A103" i="3"/>
  <c r="B98" i="1" l="1"/>
  <c r="A104" i="3"/>
  <c r="A105" i="3" l="1"/>
  <c r="B99" i="1"/>
  <c r="A106" i="3" l="1"/>
  <c r="B100" i="1"/>
  <c r="A107" i="3" l="1"/>
  <c r="B101" i="1"/>
  <c r="A108" i="3" l="1"/>
  <c r="B102" i="1"/>
  <c r="A109" i="3" l="1"/>
  <c r="B103" i="1"/>
  <c r="A110" i="3" l="1"/>
  <c r="B104" i="1"/>
  <c r="A111" i="3" l="1"/>
  <c r="B105" i="1"/>
  <c r="A112" i="3" l="1"/>
  <c r="B106" i="1"/>
  <c r="A113" i="3" l="1"/>
  <c r="B107" i="1"/>
  <c r="A114" i="3" l="1"/>
  <c r="B108" i="1"/>
  <c r="A115" i="3" l="1"/>
  <c r="B109" i="1"/>
  <c r="A116" i="3" l="1"/>
  <c r="B110" i="1"/>
  <c r="A117" i="3" l="1"/>
  <c r="B111" i="1"/>
  <c r="A118" i="3" l="1"/>
  <c r="B112" i="1"/>
  <c r="A119" i="3" l="1"/>
  <c r="B113" i="1"/>
  <c r="A120" i="3" l="1"/>
  <c r="B114" i="1"/>
  <c r="A121" i="3" l="1"/>
  <c r="B115" i="1"/>
  <c r="A122" i="3" l="1"/>
  <c r="B116" i="1"/>
  <c r="A123" i="3" l="1"/>
  <c r="B117" i="1"/>
  <c r="A124" i="3" l="1"/>
  <c r="B118" i="1"/>
  <c r="A125" i="3" l="1"/>
  <c r="B119" i="1"/>
  <c r="A126" i="3" l="1"/>
  <c r="B120" i="1"/>
  <c r="A127" i="3" l="1"/>
  <c r="B121" i="1"/>
  <c r="A128" i="3" l="1"/>
  <c r="B122" i="1"/>
  <c r="A129" i="3" l="1"/>
  <c r="B123" i="1"/>
  <c r="A130" i="3" l="1"/>
  <c r="B124" i="1"/>
  <c r="A131" i="3" l="1"/>
  <c r="B125" i="1"/>
  <c r="A132" i="3" l="1"/>
  <c r="B126" i="1"/>
  <c r="A133" i="3" l="1"/>
  <c r="B127" i="1"/>
  <c r="A134" i="3" l="1"/>
  <c r="B128" i="1"/>
  <c r="A135" i="3" l="1"/>
  <c r="B129" i="1"/>
  <c r="A136" i="3" l="1"/>
  <c r="B130" i="1"/>
  <c r="A137" i="3" l="1"/>
  <c r="B131" i="1"/>
  <c r="A138" i="3" l="1"/>
  <c r="B132" i="1"/>
  <c r="A139" i="3" l="1"/>
  <c r="B133" i="1"/>
  <c r="A140" i="3" l="1"/>
  <c r="B134" i="1"/>
  <c r="A141" i="3" l="1"/>
  <c r="B135" i="1"/>
  <c r="A142" i="3" l="1"/>
  <c r="B136" i="1"/>
  <c r="A143" i="3" l="1"/>
  <c r="B137" i="1"/>
  <c r="A144" i="3" l="1"/>
  <c r="B138" i="1"/>
  <c r="A145" i="3" l="1"/>
  <c r="B139" i="1"/>
  <c r="A146" i="3" l="1"/>
  <c r="B140" i="1"/>
  <c r="A147" i="3" l="1"/>
  <c r="B141" i="1"/>
  <c r="A148" i="3" l="1"/>
  <c r="B142" i="1"/>
  <c r="A149" i="3" l="1"/>
  <c r="B143" i="1"/>
  <c r="A150" i="3" l="1"/>
  <c r="B144" i="1"/>
  <c r="A151" i="3" l="1"/>
  <c r="B145" i="1"/>
  <c r="A152" i="3" l="1"/>
  <c r="B146" i="1"/>
  <c r="A153" i="3" l="1"/>
  <c r="B147" i="1"/>
  <c r="A154" i="3" l="1"/>
  <c r="B148" i="1"/>
  <c r="A155" i="3" l="1"/>
  <c r="B149" i="1"/>
  <c r="A156" i="3" l="1"/>
  <c r="B150" i="1"/>
  <c r="A157" i="3" l="1"/>
  <c r="B151" i="1"/>
  <c r="A158" i="3" l="1"/>
  <c r="B152" i="1"/>
  <c r="A159" i="3" l="1"/>
  <c r="B153" i="1"/>
  <c r="A160" i="3" l="1"/>
  <c r="B154" i="1"/>
  <c r="A161" i="3" l="1"/>
  <c r="B155" i="1"/>
  <c r="A162" i="3" l="1"/>
  <c r="B156" i="1"/>
  <c r="A163" i="3" l="1"/>
  <c r="B157" i="1"/>
  <c r="A164" i="3" l="1"/>
  <c r="B158" i="1"/>
  <c r="A165" i="3" l="1"/>
  <c r="B159" i="1"/>
  <c r="A166" i="3" l="1"/>
  <c r="B160" i="1"/>
  <c r="A167" i="3" l="1"/>
  <c r="B161" i="1"/>
  <c r="A168" i="3" l="1"/>
  <c r="B162" i="1"/>
  <c r="A169" i="3" l="1"/>
  <c r="B163" i="1"/>
  <c r="A170" i="3" l="1"/>
  <c r="B164" i="1"/>
  <c r="A171" i="3" l="1"/>
  <c r="B165" i="1"/>
  <c r="A172" i="3" l="1"/>
  <c r="B166" i="1"/>
  <c r="A173" i="3" l="1"/>
  <c r="B167" i="1"/>
  <c r="A174" i="3" l="1"/>
  <c r="B168" i="1"/>
  <c r="A175" i="3" l="1"/>
  <c r="B169" i="1"/>
  <c r="A176" i="3" l="1"/>
  <c r="B170" i="1"/>
  <c r="A177" i="3" l="1"/>
  <c r="B171" i="1"/>
  <c r="A178" i="3" l="1"/>
  <c r="B172" i="1"/>
  <c r="A179" i="3" l="1"/>
  <c r="B173" i="1"/>
  <c r="A180" i="3" l="1"/>
  <c r="B174" i="1"/>
  <c r="A181" i="3" l="1"/>
  <c r="B175" i="1"/>
  <c r="A182" i="3" l="1"/>
  <c r="B176" i="1"/>
  <c r="A183" i="3" l="1"/>
  <c r="B177" i="1"/>
  <c r="A184" i="3" l="1"/>
  <c r="B178" i="1"/>
  <c r="A185" i="3" l="1"/>
  <c r="B179" i="1"/>
  <c r="A186" i="3" l="1"/>
  <c r="B180" i="1"/>
  <c r="A187" i="3" l="1"/>
  <c r="B181" i="1"/>
  <c r="A188" i="3" l="1"/>
  <c r="B182" i="1"/>
  <c r="A189" i="3" l="1"/>
  <c r="B183" i="1"/>
  <c r="A190" i="3" l="1"/>
  <c r="B184" i="1"/>
  <c r="A191" i="3" l="1"/>
  <c r="B185" i="1"/>
  <c r="A192" i="3" l="1"/>
  <c r="B186" i="1"/>
  <c r="A193" i="3" l="1"/>
  <c r="B187" i="1"/>
  <c r="A194" i="3" l="1"/>
  <c r="B188" i="1"/>
  <c r="A195" i="3" l="1"/>
  <c r="B189" i="1"/>
  <c r="A196" i="3" l="1"/>
  <c r="B190" i="1"/>
  <c r="A197" i="3" l="1"/>
  <c r="B191" i="1"/>
  <c r="A198" i="3" l="1"/>
  <c r="B192" i="1"/>
  <c r="A199" i="3" l="1"/>
  <c r="B193" i="1"/>
  <c r="A200" i="3" l="1"/>
  <c r="B194" i="1"/>
  <c r="A201" i="3" l="1"/>
  <c r="B195" i="1"/>
  <c r="A202" i="3" l="1"/>
  <c r="B196" i="1"/>
  <c r="A203" i="3" l="1"/>
  <c r="B197" i="1"/>
  <c r="A204" i="3" l="1"/>
  <c r="B198" i="1"/>
  <c r="A205" i="3" l="1"/>
  <c r="B199" i="1"/>
  <c r="A206" i="3" l="1"/>
  <c r="B200" i="1"/>
  <c r="A207" i="3" l="1"/>
  <c r="B201" i="1"/>
  <c r="A208" i="3" l="1"/>
  <c r="B202" i="1"/>
  <c r="A209" i="3" l="1"/>
  <c r="B203" i="1"/>
  <c r="A210" i="3" l="1"/>
  <c r="B204" i="1"/>
  <c r="A211" i="3" l="1"/>
  <c r="B205" i="1"/>
  <c r="A212" i="3" l="1"/>
  <c r="B206" i="1"/>
  <c r="A213" i="3" l="1"/>
  <c r="B207" i="1"/>
  <c r="A214" i="3" l="1"/>
  <c r="B208" i="1"/>
  <c r="A215" i="3" l="1"/>
  <c r="B209" i="1"/>
  <c r="A216" i="3" l="1"/>
  <c r="B210" i="1"/>
  <c r="A217" i="3" l="1"/>
  <c r="B211" i="1"/>
  <c r="A218" i="3" l="1"/>
  <c r="B212" i="1"/>
  <c r="A219" i="3" l="1"/>
  <c r="B213" i="1"/>
  <c r="A220" i="3" l="1"/>
  <c r="B214" i="1"/>
  <c r="A221" i="3" l="1"/>
  <c r="B215" i="1"/>
  <c r="A222" i="3" l="1"/>
  <c r="B216" i="1"/>
  <c r="A223" i="3" l="1"/>
  <c r="B217" i="1"/>
  <c r="A224" i="3" l="1"/>
  <c r="B218" i="1"/>
  <c r="A225" i="3" l="1"/>
  <c r="B219" i="1"/>
  <c r="A226" i="3" l="1"/>
  <c r="B220" i="1"/>
  <c r="A227" i="3" l="1"/>
  <c r="B221" i="1"/>
  <c r="A228" i="3" l="1"/>
  <c r="B222" i="1"/>
  <c r="A229" i="3" l="1"/>
  <c r="B223" i="1"/>
  <c r="A230" i="3" l="1"/>
  <c r="B224" i="1"/>
  <c r="A231" i="3" l="1"/>
  <c r="B225" i="1"/>
  <c r="A232" i="3" l="1"/>
  <c r="B226" i="1"/>
  <c r="A233" i="3" l="1"/>
  <c r="B227" i="1"/>
  <c r="A234" i="3" l="1"/>
  <c r="B228" i="1"/>
  <c r="A235" i="3" l="1"/>
  <c r="B229" i="1"/>
  <c r="A236" i="3" l="1"/>
  <c r="B230" i="1"/>
  <c r="A237" i="3" l="1"/>
  <c r="B231" i="1"/>
  <c r="A238" i="3" l="1"/>
  <c r="B232" i="1"/>
  <c r="A239" i="3" l="1"/>
  <c r="B233" i="1"/>
  <c r="A240" i="3" l="1"/>
  <c r="B234" i="1"/>
  <c r="A241" i="3" l="1"/>
  <c r="B235" i="1"/>
  <c r="A242" i="3" l="1"/>
  <c r="B236" i="1"/>
  <c r="A243" i="3" l="1"/>
  <c r="B237" i="1"/>
  <c r="A244" i="3" l="1"/>
  <c r="B238" i="1"/>
  <c r="A245" i="3" l="1"/>
  <c r="B239" i="1"/>
  <c r="A246" i="3" l="1"/>
  <c r="B240" i="1"/>
  <c r="A247" i="3" l="1"/>
  <c r="B241" i="1"/>
  <c r="A248" i="3" l="1"/>
  <c r="B242" i="1"/>
  <c r="A249" i="3" l="1"/>
  <c r="B243" i="1"/>
  <c r="A250" i="3" l="1"/>
  <c r="B244" i="1"/>
  <c r="A251" i="3" l="1"/>
  <c r="B245" i="1"/>
  <c r="A252" i="3" l="1"/>
  <c r="B246" i="1"/>
  <c r="A253" i="3" l="1"/>
  <c r="B247" i="1"/>
  <c r="A254" i="3" l="1"/>
  <c r="B248" i="1"/>
  <c r="A255" i="3" l="1"/>
  <c r="B249" i="1"/>
  <c r="A256" i="3" l="1"/>
  <c r="B250" i="1"/>
  <c r="A257" i="3" l="1"/>
  <c r="B251" i="1"/>
  <c r="A258" i="3" l="1"/>
  <c r="B252" i="1"/>
  <c r="A259" i="3" l="1"/>
  <c r="B253" i="1"/>
  <c r="A260" i="3" l="1"/>
  <c r="B254" i="1"/>
  <c r="A261" i="3" l="1"/>
  <c r="B255" i="1"/>
  <c r="A262" i="3" l="1"/>
  <c r="B256" i="1"/>
  <c r="A263" i="3" l="1"/>
  <c r="B257" i="1"/>
  <c r="A264" i="3" l="1"/>
  <c r="B258" i="1"/>
  <c r="A265" i="3" l="1"/>
  <c r="B259" i="1"/>
  <c r="A266" i="3" l="1"/>
  <c r="B260" i="1"/>
  <c r="A267" i="3" l="1"/>
  <c r="B261" i="1"/>
  <c r="A268" i="3" l="1"/>
  <c r="B262" i="1"/>
  <c r="A269" i="3" l="1"/>
  <c r="B263" i="1"/>
  <c r="A270" i="3" l="1"/>
  <c r="B264" i="1"/>
  <c r="A271" i="3" l="1"/>
  <c r="B265" i="1"/>
  <c r="A272" i="3" l="1"/>
  <c r="B266" i="1"/>
  <c r="A273" i="3" l="1"/>
  <c r="B267" i="1"/>
  <c r="A274" i="3" l="1"/>
  <c r="B268" i="1"/>
  <c r="A275" i="3" l="1"/>
  <c r="B269" i="1"/>
  <c r="A276" i="3" l="1"/>
  <c r="B270" i="1"/>
  <c r="A277" i="3" l="1"/>
  <c r="B271" i="1"/>
  <c r="A278" i="3" l="1"/>
  <c r="B272" i="1"/>
  <c r="A279" i="3" l="1"/>
  <c r="B273" i="1"/>
  <c r="A280" i="3" l="1"/>
  <c r="B274" i="1"/>
  <c r="A281" i="3" l="1"/>
  <c r="B275" i="1"/>
  <c r="A282" i="3" l="1"/>
  <c r="B276" i="1"/>
  <c r="A283" i="3" l="1"/>
  <c r="B277" i="1"/>
  <c r="A284" i="3" l="1"/>
  <c r="B278" i="1"/>
  <c r="A285" i="3" l="1"/>
  <c r="B279" i="1"/>
  <c r="A286" i="3" l="1"/>
  <c r="B280" i="1"/>
  <c r="A287" i="3" l="1"/>
  <c r="B281" i="1"/>
  <c r="A288" i="3" l="1"/>
  <c r="B282" i="1"/>
  <c r="A289" i="3" l="1"/>
  <c r="B283" i="1"/>
  <c r="A290" i="3" l="1"/>
  <c r="B284" i="1"/>
  <c r="A291" i="3" l="1"/>
  <c r="B285" i="1"/>
  <c r="A292" i="3" l="1"/>
  <c r="B286" i="1"/>
  <c r="A293" i="3" l="1"/>
  <c r="B287" i="1"/>
  <c r="A294" i="3" l="1"/>
  <c r="B288" i="1"/>
  <c r="A295" i="3" l="1"/>
  <c r="B289" i="1"/>
  <c r="A296" i="3" s="1"/>
</calcChain>
</file>

<file path=xl/sharedStrings.xml><?xml version="1.0" encoding="utf-8"?>
<sst xmlns="http://schemas.openxmlformats.org/spreadsheetml/2006/main" count="2152" uniqueCount="778">
  <si>
    <t>Asphalt</t>
  </si>
  <si>
    <t>Nylon 66</t>
  </si>
  <si>
    <t>Nylon 66 sheet - 1.5 mm</t>
  </si>
  <si>
    <t>Nylon 66 sheet - 3 mm</t>
  </si>
  <si>
    <t>Nylon 66 sheet - 5 mm</t>
  </si>
  <si>
    <t>Hardwood</t>
  </si>
  <si>
    <t>Softwood</t>
  </si>
  <si>
    <t>Concrete and plaster products</t>
  </si>
  <si>
    <t>kg</t>
  </si>
  <si>
    <t>m³</t>
  </si>
  <si>
    <t>m²</t>
  </si>
  <si>
    <t>Glass</t>
  </si>
  <si>
    <t>Insulation</t>
  </si>
  <si>
    <t>Metals</t>
  </si>
  <si>
    <t>m</t>
  </si>
  <si>
    <t>Miscellaneous</t>
  </si>
  <si>
    <t>Plastics</t>
  </si>
  <si>
    <t>Sand, stone and ceramics</t>
  </si>
  <si>
    <t>Timber products</t>
  </si>
  <si>
    <t>Base</t>
  </si>
  <si>
    <t>Categoria</t>
  </si>
  <si>
    <t>Tipo</t>
  </si>
  <si>
    <t>Material</t>
  </si>
  <si>
    <t>Unidad</t>
  </si>
  <si>
    <t xml:space="preserve">Elemento </t>
  </si>
  <si>
    <t>Muros Interiores</t>
  </si>
  <si>
    <t>Muros Exteriores</t>
  </si>
  <si>
    <t>Pisos</t>
  </si>
  <si>
    <t>Techos</t>
  </si>
  <si>
    <t>Entrepiso</t>
  </si>
  <si>
    <t>Estructura</t>
  </si>
  <si>
    <t>Puertas</t>
  </si>
  <si>
    <t>Ventanas</t>
  </si>
  <si>
    <t>Inst. especiales</t>
  </si>
  <si>
    <t>Otros</t>
  </si>
  <si>
    <t>Sistema_constructivo</t>
  </si>
  <si>
    <t>Cantidad</t>
  </si>
  <si>
    <t>Blocks</t>
  </si>
  <si>
    <t>Cement</t>
  </si>
  <si>
    <t>Concrete</t>
  </si>
  <si>
    <t>Fibre cement</t>
  </si>
  <si>
    <t>Plaster</t>
  </si>
  <si>
    <t>Tiles</t>
  </si>
  <si>
    <t>Flat glass</t>
  </si>
  <si>
    <t>Laminated glass</t>
  </si>
  <si>
    <t>Toughened glass</t>
  </si>
  <si>
    <t>Cellulose</t>
  </si>
  <si>
    <t>Other</t>
  </si>
  <si>
    <t>Polystyrene</t>
  </si>
  <si>
    <t>Polyurethane</t>
  </si>
  <si>
    <t>Aluminium</t>
  </si>
  <si>
    <t>Copper</t>
  </si>
  <si>
    <t>Stainless steel</t>
  </si>
  <si>
    <t>Steel</t>
  </si>
  <si>
    <t>Carpet</t>
  </si>
  <si>
    <t>Paint</t>
  </si>
  <si>
    <t>Paper</t>
  </si>
  <si>
    <t>Rubber</t>
  </si>
  <si>
    <t>High density polyethylene (HDPE)</t>
  </si>
  <si>
    <t>Low density polyethylene (LDPE)</t>
  </si>
  <si>
    <t>Nylon</t>
  </si>
  <si>
    <t>Polypropylene</t>
  </si>
  <si>
    <t>Polyvinyl chloride (PVC)</t>
  </si>
  <si>
    <t>Brick</t>
  </si>
  <si>
    <t>Stone</t>
  </si>
  <si>
    <t>Cork</t>
  </si>
  <si>
    <t>Manufactured timber product</t>
  </si>
  <si>
    <t>Embodied Energy (MJ)</t>
  </si>
  <si>
    <t>Embodied Water (L)</t>
  </si>
  <si>
    <t>Embodied Greenhouse Gas Emissions (kgCO₂e)</t>
  </si>
  <si>
    <t>More information</t>
  </si>
  <si>
    <t>http://doi.org/10.26188/5da552ea39cdc</t>
  </si>
  <si>
    <t>http://doi.org/10.26188/5da5528f75432</t>
  </si>
  <si>
    <t>http://doi.org/10.26188/5da55701cee5d</t>
  </si>
  <si>
    <t>http://doi.org/10.26188/5da551fc254d7</t>
  </si>
  <si>
    <t>2 404</t>
  </si>
  <si>
    <t>4 154</t>
  </si>
  <si>
    <t>http://doi.org/10.26188/5da54a205d0e5</t>
  </si>
  <si>
    <t>2 026</t>
  </si>
  <si>
    <t>4 011</t>
  </si>
  <si>
    <t>2 186</t>
  </si>
  <si>
    <t>4 034</t>
  </si>
  <si>
    <t>2 581</t>
  </si>
  <si>
    <t>4 196</t>
  </si>
  <si>
    <t>http://doi.org/10.26188/5da54a4ae57a1</t>
  </si>
  <si>
    <t>2 241</t>
  </si>
  <si>
    <t>4 028</t>
  </si>
  <si>
    <t>2 441</t>
  </si>
  <si>
    <t>4 105</t>
  </si>
  <si>
    <t>3 015</t>
  </si>
  <si>
    <t>4 300</t>
  </si>
  <si>
    <t>http://doi.org/10.26188/5da550538b369</t>
  </si>
  <si>
    <t>2 484</t>
  </si>
  <si>
    <t>4 066</t>
  </si>
  <si>
    <t>2 704</t>
  </si>
  <si>
    <t>4 103</t>
  </si>
  <si>
    <t>3 476</t>
  </si>
  <si>
    <t>4 355</t>
  </si>
  <si>
    <t>http://doi.org/10.26188/5da5507e33fe6</t>
  </si>
  <si>
    <t>2 854</t>
  </si>
  <si>
    <t>4 075</t>
  </si>
  <si>
    <t>3 106</t>
  </si>
  <si>
    <t>4 120</t>
  </si>
  <si>
    <t>3 998</t>
  </si>
  <si>
    <t>4 365</t>
  </si>
  <si>
    <t>http://doi.org/10.26188/5da5514c0eea5</t>
  </si>
  <si>
    <t>3 634</t>
  </si>
  <si>
    <t>4 246</t>
  </si>
  <si>
    <t>3 958</t>
  </si>
  <si>
    <t>4 325</t>
  </si>
  <si>
    <t>http://doi.org/10.26188/5da55463adae0</t>
  </si>
  <si>
    <t>http://doi.org/10.26188/5da554545f280</t>
  </si>
  <si>
    <t>http://doi.org/10.26188/5da554d7d6197</t>
  </si>
  <si>
    <t>http://doi.org/10.26188/5da556516b6e3</t>
  </si>
  <si>
    <t>http://doi.org/10.26188/5da552f96c488</t>
  </si>
  <si>
    <t>1 336</t>
  </si>
  <si>
    <t>1 558</t>
  </si>
  <si>
    <t>http://doi.org/10.26188/5da55375f3452</t>
  </si>
  <si>
    <t>1 441</t>
  </si>
  <si>
    <t>1 671</t>
  </si>
  <si>
    <t>http://doi.org/10.26188/5da554738e0e0</t>
  </si>
  <si>
    <t>1 004</t>
  </si>
  <si>
    <t>http://doi.org/10.26188/5da5556225c38</t>
  </si>
  <si>
    <t>1 302</t>
  </si>
  <si>
    <t>1 613</t>
  </si>
  <si>
    <t>1 172</t>
  </si>
  <si>
    <t>1 923</t>
  </si>
  <si>
    <t>1 536</t>
  </si>
  <si>
    <t>1 772</t>
  </si>
  <si>
    <t>http://doi.org/10.26188/5da553f3e04ff</t>
  </si>
  <si>
    <t>1 635</t>
  </si>
  <si>
    <t>1 879</t>
  </si>
  <si>
    <t>1 729</t>
  </si>
  <si>
    <t>1 980</t>
  </si>
  <si>
    <t>2 254</t>
  </si>
  <si>
    <t>2 543</t>
  </si>
  <si>
    <t>2 779</t>
  </si>
  <si>
    <t>3 107</t>
  </si>
  <si>
    <t>http://doi.org/10.26188/5da5589913df4</t>
  </si>
  <si>
    <t>http://doi.org/10.26188/5da5528023cab</t>
  </si>
  <si>
    <t>http://doi.org/10.26188/5da551d0640fa</t>
  </si>
  <si>
    <t>http://doi.org/10.26188/5da55494afb75</t>
  </si>
  <si>
    <t>http://doi.org/10.26188/5da55737d3e5e</t>
  </si>
  <si>
    <t>1 362</t>
  </si>
  <si>
    <t>http://doi.org/10.26188/5da556cc242c5</t>
  </si>
  <si>
    <t>1 703</t>
  </si>
  <si>
    <t>http://doi.org/10.26188/5da556ef90771</t>
  </si>
  <si>
    <t>1 138</t>
  </si>
  <si>
    <t>http://doi.org/10.26188/5da551876cb0a</t>
  </si>
  <si>
    <t>http://doi.org/10.26188/5da5519635948</t>
  </si>
  <si>
    <t>1 838</t>
  </si>
  <si>
    <t>1 164</t>
  </si>
  <si>
    <t>16 542</t>
  </si>
  <si>
    <t>10 479</t>
  </si>
  <si>
    <t>1 420</t>
  </si>
  <si>
    <t>1 196</t>
  </si>
  <si>
    <t>1 174</t>
  </si>
  <si>
    <t>http://doi.org/10.26188/5da551a4afce4</t>
  </si>
  <si>
    <t>http://doi.org/10.26188/5da551b3248d5</t>
  </si>
  <si>
    <t>http://doi.org/10.26188/5da551c1ae103</t>
  </si>
  <si>
    <t>http://doi.org/10.26188/5da551dec2e47</t>
  </si>
  <si>
    <t>1 280</t>
  </si>
  <si>
    <t>2 400</t>
  </si>
  <si>
    <t>1 300</t>
  </si>
  <si>
    <t>4 800</t>
  </si>
  <si>
    <t>2 600</t>
  </si>
  <si>
    <t>http://doi.org/10.26188/5da55317e50fc</t>
  </si>
  <si>
    <t>http://doi.org/10.26188/5da55308b9bbe</t>
  </si>
  <si>
    <t>1 819</t>
  </si>
  <si>
    <t>3 132</t>
  </si>
  <si>
    <t>2 426</t>
  </si>
  <si>
    <t>4 175</t>
  </si>
  <si>
    <t>4 043</t>
  </si>
  <si>
    <t>6 959</t>
  </si>
  <si>
    <t>6 064</t>
  </si>
  <si>
    <t>10 438</t>
  </si>
  <si>
    <t>http://doi.org/10.26188/5da553272580f</t>
  </si>
  <si>
    <t>http://doi.org/10.26188/5da5580349dda</t>
  </si>
  <si>
    <t>http://doi.org/10.26188/5dd09ea396b11</t>
  </si>
  <si>
    <t>http://doi.org/10.26188/5da557cc41ed8</t>
  </si>
  <si>
    <t>http://doi.org/10.26188/5da557de9ee33</t>
  </si>
  <si>
    <t>http://doi.org/10.26188/5da552dadce9f</t>
  </si>
  <si>
    <t>http://doi.org/10.26188/5da5554017f41</t>
  </si>
  <si>
    <t>http://doi.org/10.26188/5da55550a40e9</t>
  </si>
  <si>
    <t>http://doi.org/10.26188/5da558259be14</t>
  </si>
  <si>
    <t>http://doi.org/10.26188/5da55814c051c</t>
  </si>
  <si>
    <t>http://doi.org/10.26188/5da5583906307</t>
  </si>
  <si>
    <t>1 512</t>
  </si>
  <si>
    <t>http://doi.org/10.26188/5da5584b06f9b</t>
  </si>
  <si>
    <t>http://doi.org/10.26188/5da551ed753b9</t>
  </si>
  <si>
    <t>1 149</t>
  </si>
  <si>
    <t>http://doi.org/10.26188/5da5521a352db</t>
  </si>
  <si>
    <t>1 866</t>
  </si>
  <si>
    <t>1 161</t>
  </si>
  <si>
    <t>1 945</t>
  </si>
  <si>
    <t>http://doi.org/10.26188/5da55236c5619</t>
  </si>
  <si>
    <t>1 545</t>
  </si>
  <si>
    <t>1 343</t>
  </si>
  <si>
    <t>http://doi.org/10.26188/5da55771ca8cf</t>
  </si>
  <si>
    <t>24 537</t>
  </si>
  <si>
    <t>30 097</t>
  </si>
  <si>
    <t>1 863</t>
  </si>
  <si>
    <t>http://doi.org/10.26188/5da557a8720ed</t>
  </si>
  <si>
    <t>http://doi.org/10.26188/5da558d1e3aa6</t>
  </si>
  <si>
    <t>http://doi.org/10.26188/5da558f73d913</t>
  </si>
  <si>
    <t>http://doi.org/10.26188/5da557baa95ce</t>
  </si>
  <si>
    <t>http://doi.org/10.26188/5da558e47158f</t>
  </si>
  <si>
    <t>http://doi.org/10.26188/5da558bf3c7d7</t>
  </si>
  <si>
    <t>http://doi.org/10.26188/5da555f8c2b02</t>
  </si>
  <si>
    <t>http://doi.org/10.26188/5da558867e249</t>
  </si>
  <si>
    <t>http://doi.org/10.26188/5da5551da9cb9</t>
  </si>
  <si>
    <t>http://doi.org/10.26188/5da5552ee9ccf</t>
  </si>
  <si>
    <t>3 007</t>
  </si>
  <si>
    <t>2 903</t>
  </si>
  <si>
    <t>7 698</t>
  </si>
  <si>
    <t>7 433</t>
  </si>
  <si>
    <t>http://doi.org/10.26188/5da55582e7c62</t>
  </si>
  <si>
    <t>http://doi.org/10.26188/5da5559330846</t>
  </si>
  <si>
    <t>http://doi.org/10.26188/5da55609d0f6f</t>
  </si>
  <si>
    <t>1 556</t>
  </si>
  <si>
    <t>1 145</t>
  </si>
  <si>
    <t>3 113</t>
  </si>
  <si>
    <t>1 908</t>
  </si>
  <si>
    <t>5 188</t>
  </si>
  <si>
    <t>http://doi.org/10.26188/5da55178a8ecb</t>
  </si>
  <si>
    <t>1 151</t>
  </si>
  <si>
    <t>1 122</t>
  </si>
  <si>
    <t>1 491</t>
  </si>
  <si>
    <t>http://doi.org/10.26188/5da554446a581</t>
  </si>
  <si>
    <t>1 148</t>
  </si>
  <si>
    <t>1 532</t>
  </si>
  <si>
    <t>2 871</t>
  </si>
  <si>
    <t>12 063</t>
  </si>
  <si>
    <t>22 606</t>
  </si>
  <si>
    <t>http://doi.org/10.26188/5da55484429d7</t>
  </si>
  <si>
    <t>4 037</t>
  </si>
  <si>
    <t>7 144</t>
  </si>
  <si>
    <t>8 075</t>
  </si>
  <si>
    <t>14 288</t>
  </si>
  <si>
    <t>20 187</t>
  </si>
  <si>
    <t>35 719</t>
  </si>
  <si>
    <t>1 271</t>
  </si>
  <si>
    <t>http://doi.org/10.26188/5da555a381ad3</t>
  </si>
  <si>
    <t>http://doi.org/10.26188/5da556966a461</t>
  </si>
  <si>
    <t>1 371</t>
  </si>
  <si>
    <t>1 905</t>
  </si>
  <si>
    <t>http://doi.org/10.26188/5da556a82dd9d</t>
  </si>
  <si>
    <t>1 096</t>
  </si>
  <si>
    <t>1 023</t>
  </si>
  <si>
    <t>1 370</t>
  </si>
  <si>
    <t>1 279</t>
  </si>
  <si>
    <t>1 644</t>
  </si>
  <si>
    <t>1 535</t>
  </si>
  <si>
    <t>2 192</t>
  </si>
  <si>
    <t>2 047</t>
  </si>
  <si>
    <t>2 740</t>
  </si>
  <si>
    <t>2 558</t>
  </si>
  <si>
    <t>http://doi.org/10.26188/5da556bad2165</t>
  </si>
  <si>
    <t>1 005</t>
  </si>
  <si>
    <t>1 435</t>
  </si>
  <si>
    <t>1 675</t>
  </si>
  <si>
    <t>1 722</t>
  </si>
  <si>
    <t>2 010</t>
  </si>
  <si>
    <t>2 153</t>
  </si>
  <si>
    <t>2 512</t>
  </si>
  <si>
    <t>http://doi.org/10.26188/5da556dde71cd</t>
  </si>
  <si>
    <t>http://doi.org/10.26188/5da5571457bf1</t>
  </si>
  <si>
    <t>http://doi.org/10.26188/5da558ad914dc</t>
  </si>
  <si>
    <t>1 301</t>
  </si>
  <si>
    <t>5 826</t>
  </si>
  <si>
    <t>http://doi.org/10.26188/5da552ad307a9</t>
  </si>
  <si>
    <t>http://doi.org/10.26188/5da554c7241e7</t>
  </si>
  <si>
    <t>http://doi.org/10.26188/5da557263ad43</t>
  </si>
  <si>
    <t>http://doi.org/10.26188/5da5574945e6e</t>
  </si>
  <si>
    <t>http://doi.org/10.26188/5da5575bb1595</t>
  </si>
  <si>
    <t>http://doi.org/10.26188/5da553562c7fa</t>
  </si>
  <si>
    <t>http://doi.org/10.26188/5da5529e3a6be</t>
  </si>
  <si>
    <t>http://doi.org/10.26188/5da552bc24123</t>
  </si>
  <si>
    <t>http://doi.org/10.26188/5da55336dce12</t>
  </si>
  <si>
    <t>1 074</t>
  </si>
  <si>
    <t>1 192</t>
  </si>
  <si>
    <t>13 632</t>
  </si>
  <si>
    <t>19 110</t>
  </si>
  <si>
    <t>http://doi.org/10.26188/5da554ea370a5</t>
  </si>
  <si>
    <t>41 597</t>
  </si>
  <si>
    <t>58 411</t>
  </si>
  <si>
    <t>2 269</t>
  </si>
  <si>
    <t>19 389</t>
  </si>
  <si>
    <t>25 332</t>
  </si>
  <si>
    <t>1 178</t>
  </si>
  <si>
    <t>http://doi.org/10.26188/5da55346af5dc</t>
  </si>
  <si>
    <t>1 009</t>
  </si>
  <si>
    <t>1 681</t>
  </si>
  <si>
    <t>1 506</t>
  </si>
  <si>
    <t>9 607</t>
  </si>
  <si>
    <t>8 608</t>
  </si>
  <si>
    <t>29 996</t>
  </si>
  <si>
    <t>35 813</t>
  </si>
  <si>
    <t>1 718</t>
  </si>
  <si>
    <t>http://doi.org/10.26188/5da554a55f5a5</t>
  </si>
  <si>
    <t>28 279</t>
  </si>
  <si>
    <t>31 246</t>
  </si>
  <si>
    <t>1 605</t>
  </si>
  <si>
    <t>17 479</t>
  </si>
  <si>
    <t>18 025</t>
  </si>
  <si>
    <t>1 059</t>
  </si>
  <si>
    <t>http://doi.org/10.26188/5da55571d9d31</t>
  </si>
  <si>
    <t>15 016</t>
  </si>
  <si>
    <t>8 471</t>
  </si>
  <si>
    <t>http://doi.org/10.26188/5da555b3e3bf9</t>
  </si>
  <si>
    <t>14 422</t>
  </si>
  <si>
    <t>17 997</t>
  </si>
  <si>
    <t>http://doi.org/10.26188/5da5561c22195</t>
  </si>
  <si>
    <t>12 717</t>
  </si>
  <si>
    <t>10 720</t>
  </si>
  <si>
    <t>http://doi.org/10.26188/5da5562dbfbf9</t>
  </si>
  <si>
    <t>15 879</t>
  </si>
  <si>
    <t>20 491</t>
  </si>
  <si>
    <t>63 691</t>
  </si>
  <si>
    <t>69 363</t>
  </si>
  <si>
    <t>3 680</t>
  </si>
  <si>
    <t>http://doi.org/10.26188/5da556748c57f</t>
  </si>
  <si>
    <t>26 790</t>
  </si>
  <si>
    <t>23 083</t>
  </si>
  <si>
    <t>1 777</t>
  </si>
  <si>
    <t>3 327</t>
  </si>
  <si>
    <t>5 349</t>
  </si>
  <si>
    <t>http://doi.org/10.26188/5da5586fec593</t>
  </si>
  <si>
    <t>3 795</t>
  </si>
  <si>
    <t>6 103</t>
  </si>
  <si>
    <t>2 624</t>
  </si>
  <si>
    <t>4 219</t>
  </si>
  <si>
    <t>9 392</t>
  </si>
  <si>
    <t>13 091</t>
  </si>
  <si>
    <t>http://doi.org/10.26188/5da5578416cc9</t>
  </si>
  <si>
    <t>9 704</t>
  </si>
  <si>
    <t>13 181</t>
  </si>
  <si>
    <t/>
  </si>
  <si>
    <t>Origen</t>
  </si>
  <si>
    <t>Base de datos</t>
  </si>
  <si>
    <t>México</t>
  </si>
  <si>
    <t>Aux1</t>
  </si>
  <si>
    <t>Aux2</t>
  </si>
  <si>
    <t>Aux3</t>
  </si>
  <si>
    <t>Panel de aislamiento térmico marca ROLAN</t>
  </si>
  <si>
    <t>Varilla corrugada fabricada con material de desecho marca TERNIUM</t>
  </si>
  <si>
    <t>Ton</t>
  </si>
  <si>
    <t>Varilla corrugada fabricada con mineral de hierro marca TERNIUM</t>
  </si>
  <si>
    <t>Alambrón de acero fabricado con material de desecho marca TYASA</t>
  </si>
  <si>
    <t>Varilla corrugada fabricada con material de desecho marca TYASA</t>
  </si>
  <si>
    <t>Puerta de seguridad multipropósito marca ASTRUMEX</t>
  </si>
  <si>
    <t>Pza</t>
  </si>
  <si>
    <t>Puerta de seguridad contra incendios marca ASTRUMEX</t>
  </si>
  <si>
    <t>Pilotes prefabricados de concreto reforzado de 40x40cms de grupo INDI</t>
  </si>
  <si>
    <t>Pilotes prefabricados de concreto reforzado de 50x50cms de grupo INDI</t>
  </si>
  <si>
    <t>Panel metálico para cubierta GLAMET FRIGO (Promedio 141-B) marca METENCO</t>
  </si>
  <si>
    <t>Panel metálico para cubierta GLAMET FRIGO (Cyclopentane) marca METENCO</t>
  </si>
  <si>
    <t>Panel metálico para cubierta METCOPPO marca METENCO</t>
  </si>
  <si>
    <t>Panel metálico para muros SUPERWALL (promedio Cyclopentane) marca METENCO</t>
  </si>
  <si>
    <t>Panel metálico para muros HWALL marca METENCO</t>
  </si>
  <si>
    <t>Panel metálico para muros SUPERWALL (141-B) marca METENCO</t>
  </si>
  <si>
    <t>Varilla corrugada fabricada con material de desecho de grupo Acerero</t>
  </si>
  <si>
    <t>Varilla corrugada fabricada con material de desecho marca DEACERO</t>
  </si>
  <si>
    <t>Alambrón de acero fabricado con material de desecho marca DEACERO</t>
  </si>
  <si>
    <t>Alambre galvanizado fabricado con material de desecho marca DEACERO</t>
  </si>
  <si>
    <t>Cable de acero pretensado fabricado con material de desecho marca DEACERO</t>
  </si>
  <si>
    <t>Viga de acero perfil 'H' fabricada con material de desecho marca DEACERO</t>
  </si>
  <si>
    <t>Placa de acero laminada en caliente marca AHMSA</t>
  </si>
  <si>
    <t>Viga de acero perfil 'W' fabricada con material de desecho marca AHMSA</t>
  </si>
  <si>
    <t>Viga de acero perfil 'C' fabricada con material de desecho marca AHMSA</t>
  </si>
  <si>
    <t>Viga de acero perfil 'L' fabricada con material de desecho marca AHMSA</t>
  </si>
  <si>
    <t>Rollo de acero laminado en calientemarca AHMSA</t>
  </si>
  <si>
    <t>Panel de yeso marca USG tablaroca</t>
  </si>
  <si>
    <t>Panel de yeso marca USG tablaroca Ultralight</t>
  </si>
  <si>
    <t>Panel de yeso marca USG tablaroca Antimoho</t>
  </si>
  <si>
    <t>Panel de yeso marca USG tablaroca Firecode Type X</t>
  </si>
  <si>
    <t>Panel de yeso marca USG tablaroca Firecode Type C</t>
  </si>
  <si>
    <t>Panel de yeso marca USG tablaroca Antimoho Firecode Type X</t>
  </si>
  <si>
    <t>Panel de yeso marca USG tablaroca Liner</t>
  </si>
  <si>
    <t>Panel de yeso marca USG tablaroca Sheetrock</t>
  </si>
  <si>
    <t>Panel de yeso marca USG tablaroca Sheetrock con recubrimiento de yeso</t>
  </si>
  <si>
    <t>Panel de yeso marca USG tablaroca con recubrimiento de vidrio</t>
  </si>
  <si>
    <t>Panel de cemento marca USG Durock</t>
  </si>
  <si>
    <t>Panel de cemento marca USG Duracrete</t>
  </si>
  <si>
    <t>Acero laminado en caliente grado A36 marca TERNIUM</t>
  </si>
  <si>
    <t>Acero laminado en caliente grado A50 marca TERNIUM</t>
  </si>
  <si>
    <t>Acero laminado en caliente grado A55 marca TERNIUM</t>
  </si>
  <si>
    <t>Acero laminado en caliente grado A60 marca TERNIUM</t>
  </si>
  <si>
    <t>Panel de acero con aislamiento térmico para techos marca Ternium Multytecho</t>
  </si>
  <si>
    <t>Panel de acero con aislamiento térmico para muros marca Ternium Multymuro</t>
  </si>
  <si>
    <t>Panel de acero con aislamiento térmico para techos marca Ternium Econotecho</t>
  </si>
  <si>
    <t>Panel de acero con aislamiento térmico para muros marca Ternium Economuro</t>
  </si>
  <si>
    <t>Panel de acero con aislamiento térmico marca Ternium Arkirib</t>
  </si>
  <si>
    <t>Panel de acero con aislamiento térmico para techos marca Ternium Galvatecho</t>
  </si>
  <si>
    <t>Lámina de acero corrugada marca Ternium TRD 91.5 Roof Deck</t>
  </si>
  <si>
    <t>Lámina de acero en rollo y chapa de acero galvanizado marca TERNIUM</t>
  </si>
  <si>
    <t>Lámina de acero laminado a presión galvanizado (corrugado y rectangular) marca TERNIUM</t>
  </si>
  <si>
    <t>Lámina de acero en rollo y chapa de acero pintado (Ternium Pintro) marca TERNIUM</t>
  </si>
  <si>
    <t>Lámina de acero pintada (corrugado y rectangular) marca TERNIUM</t>
  </si>
  <si>
    <t>Columnas y vigas de acero como estructura principal marca TERNIUM</t>
  </si>
  <si>
    <t>Estructura de acero tipo nave industrial (Wide Bay) marca TERNIUM</t>
  </si>
  <si>
    <t>Postes de acero tipo "Studs" marca TERNIUM</t>
  </si>
  <si>
    <t>Panel de acero RIB marca TERNIUM</t>
  </si>
  <si>
    <t>Cubierta de acero SSR marca TERNIUM</t>
  </si>
  <si>
    <t>Molduras o canalones de acero marca TERNIUM</t>
  </si>
  <si>
    <t>Superficie sólida acrílica moldeada marca PLASTIGLAS Novanite</t>
  </si>
  <si>
    <t>EPDs</t>
  </si>
  <si>
    <t>Columna1</t>
  </si>
  <si>
    <t>Administrador EPDs</t>
  </si>
  <si>
    <t>The International EPD System / EPD Latin America</t>
  </si>
  <si>
    <t>Mundial</t>
  </si>
  <si>
    <t>México, EUA, Latinoamerica</t>
  </si>
  <si>
    <t>Columna22</t>
  </si>
  <si>
    <t>Columna23</t>
  </si>
  <si>
    <t>TBD11</t>
  </si>
  <si>
    <t>TBD12</t>
  </si>
  <si>
    <t>TBD13</t>
  </si>
  <si>
    <t>TBD102</t>
  </si>
  <si>
    <t>TBD103</t>
  </si>
  <si>
    <t>TBD104</t>
  </si>
  <si>
    <t>Llave</t>
  </si>
  <si>
    <t>No Aplica</t>
  </si>
  <si>
    <t>-</t>
  </si>
  <si>
    <t>EPiC</t>
  </si>
  <si>
    <t>Por Definir</t>
  </si>
  <si>
    <t>USUARIO</t>
  </si>
  <si>
    <t>CONTRASEÑA</t>
  </si>
  <si>
    <t>Victor</t>
  </si>
  <si>
    <t>Ibero2020</t>
  </si>
  <si>
    <t xml:space="preserve">Usuario: </t>
  </si>
  <si>
    <t>Admin</t>
  </si>
  <si>
    <t>Xls_2020</t>
  </si>
  <si>
    <t>Block_Concrete block</t>
  </si>
  <si>
    <t>Block_Concrete block - 390 × 190 × 90 mm</t>
  </si>
  <si>
    <t>Block_Concrete block - 390 × 190 × 140 mm</t>
  </si>
  <si>
    <t>Block_Concrete block - 390 × 190 × 190 mm</t>
  </si>
  <si>
    <t>Cemento_Cement mortar</t>
  </si>
  <si>
    <t>Cemento_Portland cement</t>
  </si>
  <si>
    <t>Concreto_AAC block - 600 × 200 × 100 mm</t>
  </si>
  <si>
    <t>Concreto_AAC block - 600 × 200 × 150 mm</t>
  </si>
  <si>
    <t>Concreto_AAC block - 600 × 200 × 200 mm</t>
  </si>
  <si>
    <t>Concreto_Autoclaved aerated concrete (AAC)</t>
  </si>
  <si>
    <t>Concreto_Concrete 20 MPa</t>
  </si>
  <si>
    <t>Concreto_Concrete 20 MPa - 30% fly ash</t>
  </si>
  <si>
    <t>Concreto_Concrete 20 MPa - 30% GGBFS</t>
  </si>
  <si>
    <t>Concreto_Concrete 25 MPa</t>
  </si>
  <si>
    <t>Concreto_Concrete 25 MPa - 30% fly ash</t>
  </si>
  <si>
    <t>Concreto_concrete 25 MPa - 30% GGBFS</t>
  </si>
  <si>
    <t>Concreto_Concrete 32 MPa</t>
  </si>
  <si>
    <t>Concreto_Concrete 32 MPa - 30% fly ash</t>
  </si>
  <si>
    <t>Concreto_Concrete 32 MPa - 30% GGBFS</t>
  </si>
  <si>
    <t>Concreto_Concrete 40 MPa</t>
  </si>
  <si>
    <t>Concreto_Concrete 40 MPa - 30% fly ash</t>
  </si>
  <si>
    <t>Concreto_Concrete 40 MPa - 30% GGBFS</t>
  </si>
  <si>
    <t>Concreto_Concrete 50 MPa</t>
  </si>
  <si>
    <t>Concreto_Concrete 50 MPa - 30% fly ash</t>
  </si>
  <si>
    <t>Concreto_Concrete 50 MPa - 30% GGBFS</t>
  </si>
  <si>
    <t>Panel de fibrocemento_FC weatherboard - 150 × 16 mm - per m² wall</t>
  </si>
  <si>
    <t>Panel de fibrocemento_FC weatherboard - 180 × 16 mm - per m² wall</t>
  </si>
  <si>
    <t>Panel de fibrocemento_FC weatherboard - 205 × 7.5 mm - per m² wall</t>
  </si>
  <si>
    <t>Panel de fibrocemento_FC weatherboard - 230 × 7.5 mm - per m² wall</t>
  </si>
  <si>
    <t>Panel de fibrocemento_FC weatherboard - 300 × 7.5 mm - per m² wall</t>
  </si>
  <si>
    <t>Panel de fibrocemento_Fibre cement sheet</t>
  </si>
  <si>
    <t>Panel de fibrocemento_Fibre cement sheet - 4.5 mm</t>
  </si>
  <si>
    <t>Panel de fibrocemento_Fibre cement sheet - 6 mm</t>
  </si>
  <si>
    <t>Panel de fibrocemento_Fibre cement sheet - 7.5 mm</t>
  </si>
  <si>
    <t>Panel de fibrocemento_Fibre cement_Fibre cement sheet - 18 mm</t>
  </si>
  <si>
    <t>Panel de fibrocemento_Fibre cement_Fibre cement sheet - 24 mm</t>
  </si>
  <si>
    <t>Panel de fibrocemento_Fibre cement weatherboard</t>
  </si>
  <si>
    <t>Yeso_Gypsum plaster</t>
  </si>
  <si>
    <t>Panel de yeso_Plasterboard - 10 mm</t>
  </si>
  <si>
    <t>Panel de yeso_Plasterboard - 13 mm</t>
  </si>
  <si>
    <t>Teja de concreto_Concrete roof tile</t>
  </si>
  <si>
    <t>Cristal plano_Double glazing - flat glass</t>
  </si>
  <si>
    <t>Cristal plano_Flat glass</t>
  </si>
  <si>
    <t>Cristal plano_Flat glass sheet - 3 mm</t>
  </si>
  <si>
    <t>Cristal plano_Flat glass sheet - 4 mm</t>
  </si>
  <si>
    <t>Cristal plano_Flat glass sheet - 5 mm</t>
  </si>
  <si>
    <t>Cristal plano_Flat glass sheet - 6 mm</t>
  </si>
  <si>
    <t>Cristal plano_Flat glass sheet - 10 mm</t>
  </si>
  <si>
    <t>Cristal plano_Flat glass sheet - 12 mm</t>
  </si>
  <si>
    <t>Cristal laminado_Laminated glass</t>
  </si>
  <si>
    <t>Cristal laminado_Laminated glass sheet - 6.38 mm</t>
  </si>
  <si>
    <t>Cristal laminado_Laminated glass sheet - 8.38 mm</t>
  </si>
  <si>
    <t>Cristal laminado_Laminated glass sheet - 10.38 mm</t>
  </si>
  <si>
    <t>Cristal laminado_Laminated glass sheet - 12.38 mm</t>
  </si>
  <si>
    <t>Cristal templado_Double glazing - toughened glass</t>
  </si>
  <si>
    <t>Cristal templado_Toughened glass</t>
  </si>
  <si>
    <t>Cristal templado_Toughened glass sheet - 3 mm</t>
  </si>
  <si>
    <t>Cristal templado_Toughened glass sheet - 4 mm</t>
  </si>
  <si>
    <t>Cristal templado_Toughened glass sheet - 5 mm</t>
  </si>
  <si>
    <t>Cristal templado_Toughened glass sheet - 6 mm</t>
  </si>
  <si>
    <t>Cristal templado_Toughened glass sheet - 10 mm</t>
  </si>
  <si>
    <t>Cristal templado_Toughened glass sheet - 12 mm</t>
  </si>
  <si>
    <t>Aislante celulosa_Cellulose insulation</t>
  </si>
  <si>
    <t>Aislante celulosa_Cellulose insulation - 80 mm (R2)</t>
  </si>
  <si>
    <t>Aislante celulosa_Cellulose insulation - 100 mm (R2.5)</t>
  </si>
  <si>
    <t>Aislante aluminio_Aluminium foil insulation</t>
  </si>
  <si>
    <t>Aislante lana vidrio_Glasswool insulation</t>
  </si>
  <si>
    <t>Aislante lana vidrio_Glasswool insulation - 80 mm (R2)</t>
  </si>
  <si>
    <t>Aislante lana vidrio_Glasswool insulation - 100 mm (R2.5)</t>
  </si>
  <si>
    <t>Aislante lana vidrio_Rockwool insulation</t>
  </si>
  <si>
    <t>Aislante lana vidrio_Rockwool insulation - 80 mm (R2)</t>
  </si>
  <si>
    <t>Aislante lana vidrio_Rockwool insulation - 100 mm (R2.5)</t>
  </si>
  <si>
    <t>Aislante poliestireno_EPS/XPS insulation - 72 mm (R2)</t>
  </si>
  <si>
    <t>Aislante poliestireno_EPS/XPS insulation - 90 mm (R2.5)</t>
  </si>
  <si>
    <t>Aislante poliestireno_Polystyrene (EPS/XPS) insulation</t>
  </si>
  <si>
    <t>Aislante poliuretano_Polyurethane (PU) rigid foam insulation</t>
  </si>
  <si>
    <t>Aislante poliuretano_PU rigid foam insulation - 44 mm (R2)</t>
  </si>
  <si>
    <t>Aislante poliuretano_PU rigid foam insulation - 55 mm (R2.5)</t>
  </si>
  <si>
    <t>Ángulo aluminio_Aluminium angle extruded</t>
  </si>
  <si>
    <t>Barra de aluminio_Aluminium bar</t>
  </si>
  <si>
    <t>Barra de aluminio_Aluminium bar flat - 12 mm × 3mm</t>
  </si>
  <si>
    <t>Barra de aluminio_Aluminium bar flat - 40 mm × 3mm</t>
  </si>
  <si>
    <t>Barra de aluminio_Aluminium bar flat - 100 mm × 6mm</t>
  </si>
  <si>
    <t>Barra de aluminio_Aluminium bar round - 16 mm dia.</t>
  </si>
  <si>
    <t>Barra de aluminio_Aluminium bar round - 50 mm dia.</t>
  </si>
  <si>
    <t>Barra de aluminio_Aluminium bar round - 150 mm dia.</t>
  </si>
  <si>
    <t>Panel de aluminio_Aluminium composite panel</t>
  </si>
  <si>
    <t>Aluminio extruido_Aluminium extruded</t>
  </si>
  <si>
    <t>Aluminio extruido_Aluminium extruded powdercoated</t>
  </si>
  <si>
    <t>Hoja de aluminio_Aluminium sheet</t>
  </si>
  <si>
    <t>Hoja de aluminio_Aluminium sheet - 1.6 mm</t>
  </si>
  <si>
    <t>Hoja de aluminio_Aluminium sheet - 3 mm</t>
  </si>
  <si>
    <t>Hoja de aluminio_Aluminium sheet - 6 mm</t>
  </si>
  <si>
    <t>Tubo de cobre_Copper pipe</t>
  </si>
  <si>
    <t>Lámina de cobre_Copper sheet</t>
  </si>
  <si>
    <t>Lámina de cobre_Copper sheet - 0.9 mm</t>
  </si>
  <si>
    <t>Lámina de cobre_Copper sheet - 1.2 mm</t>
  </si>
  <si>
    <t>Lámina de cobre_Copper sheet - 2 mm</t>
  </si>
  <si>
    <t>Lámina de cobre_Copper sheet - 3 mm</t>
  </si>
  <si>
    <t>Alambre de cobre_Copper wire</t>
  </si>
  <si>
    <t>Alambre de cobre_Bare wire - 2 mm dia.</t>
  </si>
  <si>
    <t>Alambre de cobre_Bare wire - 3.2 mm dia.</t>
  </si>
  <si>
    <t>Acero inoxidable_Cold rolled stainless steel</t>
  </si>
  <si>
    <t>Acero inoxidable_Stainless steel extruded</t>
  </si>
  <si>
    <t>Acero inoxidable_Stainless steel sheet</t>
  </si>
  <si>
    <t>Acero inoxidable_Stainless steel sheet products</t>
  </si>
  <si>
    <t>Acero inoxidable_Stainless steel wire</t>
  </si>
  <si>
    <t>Cable de acero_Wire Rope - 1.6 mm dia.</t>
  </si>
  <si>
    <t>Cable de acero_Wire Rope - 4 mm dia.</t>
  </si>
  <si>
    <t>Cable de acero_Wire Rope - 8 mm dia.</t>
  </si>
  <si>
    <t>Cable de acero_Wire Rope - 12 mm dia.</t>
  </si>
  <si>
    <t>Acero laminado_Cold rolled steel</t>
  </si>
  <si>
    <t>Acero estructural galvanizado_Hot rolled galvanised structural steel</t>
  </si>
  <si>
    <t>Acero estructural laminado_Hot rolled structural steel</t>
  </si>
  <si>
    <t>Barra de acero_Steel bar</t>
  </si>
  <si>
    <t>Perfil de acero_Steel hollow section extruded</t>
  </si>
  <si>
    <t>Tubo de acero_Steel pipe</t>
  </si>
  <si>
    <t>Varilla_Steel reinforcement bar - 6 mm dia.</t>
  </si>
  <si>
    <t>Varilla_Steel reinforcement bar - 8 mm dia.</t>
  </si>
  <si>
    <t>Varilla_Steel reinforcement bar - 12 mm dia.</t>
  </si>
  <si>
    <t>Lámina corrugada_Steel sheet corrugated</t>
  </si>
  <si>
    <t>Lámina corrugada_Steel sheet corrugated colorbond</t>
  </si>
  <si>
    <t>Lámina corrugada_Steel sheet corrugated - per square metre</t>
  </si>
  <si>
    <t>Asfalto_Asphalt</t>
  </si>
  <si>
    <t>Alfombra_Nylon carpet</t>
  </si>
  <si>
    <t>Alfombra_Wool carpet</t>
  </si>
  <si>
    <t>Silicón_Silicone</t>
  </si>
  <si>
    <t>Calentador solar de agua_Solar hot water system</t>
  </si>
  <si>
    <t>Agua_Water</t>
  </si>
  <si>
    <t>Pegamento para madera_Wood glue (PVA)</t>
  </si>
  <si>
    <t>Pintura acrilica_Solvent-based paint</t>
  </si>
  <si>
    <t>Pintura acrilica_Solvent-based paint - per m²</t>
  </si>
  <si>
    <t>Pintura vinílica_Water-based paint</t>
  </si>
  <si>
    <t>Pintura vinílica_Water-based paint - per m²</t>
  </si>
  <si>
    <t>Papel tapiz_Wallpaper</t>
  </si>
  <si>
    <t>Papel tapiz_Wallpaper - per m²</t>
  </si>
  <si>
    <t>Caucho natural_Natural rubber</t>
  </si>
  <si>
    <t>Caucho sintético_Synthetic rubber</t>
  </si>
  <si>
    <t>Película_HDPE film - 100 μm</t>
  </si>
  <si>
    <t>Película_HDPE film - 200 μm</t>
  </si>
  <si>
    <t>Película de polietileno_High-density polyethylene (HDPE) film</t>
  </si>
  <si>
    <t>Tubo de polietileno_High-density polyethylene (HDPE) pipe</t>
  </si>
  <si>
    <t>Película_LDPE film - 100 μm</t>
  </si>
  <si>
    <t>Película_LDPE film - 200 μm</t>
  </si>
  <si>
    <t>Película de polietileno_Low-density polyethylene (LDPE) film</t>
  </si>
  <si>
    <t>Tubo de polietileno_Low-density polyethylene (LDPE) pipe</t>
  </si>
  <si>
    <t>Panel plástico_ABS panel - 2mm</t>
  </si>
  <si>
    <t>Panel plástico_ABS panel - 3mm</t>
  </si>
  <si>
    <t>Plástico_Acrylonitrile butadiene styrene (ABS)</t>
  </si>
  <si>
    <t>Película_ETFE film - 25.4 μm (0.001”)</t>
  </si>
  <si>
    <t>Película_ETFE film - 50.8 μm (0.002”)</t>
  </si>
  <si>
    <t>Película_ETFE film - 127 μm (0.005”)</t>
  </si>
  <si>
    <t>Plástico_Ethylene tetrafluoroethylene (ETFE)</t>
  </si>
  <si>
    <t>Cristal reforzado con plástico_Glass reinforced plastic (GRP)</t>
  </si>
  <si>
    <t>Panel de plástico_GRP panel - 10 mm</t>
  </si>
  <si>
    <t>Panel de plástico_GRP panel - 20 mm</t>
  </si>
  <si>
    <t>Panel de plástico_GRP panel - 50 mm</t>
  </si>
  <si>
    <t>Linóleo_Linoleum</t>
  </si>
  <si>
    <t>Hoja de linóleo_Linoleum sheet - 2 mm</t>
  </si>
  <si>
    <t>Hoja de linóleo_Linoleum sheet - 2.5 mm</t>
  </si>
  <si>
    <t>Hoja de linóleo_Linoleum sheet - 3.2 mm</t>
  </si>
  <si>
    <t>Hoja de linóleo_Linoleum sheet - 4 mm</t>
  </si>
  <si>
    <t>Policarbonato_Polycarbonate</t>
  </si>
  <si>
    <t>Hoja de policarbonato_Polycarbonate roofing sheet - 1 mm</t>
  </si>
  <si>
    <t>Hoja de policarbonato_Polycarbonate roofing sheet - 2 mm</t>
  </si>
  <si>
    <t>Hoja de policarbonato_Polycarbonate roofing sheet - 3 mm</t>
  </si>
  <si>
    <t>Hoja de policarbonato_Polycarbonate roofing sheet - 6 mm</t>
  </si>
  <si>
    <t>Polimetilmetacrilato_Polymethyl methacrylate (PMMA)</t>
  </si>
  <si>
    <t>Hoja de polimetilmetacrilato_PMMA sheet - 3 mm</t>
  </si>
  <si>
    <t>Hoja de polimetilmetacrilato_PMMA sheet - 4 mm</t>
  </si>
  <si>
    <t>Hoja de polimetilmetacrilato_PMMA sheet - 5 mm</t>
  </si>
  <si>
    <t>Hoja de polimetilmetacrilato_PMMA sheet - 6 mm</t>
  </si>
  <si>
    <t>Hoja de polimetilmetacrilato_PMMA sheet - 8 mm</t>
  </si>
  <si>
    <t>Hoja de polimetilmetacrilato_PMMA sheet - 10 mm</t>
  </si>
  <si>
    <t>Hoja de polipropileno_Polypropylene (PP) sheet</t>
  </si>
  <si>
    <t>Hoja de polipropileno_PP sheet - 2 mm</t>
  </si>
  <si>
    <t>Hoja de polipropileno_PP sheet - 3 mm</t>
  </si>
  <si>
    <t>Hoja de polipropileno_PP sheet - 4 mm</t>
  </si>
  <si>
    <t>Hoja de polipropileno_PP sheet - 6 mm</t>
  </si>
  <si>
    <t>Hoja de polipropileno_PP sheet - 10 mm</t>
  </si>
  <si>
    <t>Hoja de polipropileno_PP sheet - 12 mm</t>
  </si>
  <si>
    <t>Hoja de polipropileno_PP sheet - 15 mm</t>
  </si>
  <si>
    <t>Espuma de poliuretano_Polyurethane (PU) flexible foam</t>
  </si>
  <si>
    <t>Película de PVC_Polyvinyl chloride (PVC) film</t>
  </si>
  <si>
    <t>Película de PVC_PVC film - 19 μm</t>
  </si>
  <si>
    <t>Película de PVC_PVC film - 25 μm</t>
  </si>
  <si>
    <t>Polivinilo no plastificado_Unplasticised polyvinyl chloride (uPVC)</t>
  </si>
  <si>
    <t>Ladrillo de barro_Clay brick</t>
  </si>
  <si>
    <t>Grava_Gravel</t>
  </si>
  <si>
    <t>Agregados reciclados_Recycled aggregate</t>
  </si>
  <si>
    <t>Arena_Sand</t>
  </si>
  <si>
    <t>Cerámica sanitaria_Sanitary ceramic</t>
  </si>
  <si>
    <t>Piedra sillar_Dimension stone</t>
  </si>
  <si>
    <t>Baldosa cerámica_Ceramic tile</t>
  </si>
  <si>
    <t>Teja de barro_Clay roof tile</t>
  </si>
  <si>
    <t>Bloque de corcho_Cork slab</t>
  </si>
  <si>
    <t>Bloque de corcho_Cork slab - 6 mm</t>
  </si>
  <si>
    <t>Bloque de corcho_Cork slab - 10 mm</t>
  </si>
  <si>
    <t>Bloque de corcho_Cork slab - 12 mm</t>
  </si>
  <si>
    <t>Bloque de corcho_Cork slab - 20 mm</t>
  </si>
  <si>
    <t>Bloque de corcho_Cork slab - 50 mm</t>
  </si>
  <si>
    <t>Madera dura_Hardwood</t>
  </si>
  <si>
    <t>Madera dura_Hardwood kiln-dried - dressed</t>
  </si>
  <si>
    <t>Madera dura_Hardwood kiln-dried - structural</t>
  </si>
  <si>
    <t>Madera laminada cruzada_CLT - 60 mm</t>
  </si>
  <si>
    <t>Madera laminada cruzada_CLT - 105 mm</t>
  </si>
  <si>
    <t>Madera laminada cruzada_CLT - 175 mm</t>
  </si>
  <si>
    <t>Madera laminada cruzada_Cross laminated timber (CLT)</t>
  </si>
  <si>
    <t>Madera laminada encolada_Glued laminated timber (glulam)</t>
  </si>
  <si>
    <t>Madera laminada encolada_Glulam outdoor</t>
  </si>
  <si>
    <t>Madera laminada en chapa_Laminated veneer lumber (LVL)</t>
  </si>
  <si>
    <t>Madera_MDF sheet</t>
  </si>
  <si>
    <t>Madera MDF con melamina_Melamine-coated MDF board - 16 mm</t>
  </si>
  <si>
    <t>Madera MDF con melamina_Melamine-coated MDF board - 18 mm</t>
  </si>
  <si>
    <t>Madera MDF con melamina_Melamine-coated MDF board - 25 mm</t>
  </si>
  <si>
    <t>Madera de virutas_OSB sheet</t>
  </si>
  <si>
    <t>Madera de partículas_Particleboard</t>
  </si>
  <si>
    <t>Madera de partículas_Particleboard outdoor</t>
  </si>
  <si>
    <t>Madera contrachapada_Plywood</t>
  </si>
  <si>
    <t>Madera contrachaplada_Plywood outdoor</t>
  </si>
  <si>
    <t>Madera_SIP - 142 mm</t>
  </si>
  <si>
    <t>Madera_SIP - 162 mm</t>
  </si>
  <si>
    <t>Madera estructural con aislamiento_Structural insulated panel (SIP)</t>
  </si>
  <si>
    <t>Madera blanda_Softwood</t>
  </si>
  <si>
    <t>Madera blanda_Softwood kiln-dried</t>
  </si>
  <si>
    <t>Cristal plano_Double glazing - flat glass; 4:12:4</t>
  </si>
  <si>
    <t>Cristal plano_Double glazing - flat glass; 6:6:6</t>
  </si>
  <si>
    <t>Cristal plano_Double glazing - flat glass; 6:12:6</t>
  </si>
  <si>
    <t>Cristal templado_Double glazing - toughened glass; 4:12:4</t>
  </si>
  <si>
    <t>Cristal templado_Double glazing - toughened glass; 5:6:5</t>
  </si>
  <si>
    <t>Cristal templado_Double glazing - toughened glass; 5:12:5</t>
  </si>
  <si>
    <t>Cristal templado_Double glazing - toughened glass; 6:6:6</t>
  </si>
  <si>
    <t>Cristal templado_Double glazing - toughened glass; 6:12:6</t>
  </si>
  <si>
    <t>Cristal templado_Double glazing - toughened glass; 10:6:6</t>
  </si>
  <si>
    <t>Cristal templado_Double glazing - toughened glass; 10:6:10</t>
  </si>
  <si>
    <t>Cristal templado_Double glazing - toughened glass; 10:12:6</t>
  </si>
  <si>
    <t>Cristal templado_Double glazing - toughened glass; 10:12:10</t>
  </si>
  <si>
    <t>Tubo de aluminio_Aluminium round tube - 25 mm dia.; 3.2 mm thick</t>
  </si>
  <si>
    <t>Tubo de aluminio_Aluminium round tube - 60 mm dia.; 10 mm thick</t>
  </si>
  <si>
    <t>Tubo de aluminio_Aluminium round tube - 80 mm dia.; 6 mm thick</t>
  </si>
  <si>
    <t>Tubo de aluminio cuadrado_Aluminium square tube - 20 × 20 mm; 1.6 mm thick</t>
  </si>
  <si>
    <t>Tubo de aluminio cuadrado_Aluminium square tube - 40 × 40 mm; 2 mm thick</t>
  </si>
  <si>
    <t>Tubo de aluminio cuadrado_Aluminium square tube - 100 × 100 mm; 3 mm thick</t>
  </si>
  <si>
    <t>Tubo de cobre_Copper pipe - 12.7 mm outer dia.; 0.91 mm thick</t>
  </si>
  <si>
    <t>Tubo de cobre_Copper pipe - 19.05 mm outer dia.; 1.02 mm thick</t>
  </si>
  <si>
    <t>Tubo de cobre_Copper pipe - 40 mm outer dia.; 1.22 mm thick</t>
  </si>
  <si>
    <t>Tubo cuadrado de acero_Square tube - 20 × 20 mm; 1.6 mm thick</t>
  </si>
  <si>
    <t>Tubo cuadrado de acero_Square tube - 50 × 50 mm; 2 mm thick</t>
  </si>
  <si>
    <t>Tubo cuadrado de acero_Square tube - 100 × 100 mm; 4 mm thick</t>
  </si>
  <si>
    <t>Tubo de acero_Steel pipe - 21.3 mm outer dia.; 2.6 mm thick</t>
  </si>
  <si>
    <t>Tubo de acero_Steel pipe - 42.4 mm outer dia.; 2.6 mm thick</t>
  </si>
  <si>
    <t>Tubo de acero_Steel pipe - 88.9 mm outer dia.; 4 mm thick</t>
  </si>
  <si>
    <t>Tubo de acero_Steel pipe - 165.1 mm outer dia.; 4.9 mm thick</t>
  </si>
  <si>
    <t>Alfombra_Tufted carpet; nylon - prestige</t>
  </si>
  <si>
    <t>Alfombra_Tufted carpet; nylon - quality</t>
  </si>
  <si>
    <t>Alfombra_Tufted carpet; wool - prestige</t>
  </si>
  <si>
    <t>Alfombra_Tufted carpet; wool - quality</t>
  </si>
  <si>
    <t>Alfombra_Woven carpet; nylon - average</t>
  </si>
  <si>
    <t>Alfombra_Woven carpet; nylon - quality</t>
  </si>
  <si>
    <t>Tubo de plástico_HDPE pipe - 32 mm inner dia.; 1.88 mm thickness</t>
  </si>
  <si>
    <t>Tubo de plástico_HDPE pipe - 63 mm inner dia.; 3.75 mm thickness</t>
  </si>
  <si>
    <t>Tubo de plástico_HDPE pipe - 125 mm inner dia.; 7.35 mm thickness</t>
  </si>
  <si>
    <t>Tubo de plástico_HDPE pipe - 250 mm inner dia.; 14.71 mm thickness</t>
  </si>
  <si>
    <t>Tubo de plástico_HDPE pipe - 500 mm inner dia.; 29.41 mm thickness</t>
  </si>
  <si>
    <t>Tubo de plástico_HDPE pipe - 800 mm inner dia.; 47.06 mm thickness</t>
  </si>
  <si>
    <t>Manguera de polietileno_LDPE pipe - 13 mm inner dia.; 3.95 mm thickness</t>
  </si>
  <si>
    <t>Manguera de polietileno_LDPE pipe - 19 mm inner dia.; 4.4 mm thickness</t>
  </si>
  <si>
    <t>Manguera de polietileno_LDPE pipe - 25 mm inner dia.; 5.2 mm thickness</t>
  </si>
  <si>
    <t>Manguera de polietileno_LDPE pipe - 32 mm inner dia.; 6.7 mm thickness</t>
  </si>
  <si>
    <t>Tubo de plástico_ABS pipe - 21.4 mm outer dia.; 2.1 mm thick</t>
  </si>
  <si>
    <t>Tubo de plástico_ABS pipe - 48.3 mm outer dia.; 3.6 mm thick</t>
  </si>
  <si>
    <t>Tubo de plástico_ABS pipe - 168.3 mm outer dia.; 7.7 mm thick</t>
  </si>
  <si>
    <t>Espuma de poliuretano_PU foam underlay - 7 mm; 64 kg/m³</t>
  </si>
  <si>
    <t>Espuma de poliuretano_PU foam underlay - 7 mm; 69 kg/m³</t>
  </si>
  <si>
    <t>Espuma de poliuretano_PU foam underlay - 10 mm; 73 kg/m³</t>
  </si>
  <si>
    <t>Espuma de poliuretano_PU foam underlay - 10 mm; 123 kg/m³</t>
  </si>
  <si>
    <t>Tubo de polivinilo_uPVC pipe - 21.35 mm outer dia.; 1.8 mm thick</t>
  </si>
  <si>
    <t>Tubo de polivinilo_uPVC pipe - 60.25 mm outer dia.; 2.6 mm thick</t>
  </si>
  <si>
    <t>Tubo de polivinilo_uPVC pipe - 114.3 mm outer dia.; 4.85 mm thick</t>
  </si>
  <si>
    <t>Tubo de polivinilo_uPVC pipe - 225.3 mm outer dia.; 11.1 mm thick</t>
  </si>
  <si>
    <t>Elementos Constructivos</t>
  </si>
  <si>
    <t>Descripción de Material</t>
  </si>
  <si>
    <t>Por Definir2</t>
  </si>
  <si>
    <t>Por Definir3</t>
  </si>
  <si>
    <t>Por Definir4</t>
  </si>
  <si>
    <t>Por Definir5</t>
  </si>
  <si>
    <t>Por Definir6</t>
  </si>
  <si>
    <t>Por Definir7</t>
  </si>
  <si>
    <t>Por Definir8</t>
  </si>
  <si>
    <t>Por Definir9</t>
  </si>
  <si>
    <t>Calculado en Dynamo</t>
  </si>
  <si>
    <t>Modelo de Revit</t>
  </si>
  <si>
    <t>Usuario</t>
  </si>
  <si>
    <t>Panel de material aislante que provea resistencia térmica de 1m2 K/W en un edificio  con vida útil de 60 años. Conductividad térmica= 0.03676 W/mK, Densidad=38.5 kg/m3, Peso= 1.4153 kg</t>
  </si>
  <si>
    <t>Hecha con material de desecho. Considera varillas de 5/16, 3/8, 1/2, 5/8, 3/4, 1, 1 1/4 y 1 1/2 de pulgada</t>
  </si>
  <si>
    <t>Hecha con mineral de hierro. Considera varillas de 5/16, 3/8, 1/2, 5/8, 3/4, 1, 1 1/4 y 1 1/2 de pulgada</t>
  </si>
  <si>
    <t>Se consideran diámetros de 5, 5.5, 6, 6.35, 6.5, 7, 7.5, 8, 8.5, 9, 9.5, 10, 10.5, 11, 11.5, 12, 12.5, 13, 13.5, 14, 14.5, 15, 15.5, 16 mm</t>
  </si>
  <si>
    <t>Hecha con material de desecho. Considera varillas de 3/8, 1/2, 5/8, 3/4, 7/8, 1, 1 1/8, 1 1/4, 1 1 3/8, y 1 1/2 de pulgada</t>
  </si>
  <si>
    <t>Considera la puerta multiproposito y puerta de seguridad contra incendios. Medidas: 1.23 x 2.18m.</t>
  </si>
  <si>
    <t>Considera altura de 13.5m y 5,841kg; 15.25m y 6,594kg; 19.5m y 8,420kg; y 22m y 9,371kg</t>
  </si>
  <si>
    <t>Considera altura de 14m y 9,129kg; 16m y 10,426kg; 17m y 11,073kg; 20.8m y 13,509kg; 21.2m y 13,767kg; 21.9m y 14,220kg; 22.8m y 14,768kg; y 23.3m y 15,087kg</t>
  </si>
  <si>
    <t>GRUPO 1: Panel metálico tipo sandwich con aislamiento de 25dB, y aislante térmico y peso variable de acuerdo al tipo de panel. Panel metálico para cubierta de almacenes fríos o bodegas, con placas de acero galvanizado y un centro de poliuretano</t>
  </si>
  <si>
    <t>GRUPO 1: Panel metálico tipo sandwich con aislamiento de 25dB, y aislante térmico y peso variable de acuerdo al tipo de panel. Panel metálico para cubierta con placas de acero galvanizado y un centro de poliuretano. Recomendado para requerimientos estéticos por su forma de tipo teja</t>
  </si>
  <si>
    <t>GRUPO 2: Panel metálico tipo sandwich con aislamiento de 25dB, y aislante térmico y peso variable de acuerdo al tipo de panel. Panel metálico para muros exteriores e interiores, con placas de acero galvanizado y un centro de poliuretano.</t>
  </si>
  <si>
    <t>GRUPO 2: Panel metálico tipo sandwich con aislamiento de 25dB, y aislante térmico y peso variable de acuerdo al tipo de panel. Panel metálico para muros exteriores e interiores, con placas de acero galvanizado y un centro de poliuretano. Recomendado para requerimientos estéticos.</t>
  </si>
  <si>
    <t>Panel metálico tipo sandwich con aislamiento de 25dB, y aislante térmico y peso variable de acuerdo al tipo de panel. Panel metálico para muros exteriores e interiores, con placas de acero galvanizado y un centro de poliuretano.</t>
  </si>
  <si>
    <t>Hecha con material de desecho. Considera varillas de 3/8, 1/2, 5/8, 3/4, 1, 1 1/4, y 1 1/2 de pulgada</t>
  </si>
  <si>
    <t>Hecha con material de desecho. Considera varios diámetros y tipos de varilla (derecha y dobladas)</t>
  </si>
  <si>
    <t>Compuesto de 6 cables trensados. Incluye diámetros de 3/8", 1/2" y 0.600"</t>
  </si>
  <si>
    <t>Elemento estructural</t>
  </si>
  <si>
    <t>Útil para la industria automotriz, de la construcción y minería. Espesores disponibles de 0.312" o más de 2", con anchos de 56" a 120", y alturas de 96"</t>
  </si>
  <si>
    <t>Útil para la industria automotriz, de la construcción y minería. Espesores disponibles de 0.059"(1.5mm) hasta 0.750" (19mm), con anchos de 29" (736.6mm) a 96" (2,438mm). La bobina tiene un diametro de 30" (762mm).</t>
  </si>
  <si>
    <t>Los paneles se fabrican con un núcleo compuesto de yeso resistente a la intemperie, revestido con papeles 100% reciclados en la cara y el dorso. El papel frontal natural se pliega alrededor de los bordes largos para reforzar y proteger el núcleo; Además, los extremos se cortan cuadrados e incluso. Los bordes largos de los paneles son cónicos, lo que permite reforzar y ocultar las juntas con productos de tratamiento de juntas USG</t>
  </si>
  <si>
    <t>Los paneles de yeso USG TABLAROCA® ULTRALIGHT® cuentan con tecnologías patentadas de núcleo y papel, lo que resulta en un diseño compuesto de alta relación resistencia / peso. Estos paneles también están diseñados para tener una resistencia superior al pandeo. El innovador núcleo de yeso incombustible está encerrado en papeles 100% reciclados. El papel frontal natural se pliega alrededor de los bordes largos para reforzar y proteger el núcleo; Además, los extremos se cortan cuadrados e incluso. Los bordes largos de los paneles son cónicos, lo que permite reforzar y ocultar las juntas con productos de tratamiento de juntas USG</t>
  </si>
  <si>
    <t>El panel de yeso USG TABLAROCA® ANTI-MOHO® tiene un núcleo de yeso no combustible, resistente a la humedad y al moho que está encerrado en papel ecológico 100% reciclado y cara posterior de color marrón y resistente al moho. Los bordes largos de los paneles son cónicos, lo que permite reforzar y ocultar las juntas con productos de tratamiento de juntas USG.</t>
  </si>
  <si>
    <t>Los paneles USG TABLAROCA® FIRECODE® Tipo X (UL Tipo SCX) son 15.9 mm (5/8 in). Paneles tipo X que cuentan con un núcleo de yeso resistente encerrado en papeles frontales y traseros 100% reciclados que forman un diseño compuesto de alta resistencia. La cara de acabado natural del papel se pliega alrededor de los bordes largos para reforzar y proteger el núcleo; Además, los extremos se cortan cuadrados e incluso. Los bordes largos de los paneles son cónicos, lo que permite reforzar y ocultar las juntas con productos de tratamiento de juntas USG.</t>
  </si>
  <si>
    <t>Disponible en 12.7 mm (1/2 in) y 15.9 mm (5/8 in). Los paneles USG TABLAROCA® FIRECODE® Tipo C (UL Tipo C) cuentan con un núcleo mineral especialmente formulado que proporciona una resistencia superior para aplicaciones de techo. Estos paneles presentan un núcleo de yeso no combustible encerrado en papeles 100% reciclados en la cara y el dorso que forman un diseño compuesto de alta resistencia.</t>
  </si>
  <si>
    <t>Este tipo de tablero combina todas las ventajas del USG Panel regular TABLAROCA® con protección adicional contra re, humedad y moho. Estas placas tienen un núcleo de yeso no combustible, resistente a la humedad y al moho, que está recubierto de papel ecológico 100% reciclado, resistente al moho y al dorso marrón.</t>
  </si>
  <si>
    <t>Resistente a la humedad y a la humedad, lo que lo hace ideal para elevadores y paredes de pozo mecánico. Tiene un núcleo especial de yeso de 25,4 mm (1 pulg.), Cubierto con un papel verde tratado para resistir la penetración de la humedad. Bordes biselados para facilitar la instalación. Sus dimensiones son: 60,9 cm (2 pies) de ancho y 243,8 cm (8 pies) de largo.</t>
  </si>
  <si>
    <t>Los paneles se fabrican con un núcleo compuesto de yeso resistente al fuego en papeles 100% reciclados. La cara de acabado natural del papel se pliega alrededor de los bordes largos para reforzar y proteger el núcleo. Además, los extremos se cortan cuadrados e incluso. Los bordes largos de los paneles son cónicos, lo que permite reforzar y ocultar las juntas con productos de tratamiento de juntas USG.</t>
  </si>
  <si>
    <t>El revestimiento de yeso de la marca USG SHEETROCK® presenta un núcleo de yeso resistente a la humedad encerrado en un papel 100% reciclado resistente a la humedad en ambos lados y los bordes largos. El núcleo de yeso tratado permite que el vapor de agua escape del espacio de los postes, protegiendo la estructura de la madera de la acumulación de humedad.</t>
  </si>
  <si>
    <t>Es una placa de yeso para exteriores, cubierta por ambos lados con una capa de vidrio que la hace resistente a la intemperie, al agua y al moho. Este producto, que cumple y excede los requisitos de la norma ASTM C-1177, puede usarse como un producto de revestimiento exterior. Las aplicaciones incluyen, entre otras: sistemas de acabado de aislamiento exterior (EIFS) adecuadamente detallados, paneles de aluminio, tejas de vinilo o madera, estuco convencional, etc.</t>
  </si>
  <si>
    <t>Panel de cemento para áreas que tienen altos niveles de humedad relativa o que están en contacto directo con el agua. Tienen un núcleo de cemento Portland y están laminados con una malla de berglass polimerizada en ambos lados. Proporcionan una base sólida para baldosas de cerámica y mármol, piedras extraídas, ladrillos ne y acabados texturizados o pintados.</t>
  </si>
  <si>
    <t>El acero laminado en caliente es un producto estructural que no tiene procesos posteriores al laminado en caliente y su presentación final es en forma de bobinas, bandas u hojas. El acero laminado en caliente Ternium se puede utilizar para doblar, formar, cortar o soldar, entre otras aplicaciones</t>
  </si>
  <si>
    <t>Panel aislante para cubiertas prefabricadas que consiste en un núcleo de espuma rígida de poliuretano y dos caras de chapa de acero pintada fabricada por Ternium México. Ternium Multytecho está diseñado para cubiertas de una amplia variedad de aplicaciones.</t>
  </si>
  <si>
    <t>Panel aislante para cumplir con las especificaciones más exigentes por su conexión lateral que proporciona una excelente estanqueidad.</t>
  </si>
  <si>
    <t>Panel aislante para cubiertas con bajos requisitos de apariencia interna y menor resistencia estructural, fabricado con la cara externa de acero y la cara interna de vinilo.</t>
  </si>
  <si>
    <t>Panel aislante para paredes prefabricadas, que se produce en un proceso continuo. Se compone de un núcleo de espuma rígida de poliuretano, una cara exterior de acero Ternium Pintro y un núcleo de laminado interior blanco de vinilo blanco con malla de refuerzo. Este producto está diseñado para paredes de construcciones de baja especificación. Se utiliza en revestimientos y almacenes industriales que no requieren capacidad estructural.</t>
  </si>
  <si>
    <t>Panel aislante para aplicaciones arquitectónicas debido a su aspecto y acabado.</t>
  </si>
  <si>
    <t>Panel aislante para cubiertas de todo tipo de construcción. Su unión panel-panel superpuesta lo hace eficiente en tiempos de construcción en general.</t>
  </si>
  <si>
    <t>Producto fabricado con rodillo estacionario de Ternium Zintro (acero galvanizado), Ternium Zintro Alum (acero galvanizado Zn-Al) o acero Ternium Pintro (acero galvanizado y pintado).</t>
  </si>
  <si>
    <t>El acero galvanizado (bobina y lámina) cubierto con zinc o zinc-aluminio, ofrece más resistencia a la corrosión y una mejor apariencia. El tratamiento durante el recubrimiento de las láminas proporciona algunas características que favorecen su uso en la industria en condiciones climáticas o de humedad. Además, es útil en la instalación de paredes, techos y cercas en la industria de la construcción.</t>
  </si>
  <si>
    <t>De Ternium Zintro se fabrica acero laminado a troquel (forma rectangular o corrugada). Se puede utilizar como cubierta de fijación expuesta.
El acero galvanizado corrugado o rectangular fabricado por Ternium México es resistente a la corrosión, resistente al calor e ideal para condiciones de humedad.</t>
  </si>
  <si>
    <t>Está diseñado para ser utilizado como una cubierta de fijación expuesta. Ideal para paredes, techos y faldones de edificios en general.</t>
  </si>
  <si>
    <t>Este producto ofrece una excelente apariencia y una gran resistencia a diferentes ambientes. También es un producto de fácil instalación y manejo, que no sufre deformaciones o grietas con el tiempo. Ternium Galvateja es un ejemplo de este grupo de productos que está hecho de chapa de acero galvanizada y pintada, de apariencia similar a la baldosa tradicional con la durabilidad del acero revestido. Ideal para uso comercial y residencial.</t>
  </si>
  <si>
    <t>Las columnas y vigas están formadas por tres placas de acero soldadas de sección constante o variable, diseñadas y fabricadas para un fácil montaje con tornillos. Estructuras principales hechas de acero laminado en caliente soldado por arco sumergido y tipo de gas inerte metálico (MIG), pintado en todos los lados.</t>
  </si>
  <si>
    <t>Los elementos de la estructura secundaria sirven para recibir los sistemas de fachada y techo, transfiriendo sus cargas a la estructura principal. Elemento formado por dos acordes laminados en frío unidos por un perfil cuadrado basado en celosía de 38,1 mm (1 ½ ”). Es la solución ideal para separaciones entre bastidores de más de 12 metros y puede fabricarse hasta 18,3 m de longitud.</t>
  </si>
  <si>
    <t>Los postes son miembros de acero conformado en frío, que se ofrecen en la sección "C" o "Z", siendo este último el más utilizado para su diseño que permite superponerlos para lograr un soporte continuo, optimizando su resistencia estructural y minimizando sus decciones .</t>
  </si>
  <si>
    <t>Los elementos de laminación permiten cubrir los edificios protegiendo el interior de las inclemencias mediante un sistema de unión en la cubierta SSR y un perfil acanalado (Panel RIB) a la base de acero pintado. El sistema de xation SSR a la estructura está oculto, se utilizan clips que permiten la expansión y contracción de las cubiertas, además de tener una lengüeta y ranura que permite una doble articulación. Su gran canal hidráulico, sellador y sellador aplicado le permite asegurar la estanqueidad. Tiene un poder de cobertura de 610 mm (24 ") y un canto de 76 mm (3"). En el caso de la cubierta SSR, la moldura y las canaletas son los elementos que permiten el cierre y la conducción del agua, evitando las filtraciones de elementos del entorno externo que podrían conducir al deterioro de toda la estructura, por lo que son necesarios para cumplir la función de todo el grupo de productos estructurales.</t>
  </si>
  <si>
    <t>Novanite es una superficie sólida no porosa hecha de acrílico de alta dureza y de fácil mantenimiento con la apariencia de piedra natural y una amplia gama de colores de tendencia y líneas de piedra agrupadas en las series Standard Smooth, Smooth Color Trend, Standard Granite y Special Granite. Incluye los modelos NV-099, NV-100, NV-101, NV-201, NV-207, NV-211, NV-302 y NV-305.</t>
  </si>
  <si>
    <t>Objetivo Geográfico</t>
  </si>
  <si>
    <t>Cimentación</t>
  </si>
  <si>
    <t>Losacero 1.5" y 2.5" marca TERNIUM</t>
  </si>
  <si>
    <t>Losacero 3" marca TERNIUM</t>
  </si>
  <si>
    <t>Considera losacero con altura de 1.5" y 2.5"</t>
  </si>
  <si>
    <t>Considera losacero con altura de  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</si>
</sst>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9" x14ac:knownFonts="1">
    <font>
      <sz val="11"/>
      <color theme="1"/>
      <name val="Calibri"/>
      <family val="2"/>
      <scheme val="minor"/>
    </font>
    <font>
      <b/>
      <sz val="11"/>
      <color theme="0"/>
      <name val="Calibri"/>
      <family val="2"/>
      <scheme val="minor"/>
    </font>
    <font>
      <b/>
      <sz val="12"/>
      <color theme="0"/>
      <name val="Calibri"/>
      <family val="2"/>
      <scheme val="minor"/>
    </font>
    <font>
      <sz val="12"/>
      <color theme="1"/>
      <name val="Calibri"/>
      <family val="2"/>
      <scheme val="minor"/>
    </font>
    <font>
      <b/>
      <sz val="11"/>
      <name val="Calibri"/>
      <family val="2"/>
      <scheme val="minor"/>
    </font>
    <font>
      <sz val="11"/>
      <name val="Calibri"/>
      <family val="2"/>
      <scheme val="minor"/>
    </font>
    <font>
      <sz val="8"/>
      <name val="Calibri"/>
      <family val="2"/>
      <scheme val="minor"/>
    </font>
    <font>
      <sz val="11"/>
      <color theme="1"/>
      <name val="Calibri"/>
      <family val="2"/>
      <scheme val="minor"/>
    </font>
    <font>
      <sz val="11"/>
      <color theme="0"/>
      <name val="Calibri"/>
      <family val="2"/>
      <scheme val="minor"/>
    </font>
  </fonts>
  <fills count="7">
    <fill>
      <patternFill patternType="none"/>
    </fill>
    <fill>
      <patternFill patternType="gray125"/>
    </fill>
    <fill>
      <patternFill patternType="solid">
        <fgColor theme="5" tint="-0.249977111117893"/>
        <bgColor indexed="64"/>
      </patternFill>
    </fill>
    <fill>
      <patternFill patternType="solid">
        <fgColor theme="4" tint="-0.249977111117893"/>
        <bgColor indexed="64"/>
      </patternFill>
    </fill>
    <fill>
      <patternFill patternType="solid">
        <fgColor theme="6"/>
        <bgColor indexed="64"/>
      </patternFill>
    </fill>
    <fill>
      <patternFill patternType="solid">
        <fgColor theme="4"/>
        <bgColor theme="4"/>
      </patternFill>
    </fill>
    <fill>
      <patternFill patternType="solid">
        <fgColor theme="4" tint="0.79998168889431442"/>
        <bgColor theme="4" tint="0.79998168889431442"/>
      </patternFill>
    </fill>
  </fills>
  <borders count="19">
    <border>
      <left/>
      <right/>
      <top/>
      <bottom/>
      <diagonal/>
    </border>
    <border>
      <left style="thin">
        <color indexed="64"/>
      </left>
      <right/>
      <top/>
      <bottom/>
      <diagonal/>
    </border>
    <border>
      <left style="thin">
        <color indexed="64"/>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bottom style="thin">
        <color indexed="64"/>
      </bottom>
      <diagonal/>
    </border>
    <border>
      <left style="thin">
        <color indexed="64"/>
      </left>
      <right style="thin">
        <color indexed="64"/>
      </right>
      <top/>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top/>
      <bottom style="thin">
        <color theme="0"/>
      </bottom>
      <diagonal/>
    </border>
    <border>
      <left/>
      <right style="thin">
        <color theme="1"/>
      </right>
      <top style="thin">
        <color theme="1"/>
      </top>
      <bottom style="thin">
        <color theme="1"/>
      </bottom>
      <diagonal/>
    </border>
    <border>
      <left style="thin">
        <color theme="1"/>
      </left>
      <right/>
      <top style="thin">
        <color theme="1"/>
      </top>
      <bottom style="thin">
        <color theme="1"/>
      </bottom>
      <diagonal/>
    </border>
    <border>
      <left/>
      <right style="thin">
        <color theme="1"/>
      </right>
      <top/>
      <bottom style="thin">
        <color theme="1"/>
      </bottom>
      <diagonal/>
    </border>
    <border>
      <left style="thin">
        <color theme="1"/>
      </left>
      <right/>
      <top/>
      <bottom style="thin">
        <color theme="1"/>
      </bottom>
      <diagonal/>
    </border>
    <border>
      <left/>
      <right style="thin">
        <color theme="1"/>
      </right>
      <top style="thin">
        <color theme="1"/>
      </top>
      <bottom/>
      <diagonal/>
    </border>
    <border>
      <left style="thin">
        <color theme="1"/>
      </left>
      <right/>
      <top style="thin">
        <color theme="1"/>
      </top>
      <bottom/>
      <diagonal/>
    </border>
  </borders>
  <cellStyleXfs count="2">
    <xf numFmtId="0" fontId="0" fillId="0" borderId="0"/>
    <xf numFmtId="0" fontId="3" fillId="0" borderId="0"/>
  </cellStyleXfs>
  <cellXfs count="50">
    <xf numFmtId="0" fontId="0" fillId="0" borderId="0" xfId="0"/>
    <xf numFmtId="0" fontId="2" fillId="2" borderId="1" xfId="0" applyFont="1" applyFill="1" applyBorder="1"/>
    <xf numFmtId="0" fontId="0" fillId="0" borderId="2" xfId="0" applyBorder="1"/>
    <xf numFmtId="0" fontId="0" fillId="0" borderId="5" xfId="0" applyBorder="1"/>
    <xf numFmtId="0" fontId="0" fillId="0" borderId="6" xfId="0" applyBorder="1"/>
    <xf numFmtId="0" fontId="0" fillId="0" borderId="7" xfId="0" applyBorder="1"/>
    <xf numFmtId="0" fontId="0" fillId="0" borderId="2" xfId="0" applyBorder="1" applyAlignment="1">
      <alignment horizontal="center"/>
    </xf>
    <xf numFmtId="0" fontId="0" fillId="0" borderId="7" xfId="0" applyBorder="1" applyAlignment="1">
      <alignment horizontal="center"/>
    </xf>
    <xf numFmtId="0" fontId="0" fillId="0" borderId="4" xfId="0" applyBorder="1" applyAlignment="1">
      <alignment horizontal="center"/>
    </xf>
    <xf numFmtId="0" fontId="0" fillId="0" borderId="4" xfId="0" applyBorder="1" applyAlignment="1"/>
    <xf numFmtId="0" fontId="0" fillId="0" borderId="1" xfId="0" applyBorder="1"/>
    <xf numFmtId="0" fontId="0" fillId="0" borderId="8" xfId="0" applyBorder="1"/>
    <xf numFmtId="0" fontId="1" fillId="3" borderId="3" xfId="0" applyFont="1" applyFill="1" applyBorder="1"/>
    <xf numFmtId="0" fontId="1" fillId="3" borderId="4" xfId="0" applyFont="1" applyFill="1" applyBorder="1"/>
    <xf numFmtId="0" fontId="0" fillId="0" borderId="2" xfId="0" applyNumberFormat="1" applyBorder="1" applyAlignment="1">
      <alignment horizontal="center"/>
    </xf>
    <xf numFmtId="0" fontId="0" fillId="0" borderId="2" xfId="0" applyNumberFormat="1" applyBorder="1" applyAlignment="1"/>
    <xf numFmtId="0" fontId="0" fillId="0" borderId="4" xfId="0" applyBorder="1"/>
    <xf numFmtId="0" fontId="0" fillId="0" borderId="9" xfId="0" applyBorder="1"/>
    <xf numFmtId="0" fontId="0" fillId="0" borderId="10" xfId="0" applyBorder="1"/>
    <xf numFmtId="0" fontId="0" fillId="0" borderId="3" xfId="0" applyBorder="1" applyAlignment="1">
      <alignment horizontal="center"/>
    </xf>
    <xf numFmtId="0" fontId="0" fillId="0" borderId="5" xfId="0" applyNumberFormat="1" applyBorder="1" applyAlignment="1">
      <alignment horizontal="center"/>
    </xf>
    <xf numFmtId="0" fontId="0" fillId="0" borderId="0" xfId="0" applyFill="1" applyBorder="1"/>
    <xf numFmtId="0" fontId="1" fillId="0" borderId="0" xfId="0" applyFont="1" applyFill="1" applyBorder="1"/>
    <xf numFmtId="0" fontId="4" fillId="4" borderId="2" xfId="0" applyFont="1" applyFill="1" applyBorder="1"/>
    <xf numFmtId="0" fontId="0" fillId="4" borderId="0" xfId="0" applyFill="1"/>
    <xf numFmtId="0" fontId="0" fillId="0" borderId="2" xfId="0" applyBorder="1" applyProtection="1">
      <protection locked="0"/>
    </xf>
    <xf numFmtId="0" fontId="1" fillId="5" borderId="11" xfId="0" applyFont="1" applyFill="1" applyBorder="1"/>
    <xf numFmtId="0" fontId="1" fillId="5" borderId="7" xfId="0" applyFont="1" applyFill="1" applyBorder="1"/>
    <xf numFmtId="0" fontId="0" fillId="6" borderId="11" xfId="0" applyFill="1" applyBorder="1"/>
    <xf numFmtId="0" fontId="0" fillId="0" borderId="12" xfId="0" applyFill="1" applyBorder="1"/>
    <xf numFmtId="0" fontId="1" fillId="3" borderId="3" xfId="0" applyFont="1" applyFill="1" applyBorder="1" applyAlignment="1">
      <alignment horizontal="center" vertical="center" wrapText="1"/>
    </xf>
    <xf numFmtId="0" fontId="1" fillId="3" borderId="4" xfId="0" applyFont="1" applyFill="1" applyBorder="1" applyAlignment="1">
      <alignment horizontal="center" vertical="center" wrapText="1"/>
    </xf>
    <xf numFmtId="0" fontId="1" fillId="3" borderId="4" xfId="0" quotePrefix="1" applyFont="1" applyFill="1" applyBorder="1" applyAlignment="1">
      <alignment horizontal="center" vertical="center" wrapText="1"/>
    </xf>
    <xf numFmtId="0" fontId="7" fillId="4" borderId="2" xfId="1" applyFont="1" applyFill="1" applyBorder="1" applyAlignment="1">
      <alignment horizontal="center" vertical="center" wrapText="1"/>
    </xf>
    <xf numFmtId="0" fontId="5" fillId="4" borderId="3" xfId="0" applyFont="1" applyFill="1" applyBorder="1" applyAlignment="1">
      <alignment horizontal="center" vertical="center" wrapText="1"/>
    </xf>
    <xf numFmtId="0" fontId="5" fillId="4" borderId="4" xfId="0" applyFont="1" applyFill="1" applyBorder="1" applyAlignment="1">
      <alignment horizontal="center" vertical="center" wrapText="1"/>
    </xf>
    <xf numFmtId="0" fontId="0" fillId="6" borderId="13" xfId="0" applyFill="1" applyBorder="1"/>
    <xf numFmtId="0" fontId="0" fillId="6" borderId="14" xfId="0" applyFill="1" applyBorder="1"/>
    <xf numFmtId="0" fontId="1" fillId="5" borderId="15" xfId="0" applyFont="1" applyFill="1" applyBorder="1"/>
    <xf numFmtId="0" fontId="1" fillId="5" borderId="16" xfId="0" applyFont="1" applyFill="1" applyBorder="1"/>
    <xf numFmtId="0" fontId="0" fillId="0" borderId="17" xfId="0" applyBorder="1"/>
    <xf numFmtId="0" fontId="0" fillId="0" borderId="18" xfId="0" applyBorder="1"/>
    <xf numFmtId="0" fontId="0" fillId="0" borderId="7" xfId="0" applyBorder="1" applyProtection="1">
      <protection locked="0"/>
    </xf>
    <xf numFmtId="0" fontId="0" fillId="0" borderId="2" xfId="0" applyFill="1" applyBorder="1" applyAlignment="1">
      <alignment horizontal="left" vertical="center"/>
    </xf>
    <xf numFmtId="0" fontId="0" fillId="0" borderId="2" xfId="0" applyFill="1" applyBorder="1" applyAlignment="1" applyProtection="1">
      <alignment horizontal="left" vertical="center"/>
      <protection locked="0"/>
    </xf>
    <xf numFmtId="0" fontId="0" fillId="0" borderId="2" xfId="0" applyBorder="1" applyAlignment="1">
      <alignment horizontal="left" vertical="center" wrapText="1"/>
    </xf>
    <xf numFmtId="0" fontId="0" fillId="0" borderId="2" xfId="0" applyBorder="1" applyAlignment="1" applyProtection="1">
      <alignment horizontal="left" vertical="center"/>
      <protection locked="0"/>
    </xf>
    <xf numFmtId="0" fontId="8" fillId="0" borderId="0" xfId="0" applyFont="1" applyAlignment="1">
      <alignment horizontal="center"/>
    </xf>
    <xf numFmtId="0" fontId="0" fillId="0" borderId="2" xfId="0" applyFill="1" applyBorder="1"/>
    <xf numFmtId="0" fontId="0" fillId="0" borderId="2" xfId="0" applyNumberFormat="1" applyBorder="1"/>
  </cellXfs>
  <cellStyles count="2">
    <cellStyle name="Normal" xfId="0" builtinId="0"/>
    <cellStyle name="Normal 2" xfId="1" xr:uid="{0D22358B-B1CD-4C53-8EE2-C367E1E9FE52}"/>
  </cellStyles>
  <dxfs count="68">
    <dxf>
      <border outline="0">
        <top style="thin">
          <color theme="1"/>
        </top>
      </border>
    </dxf>
    <dxf>
      <border outline="0">
        <left style="thin">
          <color theme="1"/>
        </left>
        <right style="thin">
          <color theme="1"/>
        </right>
        <top style="thin">
          <color theme="1"/>
        </top>
        <bottom style="thin">
          <color theme="1"/>
        </bottom>
      </border>
    </dxf>
    <dxf>
      <border outline="0">
        <bottom style="thin">
          <color theme="1"/>
        </bottom>
      </border>
    </dxf>
    <dxf>
      <font>
        <b/>
        <i val="0"/>
        <strike val="0"/>
        <condense val="0"/>
        <extend val="0"/>
        <outline val="0"/>
        <shadow val="0"/>
        <u val="none"/>
        <vertAlign val="baseline"/>
        <sz val="11"/>
        <color theme="0"/>
        <name val="Calibri"/>
        <family val="2"/>
        <scheme val="minor"/>
      </font>
      <fill>
        <patternFill patternType="solid">
          <fgColor theme="4"/>
          <bgColor theme="4"/>
        </patternFill>
      </fill>
      <border diagonalUp="0" diagonalDown="0" outline="0">
        <left style="thin">
          <color theme="1"/>
        </left>
        <right style="thin">
          <color theme="1"/>
        </right>
        <top/>
        <bottom/>
      </border>
    </dxf>
    <dxf>
      <numFmt numFmtId="0" formatCode="General"/>
      <alignment horizontal="general"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0" formatCode="Genera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0" formatCode="General"/>
      <alignment horizontal="center" vertical="bottom" textRotation="0" wrapText="0" indent="0" justifyLastLine="0" shrinkToFit="0" readingOrder="0"/>
      <border diagonalUp="0" diagonalDown="0">
        <left/>
        <right style="thin">
          <color indexed="64"/>
        </right>
        <top style="thin">
          <color indexed="64"/>
        </top>
        <bottom style="thin">
          <color indexed="64"/>
        </bottom>
      </border>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border diagonalUp="0" diagonalDown="0" outline="0">
        <left style="thin">
          <color indexed="64"/>
        </left>
        <right/>
        <top style="thin">
          <color indexed="64"/>
        </top>
        <bottom style="thin">
          <color indexed="64"/>
        </bottom>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outline="0">
        <left style="thin">
          <color indexed="64"/>
        </left>
        <right style="thin">
          <color indexed="64"/>
        </right>
        <top style="thin">
          <color indexed="64"/>
        </top>
        <bottom style="thin">
          <color indexed="64"/>
        </bottom>
      </border>
    </dxf>
    <dxf>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border diagonalUp="0" diagonalDown="0" outline="0">
        <left style="thin">
          <color indexed="64"/>
        </left>
        <right style="thin">
          <color indexed="64"/>
        </right>
        <top style="thin">
          <color indexed="64"/>
        </top>
        <bottom style="thin">
          <color indexed="64"/>
        </bottom>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right style="thin">
          <color indexed="64"/>
        </right>
        <top style="thin">
          <color indexed="64"/>
        </top>
        <bottom style="thin">
          <color indexed="64"/>
        </bottom>
        <vertical style="thin">
          <color indexed="64"/>
        </vertical>
        <horizontal style="thin">
          <color indexed="64"/>
        </horizontal>
      </border>
    </dxf>
    <dxf>
      <numFmt numFmtId="0" formatCode="Genera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style="thin">
          <color indexed="64"/>
        </top>
        <bottom style="thin">
          <color indexed="64"/>
        </bottom>
      </border>
    </dxf>
    <dxf>
      <border>
        <bottom style="thin">
          <color indexed="64"/>
        </bottom>
      </border>
    </dxf>
    <dxf>
      <font>
        <b/>
        <strike val="0"/>
        <outline val="0"/>
        <shadow val="0"/>
        <u val="none"/>
        <vertAlign val="baseline"/>
        <sz val="11"/>
        <color theme="0"/>
        <name val="Calibri"/>
        <family val="2"/>
        <scheme val="minor"/>
      </font>
      <fill>
        <patternFill patternType="solid">
          <fgColor indexed="64"/>
          <bgColor theme="4" tint="-0.249977111117893"/>
        </patternFill>
      </fill>
      <border diagonalUp="0" diagonalDown="0" outline="0">
        <left style="thin">
          <color indexed="64"/>
        </left>
        <right style="thin">
          <color indexed="64"/>
        </right>
        <top/>
        <bottom/>
      </border>
    </dxf>
    <dxf>
      <font>
        <color rgb="FF9C0006"/>
      </font>
      <fill>
        <patternFill>
          <bgColor rgb="FFFFC7CE"/>
        </patternFill>
      </fill>
    </dxf>
    <dxf>
      <numFmt numFmtId="0" formatCode="Genera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horizontal/>
      </border>
      <protection locked="0" hidden="0"/>
    </dxf>
    <dxf>
      <border diagonalUp="0" diagonalDown="0">
        <left style="thin">
          <color indexed="64"/>
        </left>
        <right style="thin">
          <color indexed="64"/>
        </right>
        <top style="thin">
          <color indexed="64"/>
        </top>
        <bottom style="thin">
          <color indexed="64"/>
        </bottom>
        <vertical/>
        <horizontal/>
      </border>
      <protection locked="0" hidden="0"/>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style="thin">
          <color indexed="64"/>
        </top>
        <bottom style="thin">
          <color indexed="64"/>
        </bottom>
      </border>
    </dxf>
    <dxf>
      <border>
        <bottom style="thin">
          <color indexed="64"/>
        </bottom>
      </border>
    </dxf>
    <dxf>
      <font>
        <b val="0"/>
        <strike val="0"/>
        <outline val="0"/>
        <shadow val="0"/>
        <u val="none"/>
        <vertAlign val="baseline"/>
        <sz val="11"/>
        <color auto="1"/>
        <name val="Calibri"/>
        <family val="2"/>
        <scheme val="minor"/>
      </font>
      <fill>
        <patternFill patternType="solid">
          <fgColor indexed="64"/>
          <bgColor theme="6"/>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color theme="1"/>
      </font>
      <fill>
        <patternFill>
          <bgColor rgb="FFFFCC99"/>
        </patternFill>
      </fill>
    </dxf>
    <dxf>
      <font>
        <color theme="1"/>
      </font>
      <fill>
        <patternFill>
          <bgColor rgb="FFFFCC99"/>
        </patternFill>
      </fill>
    </dxf>
    <dxf>
      <font>
        <color theme="1"/>
      </font>
      <fill>
        <patternFill>
          <bgColor rgb="FFFFCC99"/>
        </patternFill>
      </fill>
    </dxf>
    <dxf>
      <font>
        <color theme="1"/>
      </font>
      <fill>
        <patternFill>
          <bgColor rgb="FFFFCC99"/>
        </patternFill>
      </fill>
    </dxf>
    <dxf>
      <font>
        <color theme="1"/>
      </font>
      <fill>
        <patternFill>
          <bgColor rgb="FFFFCC99"/>
        </patternFill>
      </fill>
    </dxf>
    <dxf>
      <font>
        <color theme="1"/>
      </font>
      <fill>
        <patternFill>
          <bgColor rgb="FFFFCC99"/>
        </patternFill>
      </fill>
    </dxf>
    <dxf>
      <font>
        <color theme="1"/>
      </font>
      <fill>
        <patternFill>
          <bgColor rgb="FFFFCC99"/>
        </patternFill>
      </fill>
    </dxf>
    <dxf>
      <font>
        <color theme="1"/>
      </font>
      <fill>
        <patternFill>
          <bgColor rgb="FFFFCC99"/>
        </patternFill>
      </fill>
    </dxf>
    <dxf>
      <font>
        <color theme="1"/>
      </font>
      <fill>
        <patternFill>
          <bgColor rgb="FFFFCC99"/>
        </patternFill>
      </fill>
    </dxf>
    <dxf>
      <font>
        <color theme="1"/>
      </font>
      <fill>
        <patternFill>
          <bgColor rgb="FFFFCC99"/>
        </patternFill>
      </fill>
    </dxf>
    <dxf>
      <font>
        <color theme="1"/>
      </font>
      <fill>
        <patternFill>
          <bgColor rgb="FFFFCC99"/>
        </patternFill>
      </fill>
    </dxf>
    <dxf>
      <font>
        <color theme="1"/>
      </font>
      <fill>
        <patternFill>
          <bgColor rgb="FFFFCC99"/>
        </patternFill>
      </fill>
    </dxf>
  </dxfs>
  <tableStyles count="0" defaultTableStyle="TableStyleMedium2" defaultPivotStyle="PivotStyleLight16"/>
  <colors>
    <mruColors>
      <color rgb="FFCC6600"/>
      <color rgb="FFFF6600"/>
      <color rgb="FFFFCC99"/>
      <color rgb="FFFF50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7/relationships/slicerCache" Target="slicerCaches/slicerCache1.xml"/><Relationship Id="rId26" Type="http://schemas.openxmlformats.org/officeDocument/2006/relationships/calcChain" Target="calcChain.xml"/><Relationship Id="rId3" Type="http://schemas.openxmlformats.org/officeDocument/2006/relationships/worksheet" Target="worksheets/sheet3.xml"/><Relationship Id="rId21" Type="http://schemas.microsoft.com/office/2007/relationships/slicerCache" Target="slicerCaches/slicerCache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1.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microsoft.com/office/2007/relationships/slicerCache" Target="slicerCaches/slicerCache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microsoft.com/office/2007/relationships/slicerCache" Target="slicerCaches/slicerCache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7/relationships/slicerCache" Target="slicerCaches/slicerCache5.xml"/><Relationship Id="rId27"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diagrams/_rels/data1.xml.rels><?xml version="1.0" encoding="UTF-8" standalone="yes"?>
<Relationships xmlns="http://schemas.openxmlformats.org/package/2006/relationships"><Relationship Id="rId8" Type="http://schemas.openxmlformats.org/officeDocument/2006/relationships/hyperlink" Target="#Ventanas!A1"/><Relationship Id="rId3" Type="http://schemas.openxmlformats.org/officeDocument/2006/relationships/hyperlink" Target="#Pisos!A1"/><Relationship Id="rId7" Type="http://schemas.openxmlformats.org/officeDocument/2006/relationships/hyperlink" Target="#Puertas!A1"/><Relationship Id="rId2" Type="http://schemas.openxmlformats.org/officeDocument/2006/relationships/hyperlink" Target="#'Muros exteriores'!A1"/><Relationship Id="rId1" Type="http://schemas.openxmlformats.org/officeDocument/2006/relationships/hyperlink" Target="#'Muros Interiores'!A1"/><Relationship Id="rId6" Type="http://schemas.openxmlformats.org/officeDocument/2006/relationships/hyperlink" Target="#Estructura!A1"/><Relationship Id="rId11" Type="http://schemas.openxmlformats.org/officeDocument/2006/relationships/hyperlink" Target="#Cimentaci&#243;n!A1"/><Relationship Id="rId5" Type="http://schemas.openxmlformats.org/officeDocument/2006/relationships/hyperlink" Target="#Entrepiso!A1"/><Relationship Id="rId10" Type="http://schemas.openxmlformats.org/officeDocument/2006/relationships/hyperlink" Target="#Otros!A1"/><Relationship Id="rId4" Type="http://schemas.openxmlformats.org/officeDocument/2006/relationships/hyperlink" Target="#Techos!A1"/><Relationship Id="rId9" Type="http://schemas.openxmlformats.org/officeDocument/2006/relationships/hyperlink" Target="#'Inst. especiales'!A1"/></Relationships>
</file>

<file path=xl/diagrams/colors1.xml><?xml version="1.0" encoding="utf-8"?>
<dgm:colorsDef xmlns:dgm="http://schemas.openxmlformats.org/drawingml/2006/diagram" xmlns:a="http://schemas.openxmlformats.org/drawingml/2006/main" uniqueId="urn:microsoft.com/office/officeart/2005/8/colors/accent3_2">
  <dgm:title val=""/>
  <dgm:desc val=""/>
  <dgm:catLst>
    <dgm:cat type="accent3" pri="11200"/>
  </dgm:catLst>
  <dgm:styleLbl name="node0">
    <dgm:fillClrLst meth="repeat">
      <a:schemeClr val="accent3"/>
    </dgm:fillClrLst>
    <dgm:linClrLst meth="repeat">
      <a:schemeClr val="lt1"/>
    </dgm:linClrLst>
    <dgm:effectClrLst/>
    <dgm:txLinClrLst/>
    <dgm:txFillClrLst/>
    <dgm:txEffectClrLst/>
  </dgm:styleLbl>
  <dgm:styleLbl name="node1">
    <dgm:fillClrLst meth="repeat">
      <a:schemeClr val="accent3"/>
    </dgm:fillClrLst>
    <dgm:linClrLst meth="repeat">
      <a:schemeClr val="lt1"/>
    </dgm:linClrLst>
    <dgm:effectClrLst/>
    <dgm:txLinClrLst/>
    <dgm:txFillClrLst/>
    <dgm:txEffectClrLst/>
  </dgm:styleLbl>
  <dgm:styleLbl name="alignNode1">
    <dgm:fillClrLst meth="repeat">
      <a:schemeClr val="accent3"/>
    </dgm:fillClrLst>
    <dgm:linClrLst meth="repeat">
      <a:schemeClr val="accent3"/>
    </dgm:linClrLst>
    <dgm:effectClrLst/>
    <dgm:txLinClrLst/>
    <dgm:txFillClrLst/>
    <dgm:txEffectClrLst/>
  </dgm:styleLbl>
  <dgm:styleLbl name="lnNode1">
    <dgm:fillClrLst meth="repeat">
      <a:schemeClr val="accent3"/>
    </dgm:fillClrLst>
    <dgm:linClrLst meth="repeat">
      <a:schemeClr val="lt1"/>
    </dgm:linClrLst>
    <dgm:effectClrLst/>
    <dgm:txLinClrLst/>
    <dgm:txFillClrLst/>
    <dgm:txEffectClrLst/>
  </dgm:styleLbl>
  <dgm:styleLbl name="vennNode1">
    <dgm:fillClrLst meth="repeat">
      <a:schemeClr val="accent3">
        <a:alpha val="50000"/>
      </a:schemeClr>
    </dgm:fillClrLst>
    <dgm:linClrLst meth="repeat">
      <a:schemeClr val="lt1"/>
    </dgm:linClrLst>
    <dgm:effectClrLst/>
    <dgm:txLinClrLst/>
    <dgm:txFillClrLst/>
    <dgm:txEffectClrLst/>
  </dgm:styleLbl>
  <dgm:styleLbl name="node2">
    <dgm:fillClrLst meth="repeat">
      <a:schemeClr val="accent3"/>
    </dgm:fillClrLst>
    <dgm:linClrLst meth="repeat">
      <a:schemeClr val="lt1"/>
    </dgm:linClrLst>
    <dgm:effectClrLst/>
    <dgm:txLinClrLst/>
    <dgm:txFillClrLst/>
    <dgm:txEffectClrLst/>
  </dgm:styleLbl>
  <dgm:styleLbl name="node3">
    <dgm:fillClrLst meth="repeat">
      <a:schemeClr val="accent3"/>
    </dgm:fillClrLst>
    <dgm:linClrLst meth="repeat">
      <a:schemeClr val="lt1"/>
    </dgm:linClrLst>
    <dgm:effectClrLst/>
    <dgm:txLinClrLst/>
    <dgm:txFillClrLst/>
    <dgm:txEffectClrLst/>
  </dgm:styleLbl>
  <dgm:styleLbl name="node4">
    <dgm:fillClrLst meth="repeat">
      <a:schemeClr val="accent3"/>
    </dgm:fillClrLst>
    <dgm:linClrLst meth="repeat">
      <a:schemeClr val="lt1"/>
    </dgm:linClrLst>
    <dgm:effectClrLst/>
    <dgm:txLinClrLst/>
    <dgm:txFillClrLst/>
    <dgm:txEffectClrLst/>
  </dgm:styleLbl>
  <dgm:styleLbl name="fgImgPlace1">
    <dgm:fillClrLst meth="repeat">
      <a:schemeClr val="accent3">
        <a:tint val="50000"/>
      </a:schemeClr>
    </dgm:fillClrLst>
    <dgm:linClrLst meth="repeat">
      <a:schemeClr val="lt1"/>
    </dgm:linClrLst>
    <dgm:effectClrLst/>
    <dgm:txLinClrLst/>
    <dgm:txFillClrLst meth="repeat">
      <a:schemeClr val="lt1"/>
    </dgm:txFillClrLst>
    <dgm:txEffectClrLst/>
  </dgm:styleLbl>
  <dgm:styleLbl name="alignImgPlace1">
    <dgm:fillClrLst meth="repeat">
      <a:schemeClr val="accent3">
        <a:tint val="50000"/>
      </a:schemeClr>
    </dgm:fillClrLst>
    <dgm:linClrLst meth="repeat">
      <a:schemeClr val="lt1"/>
    </dgm:linClrLst>
    <dgm:effectClrLst/>
    <dgm:txLinClrLst/>
    <dgm:txFillClrLst meth="repeat">
      <a:schemeClr val="lt1"/>
    </dgm:txFillClrLst>
    <dgm:txEffectClrLst/>
  </dgm:styleLbl>
  <dgm:styleLbl name="bgImgPlace1">
    <dgm:fillClrLst meth="repeat">
      <a:schemeClr val="accent3">
        <a:tint val="50000"/>
      </a:schemeClr>
    </dgm:fillClrLst>
    <dgm:linClrLst meth="repeat">
      <a:schemeClr val="lt1"/>
    </dgm:linClrLst>
    <dgm:effectClrLst/>
    <dgm:txLinClrLst/>
    <dgm:txFillClrLst meth="repeat">
      <a:schemeClr val="lt1"/>
    </dgm:txFillClrLst>
    <dgm:txEffectClrLst/>
  </dgm:styleLbl>
  <dgm:styleLbl name="sibTrans2D1">
    <dgm:fillClrLst meth="repeat">
      <a:schemeClr val="accent3">
        <a:tint val="60000"/>
      </a:schemeClr>
    </dgm:fillClrLst>
    <dgm:linClrLst meth="repeat">
      <a:schemeClr val="accent3">
        <a:tint val="60000"/>
      </a:schemeClr>
    </dgm:linClrLst>
    <dgm:effectClrLst/>
    <dgm:txLinClrLst/>
    <dgm:txFillClrLst/>
    <dgm:txEffectClrLst/>
  </dgm:styleLbl>
  <dgm:styleLbl name="fgSibTrans2D1">
    <dgm:fillClrLst meth="repeat">
      <a:schemeClr val="accent3">
        <a:tint val="60000"/>
      </a:schemeClr>
    </dgm:fillClrLst>
    <dgm:linClrLst meth="repeat">
      <a:schemeClr val="accent3">
        <a:tint val="60000"/>
      </a:schemeClr>
    </dgm:linClrLst>
    <dgm:effectClrLst/>
    <dgm:txLinClrLst/>
    <dgm:txFillClrLst/>
    <dgm:txEffectClrLst/>
  </dgm:styleLbl>
  <dgm:styleLbl name="bgSibTrans2D1">
    <dgm:fillClrLst meth="repeat">
      <a:schemeClr val="accent3">
        <a:tint val="60000"/>
      </a:schemeClr>
    </dgm:fillClrLst>
    <dgm:linClrLst meth="repeat">
      <a:schemeClr val="accent3">
        <a:tint val="60000"/>
      </a:schemeClr>
    </dgm:linClrLst>
    <dgm:effectClrLst/>
    <dgm:txLinClrLst/>
    <dgm:txFillClrLst/>
    <dgm:txEffectClrLst/>
  </dgm:styleLbl>
  <dgm:styleLbl name="sibTrans1D1">
    <dgm:fillClrLst meth="repeat">
      <a:schemeClr val="accent3"/>
    </dgm:fillClrLst>
    <dgm:linClrLst meth="repeat">
      <a:schemeClr val="accent3"/>
    </dgm:linClrLst>
    <dgm:effectClrLst/>
    <dgm:txLinClrLst/>
    <dgm:txFillClrLst meth="repeat">
      <a:schemeClr val="tx1"/>
    </dgm:txFillClrLst>
    <dgm:txEffectClrLst/>
  </dgm:styleLbl>
  <dgm:styleLbl name="callout">
    <dgm:fillClrLst meth="repeat">
      <a:schemeClr val="accent3"/>
    </dgm:fillClrLst>
    <dgm:linClrLst meth="repeat">
      <a:schemeClr val="accent3">
        <a:tint val="50000"/>
      </a:schemeClr>
    </dgm:linClrLst>
    <dgm:effectClrLst/>
    <dgm:txLinClrLst/>
    <dgm:txFillClrLst meth="repeat">
      <a:schemeClr val="tx1"/>
    </dgm:txFillClrLst>
    <dgm:txEffectClrLst/>
  </dgm:styleLbl>
  <dgm:styleLbl name="asst0">
    <dgm:fillClrLst meth="repeat">
      <a:schemeClr val="accent3"/>
    </dgm:fillClrLst>
    <dgm:linClrLst meth="repeat">
      <a:schemeClr val="lt1"/>
    </dgm:linClrLst>
    <dgm:effectClrLst/>
    <dgm:txLinClrLst/>
    <dgm:txFillClrLst/>
    <dgm:txEffectClrLst/>
  </dgm:styleLbl>
  <dgm:styleLbl name="asst1">
    <dgm:fillClrLst meth="repeat">
      <a:schemeClr val="accent3"/>
    </dgm:fillClrLst>
    <dgm:linClrLst meth="repeat">
      <a:schemeClr val="lt1"/>
    </dgm:linClrLst>
    <dgm:effectClrLst/>
    <dgm:txLinClrLst/>
    <dgm:txFillClrLst/>
    <dgm:txEffectClrLst/>
  </dgm:styleLbl>
  <dgm:styleLbl name="asst2">
    <dgm:fillClrLst meth="repeat">
      <a:schemeClr val="accent3"/>
    </dgm:fillClrLst>
    <dgm:linClrLst meth="repeat">
      <a:schemeClr val="lt1"/>
    </dgm:linClrLst>
    <dgm:effectClrLst/>
    <dgm:txLinClrLst/>
    <dgm:txFillClrLst/>
    <dgm:txEffectClrLst/>
  </dgm:styleLbl>
  <dgm:styleLbl name="asst3">
    <dgm:fillClrLst meth="repeat">
      <a:schemeClr val="accent3"/>
    </dgm:fillClrLst>
    <dgm:linClrLst meth="repeat">
      <a:schemeClr val="lt1"/>
    </dgm:linClrLst>
    <dgm:effectClrLst/>
    <dgm:txLinClrLst/>
    <dgm:txFillClrLst/>
    <dgm:txEffectClrLst/>
  </dgm:styleLbl>
  <dgm:styleLbl name="asst4">
    <dgm:fillClrLst meth="repeat">
      <a:schemeClr val="accent3"/>
    </dgm:fillClrLst>
    <dgm:linClrLst meth="repeat">
      <a:schemeClr val="lt1"/>
    </dgm:linClrLst>
    <dgm:effectClrLst/>
    <dgm:txLinClrLst/>
    <dgm:txFillClrLst/>
    <dgm:txEffectClrLst/>
  </dgm:styleLbl>
  <dgm:styleLbl name="parChTrans2D1">
    <dgm:fillClrLst meth="repeat">
      <a:schemeClr val="accent3">
        <a:tint val="60000"/>
      </a:schemeClr>
    </dgm:fillClrLst>
    <dgm:linClrLst meth="repeat">
      <a:schemeClr val="accent3">
        <a:tint val="60000"/>
      </a:schemeClr>
    </dgm:linClrLst>
    <dgm:effectClrLst/>
    <dgm:txLinClrLst/>
    <dgm:txFillClrLst meth="repeat">
      <a:schemeClr val="lt1"/>
    </dgm:txFillClrLst>
    <dgm:txEffectClrLst/>
  </dgm:styleLbl>
  <dgm:styleLbl name="parChTrans2D2">
    <dgm:fillClrLst meth="repeat">
      <a:schemeClr val="accent3"/>
    </dgm:fillClrLst>
    <dgm:linClrLst meth="repeat">
      <a:schemeClr val="accent3"/>
    </dgm:linClrLst>
    <dgm:effectClrLst/>
    <dgm:txLinClrLst/>
    <dgm:txFillClrLst meth="repeat">
      <a:schemeClr val="lt1"/>
    </dgm:txFillClrLst>
    <dgm:txEffectClrLst/>
  </dgm:styleLbl>
  <dgm:styleLbl name="parChTrans2D3">
    <dgm:fillClrLst meth="repeat">
      <a:schemeClr val="accent3"/>
    </dgm:fillClrLst>
    <dgm:linClrLst meth="repeat">
      <a:schemeClr val="accent3"/>
    </dgm:linClrLst>
    <dgm:effectClrLst/>
    <dgm:txLinClrLst/>
    <dgm:txFillClrLst meth="repeat">
      <a:schemeClr val="lt1"/>
    </dgm:txFillClrLst>
    <dgm:txEffectClrLst/>
  </dgm:styleLbl>
  <dgm:styleLbl name="parChTrans2D4">
    <dgm:fillClrLst meth="repeat">
      <a:schemeClr val="accent3"/>
    </dgm:fillClrLst>
    <dgm:linClrLst meth="repeat">
      <a:schemeClr val="accent3"/>
    </dgm:linClrLst>
    <dgm:effectClrLst/>
    <dgm:txLinClrLst/>
    <dgm:txFillClrLst meth="repeat">
      <a:schemeClr val="lt1"/>
    </dgm:txFillClrLst>
    <dgm:txEffectClrLst/>
  </dgm:styleLbl>
  <dgm:styleLbl name="parChTrans1D1">
    <dgm:fillClrLst meth="repeat">
      <a:schemeClr val="accent3"/>
    </dgm:fillClrLst>
    <dgm:linClrLst meth="repeat">
      <a:schemeClr val="accent3">
        <a:shade val="60000"/>
      </a:schemeClr>
    </dgm:linClrLst>
    <dgm:effectClrLst/>
    <dgm:txLinClrLst/>
    <dgm:txFillClrLst meth="repeat">
      <a:schemeClr val="tx1"/>
    </dgm:txFillClrLst>
    <dgm:txEffectClrLst/>
  </dgm:styleLbl>
  <dgm:styleLbl name="parChTrans1D2">
    <dgm:fillClrLst meth="repeat">
      <a:schemeClr val="accent3"/>
    </dgm:fillClrLst>
    <dgm:linClrLst meth="repeat">
      <a:schemeClr val="accent3">
        <a:shade val="60000"/>
      </a:schemeClr>
    </dgm:linClrLst>
    <dgm:effectClrLst/>
    <dgm:txLinClrLst/>
    <dgm:txFillClrLst meth="repeat">
      <a:schemeClr val="tx1"/>
    </dgm:txFillClrLst>
    <dgm:txEffectClrLst/>
  </dgm:styleLbl>
  <dgm:styleLbl name="parChTrans1D3">
    <dgm:fillClrLst meth="repeat">
      <a:schemeClr val="accent3"/>
    </dgm:fillClrLst>
    <dgm:linClrLst meth="repeat">
      <a:schemeClr val="accent3">
        <a:shade val="80000"/>
      </a:schemeClr>
    </dgm:linClrLst>
    <dgm:effectClrLst/>
    <dgm:txLinClrLst/>
    <dgm:txFillClrLst meth="repeat">
      <a:schemeClr val="tx1"/>
    </dgm:txFillClrLst>
    <dgm:txEffectClrLst/>
  </dgm:styleLbl>
  <dgm:styleLbl name="parChTrans1D4">
    <dgm:fillClrLst meth="repeat">
      <a:schemeClr val="accent3"/>
    </dgm:fillClrLst>
    <dgm:linClrLst meth="repeat">
      <a:schemeClr val="accent3">
        <a:shade val="80000"/>
      </a:schemeClr>
    </dgm:linClrLst>
    <dgm:effectClrLst/>
    <dgm:txLinClrLst/>
    <dgm:txFillClrLst meth="repeat">
      <a:schemeClr val="tx1"/>
    </dgm:txFillClrLst>
    <dgm:txEffectClrLst/>
  </dgm:styleLbl>
  <dgm:styleLbl name="fgAcc1">
    <dgm:fillClrLst meth="repeat">
      <a:schemeClr val="lt1">
        <a:alpha val="90000"/>
      </a:schemeClr>
    </dgm:fillClrLst>
    <dgm:linClrLst meth="repeat">
      <a:schemeClr val="accent3"/>
    </dgm:linClrLst>
    <dgm:effectClrLst/>
    <dgm:txLinClrLst/>
    <dgm:txFillClrLst meth="repeat">
      <a:schemeClr val="dk1"/>
    </dgm:txFillClrLst>
    <dgm:txEffectClrLst/>
  </dgm:styleLbl>
  <dgm:styleLbl name="conFgAcc1">
    <dgm:fillClrLst meth="repeat">
      <a:schemeClr val="lt1">
        <a:alpha val="90000"/>
      </a:schemeClr>
    </dgm:fillClrLst>
    <dgm:linClrLst meth="repeat">
      <a:schemeClr val="accent3"/>
    </dgm:linClrLst>
    <dgm:effectClrLst/>
    <dgm:txLinClrLst/>
    <dgm:txFillClrLst meth="repeat">
      <a:schemeClr val="dk1"/>
    </dgm:txFillClrLst>
    <dgm:txEffectClrLst/>
  </dgm:styleLbl>
  <dgm:styleLbl name="alignAcc1">
    <dgm:fillClrLst meth="repeat">
      <a:schemeClr val="lt1">
        <a:alpha val="90000"/>
      </a:schemeClr>
    </dgm:fillClrLst>
    <dgm:linClrLst meth="repeat">
      <a:schemeClr val="accent3"/>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3"/>
    </dgm:linClrLst>
    <dgm:effectClrLst/>
    <dgm:txLinClrLst/>
    <dgm:txFillClrLst meth="repeat">
      <a:schemeClr val="dk1"/>
    </dgm:txFillClrLst>
    <dgm:txEffectClrLst/>
  </dgm:styleLbl>
  <dgm:styleLbl name="bgAcc1">
    <dgm:fillClrLst meth="repeat">
      <a:schemeClr val="lt1">
        <a:alpha val="90000"/>
      </a:schemeClr>
    </dgm:fillClrLst>
    <dgm:linClrLst meth="repeat">
      <a:schemeClr val="accent3"/>
    </dgm:linClrLst>
    <dgm:effectClrLst/>
    <dgm:txLinClrLst/>
    <dgm:txFillClrLst meth="repeat">
      <a:schemeClr val="dk1"/>
    </dgm:txFillClrLst>
    <dgm:txEffectClrLst/>
  </dgm:styleLbl>
  <dgm:styleLbl name="solidFgAcc1">
    <dgm:fillClrLst meth="repeat">
      <a:schemeClr val="lt1"/>
    </dgm:fillClrLst>
    <dgm:linClrLst meth="repeat">
      <a:schemeClr val="accent3"/>
    </dgm:linClrLst>
    <dgm:effectClrLst/>
    <dgm:txLinClrLst/>
    <dgm:txFillClrLst meth="repeat">
      <a:schemeClr val="dk1"/>
    </dgm:txFillClrLst>
    <dgm:txEffectClrLst/>
  </dgm:styleLbl>
  <dgm:styleLbl name="solidAlignAcc1">
    <dgm:fillClrLst meth="repeat">
      <a:schemeClr val="lt1"/>
    </dgm:fillClrLst>
    <dgm:linClrLst meth="repeat">
      <a:schemeClr val="accent3"/>
    </dgm:linClrLst>
    <dgm:effectClrLst/>
    <dgm:txLinClrLst/>
    <dgm:txFillClrLst meth="repeat">
      <a:schemeClr val="dk1"/>
    </dgm:txFillClrLst>
    <dgm:txEffectClrLst/>
  </dgm:styleLbl>
  <dgm:styleLbl name="solidBgAcc1">
    <dgm:fillClrLst meth="repeat">
      <a:schemeClr val="lt1"/>
    </dgm:fillClrLst>
    <dgm:linClrLst meth="repeat">
      <a:schemeClr val="accent3"/>
    </dgm:linClrLst>
    <dgm:effectClrLst/>
    <dgm:txLinClrLst/>
    <dgm:txFillClrLst meth="repeat">
      <a:schemeClr val="dk1"/>
    </dgm:txFillClrLst>
    <dgm:txEffectClrLst/>
  </dgm:styleLbl>
  <dgm:styleLbl name="fgAccFollowNode1">
    <dgm:fillClrLst meth="repeat">
      <a:schemeClr val="accent3">
        <a:alpha val="90000"/>
        <a:tint val="40000"/>
      </a:schemeClr>
    </dgm:fillClrLst>
    <dgm:linClrLst meth="repeat">
      <a:schemeClr val="accent3">
        <a:alpha val="90000"/>
        <a:tint val="40000"/>
      </a:schemeClr>
    </dgm:linClrLst>
    <dgm:effectClrLst/>
    <dgm:txLinClrLst/>
    <dgm:txFillClrLst meth="repeat">
      <a:schemeClr val="dk1"/>
    </dgm:txFillClrLst>
    <dgm:txEffectClrLst/>
  </dgm:styleLbl>
  <dgm:styleLbl name="alignAccFollowNode1">
    <dgm:fillClrLst meth="repeat">
      <a:schemeClr val="accent3">
        <a:alpha val="90000"/>
        <a:tint val="40000"/>
      </a:schemeClr>
    </dgm:fillClrLst>
    <dgm:linClrLst meth="repeat">
      <a:schemeClr val="accent3">
        <a:alpha val="90000"/>
        <a:tint val="40000"/>
      </a:schemeClr>
    </dgm:linClrLst>
    <dgm:effectClrLst/>
    <dgm:txLinClrLst/>
    <dgm:txFillClrLst meth="repeat">
      <a:schemeClr val="dk1"/>
    </dgm:txFillClrLst>
    <dgm:txEffectClrLst/>
  </dgm:styleLbl>
  <dgm:styleLbl name="bgAccFollowNode1">
    <dgm:fillClrLst meth="repeat">
      <a:schemeClr val="accent3">
        <a:alpha val="90000"/>
        <a:tint val="40000"/>
      </a:schemeClr>
    </dgm:fillClrLst>
    <dgm:linClrLst meth="repeat">
      <a:schemeClr val="accent3">
        <a:alpha val="90000"/>
        <a:tint val="40000"/>
      </a:schemeClr>
    </dgm:linClrLst>
    <dgm:effectClrLst/>
    <dgm:txLinClrLst/>
    <dgm:txFillClrLst meth="repeat">
      <a:schemeClr val="dk1"/>
    </dgm:txFillClrLst>
    <dgm:txEffectClrLst/>
  </dgm:styleLbl>
  <dgm:styleLbl name="fgAcc0">
    <dgm:fillClrLst meth="repeat">
      <a:schemeClr val="lt1">
        <a:alpha val="90000"/>
      </a:schemeClr>
    </dgm:fillClrLst>
    <dgm:linClrLst meth="repeat">
      <a:schemeClr val="accent3"/>
    </dgm:linClrLst>
    <dgm:effectClrLst/>
    <dgm:txLinClrLst/>
    <dgm:txFillClrLst meth="repeat">
      <a:schemeClr val="dk1"/>
    </dgm:txFillClrLst>
    <dgm:txEffectClrLst/>
  </dgm:styleLbl>
  <dgm:styleLbl name="fgAcc2">
    <dgm:fillClrLst meth="repeat">
      <a:schemeClr val="lt1">
        <a:alpha val="90000"/>
      </a:schemeClr>
    </dgm:fillClrLst>
    <dgm:linClrLst meth="repeat">
      <a:schemeClr val="accent3"/>
    </dgm:linClrLst>
    <dgm:effectClrLst/>
    <dgm:txLinClrLst/>
    <dgm:txFillClrLst meth="repeat">
      <a:schemeClr val="dk1"/>
    </dgm:txFillClrLst>
    <dgm:txEffectClrLst/>
  </dgm:styleLbl>
  <dgm:styleLbl name="fgAcc3">
    <dgm:fillClrLst meth="repeat">
      <a:schemeClr val="lt1">
        <a:alpha val="90000"/>
      </a:schemeClr>
    </dgm:fillClrLst>
    <dgm:linClrLst meth="repeat">
      <a:schemeClr val="accent3"/>
    </dgm:linClrLst>
    <dgm:effectClrLst/>
    <dgm:txLinClrLst/>
    <dgm:txFillClrLst meth="repeat">
      <a:schemeClr val="dk1"/>
    </dgm:txFillClrLst>
    <dgm:txEffectClrLst/>
  </dgm:styleLbl>
  <dgm:styleLbl name="fgAcc4">
    <dgm:fillClrLst meth="repeat">
      <a:schemeClr val="lt1">
        <a:alpha val="90000"/>
      </a:schemeClr>
    </dgm:fillClrLst>
    <dgm:linClrLst meth="repeat">
      <a:schemeClr val="accent3"/>
    </dgm:linClrLst>
    <dgm:effectClrLst/>
    <dgm:txLinClrLst/>
    <dgm:txFillClrLst meth="repeat">
      <a:schemeClr val="dk1"/>
    </dgm:txFillClrLst>
    <dgm:txEffectClrLst/>
  </dgm:styleLbl>
  <dgm:styleLbl name="bgShp">
    <dgm:fillClrLst meth="repeat">
      <a:schemeClr val="accent3">
        <a:tint val="40000"/>
      </a:schemeClr>
    </dgm:fillClrLst>
    <dgm:linClrLst meth="repeat">
      <a:schemeClr val="accent3"/>
    </dgm:linClrLst>
    <dgm:effectClrLst/>
    <dgm:txLinClrLst/>
    <dgm:txFillClrLst meth="repeat">
      <a:schemeClr val="dk1"/>
    </dgm:txFillClrLst>
    <dgm:txEffectClrLst/>
  </dgm:styleLbl>
  <dgm:styleLbl name="dkBgShp">
    <dgm:fillClrLst meth="repeat">
      <a:schemeClr val="accent3">
        <a:shade val="80000"/>
      </a:schemeClr>
    </dgm:fillClrLst>
    <dgm:linClrLst meth="repeat">
      <a:schemeClr val="accent3"/>
    </dgm:linClrLst>
    <dgm:effectClrLst/>
    <dgm:txLinClrLst/>
    <dgm:txFillClrLst meth="repeat">
      <a:schemeClr val="lt1"/>
    </dgm:txFillClrLst>
    <dgm:txEffectClrLst/>
  </dgm:styleLbl>
  <dgm:styleLbl name="trBgShp">
    <dgm:fillClrLst meth="repeat">
      <a:schemeClr val="accent3">
        <a:tint val="50000"/>
        <a:alpha val="40000"/>
      </a:schemeClr>
    </dgm:fillClrLst>
    <dgm:linClrLst meth="repeat">
      <a:schemeClr val="accent3"/>
    </dgm:linClrLst>
    <dgm:effectClrLst/>
    <dgm:txLinClrLst/>
    <dgm:txFillClrLst meth="repeat">
      <a:schemeClr val="lt1"/>
    </dgm:txFillClrLst>
    <dgm:txEffectClrLst/>
  </dgm:styleLbl>
  <dgm:styleLbl name="fgShp">
    <dgm:fillClrLst meth="repeat">
      <a:schemeClr val="accent3">
        <a:tint val="6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data1.xml><?xml version="1.0" encoding="utf-8"?>
<dgm:dataModel xmlns:dgm="http://schemas.openxmlformats.org/drawingml/2006/diagram" xmlns:a="http://schemas.openxmlformats.org/drawingml/2006/main">
  <dgm:ptLst>
    <dgm:pt modelId="{CB35A22C-C632-4F6C-8FB5-05485FB73B41}" type="doc">
      <dgm:prSet loTypeId="urn:microsoft.com/office/officeart/2005/8/layout/vList3" loCatId="list" qsTypeId="urn:microsoft.com/office/officeart/2005/8/quickstyle/simple1" qsCatId="simple" csTypeId="urn:microsoft.com/office/officeart/2005/8/colors/accent3_2" csCatId="accent3" phldr="1"/>
      <dgm:spPr/>
      <dgm:t>
        <a:bodyPr/>
        <a:lstStyle/>
        <a:p>
          <a:endParaRPr lang="en-US"/>
        </a:p>
      </dgm:t>
    </dgm:pt>
    <dgm:pt modelId="{9CFA6AE6-507B-4A03-8D03-8FA107F6AE92}">
      <dgm:prSet/>
      <dgm:spPr/>
      <dgm:t>
        <a:bodyPr/>
        <a:lstStyle/>
        <a:p>
          <a:r>
            <a:rPr lang="es-ES" dirty="0"/>
            <a:t>Muros Interiores</a:t>
          </a:r>
          <a:endParaRPr lang="en-US" dirty="0"/>
        </a:p>
      </dgm:t>
      <dgm:extLst>
        <a:ext uri="{E40237B7-FDA0-4F09-8148-C483321AD2D9}">
          <dgm14:cNvPr xmlns:dgm14="http://schemas.microsoft.com/office/drawing/2010/diagram" id="0" name="">
            <a:hlinkClick xmlns:r="http://schemas.openxmlformats.org/officeDocument/2006/relationships" r:id="rId1"/>
          </dgm14:cNvPr>
        </a:ext>
      </dgm:extLst>
    </dgm:pt>
    <dgm:pt modelId="{1B1134B6-170E-4F67-9975-F23952C0FD09}" type="parTrans" cxnId="{F87B407D-3861-4721-A4DC-EA56B05A3940}">
      <dgm:prSet/>
      <dgm:spPr/>
      <dgm:t>
        <a:bodyPr/>
        <a:lstStyle/>
        <a:p>
          <a:endParaRPr lang="en-US"/>
        </a:p>
      </dgm:t>
    </dgm:pt>
    <dgm:pt modelId="{FF8D3B84-3856-48A6-A2C3-67ED79D11906}" type="sibTrans" cxnId="{F87B407D-3861-4721-A4DC-EA56B05A3940}">
      <dgm:prSet/>
      <dgm:spPr/>
      <dgm:t>
        <a:bodyPr/>
        <a:lstStyle/>
        <a:p>
          <a:endParaRPr lang="en-US"/>
        </a:p>
      </dgm:t>
    </dgm:pt>
    <dgm:pt modelId="{DC7D2139-DA92-4590-88F5-DE7B36C5AE86}">
      <dgm:prSet/>
      <dgm:spPr/>
      <dgm:t>
        <a:bodyPr/>
        <a:lstStyle/>
        <a:p>
          <a:r>
            <a:rPr lang="es-ES"/>
            <a:t>Muros Exteriores</a:t>
          </a:r>
          <a:endParaRPr lang="en-US"/>
        </a:p>
      </dgm:t>
      <dgm:extLst>
        <a:ext uri="{E40237B7-FDA0-4F09-8148-C483321AD2D9}">
          <dgm14:cNvPr xmlns:dgm14="http://schemas.microsoft.com/office/drawing/2010/diagram" id="0" name="">
            <a:hlinkClick xmlns:r="http://schemas.openxmlformats.org/officeDocument/2006/relationships" r:id="rId2"/>
          </dgm14:cNvPr>
        </a:ext>
      </dgm:extLst>
    </dgm:pt>
    <dgm:pt modelId="{C2FE55E7-A638-4FDA-8BC4-E1812DF447E7}" type="parTrans" cxnId="{8C0DAB69-2350-4F14-AEAE-7B97A772287E}">
      <dgm:prSet/>
      <dgm:spPr/>
      <dgm:t>
        <a:bodyPr/>
        <a:lstStyle/>
        <a:p>
          <a:endParaRPr lang="en-US"/>
        </a:p>
      </dgm:t>
    </dgm:pt>
    <dgm:pt modelId="{87186C46-FAE5-4CB9-B393-5E4919DFB142}" type="sibTrans" cxnId="{8C0DAB69-2350-4F14-AEAE-7B97A772287E}">
      <dgm:prSet/>
      <dgm:spPr/>
      <dgm:t>
        <a:bodyPr/>
        <a:lstStyle/>
        <a:p>
          <a:endParaRPr lang="en-US"/>
        </a:p>
      </dgm:t>
    </dgm:pt>
    <dgm:pt modelId="{5EA6510F-E3EC-42C9-A3BB-1D59BD8560B1}">
      <dgm:prSet/>
      <dgm:spPr/>
      <dgm:t>
        <a:bodyPr/>
        <a:lstStyle/>
        <a:p>
          <a:r>
            <a:rPr lang="es-ES"/>
            <a:t>Pisos</a:t>
          </a:r>
          <a:endParaRPr lang="en-US"/>
        </a:p>
      </dgm:t>
      <dgm:extLst>
        <a:ext uri="{E40237B7-FDA0-4F09-8148-C483321AD2D9}">
          <dgm14:cNvPr xmlns:dgm14="http://schemas.microsoft.com/office/drawing/2010/diagram" id="0" name="">
            <a:hlinkClick xmlns:r="http://schemas.openxmlformats.org/officeDocument/2006/relationships" r:id="rId3"/>
          </dgm14:cNvPr>
        </a:ext>
      </dgm:extLst>
    </dgm:pt>
    <dgm:pt modelId="{9C701571-687E-4E55-8588-C1519B90AB88}" type="parTrans" cxnId="{DBF23A9E-436E-45A2-88E8-EB67739D9324}">
      <dgm:prSet/>
      <dgm:spPr/>
      <dgm:t>
        <a:bodyPr/>
        <a:lstStyle/>
        <a:p>
          <a:endParaRPr lang="en-US"/>
        </a:p>
      </dgm:t>
    </dgm:pt>
    <dgm:pt modelId="{F8FE8731-0905-453B-96DE-6E13473815C5}" type="sibTrans" cxnId="{DBF23A9E-436E-45A2-88E8-EB67739D9324}">
      <dgm:prSet/>
      <dgm:spPr/>
      <dgm:t>
        <a:bodyPr/>
        <a:lstStyle/>
        <a:p>
          <a:endParaRPr lang="en-US"/>
        </a:p>
      </dgm:t>
    </dgm:pt>
    <dgm:pt modelId="{F3B36E82-2213-4D53-91E8-E5AF399C4FF3}">
      <dgm:prSet/>
      <dgm:spPr/>
      <dgm:t>
        <a:bodyPr/>
        <a:lstStyle/>
        <a:p>
          <a:r>
            <a:rPr lang="es-ES"/>
            <a:t>Techos</a:t>
          </a:r>
          <a:endParaRPr lang="en-US"/>
        </a:p>
      </dgm:t>
      <dgm:extLst>
        <a:ext uri="{E40237B7-FDA0-4F09-8148-C483321AD2D9}">
          <dgm14:cNvPr xmlns:dgm14="http://schemas.microsoft.com/office/drawing/2010/diagram" id="0" name="">
            <a:hlinkClick xmlns:r="http://schemas.openxmlformats.org/officeDocument/2006/relationships" r:id="rId4"/>
          </dgm14:cNvPr>
        </a:ext>
      </dgm:extLst>
    </dgm:pt>
    <dgm:pt modelId="{7884B429-F569-4257-92AE-4B4B364E8B42}" type="parTrans" cxnId="{ECF7B742-C1E9-4F89-B216-D17AB0C4EE2E}">
      <dgm:prSet/>
      <dgm:spPr/>
      <dgm:t>
        <a:bodyPr/>
        <a:lstStyle/>
        <a:p>
          <a:endParaRPr lang="en-US"/>
        </a:p>
      </dgm:t>
    </dgm:pt>
    <dgm:pt modelId="{20F069F0-CF47-43D4-8705-C37868B70C78}" type="sibTrans" cxnId="{ECF7B742-C1E9-4F89-B216-D17AB0C4EE2E}">
      <dgm:prSet/>
      <dgm:spPr/>
      <dgm:t>
        <a:bodyPr/>
        <a:lstStyle/>
        <a:p>
          <a:endParaRPr lang="en-US"/>
        </a:p>
      </dgm:t>
    </dgm:pt>
    <dgm:pt modelId="{AB1CE357-916D-4EF0-83BF-380C32AC77B9}">
      <dgm:prSet/>
      <dgm:spPr/>
      <dgm:t>
        <a:bodyPr/>
        <a:lstStyle/>
        <a:p>
          <a:r>
            <a:rPr lang="es-ES"/>
            <a:t>Entrepiso</a:t>
          </a:r>
          <a:endParaRPr lang="en-US"/>
        </a:p>
      </dgm:t>
      <dgm:extLst>
        <a:ext uri="{E40237B7-FDA0-4F09-8148-C483321AD2D9}">
          <dgm14:cNvPr xmlns:dgm14="http://schemas.microsoft.com/office/drawing/2010/diagram" id="0" name="">
            <a:hlinkClick xmlns:r="http://schemas.openxmlformats.org/officeDocument/2006/relationships" r:id="rId5"/>
          </dgm14:cNvPr>
        </a:ext>
      </dgm:extLst>
    </dgm:pt>
    <dgm:pt modelId="{7013F6C0-86D9-4E26-931F-389C4941AB0F}" type="parTrans" cxnId="{EF15381A-851F-4FBC-BCD1-24C26F380AC5}">
      <dgm:prSet/>
      <dgm:spPr/>
      <dgm:t>
        <a:bodyPr/>
        <a:lstStyle/>
        <a:p>
          <a:endParaRPr lang="en-US"/>
        </a:p>
      </dgm:t>
    </dgm:pt>
    <dgm:pt modelId="{58BEBD4D-D1FD-4CA3-8581-BEC9EA9E3329}" type="sibTrans" cxnId="{EF15381A-851F-4FBC-BCD1-24C26F380AC5}">
      <dgm:prSet/>
      <dgm:spPr/>
      <dgm:t>
        <a:bodyPr/>
        <a:lstStyle/>
        <a:p>
          <a:endParaRPr lang="en-US"/>
        </a:p>
      </dgm:t>
    </dgm:pt>
    <dgm:pt modelId="{22EBD2D5-2262-4A96-8A3D-59BB9FC1E3DB}">
      <dgm:prSet/>
      <dgm:spPr/>
      <dgm:t>
        <a:bodyPr/>
        <a:lstStyle/>
        <a:p>
          <a:r>
            <a:rPr lang="es-ES"/>
            <a:t>Estructura</a:t>
          </a:r>
          <a:endParaRPr lang="en-US"/>
        </a:p>
      </dgm:t>
      <dgm:extLst>
        <a:ext uri="{E40237B7-FDA0-4F09-8148-C483321AD2D9}">
          <dgm14:cNvPr xmlns:dgm14="http://schemas.microsoft.com/office/drawing/2010/diagram" id="0" name="">
            <a:hlinkClick xmlns:r="http://schemas.openxmlformats.org/officeDocument/2006/relationships" r:id="rId6"/>
          </dgm14:cNvPr>
        </a:ext>
      </dgm:extLst>
    </dgm:pt>
    <dgm:pt modelId="{B094FAD5-268F-44A8-AD13-7C34815D72B3}" type="parTrans" cxnId="{3FEE0B57-84D7-4936-A5A8-9CBC659BA3FB}">
      <dgm:prSet/>
      <dgm:spPr/>
      <dgm:t>
        <a:bodyPr/>
        <a:lstStyle/>
        <a:p>
          <a:endParaRPr lang="en-US"/>
        </a:p>
      </dgm:t>
    </dgm:pt>
    <dgm:pt modelId="{A9889989-8B3D-4990-8186-3253504BDBA5}" type="sibTrans" cxnId="{3FEE0B57-84D7-4936-A5A8-9CBC659BA3FB}">
      <dgm:prSet/>
      <dgm:spPr/>
      <dgm:t>
        <a:bodyPr/>
        <a:lstStyle/>
        <a:p>
          <a:endParaRPr lang="en-US"/>
        </a:p>
      </dgm:t>
    </dgm:pt>
    <dgm:pt modelId="{0CECB6A8-DF76-4990-AAF2-08558900949F}">
      <dgm:prSet/>
      <dgm:spPr/>
      <dgm:t>
        <a:bodyPr/>
        <a:lstStyle/>
        <a:p>
          <a:r>
            <a:rPr lang="es-ES"/>
            <a:t>Puertas</a:t>
          </a:r>
          <a:endParaRPr lang="en-US"/>
        </a:p>
      </dgm:t>
      <dgm:extLst>
        <a:ext uri="{E40237B7-FDA0-4F09-8148-C483321AD2D9}">
          <dgm14:cNvPr xmlns:dgm14="http://schemas.microsoft.com/office/drawing/2010/diagram" id="0" name="">
            <a:hlinkClick xmlns:r="http://schemas.openxmlformats.org/officeDocument/2006/relationships" r:id="rId7"/>
          </dgm14:cNvPr>
        </a:ext>
      </dgm:extLst>
    </dgm:pt>
    <dgm:pt modelId="{FFCC0E9E-1698-47C8-BD94-D1E3B924A198}" type="parTrans" cxnId="{DF1F7B4A-6D6F-44C7-B7BC-C1304BEDBFAA}">
      <dgm:prSet/>
      <dgm:spPr/>
      <dgm:t>
        <a:bodyPr/>
        <a:lstStyle/>
        <a:p>
          <a:endParaRPr lang="en-US"/>
        </a:p>
      </dgm:t>
    </dgm:pt>
    <dgm:pt modelId="{DC5B0265-D42D-449D-9253-063191B83853}" type="sibTrans" cxnId="{DF1F7B4A-6D6F-44C7-B7BC-C1304BEDBFAA}">
      <dgm:prSet/>
      <dgm:spPr/>
      <dgm:t>
        <a:bodyPr/>
        <a:lstStyle/>
        <a:p>
          <a:endParaRPr lang="en-US"/>
        </a:p>
      </dgm:t>
    </dgm:pt>
    <dgm:pt modelId="{24861273-236D-4ABB-974B-607309BB0DDD}">
      <dgm:prSet/>
      <dgm:spPr/>
      <dgm:t>
        <a:bodyPr/>
        <a:lstStyle/>
        <a:p>
          <a:r>
            <a:rPr lang="es-ES"/>
            <a:t>Ventanas</a:t>
          </a:r>
          <a:endParaRPr lang="en-US"/>
        </a:p>
      </dgm:t>
      <dgm:extLst>
        <a:ext uri="{E40237B7-FDA0-4F09-8148-C483321AD2D9}">
          <dgm14:cNvPr xmlns:dgm14="http://schemas.microsoft.com/office/drawing/2010/diagram" id="0" name="">
            <a:hlinkClick xmlns:r="http://schemas.openxmlformats.org/officeDocument/2006/relationships" r:id="rId8"/>
          </dgm14:cNvPr>
        </a:ext>
      </dgm:extLst>
    </dgm:pt>
    <dgm:pt modelId="{743B3289-23C1-407B-8B15-2E23A76F7FDC}" type="parTrans" cxnId="{19DCE07E-F699-496A-AE04-4DEB7E2FF427}">
      <dgm:prSet/>
      <dgm:spPr/>
      <dgm:t>
        <a:bodyPr/>
        <a:lstStyle/>
        <a:p>
          <a:endParaRPr lang="en-US"/>
        </a:p>
      </dgm:t>
    </dgm:pt>
    <dgm:pt modelId="{656BB0BC-6339-400E-8435-9BEE11269792}" type="sibTrans" cxnId="{19DCE07E-F699-496A-AE04-4DEB7E2FF427}">
      <dgm:prSet/>
      <dgm:spPr/>
      <dgm:t>
        <a:bodyPr/>
        <a:lstStyle/>
        <a:p>
          <a:endParaRPr lang="en-US"/>
        </a:p>
      </dgm:t>
    </dgm:pt>
    <dgm:pt modelId="{8AD64935-B970-4269-A4F0-2F7A180B0A97}">
      <dgm:prSet/>
      <dgm:spPr/>
      <dgm:t>
        <a:bodyPr/>
        <a:lstStyle/>
        <a:p>
          <a:r>
            <a:rPr lang="es-ES"/>
            <a:t>Inst. especiales</a:t>
          </a:r>
          <a:endParaRPr lang="en-US"/>
        </a:p>
      </dgm:t>
      <dgm:extLst>
        <a:ext uri="{E40237B7-FDA0-4F09-8148-C483321AD2D9}">
          <dgm14:cNvPr xmlns:dgm14="http://schemas.microsoft.com/office/drawing/2010/diagram" id="0" name="">
            <a:hlinkClick xmlns:r="http://schemas.openxmlformats.org/officeDocument/2006/relationships" r:id="rId9"/>
          </dgm14:cNvPr>
        </a:ext>
      </dgm:extLst>
    </dgm:pt>
    <dgm:pt modelId="{671D9B8E-6576-4421-ABFB-441571B825FD}" type="parTrans" cxnId="{D5CC6AF4-478C-46C6-AB69-5DBB953AEB6D}">
      <dgm:prSet/>
      <dgm:spPr/>
      <dgm:t>
        <a:bodyPr/>
        <a:lstStyle/>
        <a:p>
          <a:endParaRPr lang="en-US"/>
        </a:p>
      </dgm:t>
    </dgm:pt>
    <dgm:pt modelId="{BCEE1938-36EF-4AB2-9965-F1ABA583701F}" type="sibTrans" cxnId="{D5CC6AF4-478C-46C6-AB69-5DBB953AEB6D}">
      <dgm:prSet/>
      <dgm:spPr/>
      <dgm:t>
        <a:bodyPr/>
        <a:lstStyle/>
        <a:p>
          <a:endParaRPr lang="en-US"/>
        </a:p>
      </dgm:t>
    </dgm:pt>
    <dgm:pt modelId="{754DE0EB-F963-4FD2-B94D-A243FFF6DEE2}">
      <dgm:prSet/>
      <dgm:spPr/>
      <dgm:t>
        <a:bodyPr/>
        <a:lstStyle/>
        <a:p>
          <a:r>
            <a:rPr lang="es-ES"/>
            <a:t>Otros</a:t>
          </a:r>
          <a:endParaRPr lang="en-US"/>
        </a:p>
      </dgm:t>
      <dgm:extLst>
        <a:ext uri="{E40237B7-FDA0-4F09-8148-C483321AD2D9}">
          <dgm14:cNvPr xmlns:dgm14="http://schemas.microsoft.com/office/drawing/2010/diagram" id="0" name="">
            <a:hlinkClick xmlns:r="http://schemas.openxmlformats.org/officeDocument/2006/relationships" r:id="rId10"/>
          </dgm14:cNvPr>
        </a:ext>
      </dgm:extLst>
    </dgm:pt>
    <dgm:pt modelId="{A62BCF4D-F227-4DC3-BCF1-98A82430B491}" type="parTrans" cxnId="{6C72C856-5093-4127-83B9-389AAEB5C367}">
      <dgm:prSet/>
      <dgm:spPr/>
      <dgm:t>
        <a:bodyPr/>
        <a:lstStyle/>
        <a:p>
          <a:endParaRPr lang="en-US"/>
        </a:p>
      </dgm:t>
    </dgm:pt>
    <dgm:pt modelId="{3A3A6C07-8F14-446A-A485-412615186B5A}" type="sibTrans" cxnId="{6C72C856-5093-4127-83B9-389AAEB5C367}">
      <dgm:prSet/>
      <dgm:spPr/>
      <dgm:t>
        <a:bodyPr/>
        <a:lstStyle/>
        <a:p>
          <a:endParaRPr lang="en-US"/>
        </a:p>
      </dgm:t>
    </dgm:pt>
    <dgm:pt modelId="{86DB6CBE-BF52-4031-A914-B47EE8EC368A}">
      <dgm:prSet/>
      <dgm:spPr/>
      <dgm:t>
        <a:bodyPr/>
        <a:lstStyle/>
        <a:p>
          <a:r>
            <a:rPr lang="en-US" dirty="0"/>
            <a:t>Cimentación</a:t>
          </a:r>
        </a:p>
      </dgm:t>
      <dgm:extLst>
        <a:ext uri="{E40237B7-FDA0-4F09-8148-C483321AD2D9}">
          <dgm14:cNvPr xmlns:dgm14="http://schemas.microsoft.com/office/drawing/2010/diagram" id="0" name="">
            <a:hlinkClick xmlns:r="http://schemas.openxmlformats.org/officeDocument/2006/relationships" r:id="rId11"/>
          </dgm14:cNvPr>
        </a:ext>
      </dgm:extLst>
    </dgm:pt>
    <dgm:pt modelId="{40B0ACEE-1194-48B1-97F9-4693AD96F000}" type="parTrans" cxnId="{CF78D26A-8202-4C04-B081-0905B0538435}">
      <dgm:prSet/>
      <dgm:spPr/>
      <dgm:t>
        <a:bodyPr/>
        <a:lstStyle/>
        <a:p>
          <a:endParaRPr lang="en-US"/>
        </a:p>
      </dgm:t>
    </dgm:pt>
    <dgm:pt modelId="{8EA0CDA3-9D92-487B-A37A-F05D4180BD0B}" type="sibTrans" cxnId="{CF78D26A-8202-4C04-B081-0905B0538435}">
      <dgm:prSet/>
      <dgm:spPr/>
      <dgm:t>
        <a:bodyPr/>
        <a:lstStyle/>
        <a:p>
          <a:endParaRPr lang="en-US"/>
        </a:p>
      </dgm:t>
    </dgm:pt>
    <dgm:pt modelId="{86F07498-D85E-4492-A493-0B722BD9A19B}" type="pres">
      <dgm:prSet presAssocID="{CB35A22C-C632-4F6C-8FB5-05485FB73B41}" presName="linearFlow" presStyleCnt="0">
        <dgm:presLayoutVars>
          <dgm:dir/>
          <dgm:resizeHandles val="exact"/>
        </dgm:presLayoutVars>
      </dgm:prSet>
      <dgm:spPr/>
    </dgm:pt>
    <dgm:pt modelId="{9C94517A-59EB-4385-9886-198A2CDAC9D3}" type="pres">
      <dgm:prSet presAssocID="{86DB6CBE-BF52-4031-A914-B47EE8EC368A}" presName="composite" presStyleCnt="0"/>
      <dgm:spPr/>
    </dgm:pt>
    <dgm:pt modelId="{A33070BD-222D-4F35-A1A6-60D7D70F6800}" type="pres">
      <dgm:prSet presAssocID="{86DB6CBE-BF52-4031-A914-B47EE8EC368A}" presName="imgShp" presStyleLbl="fgImgPlace1" presStyleIdx="0" presStyleCnt="11"/>
      <dgm:spPr>
        <a:solidFill>
          <a:schemeClr val="accent2"/>
        </a:solidFill>
      </dgm:spPr>
    </dgm:pt>
    <dgm:pt modelId="{37443CB7-175B-476C-AEA9-DEFF94A5E4A2}" type="pres">
      <dgm:prSet presAssocID="{86DB6CBE-BF52-4031-A914-B47EE8EC368A}" presName="txShp" presStyleLbl="node1" presStyleIdx="0" presStyleCnt="11">
        <dgm:presLayoutVars>
          <dgm:bulletEnabled val="1"/>
        </dgm:presLayoutVars>
      </dgm:prSet>
      <dgm:spPr/>
    </dgm:pt>
    <dgm:pt modelId="{8A4DFBF2-3C85-4368-A8E6-EEEE5F4A7F7B}" type="pres">
      <dgm:prSet presAssocID="{8EA0CDA3-9D92-487B-A37A-F05D4180BD0B}" presName="spacing" presStyleCnt="0"/>
      <dgm:spPr/>
    </dgm:pt>
    <dgm:pt modelId="{DB6B70B9-E09C-4C09-86FA-F0072D0D5829}" type="pres">
      <dgm:prSet presAssocID="{9CFA6AE6-507B-4A03-8D03-8FA107F6AE92}" presName="composite" presStyleCnt="0"/>
      <dgm:spPr/>
    </dgm:pt>
    <dgm:pt modelId="{36F3BC46-5DD4-497A-8204-A7605419B187}" type="pres">
      <dgm:prSet presAssocID="{9CFA6AE6-507B-4A03-8D03-8FA107F6AE92}" presName="imgShp" presStyleLbl="fgImgPlace1" presStyleIdx="1" presStyleCnt="11"/>
      <dgm:spPr>
        <a:solidFill>
          <a:schemeClr val="accent2"/>
        </a:solidFill>
      </dgm:spPr>
      <dgm:extLst>
        <a:ext uri="{E40237B7-FDA0-4F09-8148-C483321AD2D9}">
          <dgm14:cNvPr xmlns:dgm14="http://schemas.microsoft.com/office/drawing/2010/diagram" id="0" name="" descr="Muro de ladrillos completo"/>
        </a:ext>
      </dgm:extLst>
    </dgm:pt>
    <dgm:pt modelId="{D635B20A-4D96-432C-AD4E-51E37EBCDAE4}" type="pres">
      <dgm:prSet presAssocID="{9CFA6AE6-507B-4A03-8D03-8FA107F6AE92}" presName="txShp" presStyleLbl="node1" presStyleIdx="1" presStyleCnt="11">
        <dgm:presLayoutVars>
          <dgm:bulletEnabled val="1"/>
        </dgm:presLayoutVars>
      </dgm:prSet>
      <dgm:spPr/>
    </dgm:pt>
    <dgm:pt modelId="{24924C07-1F14-4E45-AE7D-BE35234AAFC4}" type="pres">
      <dgm:prSet presAssocID="{FF8D3B84-3856-48A6-A2C3-67ED79D11906}" presName="spacing" presStyleCnt="0"/>
      <dgm:spPr/>
    </dgm:pt>
    <dgm:pt modelId="{F354B4C0-AB9F-4FE6-BF75-FB5A4F849F5C}" type="pres">
      <dgm:prSet presAssocID="{DC7D2139-DA92-4590-88F5-DE7B36C5AE86}" presName="composite" presStyleCnt="0"/>
      <dgm:spPr/>
    </dgm:pt>
    <dgm:pt modelId="{EF6A9F6F-3254-40A9-8FFA-001672AA7352}" type="pres">
      <dgm:prSet presAssocID="{DC7D2139-DA92-4590-88F5-DE7B36C5AE86}" presName="imgShp" presStyleLbl="fgImgPlace1" presStyleIdx="2" presStyleCnt="11"/>
      <dgm:spPr>
        <a:solidFill>
          <a:schemeClr val="accent2"/>
        </a:solidFill>
      </dgm:spPr>
      <dgm:extLst>
        <a:ext uri="{E40237B7-FDA0-4F09-8148-C483321AD2D9}">
          <dgm14:cNvPr xmlns:dgm14="http://schemas.microsoft.com/office/drawing/2010/diagram" id="0" name="" descr="Muro de ladrillos completo"/>
        </a:ext>
      </dgm:extLst>
    </dgm:pt>
    <dgm:pt modelId="{7874D651-A0CB-489D-9E49-AE63D194C99B}" type="pres">
      <dgm:prSet presAssocID="{DC7D2139-DA92-4590-88F5-DE7B36C5AE86}" presName="txShp" presStyleLbl="node1" presStyleIdx="2" presStyleCnt="11">
        <dgm:presLayoutVars>
          <dgm:bulletEnabled val="1"/>
        </dgm:presLayoutVars>
      </dgm:prSet>
      <dgm:spPr/>
    </dgm:pt>
    <dgm:pt modelId="{060D03D9-D090-4D01-94F8-268394C386C5}" type="pres">
      <dgm:prSet presAssocID="{87186C46-FAE5-4CB9-B393-5E4919DFB142}" presName="spacing" presStyleCnt="0"/>
      <dgm:spPr/>
    </dgm:pt>
    <dgm:pt modelId="{EEFB1AC4-BF97-4137-9917-32C777601DAA}" type="pres">
      <dgm:prSet presAssocID="{5EA6510F-E3EC-42C9-A3BB-1D59BD8560B1}" presName="composite" presStyleCnt="0"/>
      <dgm:spPr/>
    </dgm:pt>
    <dgm:pt modelId="{E87786BF-9715-470B-BFCA-E8ABFF84A9F6}" type="pres">
      <dgm:prSet presAssocID="{5EA6510F-E3EC-42C9-A3BB-1D59BD8560B1}" presName="imgShp" presStyleLbl="fgImgPlace1" presStyleIdx="3" presStyleCnt="11"/>
      <dgm:spPr>
        <a:solidFill>
          <a:schemeClr val="accent2"/>
        </a:solidFill>
      </dgm:spPr>
      <dgm:extLst>
        <a:ext uri="{E40237B7-FDA0-4F09-8148-C483321AD2D9}">
          <dgm14:cNvPr xmlns:dgm14="http://schemas.microsoft.com/office/drawing/2010/diagram" id="0" name="" descr="Piso superior"/>
        </a:ext>
      </dgm:extLst>
    </dgm:pt>
    <dgm:pt modelId="{3B76A604-CA76-42EA-9841-932A8865153C}" type="pres">
      <dgm:prSet presAssocID="{5EA6510F-E3EC-42C9-A3BB-1D59BD8560B1}" presName="txShp" presStyleLbl="node1" presStyleIdx="3" presStyleCnt="11">
        <dgm:presLayoutVars>
          <dgm:bulletEnabled val="1"/>
        </dgm:presLayoutVars>
      </dgm:prSet>
      <dgm:spPr/>
    </dgm:pt>
    <dgm:pt modelId="{7BB3644A-6DC9-4CEB-A8DB-35A7AEE7F2E8}" type="pres">
      <dgm:prSet presAssocID="{F8FE8731-0905-453B-96DE-6E13473815C5}" presName="spacing" presStyleCnt="0"/>
      <dgm:spPr/>
    </dgm:pt>
    <dgm:pt modelId="{27F38BDF-5CDD-43AD-89F8-C2FF988D4C66}" type="pres">
      <dgm:prSet presAssocID="{F3B36E82-2213-4D53-91E8-E5AF399C4FF3}" presName="composite" presStyleCnt="0"/>
      <dgm:spPr/>
    </dgm:pt>
    <dgm:pt modelId="{AB36D3F3-42F7-4331-AAF7-E9D61DF0CD38}" type="pres">
      <dgm:prSet presAssocID="{F3B36E82-2213-4D53-91E8-E5AF399C4FF3}" presName="imgShp" presStyleLbl="fgImgPlace1" presStyleIdx="4" presStyleCnt="11"/>
      <dgm:spPr>
        <a:solidFill>
          <a:schemeClr val="accent2"/>
        </a:solidFill>
      </dgm:spPr>
      <dgm:extLst>
        <a:ext uri="{E40237B7-FDA0-4F09-8148-C483321AD2D9}">
          <dgm14:cNvPr xmlns:dgm14="http://schemas.microsoft.com/office/drawing/2010/diagram" id="0" name="" descr="Trigonometría">
            <a:hlinkClick xmlns:r="http://schemas.openxmlformats.org/officeDocument/2006/relationships" r:id="rId4"/>
          </dgm14:cNvPr>
        </a:ext>
      </dgm:extLst>
    </dgm:pt>
    <dgm:pt modelId="{061EC324-06BF-48C4-BD39-9A046C03BA4F}" type="pres">
      <dgm:prSet presAssocID="{F3B36E82-2213-4D53-91E8-E5AF399C4FF3}" presName="txShp" presStyleLbl="node1" presStyleIdx="4" presStyleCnt="11">
        <dgm:presLayoutVars>
          <dgm:bulletEnabled val="1"/>
        </dgm:presLayoutVars>
      </dgm:prSet>
      <dgm:spPr/>
    </dgm:pt>
    <dgm:pt modelId="{C3B69BB9-2A79-419B-94F4-3A498D6FBF16}" type="pres">
      <dgm:prSet presAssocID="{20F069F0-CF47-43D4-8705-C37868B70C78}" presName="spacing" presStyleCnt="0"/>
      <dgm:spPr/>
    </dgm:pt>
    <dgm:pt modelId="{6125BD26-BA15-43D5-BE92-20F1FA46829D}" type="pres">
      <dgm:prSet presAssocID="{AB1CE357-916D-4EF0-83BF-380C32AC77B9}" presName="composite" presStyleCnt="0"/>
      <dgm:spPr/>
    </dgm:pt>
    <dgm:pt modelId="{1E8AF1D4-A6AD-4910-8438-51B028233B4E}" type="pres">
      <dgm:prSet presAssocID="{AB1CE357-916D-4EF0-83BF-380C32AC77B9}" presName="imgShp" presStyleLbl="fgImgPlace1" presStyleIdx="5" presStyleCnt="11"/>
      <dgm:spPr>
        <a:solidFill>
          <a:schemeClr val="accent2"/>
        </a:solidFill>
      </dgm:spPr>
      <dgm:extLst>
        <a:ext uri="{E40237B7-FDA0-4F09-8148-C483321AD2D9}">
          <dgm14:cNvPr xmlns:dgm14="http://schemas.microsoft.com/office/drawing/2010/diagram" id="0" name="" descr="Mapa topográfico">
            <a:hlinkClick xmlns:r="http://schemas.openxmlformats.org/officeDocument/2006/relationships" r:id="rId5"/>
          </dgm14:cNvPr>
        </a:ext>
      </dgm:extLst>
    </dgm:pt>
    <dgm:pt modelId="{0653A8B5-E9F2-4B2A-86F3-3C4175D42FDE}" type="pres">
      <dgm:prSet presAssocID="{AB1CE357-916D-4EF0-83BF-380C32AC77B9}" presName="txShp" presStyleLbl="node1" presStyleIdx="5" presStyleCnt="11">
        <dgm:presLayoutVars>
          <dgm:bulletEnabled val="1"/>
        </dgm:presLayoutVars>
      </dgm:prSet>
      <dgm:spPr/>
    </dgm:pt>
    <dgm:pt modelId="{38B221E2-9591-454A-B679-7805B39DF350}" type="pres">
      <dgm:prSet presAssocID="{58BEBD4D-D1FD-4CA3-8581-BEC9EA9E3329}" presName="spacing" presStyleCnt="0"/>
      <dgm:spPr/>
    </dgm:pt>
    <dgm:pt modelId="{43AC44AD-61A7-4338-A497-56A8E36B1479}" type="pres">
      <dgm:prSet presAssocID="{22EBD2D5-2262-4A96-8A3D-59BB9FC1E3DB}" presName="composite" presStyleCnt="0"/>
      <dgm:spPr/>
    </dgm:pt>
    <dgm:pt modelId="{38E2E797-A433-4A72-8D5A-8BE79C0BAA7E}" type="pres">
      <dgm:prSet presAssocID="{22EBD2D5-2262-4A96-8A3D-59BB9FC1E3DB}" presName="imgShp" presStyleLbl="fgImgPlace1" presStyleIdx="6" presStyleCnt="11"/>
      <dgm:spPr>
        <a:solidFill>
          <a:schemeClr val="accent2"/>
        </a:solidFill>
      </dgm:spPr>
      <dgm:extLst>
        <a:ext uri="{E40237B7-FDA0-4F09-8148-C483321AD2D9}">
          <dgm14:cNvPr xmlns:dgm14="http://schemas.microsoft.com/office/drawing/2010/diagram" id="0" name="" descr="Silo"/>
        </a:ext>
      </dgm:extLst>
    </dgm:pt>
    <dgm:pt modelId="{3A33133F-9524-4817-A9DF-7A7B3DEE0AFF}" type="pres">
      <dgm:prSet presAssocID="{22EBD2D5-2262-4A96-8A3D-59BB9FC1E3DB}" presName="txShp" presStyleLbl="node1" presStyleIdx="6" presStyleCnt="11">
        <dgm:presLayoutVars>
          <dgm:bulletEnabled val="1"/>
        </dgm:presLayoutVars>
      </dgm:prSet>
      <dgm:spPr/>
    </dgm:pt>
    <dgm:pt modelId="{43C74E2B-95E3-438A-91CD-AD7BB50532D1}" type="pres">
      <dgm:prSet presAssocID="{A9889989-8B3D-4990-8186-3253504BDBA5}" presName="spacing" presStyleCnt="0"/>
      <dgm:spPr/>
    </dgm:pt>
    <dgm:pt modelId="{15439057-CB84-4B0C-8036-92238478D8C9}" type="pres">
      <dgm:prSet presAssocID="{0CECB6A8-DF76-4990-AAF2-08558900949F}" presName="composite" presStyleCnt="0"/>
      <dgm:spPr/>
    </dgm:pt>
    <dgm:pt modelId="{C6A9E87E-6CD0-4401-BB65-57559AB6821B}" type="pres">
      <dgm:prSet presAssocID="{0CECB6A8-DF76-4990-AAF2-08558900949F}" presName="imgShp" presStyleLbl="fgImgPlace1" presStyleIdx="7" presStyleCnt="11"/>
      <dgm:spPr>
        <a:solidFill>
          <a:schemeClr val="accent2"/>
        </a:solidFill>
      </dgm:spPr>
      <dgm:extLst>
        <a:ext uri="{E40237B7-FDA0-4F09-8148-C483321AD2D9}">
          <dgm14:cNvPr xmlns:dgm14="http://schemas.microsoft.com/office/drawing/2010/diagram" id="0" name="" descr="Puerta abierta"/>
        </a:ext>
      </dgm:extLst>
    </dgm:pt>
    <dgm:pt modelId="{587E337E-F8BD-42D8-970E-04D2938D0F1B}" type="pres">
      <dgm:prSet presAssocID="{0CECB6A8-DF76-4990-AAF2-08558900949F}" presName="txShp" presStyleLbl="node1" presStyleIdx="7" presStyleCnt="11">
        <dgm:presLayoutVars>
          <dgm:bulletEnabled val="1"/>
        </dgm:presLayoutVars>
      </dgm:prSet>
      <dgm:spPr/>
    </dgm:pt>
    <dgm:pt modelId="{EF3D88E5-40F8-4684-AF0E-C2CC1511F4B4}" type="pres">
      <dgm:prSet presAssocID="{DC5B0265-D42D-449D-9253-063191B83853}" presName="spacing" presStyleCnt="0"/>
      <dgm:spPr/>
    </dgm:pt>
    <dgm:pt modelId="{E642B7A4-B033-4BFF-83D2-8102E033683E}" type="pres">
      <dgm:prSet presAssocID="{24861273-236D-4ABB-974B-607309BB0DDD}" presName="composite" presStyleCnt="0"/>
      <dgm:spPr/>
    </dgm:pt>
    <dgm:pt modelId="{B59E6BD8-3D1D-4D1C-9331-94139BE5BFCB}" type="pres">
      <dgm:prSet presAssocID="{24861273-236D-4ABB-974B-607309BB0DDD}" presName="imgShp" presStyleLbl="fgImgPlace1" presStyleIdx="8" presStyleCnt="11"/>
      <dgm:spPr>
        <a:solidFill>
          <a:schemeClr val="accent2"/>
        </a:solidFill>
      </dgm:spPr>
      <dgm:extLst>
        <a:ext uri="{E40237B7-FDA0-4F09-8148-C483321AD2D9}">
          <dgm14:cNvPr xmlns:dgm14="http://schemas.microsoft.com/office/drawing/2010/diagram" id="0" name="" descr="Ventana"/>
        </a:ext>
      </dgm:extLst>
    </dgm:pt>
    <dgm:pt modelId="{FA05182E-C7D4-4999-81F0-178D5BF9A6DA}" type="pres">
      <dgm:prSet presAssocID="{24861273-236D-4ABB-974B-607309BB0DDD}" presName="txShp" presStyleLbl="node1" presStyleIdx="8" presStyleCnt="11">
        <dgm:presLayoutVars>
          <dgm:bulletEnabled val="1"/>
        </dgm:presLayoutVars>
      </dgm:prSet>
      <dgm:spPr/>
    </dgm:pt>
    <dgm:pt modelId="{E61EE5AD-87F9-4F44-A56B-F8E291348ACA}" type="pres">
      <dgm:prSet presAssocID="{656BB0BC-6339-400E-8435-9BEE11269792}" presName="spacing" presStyleCnt="0"/>
      <dgm:spPr/>
    </dgm:pt>
    <dgm:pt modelId="{CCCD4D21-4CE2-427A-9628-C9F92E2A56F7}" type="pres">
      <dgm:prSet presAssocID="{8AD64935-B970-4269-A4F0-2F7A180B0A97}" presName="composite" presStyleCnt="0"/>
      <dgm:spPr/>
    </dgm:pt>
    <dgm:pt modelId="{2C9AB3A1-FF70-476E-9B91-48F03D18632F}" type="pres">
      <dgm:prSet presAssocID="{8AD64935-B970-4269-A4F0-2F7A180B0A97}" presName="imgShp" presStyleLbl="fgImgPlace1" presStyleIdx="9" presStyleCnt="11"/>
      <dgm:spPr>
        <a:solidFill>
          <a:schemeClr val="accent2"/>
        </a:solidFill>
      </dgm:spPr>
      <dgm:extLst>
        <a:ext uri="{E40237B7-FDA0-4F09-8148-C483321AD2D9}">
          <dgm14:cNvPr xmlns:dgm14="http://schemas.microsoft.com/office/drawing/2010/diagram" id="0" name="" descr="Valla"/>
        </a:ext>
      </dgm:extLst>
    </dgm:pt>
    <dgm:pt modelId="{A1B5B872-A9AA-4D67-AF9E-A1E91178921C}" type="pres">
      <dgm:prSet presAssocID="{8AD64935-B970-4269-A4F0-2F7A180B0A97}" presName="txShp" presStyleLbl="node1" presStyleIdx="9" presStyleCnt="11">
        <dgm:presLayoutVars>
          <dgm:bulletEnabled val="1"/>
        </dgm:presLayoutVars>
      </dgm:prSet>
      <dgm:spPr/>
    </dgm:pt>
    <dgm:pt modelId="{A2449552-0F7D-4109-A974-A8A4ED62E496}" type="pres">
      <dgm:prSet presAssocID="{BCEE1938-36EF-4AB2-9965-F1ABA583701F}" presName="spacing" presStyleCnt="0"/>
      <dgm:spPr/>
    </dgm:pt>
    <dgm:pt modelId="{9DE7DB5C-156D-468F-89C0-3D406CF9374F}" type="pres">
      <dgm:prSet presAssocID="{754DE0EB-F963-4FD2-B94D-A243FFF6DEE2}" presName="composite" presStyleCnt="0"/>
      <dgm:spPr/>
    </dgm:pt>
    <dgm:pt modelId="{6AFDE0EA-D667-4BDC-A429-33C699A31715}" type="pres">
      <dgm:prSet presAssocID="{754DE0EB-F963-4FD2-B94D-A243FFF6DEE2}" presName="imgShp" presStyleLbl="fgImgPlace1" presStyleIdx="10" presStyleCnt="11"/>
      <dgm:spPr>
        <a:solidFill>
          <a:schemeClr val="accent2"/>
        </a:solidFill>
      </dgm:spPr>
      <dgm:extLst>
        <a:ext uri="{E40237B7-FDA0-4F09-8148-C483321AD2D9}">
          <dgm14:cNvPr xmlns:dgm14="http://schemas.microsoft.com/office/drawing/2010/diagram" id="0" name="" descr="Caseta de perro">
            <a:hlinkClick xmlns:r="http://schemas.openxmlformats.org/officeDocument/2006/relationships" r:id="rId10"/>
          </dgm14:cNvPr>
        </a:ext>
      </dgm:extLst>
    </dgm:pt>
    <dgm:pt modelId="{547B6F73-EA40-481F-AE93-0AF730C4CC2C}" type="pres">
      <dgm:prSet presAssocID="{754DE0EB-F963-4FD2-B94D-A243FFF6DEE2}" presName="txShp" presStyleLbl="node1" presStyleIdx="10" presStyleCnt="11">
        <dgm:presLayoutVars>
          <dgm:bulletEnabled val="1"/>
        </dgm:presLayoutVars>
      </dgm:prSet>
      <dgm:spPr/>
    </dgm:pt>
  </dgm:ptLst>
  <dgm:cxnLst>
    <dgm:cxn modelId="{3B22EC06-0399-4CE5-888F-1BED81DD0FA2}" type="presOf" srcId="{5EA6510F-E3EC-42C9-A3BB-1D59BD8560B1}" destId="{3B76A604-CA76-42EA-9841-932A8865153C}" srcOrd="0" destOrd="0" presId="urn:microsoft.com/office/officeart/2005/8/layout/vList3"/>
    <dgm:cxn modelId="{BAD29207-7C3A-4361-B12C-C81144F6D680}" type="presOf" srcId="{9CFA6AE6-507B-4A03-8D03-8FA107F6AE92}" destId="{D635B20A-4D96-432C-AD4E-51E37EBCDAE4}" srcOrd="0" destOrd="0" presId="urn:microsoft.com/office/officeart/2005/8/layout/vList3"/>
    <dgm:cxn modelId="{EF15381A-851F-4FBC-BCD1-24C26F380AC5}" srcId="{CB35A22C-C632-4F6C-8FB5-05485FB73B41}" destId="{AB1CE357-916D-4EF0-83BF-380C32AC77B9}" srcOrd="5" destOrd="0" parTransId="{7013F6C0-86D9-4E26-931F-389C4941AB0F}" sibTransId="{58BEBD4D-D1FD-4CA3-8581-BEC9EA9E3329}"/>
    <dgm:cxn modelId="{450EC226-EDF4-45C3-8809-5686090F0849}" type="presOf" srcId="{0CECB6A8-DF76-4990-AAF2-08558900949F}" destId="{587E337E-F8BD-42D8-970E-04D2938D0F1B}" srcOrd="0" destOrd="0" presId="urn:microsoft.com/office/officeart/2005/8/layout/vList3"/>
    <dgm:cxn modelId="{ECF7B742-C1E9-4F89-B216-D17AB0C4EE2E}" srcId="{CB35A22C-C632-4F6C-8FB5-05485FB73B41}" destId="{F3B36E82-2213-4D53-91E8-E5AF399C4FF3}" srcOrd="4" destOrd="0" parTransId="{7884B429-F569-4257-92AE-4B4B364E8B42}" sibTransId="{20F069F0-CF47-43D4-8705-C37868B70C78}"/>
    <dgm:cxn modelId="{DD871D43-229F-4DE6-8014-A2698866C63F}" type="presOf" srcId="{754DE0EB-F963-4FD2-B94D-A243FFF6DEE2}" destId="{547B6F73-EA40-481F-AE93-0AF730C4CC2C}" srcOrd="0" destOrd="0" presId="urn:microsoft.com/office/officeart/2005/8/layout/vList3"/>
    <dgm:cxn modelId="{59059249-DF0D-49C9-A974-28F794302784}" type="presOf" srcId="{F3B36E82-2213-4D53-91E8-E5AF399C4FF3}" destId="{061EC324-06BF-48C4-BD39-9A046C03BA4F}" srcOrd="0" destOrd="0" presId="urn:microsoft.com/office/officeart/2005/8/layout/vList3"/>
    <dgm:cxn modelId="{8C0DAB69-2350-4F14-AEAE-7B97A772287E}" srcId="{CB35A22C-C632-4F6C-8FB5-05485FB73B41}" destId="{DC7D2139-DA92-4590-88F5-DE7B36C5AE86}" srcOrd="2" destOrd="0" parTransId="{C2FE55E7-A638-4FDA-8BC4-E1812DF447E7}" sibTransId="{87186C46-FAE5-4CB9-B393-5E4919DFB142}"/>
    <dgm:cxn modelId="{BBDBF269-0CEB-4B12-90E0-1DA90DDA698A}" type="presOf" srcId="{24861273-236D-4ABB-974B-607309BB0DDD}" destId="{FA05182E-C7D4-4999-81F0-178D5BF9A6DA}" srcOrd="0" destOrd="0" presId="urn:microsoft.com/office/officeart/2005/8/layout/vList3"/>
    <dgm:cxn modelId="{DF1F7B4A-6D6F-44C7-B7BC-C1304BEDBFAA}" srcId="{CB35A22C-C632-4F6C-8FB5-05485FB73B41}" destId="{0CECB6A8-DF76-4990-AAF2-08558900949F}" srcOrd="7" destOrd="0" parTransId="{FFCC0E9E-1698-47C8-BD94-D1E3B924A198}" sibTransId="{DC5B0265-D42D-449D-9253-063191B83853}"/>
    <dgm:cxn modelId="{CF78D26A-8202-4C04-B081-0905B0538435}" srcId="{CB35A22C-C632-4F6C-8FB5-05485FB73B41}" destId="{86DB6CBE-BF52-4031-A914-B47EE8EC368A}" srcOrd="0" destOrd="0" parTransId="{40B0ACEE-1194-48B1-97F9-4693AD96F000}" sibTransId="{8EA0CDA3-9D92-487B-A37A-F05D4180BD0B}"/>
    <dgm:cxn modelId="{D3D70B54-AF6F-41E5-912E-9FD798A52EEE}" type="presOf" srcId="{CB35A22C-C632-4F6C-8FB5-05485FB73B41}" destId="{86F07498-D85E-4492-A493-0B722BD9A19B}" srcOrd="0" destOrd="0" presId="urn:microsoft.com/office/officeart/2005/8/layout/vList3"/>
    <dgm:cxn modelId="{6C72C856-5093-4127-83B9-389AAEB5C367}" srcId="{CB35A22C-C632-4F6C-8FB5-05485FB73B41}" destId="{754DE0EB-F963-4FD2-B94D-A243FFF6DEE2}" srcOrd="10" destOrd="0" parTransId="{A62BCF4D-F227-4DC3-BCF1-98A82430B491}" sibTransId="{3A3A6C07-8F14-446A-A485-412615186B5A}"/>
    <dgm:cxn modelId="{3FEE0B57-84D7-4936-A5A8-9CBC659BA3FB}" srcId="{CB35A22C-C632-4F6C-8FB5-05485FB73B41}" destId="{22EBD2D5-2262-4A96-8A3D-59BB9FC1E3DB}" srcOrd="6" destOrd="0" parTransId="{B094FAD5-268F-44A8-AD13-7C34815D72B3}" sibTransId="{A9889989-8B3D-4990-8186-3253504BDBA5}"/>
    <dgm:cxn modelId="{F87B407D-3861-4721-A4DC-EA56B05A3940}" srcId="{CB35A22C-C632-4F6C-8FB5-05485FB73B41}" destId="{9CFA6AE6-507B-4A03-8D03-8FA107F6AE92}" srcOrd="1" destOrd="0" parTransId="{1B1134B6-170E-4F67-9975-F23952C0FD09}" sibTransId="{FF8D3B84-3856-48A6-A2C3-67ED79D11906}"/>
    <dgm:cxn modelId="{19DCE07E-F699-496A-AE04-4DEB7E2FF427}" srcId="{CB35A22C-C632-4F6C-8FB5-05485FB73B41}" destId="{24861273-236D-4ABB-974B-607309BB0DDD}" srcOrd="8" destOrd="0" parTransId="{743B3289-23C1-407B-8B15-2E23A76F7FDC}" sibTransId="{656BB0BC-6339-400E-8435-9BEE11269792}"/>
    <dgm:cxn modelId="{E8145190-1242-47A2-928C-4FC4EAC7072A}" type="presOf" srcId="{DC7D2139-DA92-4590-88F5-DE7B36C5AE86}" destId="{7874D651-A0CB-489D-9E49-AE63D194C99B}" srcOrd="0" destOrd="0" presId="urn:microsoft.com/office/officeart/2005/8/layout/vList3"/>
    <dgm:cxn modelId="{DBF23A9E-436E-45A2-88E8-EB67739D9324}" srcId="{CB35A22C-C632-4F6C-8FB5-05485FB73B41}" destId="{5EA6510F-E3EC-42C9-A3BB-1D59BD8560B1}" srcOrd="3" destOrd="0" parTransId="{9C701571-687E-4E55-8588-C1519B90AB88}" sibTransId="{F8FE8731-0905-453B-96DE-6E13473815C5}"/>
    <dgm:cxn modelId="{7CF0F7A7-F6A4-4FF3-BD94-9EC2C384E252}" type="presOf" srcId="{86DB6CBE-BF52-4031-A914-B47EE8EC368A}" destId="{37443CB7-175B-476C-AEA9-DEFF94A5E4A2}" srcOrd="0" destOrd="0" presId="urn:microsoft.com/office/officeart/2005/8/layout/vList3"/>
    <dgm:cxn modelId="{0C4A30E1-BF89-4355-A8A4-FFF980B32EB2}" type="presOf" srcId="{AB1CE357-916D-4EF0-83BF-380C32AC77B9}" destId="{0653A8B5-E9F2-4B2A-86F3-3C4175D42FDE}" srcOrd="0" destOrd="0" presId="urn:microsoft.com/office/officeart/2005/8/layout/vList3"/>
    <dgm:cxn modelId="{579C5EE8-D4EB-4C06-AA19-1B68A612A54F}" type="presOf" srcId="{8AD64935-B970-4269-A4F0-2F7A180B0A97}" destId="{A1B5B872-A9AA-4D67-AF9E-A1E91178921C}" srcOrd="0" destOrd="0" presId="urn:microsoft.com/office/officeart/2005/8/layout/vList3"/>
    <dgm:cxn modelId="{9F0A86F0-D39A-4C77-8F5F-56CF4847DE2C}" type="presOf" srcId="{22EBD2D5-2262-4A96-8A3D-59BB9FC1E3DB}" destId="{3A33133F-9524-4817-A9DF-7A7B3DEE0AFF}" srcOrd="0" destOrd="0" presId="urn:microsoft.com/office/officeart/2005/8/layout/vList3"/>
    <dgm:cxn modelId="{D5CC6AF4-478C-46C6-AB69-5DBB953AEB6D}" srcId="{CB35A22C-C632-4F6C-8FB5-05485FB73B41}" destId="{8AD64935-B970-4269-A4F0-2F7A180B0A97}" srcOrd="9" destOrd="0" parTransId="{671D9B8E-6576-4421-ABFB-441571B825FD}" sibTransId="{BCEE1938-36EF-4AB2-9965-F1ABA583701F}"/>
    <dgm:cxn modelId="{FA3B2127-D9A5-4BC0-921D-94EAF0BBC1B1}" type="presParOf" srcId="{86F07498-D85E-4492-A493-0B722BD9A19B}" destId="{9C94517A-59EB-4385-9886-198A2CDAC9D3}" srcOrd="0" destOrd="0" presId="urn:microsoft.com/office/officeart/2005/8/layout/vList3"/>
    <dgm:cxn modelId="{9B1963F5-FBDB-431B-AEAF-1620643B78BC}" type="presParOf" srcId="{9C94517A-59EB-4385-9886-198A2CDAC9D3}" destId="{A33070BD-222D-4F35-A1A6-60D7D70F6800}" srcOrd="0" destOrd="0" presId="urn:microsoft.com/office/officeart/2005/8/layout/vList3"/>
    <dgm:cxn modelId="{3F56363D-55C5-428D-A5CB-9F061626A602}" type="presParOf" srcId="{9C94517A-59EB-4385-9886-198A2CDAC9D3}" destId="{37443CB7-175B-476C-AEA9-DEFF94A5E4A2}" srcOrd="1" destOrd="0" presId="urn:microsoft.com/office/officeart/2005/8/layout/vList3"/>
    <dgm:cxn modelId="{8BF32650-BB6E-4955-A81A-6F4DFD16923B}" type="presParOf" srcId="{86F07498-D85E-4492-A493-0B722BD9A19B}" destId="{8A4DFBF2-3C85-4368-A8E6-EEEE5F4A7F7B}" srcOrd="1" destOrd="0" presId="urn:microsoft.com/office/officeart/2005/8/layout/vList3"/>
    <dgm:cxn modelId="{2BC1541F-6982-4DD7-9008-E675227AC429}" type="presParOf" srcId="{86F07498-D85E-4492-A493-0B722BD9A19B}" destId="{DB6B70B9-E09C-4C09-86FA-F0072D0D5829}" srcOrd="2" destOrd="0" presId="urn:microsoft.com/office/officeart/2005/8/layout/vList3"/>
    <dgm:cxn modelId="{127FC89A-60D2-469E-8993-C73666FD5AE1}" type="presParOf" srcId="{DB6B70B9-E09C-4C09-86FA-F0072D0D5829}" destId="{36F3BC46-5DD4-497A-8204-A7605419B187}" srcOrd="0" destOrd="0" presId="urn:microsoft.com/office/officeart/2005/8/layout/vList3"/>
    <dgm:cxn modelId="{DFBE0493-ED1F-48FA-A728-60E8801A3BD6}" type="presParOf" srcId="{DB6B70B9-E09C-4C09-86FA-F0072D0D5829}" destId="{D635B20A-4D96-432C-AD4E-51E37EBCDAE4}" srcOrd="1" destOrd="0" presId="urn:microsoft.com/office/officeart/2005/8/layout/vList3"/>
    <dgm:cxn modelId="{35F41D0A-B31B-442F-8D67-CA828D3C90DA}" type="presParOf" srcId="{86F07498-D85E-4492-A493-0B722BD9A19B}" destId="{24924C07-1F14-4E45-AE7D-BE35234AAFC4}" srcOrd="3" destOrd="0" presId="urn:microsoft.com/office/officeart/2005/8/layout/vList3"/>
    <dgm:cxn modelId="{84648161-5821-4E0C-AEA9-188F50F867F1}" type="presParOf" srcId="{86F07498-D85E-4492-A493-0B722BD9A19B}" destId="{F354B4C0-AB9F-4FE6-BF75-FB5A4F849F5C}" srcOrd="4" destOrd="0" presId="urn:microsoft.com/office/officeart/2005/8/layout/vList3"/>
    <dgm:cxn modelId="{9C6A609F-60F1-4824-8B21-79F6B02E8E3F}" type="presParOf" srcId="{F354B4C0-AB9F-4FE6-BF75-FB5A4F849F5C}" destId="{EF6A9F6F-3254-40A9-8FFA-001672AA7352}" srcOrd="0" destOrd="0" presId="urn:microsoft.com/office/officeart/2005/8/layout/vList3"/>
    <dgm:cxn modelId="{58F0F566-BDE6-452F-9715-15FCB6F841AE}" type="presParOf" srcId="{F354B4C0-AB9F-4FE6-BF75-FB5A4F849F5C}" destId="{7874D651-A0CB-489D-9E49-AE63D194C99B}" srcOrd="1" destOrd="0" presId="urn:microsoft.com/office/officeart/2005/8/layout/vList3"/>
    <dgm:cxn modelId="{E8F3C981-97FA-4938-9649-2FAF9E0F4AEF}" type="presParOf" srcId="{86F07498-D85E-4492-A493-0B722BD9A19B}" destId="{060D03D9-D090-4D01-94F8-268394C386C5}" srcOrd="5" destOrd="0" presId="urn:microsoft.com/office/officeart/2005/8/layout/vList3"/>
    <dgm:cxn modelId="{7423C8EE-43F0-43EE-9D6B-8061C014280A}" type="presParOf" srcId="{86F07498-D85E-4492-A493-0B722BD9A19B}" destId="{EEFB1AC4-BF97-4137-9917-32C777601DAA}" srcOrd="6" destOrd="0" presId="urn:microsoft.com/office/officeart/2005/8/layout/vList3"/>
    <dgm:cxn modelId="{AF67B4A6-C431-4C2A-B12F-1A968EA98ECC}" type="presParOf" srcId="{EEFB1AC4-BF97-4137-9917-32C777601DAA}" destId="{E87786BF-9715-470B-BFCA-E8ABFF84A9F6}" srcOrd="0" destOrd="0" presId="urn:microsoft.com/office/officeart/2005/8/layout/vList3"/>
    <dgm:cxn modelId="{1C6FBB11-7079-41C8-80D9-3FE3F6C936E6}" type="presParOf" srcId="{EEFB1AC4-BF97-4137-9917-32C777601DAA}" destId="{3B76A604-CA76-42EA-9841-932A8865153C}" srcOrd="1" destOrd="0" presId="urn:microsoft.com/office/officeart/2005/8/layout/vList3"/>
    <dgm:cxn modelId="{90D4CDFE-A44A-4C1A-A4A6-99B40A8ED52C}" type="presParOf" srcId="{86F07498-D85E-4492-A493-0B722BD9A19B}" destId="{7BB3644A-6DC9-4CEB-A8DB-35A7AEE7F2E8}" srcOrd="7" destOrd="0" presId="urn:microsoft.com/office/officeart/2005/8/layout/vList3"/>
    <dgm:cxn modelId="{54EEBB8F-3037-4315-97FC-6E6988BF0CAB}" type="presParOf" srcId="{86F07498-D85E-4492-A493-0B722BD9A19B}" destId="{27F38BDF-5CDD-43AD-89F8-C2FF988D4C66}" srcOrd="8" destOrd="0" presId="urn:microsoft.com/office/officeart/2005/8/layout/vList3"/>
    <dgm:cxn modelId="{AB916DA5-B268-4814-8CCC-5A725485A4CB}" type="presParOf" srcId="{27F38BDF-5CDD-43AD-89F8-C2FF988D4C66}" destId="{AB36D3F3-42F7-4331-AAF7-E9D61DF0CD38}" srcOrd="0" destOrd="0" presId="urn:microsoft.com/office/officeart/2005/8/layout/vList3"/>
    <dgm:cxn modelId="{8D850C45-42BE-406C-9184-A6BB499A2BEA}" type="presParOf" srcId="{27F38BDF-5CDD-43AD-89F8-C2FF988D4C66}" destId="{061EC324-06BF-48C4-BD39-9A046C03BA4F}" srcOrd="1" destOrd="0" presId="urn:microsoft.com/office/officeart/2005/8/layout/vList3"/>
    <dgm:cxn modelId="{96E6B88A-3A82-4DD1-A301-27E8D0EE89EB}" type="presParOf" srcId="{86F07498-D85E-4492-A493-0B722BD9A19B}" destId="{C3B69BB9-2A79-419B-94F4-3A498D6FBF16}" srcOrd="9" destOrd="0" presId="urn:microsoft.com/office/officeart/2005/8/layout/vList3"/>
    <dgm:cxn modelId="{90D7D663-3EDD-4881-9FB2-BAC518DF2215}" type="presParOf" srcId="{86F07498-D85E-4492-A493-0B722BD9A19B}" destId="{6125BD26-BA15-43D5-BE92-20F1FA46829D}" srcOrd="10" destOrd="0" presId="urn:microsoft.com/office/officeart/2005/8/layout/vList3"/>
    <dgm:cxn modelId="{5BE3A321-6952-4544-8946-0A3E14017754}" type="presParOf" srcId="{6125BD26-BA15-43D5-BE92-20F1FA46829D}" destId="{1E8AF1D4-A6AD-4910-8438-51B028233B4E}" srcOrd="0" destOrd="0" presId="urn:microsoft.com/office/officeart/2005/8/layout/vList3"/>
    <dgm:cxn modelId="{CF0460ED-D4EB-45A6-BC00-A4304B6AE5DE}" type="presParOf" srcId="{6125BD26-BA15-43D5-BE92-20F1FA46829D}" destId="{0653A8B5-E9F2-4B2A-86F3-3C4175D42FDE}" srcOrd="1" destOrd="0" presId="urn:microsoft.com/office/officeart/2005/8/layout/vList3"/>
    <dgm:cxn modelId="{0A8B7C23-3466-4248-87A6-B9BC8AEBD217}" type="presParOf" srcId="{86F07498-D85E-4492-A493-0B722BD9A19B}" destId="{38B221E2-9591-454A-B679-7805B39DF350}" srcOrd="11" destOrd="0" presId="urn:microsoft.com/office/officeart/2005/8/layout/vList3"/>
    <dgm:cxn modelId="{343FF4C9-4027-409E-84F1-8E1D63953B9C}" type="presParOf" srcId="{86F07498-D85E-4492-A493-0B722BD9A19B}" destId="{43AC44AD-61A7-4338-A497-56A8E36B1479}" srcOrd="12" destOrd="0" presId="urn:microsoft.com/office/officeart/2005/8/layout/vList3"/>
    <dgm:cxn modelId="{937E2671-8EB0-4CFC-BC91-F17EC17DAA05}" type="presParOf" srcId="{43AC44AD-61A7-4338-A497-56A8E36B1479}" destId="{38E2E797-A433-4A72-8D5A-8BE79C0BAA7E}" srcOrd="0" destOrd="0" presId="urn:microsoft.com/office/officeart/2005/8/layout/vList3"/>
    <dgm:cxn modelId="{2C16B3F2-1E36-472D-A188-BF5F471904D0}" type="presParOf" srcId="{43AC44AD-61A7-4338-A497-56A8E36B1479}" destId="{3A33133F-9524-4817-A9DF-7A7B3DEE0AFF}" srcOrd="1" destOrd="0" presId="urn:microsoft.com/office/officeart/2005/8/layout/vList3"/>
    <dgm:cxn modelId="{61B6BF99-A79D-46F9-BB84-531FDA38D7F3}" type="presParOf" srcId="{86F07498-D85E-4492-A493-0B722BD9A19B}" destId="{43C74E2B-95E3-438A-91CD-AD7BB50532D1}" srcOrd="13" destOrd="0" presId="urn:microsoft.com/office/officeart/2005/8/layout/vList3"/>
    <dgm:cxn modelId="{0E772168-289E-4934-8C2A-68BD8CF02567}" type="presParOf" srcId="{86F07498-D85E-4492-A493-0B722BD9A19B}" destId="{15439057-CB84-4B0C-8036-92238478D8C9}" srcOrd="14" destOrd="0" presId="urn:microsoft.com/office/officeart/2005/8/layout/vList3"/>
    <dgm:cxn modelId="{9D93C2BC-662E-484B-90BD-A3EFD054E4B9}" type="presParOf" srcId="{15439057-CB84-4B0C-8036-92238478D8C9}" destId="{C6A9E87E-6CD0-4401-BB65-57559AB6821B}" srcOrd="0" destOrd="0" presId="urn:microsoft.com/office/officeart/2005/8/layout/vList3"/>
    <dgm:cxn modelId="{42988B4B-C9B6-4030-9FFA-B61F2F409106}" type="presParOf" srcId="{15439057-CB84-4B0C-8036-92238478D8C9}" destId="{587E337E-F8BD-42D8-970E-04D2938D0F1B}" srcOrd="1" destOrd="0" presId="urn:microsoft.com/office/officeart/2005/8/layout/vList3"/>
    <dgm:cxn modelId="{1D5F12CF-D23E-404F-B2B5-F660ECB7AAC0}" type="presParOf" srcId="{86F07498-D85E-4492-A493-0B722BD9A19B}" destId="{EF3D88E5-40F8-4684-AF0E-C2CC1511F4B4}" srcOrd="15" destOrd="0" presId="urn:microsoft.com/office/officeart/2005/8/layout/vList3"/>
    <dgm:cxn modelId="{007E4952-527C-4EA4-AB3A-5BAC95BFBFC1}" type="presParOf" srcId="{86F07498-D85E-4492-A493-0B722BD9A19B}" destId="{E642B7A4-B033-4BFF-83D2-8102E033683E}" srcOrd="16" destOrd="0" presId="urn:microsoft.com/office/officeart/2005/8/layout/vList3"/>
    <dgm:cxn modelId="{91C33EC8-613C-4490-BB38-BC58DCBD1B42}" type="presParOf" srcId="{E642B7A4-B033-4BFF-83D2-8102E033683E}" destId="{B59E6BD8-3D1D-4D1C-9331-94139BE5BFCB}" srcOrd="0" destOrd="0" presId="urn:microsoft.com/office/officeart/2005/8/layout/vList3"/>
    <dgm:cxn modelId="{6771323F-33ED-460E-B2D7-4A40A27568E6}" type="presParOf" srcId="{E642B7A4-B033-4BFF-83D2-8102E033683E}" destId="{FA05182E-C7D4-4999-81F0-178D5BF9A6DA}" srcOrd="1" destOrd="0" presId="urn:microsoft.com/office/officeart/2005/8/layout/vList3"/>
    <dgm:cxn modelId="{C1D7C2A7-16FA-457F-802E-98E53C27404D}" type="presParOf" srcId="{86F07498-D85E-4492-A493-0B722BD9A19B}" destId="{E61EE5AD-87F9-4F44-A56B-F8E291348ACA}" srcOrd="17" destOrd="0" presId="urn:microsoft.com/office/officeart/2005/8/layout/vList3"/>
    <dgm:cxn modelId="{F65E1628-1F4A-4F30-AB3F-F341B9640290}" type="presParOf" srcId="{86F07498-D85E-4492-A493-0B722BD9A19B}" destId="{CCCD4D21-4CE2-427A-9628-C9F92E2A56F7}" srcOrd="18" destOrd="0" presId="urn:microsoft.com/office/officeart/2005/8/layout/vList3"/>
    <dgm:cxn modelId="{B51485EB-D1B2-42EC-AD74-F8D9F46CE79F}" type="presParOf" srcId="{CCCD4D21-4CE2-427A-9628-C9F92E2A56F7}" destId="{2C9AB3A1-FF70-476E-9B91-48F03D18632F}" srcOrd="0" destOrd="0" presId="urn:microsoft.com/office/officeart/2005/8/layout/vList3"/>
    <dgm:cxn modelId="{863D412F-2CD0-4D77-8F58-69161B514B99}" type="presParOf" srcId="{CCCD4D21-4CE2-427A-9628-C9F92E2A56F7}" destId="{A1B5B872-A9AA-4D67-AF9E-A1E91178921C}" srcOrd="1" destOrd="0" presId="urn:microsoft.com/office/officeart/2005/8/layout/vList3"/>
    <dgm:cxn modelId="{D63EAC79-93B9-4535-BA78-566D29307F65}" type="presParOf" srcId="{86F07498-D85E-4492-A493-0B722BD9A19B}" destId="{A2449552-0F7D-4109-A974-A8A4ED62E496}" srcOrd="19" destOrd="0" presId="urn:microsoft.com/office/officeart/2005/8/layout/vList3"/>
    <dgm:cxn modelId="{E4EB221D-C17B-48AA-9442-0226F02E05A9}" type="presParOf" srcId="{86F07498-D85E-4492-A493-0B722BD9A19B}" destId="{9DE7DB5C-156D-468F-89C0-3D406CF9374F}" srcOrd="20" destOrd="0" presId="urn:microsoft.com/office/officeart/2005/8/layout/vList3"/>
    <dgm:cxn modelId="{2A0D41AC-8A1F-4C01-AEBA-27176BF9572A}" type="presParOf" srcId="{9DE7DB5C-156D-468F-89C0-3D406CF9374F}" destId="{6AFDE0EA-D667-4BDC-A429-33C699A31715}" srcOrd="0" destOrd="0" presId="urn:microsoft.com/office/officeart/2005/8/layout/vList3"/>
    <dgm:cxn modelId="{1D0EBE02-845A-483B-804F-90342346FB2F}" type="presParOf" srcId="{9DE7DB5C-156D-468F-89C0-3D406CF9374F}" destId="{547B6F73-EA40-481F-AE93-0AF730C4CC2C}" srcOrd="1" destOrd="0" presId="urn:microsoft.com/office/officeart/2005/8/layout/vList3"/>
  </dgm:cxnLst>
  <dgm:bg/>
  <dgm:whole/>
  <dgm:extLst>
    <a:ext uri="http://schemas.microsoft.com/office/drawing/2008/diagram">
      <dsp:dataModelExt xmlns:dsp="http://schemas.microsoft.com/office/drawing/2008/diagram" relId="rId5" minVer="http://schemas.openxmlformats.org/drawingml/2006/diagram"/>
    </a:ext>
  </dgm:extLst>
</dgm:dataModel>
</file>

<file path=xl/diagrams/drawing1.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 modelId="{37443CB7-175B-476C-AEA9-DEFF94A5E4A2}">
      <dsp:nvSpPr>
        <dsp:cNvPr id="0" name=""/>
        <dsp:cNvSpPr/>
      </dsp:nvSpPr>
      <dsp:spPr>
        <a:xfrm rot="10800000">
          <a:off x="758287" y="16"/>
          <a:ext cx="2722090" cy="290593"/>
        </a:xfrm>
        <a:prstGeom prst="homePlate">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128144" tIns="49530" rIns="92456" bIns="49530" numCol="1" spcCol="1270" anchor="ctr" anchorCtr="0">
          <a:noAutofit/>
        </a:bodyPr>
        <a:lstStyle/>
        <a:p>
          <a:pPr marL="0" lvl="0" indent="0" algn="ctr" defTabSz="577850">
            <a:lnSpc>
              <a:spcPct val="90000"/>
            </a:lnSpc>
            <a:spcBef>
              <a:spcPct val="0"/>
            </a:spcBef>
            <a:spcAft>
              <a:spcPct val="35000"/>
            </a:spcAft>
            <a:buNone/>
          </a:pPr>
          <a:r>
            <a:rPr lang="en-US" sz="1300" kern="1200" dirty="0"/>
            <a:t>Cimentación</a:t>
          </a:r>
        </a:p>
      </dsp:txBody>
      <dsp:txXfrm rot="10800000">
        <a:off x="830935" y="16"/>
        <a:ext cx="2649442" cy="290593"/>
      </dsp:txXfrm>
    </dsp:sp>
    <dsp:sp modelId="{A33070BD-222D-4F35-A1A6-60D7D70F6800}">
      <dsp:nvSpPr>
        <dsp:cNvPr id="0" name=""/>
        <dsp:cNvSpPr/>
      </dsp:nvSpPr>
      <dsp:spPr>
        <a:xfrm>
          <a:off x="612991" y="16"/>
          <a:ext cx="290593" cy="290593"/>
        </a:xfrm>
        <a:prstGeom prst="ellipse">
          <a:avLst/>
        </a:prstGeom>
        <a:solidFill>
          <a:schemeClr val="accent2"/>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sp>
    <dsp:sp modelId="{D635B20A-4D96-432C-AD4E-51E37EBCDAE4}">
      <dsp:nvSpPr>
        <dsp:cNvPr id="0" name=""/>
        <dsp:cNvSpPr/>
      </dsp:nvSpPr>
      <dsp:spPr>
        <a:xfrm rot="10800000">
          <a:off x="758287" y="377353"/>
          <a:ext cx="2722090" cy="290593"/>
        </a:xfrm>
        <a:prstGeom prst="homePlate">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128144" tIns="49530" rIns="92456" bIns="49530" numCol="1" spcCol="1270" anchor="ctr" anchorCtr="0">
          <a:noAutofit/>
        </a:bodyPr>
        <a:lstStyle/>
        <a:p>
          <a:pPr marL="0" lvl="0" indent="0" algn="ctr" defTabSz="577850">
            <a:lnSpc>
              <a:spcPct val="90000"/>
            </a:lnSpc>
            <a:spcBef>
              <a:spcPct val="0"/>
            </a:spcBef>
            <a:spcAft>
              <a:spcPct val="35000"/>
            </a:spcAft>
            <a:buNone/>
          </a:pPr>
          <a:r>
            <a:rPr lang="es-ES" sz="1300" kern="1200" dirty="0"/>
            <a:t>Muros Interiores</a:t>
          </a:r>
          <a:endParaRPr lang="en-US" sz="1300" kern="1200" dirty="0"/>
        </a:p>
      </dsp:txBody>
      <dsp:txXfrm rot="10800000">
        <a:off x="830935" y="377353"/>
        <a:ext cx="2649442" cy="290593"/>
      </dsp:txXfrm>
    </dsp:sp>
    <dsp:sp modelId="{36F3BC46-5DD4-497A-8204-A7605419B187}">
      <dsp:nvSpPr>
        <dsp:cNvPr id="0" name=""/>
        <dsp:cNvSpPr/>
      </dsp:nvSpPr>
      <dsp:spPr>
        <a:xfrm>
          <a:off x="612991" y="377353"/>
          <a:ext cx="290593" cy="290593"/>
        </a:xfrm>
        <a:prstGeom prst="ellipse">
          <a:avLst/>
        </a:prstGeom>
        <a:solidFill>
          <a:schemeClr val="accent2"/>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sp>
    <dsp:sp modelId="{7874D651-A0CB-489D-9E49-AE63D194C99B}">
      <dsp:nvSpPr>
        <dsp:cNvPr id="0" name=""/>
        <dsp:cNvSpPr/>
      </dsp:nvSpPr>
      <dsp:spPr>
        <a:xfrm rot="10800000">
          <a:off x="758287" y="754690"/>
          <a:ext cx="2722090" cy="290593"/>
        </a:xfrm>
        <a:prstGeom prst="homePlate">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128144" tIns="49530" rIns="92456" bIns="49530" numCol="1" spcCol="1270" anchor="ctr" anchorCtr="0">
          <a:noAutofit/>
        </a:bodyPr>
        <a:lstStyle/>
        <a:p>
          <a:pPr marL="0" lvl="0" indent="0" algn="ctr" defTabSz="577850">
            <a:lnSpc>
              <a:spcPct val="90000"/>
            </a:lnSpc>
            <a:spcBef>
              <a:spcPct val="0"/>
            </a:spcBef>
            <a:spcAft>
              <a:spcPct val="35000"/>
            </a:spcAft>
            <a:buNone/>
          </a:pPr>
          <a:r>
            <a:rPr lang="es-ES" sz="1300" kern="1200"/>
            <a:t>Muros Exteriores</a:t>
          </a:r>
          <a:endParaRPr lang="en-US" sz="1300" kern="1200"/>
        </a:p>
      </dsp:txBody>
      <dsp:txXfrm rot="10800000">
        <a:off x="830935" y="754690"/>
        <a:ext cx="2649442" cy="290593"/>
      </dsp:txXfrm>
    </dsp:sp>
    <dsp:sp modelId="{EF6A9F6F-3254-40A9-8FFA-001672AA7352}">
      <dsp:nvSpPr>
        <dsp:cNvPr id="0" name=""/>
        <dsp:cNvSpPr/>
      </dsp:nvSpPr>
      <dsp:spPr>
        <a:xfrm>
          <a:off x="612991" y="754690"/>
          <a:ext cx="290593" cy="290593"/>
        </a:xfrm>
        <a:prstGeom prst="ellipse">
          <a:avLst/>
        </a:prstGeom>
        <a:solidFill>
          <a:schemeClr val="accent2"/>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sp>
    <dsp:sp modelId="{3B76A604-CA76-42EA-9841-932A8865153C}">
      <dsp:nvSpPr>
        <dsp:cNvPr id="0" name=""/>
        <dsp:cNvSpPr/>
      </dsp:nvSpPr>
      <dsp:spPr>
        <a:xfrm rot="10800000">
          <a:off x="758287" y="1132028"/>
          <a:ext cx="2722090" cy="290593"/>
        </a:xfrm>
        <a:prstGeom prst="homePlate">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128144" tIns="49530" rIns="92456" bIns="49530" numCol="1" spcCol="1270" anchor="ctr" anchorCtr="0">
          <a:noAutofit/>
        </a:bodyPr>
        <a:lstStyle/>
        <a:p>
          <a:pPr marL="0" lvl="0" indent="0" algn="ctr" defTabSz="577850">
            <a:lnSpc>
              <a:spcPct val="90000"/>
            </a:lnSpc>
            <a:spcBef>
              <a:spcPct val="0"/>
            </a:spcBef>
            <a:spcAft>
              <a:spcPct val="35000"/>
            </a:spcAft>
            <a:buNone/>
          </a:pPr>
          <a:r>
            <a:rPr lang="es-ES" sz="1300" kern="1200"/>
            <a:t>Pisos</a:t>
          </a:r>
          <a:endParaRPr lang="en-US" sz="1300" kern="1200"/>
        </a:p>
      </dsp:txBody>
      <dsp:txXfrm rot="10800000">
        <a:off x="830935" y="1132028"/>
        <a:ext cx="2649442" cy="290593"/>
      </dsp:txXfrm>
    </dsp:sp>
    <dsp:sp modelId="{E87786BF-9715-470B-BFCA-E8ABFF84A9F6}">
      <dsp:nvSpPr>
        <dsp:cNvPr id="0" name=""/>
        <dsp:cNvSpPr/>
      </dsp:nvSpPr>
      <dsp:spPr>
        <a:xfrm>
          <a:off x="612991" y="1132028"/>
          <a:ext cx="290593" cy="290593"/>
        </a:xfrm>
        <a:prstGeom prst="ellipse">
          <a:avLst/>
        </a:prstGeom>
        <a:solidFill>
          <a:schemeClr val="accent2"/>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sp>
    <dsp:sp modelId="{061EC324-06BF-48C4-BD39-9A046C03BA4F}">
      <dsp:nvSpPr>
        <dsp:cNvPr id="0" name=""/>
        <dsp:cNvSpPr/>
      </dsp:nvSpPr>
      <dsp:spPr>
        <a:xfrm rot="10800000">
          <a:off x="758287" y="1509365"/>
          <a:ext cx="2722090" cy="290593"/>
        </a:xfrm>
        <a:prstGeom prst="homePlate">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128144" tIns="49530" rIns="92456" bIns="49530" numCol="1" spcCol="1270" anchor="ctr" anchorCtr="0">
          <a:noAutofit/>
        </a:bodyPr>
        <a:lstStyle/>
        <a:p>
          <a:pPr marL="0" lvl="0" indent="0" algn="ctr" defTabSz="577850">
            <a:lnSpc>
              <a:spcPct val="90000"/>
            </a:lnSpc>
            <a:spcBef>
              <a:spcPct val="0"/>
            </a:spcBef>
            <a:spcAft>
              <a:spcPct val="35000"/>
            </a:spcAft>
            <a:buNone/>
          </a:pPr>
          <a:r>
            <a:rPr lang="es-ES" sz="1300" kern="1200"/>
            <a:t>Techos</a:t>
          </a:r>
          <a:endParaRPr lang="en-US" sz="1300" kern="1200"/>
        </a:p>
      </dsp:txBody>
      <dsp:txXfrm rot="10800000">
        <a:off x="830935" y="1509365"/>
        <a:ext cx="2649442" cy="290593"/>
      </dsp:txXfrm>
    </dsp:sp>
    <dsp:sp modelId="{AB36D3F3-42F7-4331-AAF7-E9D61DF0CD38}">
      <dsp:nvSpPr>
        <dsp:cNvPr id="0" name=""/>
        <dsp:cNvSpPr/>
      </dsp:nvSpPr>
      <dsp:spPr>
        <a:xfrm>
          <a:off x="612991" y="1509365"/>
          <a:ext cx="290593" cy="290593"/>
        </a:xfrm>
        <a:prstGeom prst="ellipse">
          <a:avLst/>
        </a:prstGeom>
        <a:solidFill>
          <a:schemeClr val="accent2"/>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sp>
    <dsp:sp modelId="{0653A8B5-E9F2-4B2A-86F3-3C4175D42FDE}">
      <dsp:nvSpPr>
        <dsp:cNvPr id="0" name=""/>
        <dsp:cNvSpPr/>
      </dsp:nvSpPr>
      <dsp:spPr>
        <a:xfrm rot="10800000">
          <a:off x="758287" y="1886703"/>
          <a:ext cx="2722090" cy="290593"/>
        </a:xfrm>
        <a:prstGeom prst="homePlate">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128144" tIns="49530" rIns="92456" bIns="49530" numCol="1" spcCol="1270" anchor="ctr" anchorCtr="0">
          <a:noAutofit/>
        </a:bodyPr>
        <a:lstStyle/>
        <a:p>
          <a:pPr marL="0" lvl="0" indent="0" algn="ctr" defTabSz="577850">
            <a:lnSpc>
              <a:spcPct val="90000"/>
            </a:lnSpc>
            <a:spcBef>
              <a:spcPct val="0"/>
            </a:spcBef>
            <a:spcAft>
              <a:spcPct val="35000"/>
            </a:spcAft>
            <a:buNone/>
          </a:pPr>
          <a:r>
            <a:rPr lang="es-ES" sz="1300" kern="1200"/>
            <a:t>Entrepiso</a:t>
          </a:r>
          <a:endParaRPr lang="en-US" sz="1300" kern="1200"/>
        </a:p>
      </dsp:txBody>
      <dsp:txXfrm rot="10800000">
        <a:off x="830935" y="1886703"/>
        <a:ext cx="2649442" cy="290593"/>
      </dsp:txXfrm>
    </dsp:sp>
    <dsp:sp modelId="{1E8AF1D4-A6AD-4910-8438-51B028233B4E}">
      <dsp:nvSpPr>
        <dsp:cNvPr id="0" name=""/>
        <dsp:cNvSpPr/>
      </dsp:nvSpPr>
      <dsp:spPr>
        <a:xfrm>
          <a:off x="612991" y="1886703"/>
          <a:ext cx="290593" cy="290593"/>
        </a:xfrm>
        <a:prstGeom prst="ellipse">
          <a:avLst/>
        </a:prstGeom>
        <a:solidFill>
          <a:schemeClr val="accent2"/>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sp>
    <dsp:sp modelId="{3A33133F-9524-4817-A9DF-7A7B3DEE0AFF}">
      <dsp:nvSpPr>
        <dsp:cNvPr id="0" name=""/>
        <dsp:cNvSpPr/>
      </dsp:nvSpPr>
      <dsp:spPr>
        <a:xfrm rot="10800000">
          <a:off x="758287" y="2264040"/>
          <a:ext cx="2722090" cy="290593"/>
        </a:xfrm>
        <a:prstGeom prst="homePlate">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128144" tIns="49530" rIns="92456" bIns="49530" numCol="1" spcCol="1270" anchor="ctr" anchorCtr="0">
          <a:noAutofit/>
        </a:bodyPr>
        <a:lstStyle/>
        <a:p>
          <a:pPr marL="0" lvl="0" indent="0" algn="ctr" defTabSz="577850">
            <a:lnSpc>
              <a:spcPct val="90000"/>
            </a:lnSpc>
            <a:spcBef>
              <a:spcPct val="0"/>
            </a:spcBef>
            <a:spcAft>
              <a:spcPct val="35000"/>
            </a:spcAft>
            <a:buNone/>
          </a:pPr>
          <a:r>
            <a:rPr lang="es-ES" sz="1300" kern="1200"/>
            <a:t>Estructura</a:t>
          </a:r>
          <a:endParaRPr lang="en-US" sz="1300" kern="1200"/>
        </a:p>
      </dsp:txBody>
      <dsp:txXfrm rot="10800000">
        <a:off x="830935" y="2264040"/>
        <a:ext cx="2649442" cy="290593"/>
      </dsp:txXfrm>
    </dsp:sp>
    <dsp:sp modelId="{38E2E797-A433-4A72-8D5A-8BE79C0BAA7E}">
      <dsp:nvSpPr>
        <dsp:cNvPr id="0" name=""/>
        <dsp:cNvSpPr/>
      </dsp:nvSpPr>
      <dsp:spPr>
        <a:xfrm>
          <a:off x="612991" y="2264040"/>
          <a:ext cx="290593" cy="290593"/>
        </a:xfrm>
        <a:prstGeom prst="ellipse">
          <a:avLst/>
        </a:prstGeom>
        <a:solidFill>
          <a:schemeClr val="accent2"/>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sp>
    <dsp:sp modelId="{587E337E-F8BD-42D8-970E-04D2938D0F1B}">
      <dsp:nvSpPr>
        <dsp:cNvPr id="0" name=""/>
        <dsp:cNvSpPr/>
      </dsp:nvSpPr>
      <dsp:spPr>
        <a:xfrm rot="10800000">
          <a:off x="758287" y="2641378"/>
          <a:ext cx="2722090" cy="290593"/>
        </a:xfrm>
        <a:prstGeom prst="homePlate">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128144" tIns="49530" rIns="92456" bIns="49530" numCol="1" spcCol="1270" anchor="ctr" anchorCtr="0">
          <a:noAutofit/>
        </a:bodyPr>
        <a:lstStyle/>
        <a:p>
          <a:pPr marL="0" lvl="0" indent="0" algn="ctr" defTabSz="577850">
            <a:lnSpc>
              <a:spcPct val="90000"/>
            </a:lnSpc>
            <a:spcBef>
              <a:spcPct val="0"/>
            </a:spcBef>
            <a:spcAft>
              <a:spcPct val="35000"/>
            </a:spcAft>
            <a:buNone/>
          </a:pPr>
          <a:r>
            <a:rPr lang="es-ES" sz="1300" kern="1200"/>
            <a:t>Puertas</a:t>
          </a:r>
          <a:endParaRPr lang="en-US" sz="1300" kern="1200"/>
        </a:p>
      </dsp:txBody>
      <dsp:txXfrm rot="10800000">
        <a:off x="830935" y="2641378"/>
        <a:ext cx="2649442" cy="290593"/>
      </dsp:txXfrm>
    </dsp:sp>
    <dsp:sp modelId="{C6A9E87E-6CD0-4401-BB65-57559AB6821B}">
      <dsp:nvSpPr>
        <dsp:cNvPr id="0" name=""/>
        <dsp:cNvSpPr/>
      </dsp:nvSpPr>
      <dsp:spPr>
        <a:xfrm>
          <a:off x="612991" y="2641378"/>
          <a:ext cx="290593" cy="290593"/>
        </a:xfrm>
        <a:prstGeom prst="ellipse">
          <a:avLst/>
        </a:prstGeom>
        <a:solidFill>
          <a:schemeClr val="accent2"/>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sp>
    <dsp:sp modelId="{FA05182E-C7D4-4999-81F0-178D5BF9A6DA}">
      <dsp:nvSpPr>
        <dsp:cNvPr id="0" name=""/>
        <dsp:cNvSpPr/>
      </dsp:nvSpPr>
      <dsp:spPr>
        <a:xfrm rot="10800000">
          <a:off x="758287" y="3018715"/>
          <a:ext cx="2722090" cy="290593"/>
        </a:xfrm>
        <a:prstGeom prst="homePlate">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128144" tIns="49530" rIns="92456" bIns="49530" numCol="1" spcCol="1270" anchor="ctr" anchorCtr="0">
          <a:noAutofit/>
        </a:bodyPr>
        <a:lstStyle/>
        <a:p>
          <a:pPr marL="0" lvl="0" indent="0" algn="ctr" defTabSz="577850">
            <a:lnSpc>
              <a:spcPct val="90000"/>
            </a:lnSpc>
            <a:spcBef>
              <a:spcPct val="0"/>
            </a:spcBef>
            <a:spcAft>
              <a:spcPct val="35000"/>
            </a:spcAft>
            <a:buNone/>
          </a:pPr>
          <a:r>
            <a:rPr lang="es-ES" sz="1300" kern="1200"/>
            <a:t>Ventanas</a:t>
          </a:r>
          <a:endParaRPr lang="en-US" sz="1300" kern="1200"/>
        </a:p>
      </dsp:txBody>
      <dsp:txXfrm rot="10800000">
        <a:off x="830935" y="3018715"/>
        <a:ext cx="2649442" cy="290593"/>
      </dsp:txXfrm>
    </dsp:sp>
    <dsp:sp modelId="{B59E6BD8-3D1D-4D1C-9331-94139BE5BFCB}">
      <dsp:nvSpPr>
        <dsp:cNvPr id="0" name=""/>
        <dsp:cNvSpPr/>
      </dsp:nvSpPr>
      <dsp:spPr>
        <a:xfrm>
          <a:off x="612991" y="3018715"/>
          <a:ext cx="290593" cy="290593"/>
        </a:xfrm>
        <a:prstGeom prst="ellipse">
          <a:avLst/>
        </a:prstGeom>
        <a:solidFill>
          <a:schemeClr val="accent2"/>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sp>
    <dsp:sp modelId="{A1B5B872-A9AA-4D67-AF9E-A1E91178921C}">
      <dsp:nvSpPr>
        <dsp:cNvPr id="0" name=""/>
        <dsp:cNvSpPr/>
      </dsp:nvSpPr>
      <dsp:spPr>
        <a:xfrm rot="10800000">
          <a:off x="758287" y="3396053"/>
          <a:ext cx="2722090" cy="290593"/>
        </a:xfrm>
        <a:prstGeom prst="homePlate">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128144" tIns="49530" rIns="92456" bIns="49530" numCol="1" spcCol="1270" anchor="ctr" anchorCtr="0">
          <a:noAutofit/>
        </a:bodyPr>
        <a:lstStyle/>
        <a:p>
          <a:pPr marL="0" lvl="0" indent="0" algn="ctr" defTabSz="577850">
            <a:lnSpc>
              <a:spcPct val="90000"/>
            </a:lnSpc>
            <a:spcBef>
              <a:spcPct val="0"/>
            </a:spcBef>
            <a:spcAft>
              <a:spcPct val="35000"/>
            </a:spcAft>
            <a:buNone/>
          </a:pPr>
          <a:r>
            <a:rPr lang="es-ES" sz="1300" kern="1200"/>
            <a:t>Inst. especiales</a:t>
          </a:r>
          <a:endParaRPr lang="en-US" sz="1300" kern="1200"/>
        </a:p>
      </dsp:txBody>
      <dsp:txXfrm rot="10800000">
        <a:off x="830935" y="3396053"/>
        <a:ext cx="2649442" cy="290593"/>
      </dsp:txXfrm>
    </dsp:sp>
    <dsp:sp modelId="{2C9AB3A1-FF70-476E-9B91-48F03D18632F}">
      <dsp:nvSpPr>
        <dsp:cNvPr id="0" name=""/>
        <dsp:cNvSpPr/>
      </dsp:nvSpPr>
      <dsp:spPr>
        <a:xfrm>
          <a:off x="612991" y="3396053"/>
          <a:ext cx="290593" cy="290593"/>
        </a:xfrm>
        <a:prstGeom prst="ellipse">
          <a:avLst/>
        </a:prstGeom>
        <a:solidFill>
          <a:schemeClr val="accent2"/>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sp>
    <dsp:sp modelId="{547B6F73-EA40-481F-AE93-0AF730C4CC2C}">
      <dsp:nvSpPr>
        <dsp:cNvPr id="0" name=""/>
        <dsp:cNvSpPr/>
      </dsp:nvSpPr>
      <dsp:spPr>
        <a:xfrm rot="10800000">
          <a:off x="758287" y="3773390"/>
          <a:ext cx="2722090" cy="290593"/>
        </a:xfrm>
        <a:prstGeom prst="homePlate">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128144" tIns="49530" rIns="92456" bIns="49530" numCol="1" spcCol="1270" anchor="ctr" anchorCtr="0">
          <a:noAutofit/>
        </a:bodyPr>
        <a:lstStyle/>
        <a:p>
          <a:pPr marL="0" lvl="0" indent="0" algn="ctr" defTabSz="577850">
            <a:lnSpc>
              <a:spcPct val="90000"/>
            </a:lnSpc>
            <a:spcBef>
              <a:spcPct val="0"/>
            </a:spcBef>
            <a:spcAft>
              <a:spcPct val="35000"/>
            </a:spcAft>
            <a:buNone/>
          </a:pPr>
          <a:r>
            <a:rPr lang="es-ES" sz="1300" kern="1200"/>
            <a:t>Otros</a:t>
          </a:r>
          <a:endParaRPr lang="en-US" sz="1300" kern="1200"/>
        </a:p>
      </dsp:txBody>
      <dsp:txXfrm rot="10800000">
        <a:off x="830935" y="3773390"/>
        <a:ext cx="2649442" cy="290593"/>
      </dsp:txXfrm>
    </dsp:sp>
    <dsp:sp modelId="{6AFDE0EA-D667-4BDC-A429-33C699A31715}">
      <dsp:nvSpPr>
        <dsp:cNvPr id="0" name=""/>
        <dsp:cNvSpPr/>
      </dsp:nvSpPr>
      <dsp:spPr>
        <a:xfrm>
          <a:off x="612991" y="3773390"/>
          <a:ext cx="290593" cy="290593"/>
        </a:xfrm>
        <a:prstGeom prst="ellipse">
          <a:avLst/>
        </a:prstGeom>
        <a:solidFill>
          <a:schemeClr val="accent2"/>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sp>
  </dsp:spTree>
</dsp:drawing>
</file>

<file path=xl/diagrams/layout1.xml><?xml version="1.0" encoding="utf-8"?>
<dgm:layoutDef xmlns:dgm="http://schemas.openxmlformats.org/drawingml/2006/diagram" xmlns:a="http://schemas.openxmlformats.org/drawingml/2006/main" uniqueId="urn:microsoft.com/office/officeart/2005/8/layout/vList3">
  <dgm:title val=""/>
  <dgm:desc val=""/>
  <dgm:catLst>
    <dgm:cat type="list" pri="14000"/>
    <dgm:cat type="convert" pri="3000"/>
    <dgm:cat type="picture" pri="27000"/>
    <dgm:cat type="pictureconvert" pri="27000"/>
  </dgm:catLst>
  <dgm:sampData useDef="1">
    <dgm:dataModel>
      <dgm:ptLst/>
      <dgm:bg/>
      <dgm:whole/>
    </dgm:dataModel>
  </dgm:sampData>
  <dgm:styleData>
    <dgm:dataModel>
      <dgm:ptLst>
        <dgm:pt modelId="0" type="doc"/>
        <dgm:pt modelId="1"/>
        <dgm:pt modelId="2"/>
      </dgm:ptLst>
      <dgm:cxnLst>
        <dgm:cxn modelId="3" srcId="0" destId="1" srcOrd="0" destOrd="0"/>
        <dgm:cxn modelId="4" srcId="0" destId="2" srcOrd="1" destOrd="0"/>
      </dgm:cxnLst>
      <dgm:bg/>
      <dgm:whole/>
    </dgm:dataModel>
  </dgm:styleData>
  <dgm:clrData>
    <dgm:dataModel>
      <dgm:ptLst>
        <dgm:pt modelId="0" type="doc"/>
        <dgm:pt modelId="1"/>
        <dgm:pt modelId="2"/>
        <dgm:pt modelId="3"/>
        <dgm:pt modelId="4"/>
      </dgm:ptLst>
      <dgm:cxnLst>
        <dgm:cxn modelId="5" srcId="0" destId="1" srcOrd="0" destOrd="0"/>
        <dgm:cxn modelId="6" srcId="0" destId="2" srcOrd="1" destOrd="0"/>
        <dgm:cxn modelId="7" srcId="0" destId="3" srcOrd="2" destOrd="0"/>
        <dgm:cxn modelId="8" srcId="0" destId="4" srcOrd="3" destOrd="0"/>
      </dgm:cxnLst>
      <dgm:bg/>
      <dgm:whole/>
    </dgm:dataModel>
  </dgm:clrData>
  <dgm:layoutNode name="linearFlow">
    <dgm:varLst>
      <dgm:dir/>
      <dgm:resizeHandles val="exact"/>
    </dgm:varLst>
    <dgm:alg type="lin">
      <dgm:param type="linDir" val="fromT"/>
      <dgm:param type="vertAlign" val="mid"/>
      <dgm:param type="horzAlign" val="ctr"/>
    </dgm:alg>
    <dgm:shape xmlns:r="http://schemas.openxmlformats.org/officeDocument/2006/relationships" r:blip="">
      <dgm:adjLst/>
    </dgm:shape>
    <dgm:presOf/>
    <dgm:constrLst>
      <dgm:constr type="w" for="ch" forName="composite" refType="w"/>
      <dgm:constr type="h" for="ch" forName="composite" refType="h"/>
      <dgm:constr type="h" for="ch" forName="spacing" refType="h" refFor="ch" refForName="composite" fact="0.25"/>
      <dgm:constr type="h" for="ch" forName="spacing" refType="w" op="lte" fact="0.1"/>
      <dgm:constr type="primFontSz" for="des" ptType="node" op="equ" val="65"/>
    </dgm:constrLst>
    <dgm:ruleLst/>
    <dgm:forEach name="Name0" axis="ch" ptType="node">
      <dgm:layoutNode name="composite">
        <dgm:alg type="composite"/>
        <dgm:shape xmlns:r="http://schemas.openxmlformats.org/officeDocument/2006/relationships" r:blip="">
          <dgm:adjLst/>
        </dgm:shape>
        <dgm:presOf/>
        <dgm:choose name="Name1">
          <dgm:if name="Name2" func="var" arg="dir" op="equ" val="norm">
            <dgm:constrLst>
              <dgm:constr type="w" for="ch" forName="imgShp" refType="w" fact="0.335"/>
              <dgm:constr type="h" for="ch" forName="imgShp" refType="w" refFor="ch" refForName="imgShp" op="equ"/>
              <dgm:constr type="h" for="ch" forName="imgShp" refType="h" op="lte"/>
              <dgm:constr type="ctrY" for="ch" forName="imgShp" refType="h" fact="0.5"/>
              <dgm:constr type="l" for="ch" forName="imgShp"/>
              <dgm:constr type="w" for="ch" forName="txShp" refType="w" op="equ" fact="0.665"/>
              <dgm:constr type="h" for="ch" forName="txShp" refType="h" refFor="ch" refForName="imgShp" op="equ"/>
              <dgm:constr type="ctrY" for="ch" forName="txShp" refType="h" fact="0.5"/>
              <dgm:constr type="l" for="ch" forName="txShp" refType="w" refFor="ch" refForName="imgShp" fact="0.5"/>
              <dgm:constr type="lMarg" for="ch" forName="txShp" refType="w" refFor="ch" refForName="imgShp" fact="1.25"/>
            </dgm:constrLst>
          </dgm:if>
          <dgm:else name="Name3">
            <dgm:constrLst>
              <dgm:constr type="w" for="ch" forName="imgShp" refType="w" fact="0.335"/>
              <dgm:constr type="h" for="ch" forName="imgShp" refType="w" refFor="ch" refForName="imgShp" op="equ"/>
              <dgm:constr type="h" for="ch" forName="imgShp" refType="h" op="lte"/>
              <dgm:constr type="ctrY" for="ch" forName="imgShp" refType="h" fact="0.5"/>
              <dgm:constr type="r" for="ch" forName="imgShp" refType="w"/>
              <dgm:constr type="w" for="ch" forName="txShp" refType="w" op="equ" fact="0.665"/>
              <dgm:constr type="h" for="ch" forName="txShp" refType="h" refFor="ch" refForName="imgShp" op="equ"/>
              <dgm:constr type="ctrY" for="ch" forName="txShp" refType="h" fact="0.5"/>
              <dgm:constr type="r" for="ch" forName="txShp" refType="ctrX" refFor="ch" refForName="imgShp"/>
              <dgm:constr type="rMarg" for="ch" forName="txShp" refType="w" refFor="ch" refForName="imgShp" fact="1.25"/>
            </dgm:constrLst>
          </dgm:else>
        </dgm:choose>
        <dgm:ruleLst/>
        <dgm:layoutNode name="imgShp" styleLbl="fgImgPlace1">
          <dgm:alg type="sp"/>
          <dgm:shape xmlns:r="http://schemas.openxmlformats.org/officeDocument/2006/relationships" type="ellipse" r:blip="" blipPhldr="1">
            <dgm:adjLst/>
          </dgm:shape>
          <dgm:presOf/>
          <dgm:constrLst/>
          <dgm:ruleLst/>
        </dgm:layoutNode>
        <dgm:layoutNode name="txShp">
          <dgm:varLst>
            <dgm:bulletEnabled val="1"/>
          </dgm:varLst>
          <dgm:alg type="tx"/>
          <dgm:choose name="Name4">
            <dgm:if name="Name5" func="var" arg="dir" op="equ" val="norm">
              <dgm:shape xmlns:r="http://schemas.openxmlformats.org/officeDocument/2006/relationships" rot="180" type="homePlate" r:blip="" zOrderOff="-1">
                <dgm:adjLst/>
              </dgm:shape>
            </dgm:if>
            <dgm:else name="Name6">
              <dgm:shape xmlns:r="http://schemas.openxmlformats.org/officeDocument/2006/relationships" type="homePlate" r:blip="" zOrderOff="-1">
                <dgm:adjLst/>
              </dgm:shape>
            </dgm:else>
          </dgm:choose>
          <dgm:presOf axis="desOrSelf" ptType="node"/>
          <dgm:constrLst>
            <dgm:constr type="tMarg" refType="primFontSz" fact="0.3"/>
            <dgm:constr type="bMarg" refType="primFontSz" fact="0.3"/>
          </dgm:constrLst>
          <dgm:ruleLst>
            <dgm:rule type="primFontSz" val="5" fact="NaN" max="NaN"/>
          </dgm:ruleLst>
        </dgm:layoutNode>
      </dgm:layoutNode>
      <dgm:forEach name="Name7" axis="followSib" ptType="sibTrans" cnt="1">
        <dgm:layoutNode name="spacing">
          <dgm:alg type="sp"/>
          <dgm:shape xmlns:r="http://schemas.openxmlformats.org/officeDocument/2006/relationships" r:blip="">
            <dgm:adjLst/>
          </dgm:shape>
          <dgm:presOf axis="self"/>
          <dgm:constrLst/>
          <dgm:ruleLst/>
        </dgm:layoutNode>
      </dgm:forEach>
    </dgm:forEach>
  </dgm:layoutNode>
</dgm:layoutDef>
</file>

<file path=xl/diagrams/quickStyle1.xml><?xml version="1.0" encoding="utf-8"?>
<dgm:styleDef xmlns:dgm="http://schemas.openxmlformats.org/drawingml/2006/diagram" xmlns:a="http://schemas.openxmlformats.org/drawingml/2006/main" uniqueId="urn:microsoft.com/office/officeart/2005/8/quickstyle/simple1">
  <dgm:title val=""/>
  <dgm:desc val=""/>
  <dgm:catLst>
    <dgm:cat type="simple" pri="10100"/>
  </dgm:catLst>
  <dgm:scene3d>
    <a:camera prst="orthographicFront"/>
    <a:lightRig rig="threePt" dir="t"/>
  </dgm:scene3d>
  <dgm:styleLbl name="node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l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vennNode1">
    <dgm:scene3d>
      <a:camera prst="orthographicFront"/>
      <a:lightRig rig="threePt" dir="t"/>
    </dgm:scene3d>
    <dgm:sp3d/>
    <dgm:txPr/>
    <dgm:style>
      <a:lnRef idx="2">
        <a:scrgbClr r="0" g="0" b="0"/>
      </a:lnRef>
      <a:fillRef idx="1">
        <a:scrgbClr r="0" g="0" b="0"/>
      </a:fillRef>
      <a:effectRef idx="0">
        <a:scrgbClr r="0" g="0" b="0"/>
      </a:effectRef>
      <a:fontRef idx="minor">
        <a:schemeClr val="tx1"/>
      </a:fontRef>
    </dgm:style>
  </dgm:styleLbl>
  <dgm:styleLbl name="alig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f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f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b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sib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sst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1D1">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3">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4">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con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tr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0">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2">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3">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4">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dk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tr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fgShp">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rawings/_rels/drawing1.xml.rels><?xml version="1.0" encoding="UTF-8" standalone="yes"?>
<Relationships xmlns="http://schemas.openxmlformats.org/package/2006/relationships"><Relationship Id="rId8" Type="http://schemas.openxmlformats.org/officeDocument/2006/relationships/hyperlink" Target="#Entrepiso!A1"/><Relationship Id="rId13" Type="http://schemas.openxmlformats.org/officeDocument/2006/relationships/hyperlink" Target="#Otros!A1"/><Relationship Id="rId3" Type="http://schemas.openxmlformats.org/officeDocument/2006/relationships/hyperlink" Target="#Inicio!A1"/><Relationship Id="rId7" Type="http://schemas.openxmlformats.org/officeDocument/2006/relationships/hyperlink" Target="#Techos!A1"/><Relationship Id="rId12" Type="http://schemas.openxmlformats.org/officeDocument/2006/relationships/hyperlink" Target="#'Inst. especiales'!A1"/><Relationship Id="rId2" Type="http://schemas.openxmlformats.org/officeDocument/2006/relationships/hyperlink" Target="#ListaElementos!A1"/><Relationship Id="rId1" Type="http://schemas.openxmlformats.org/officeDocument/2006/relationships/hyperlink" Target="#Registro!A1"/><Relationship Id="rId6" Type="http://schemas.openxmlformats.org/officeDocument/2006/relationships/hyperlink" Target="#Pisos!A1"/><Relationship Id="rId11" Type="http://schemas.openxmlformats.org/officeDocument/2006/relationships/hyperlink" Target="#Ventanas!A1"/><Relationship Id="rId5" Type="http://schemas.openxmlformats.org/officeDocument/2006/relationships/image" Target="../media/image3.svg"/><Relationship Id="rId15" Type="http://schemas.openxmlformats.org/officeDocument/2006/relationships/hyperlink" Target="#'Muros Interiores'!A1"/><Relationship Id="rId10" Type="http://schemas.openxmlformats.org/officeDocument/2006/relationships/hyperlink" Target="#Puertas!A1"/><Relationship Id="rId4" Type="http://schemas.openxmlformats.org/officeDocument/2006/relationships/image" Target="../media/image2.png"/><Relationship Id="rId9" Type="http://schemas.openxmlformats.org/officeDocument/2006/relationships/hyperlink" Target="#Estructura!A1"/><Relationship Id="rId14" Type="http://schemas.openxmlformats.org/officeDocument/2006/relationships/hyperlink" Target="#'Muros exteriores'!A1"/></Relationships>
</file>

<file path=xl/drawings/_rels/drawing2.xml.rels><?xml version="1.0" encoding="UTF-8" standalone="yes"?>
<Relationships xmlns="http://schemas.openxmlformats.org/package/2006/relationships"><Relationship Id="rId8" Type="http://schemas.openxmlformats.org/officeDocument/2006/relationships/hyperlink" Target="#Techos!A1"/><Relationship Id="rId13" Type="http://schemas.openxmlformats.org/officeDocument/2006/relationships/hyperlink" Target="#'Inst. especiales'!A1"/><Relationship Id="rId3" Type="http://schemas.openxmlformats.org/officeDocument/2006/relationships/hyperlink" Target="#Inicio!A1"/><Relationship Id="rId7" Type="http://schemas.openxmlformats.org/officeDocument/2006/relationships/hyperlink" Target="#Pisos!A1"/><Relationship Id="rId12" Type="http://schemas.openxmlformats.org/officeDocument/2006/relationships/hyperlink" Target="#Ventanas!A1"/><Relationship Id="rId2" Type="http://schemas.openxmlformats.org/officeDocument/2006/relationships/hyperlink" Target="#ListaElementos!A1"/><Relationship Id="rId16" Type="http://schemas.openxmlformats.org/officeDocument/2006/relationships/hyperlink" Target="#'Muros exteriores'!A1"/><Relationship Id="rId1" Type="http://schemas.openxmlformats.org/officeDocument/2006/relationships/hyperlink" Target="#Registro!A1"/><Relationship Id="rId6" Type="http://schemas.openxmlformats.org/officeDocument/2006/relationships/hyperlink" Target="#Cimentaci&#243;n!A1"/><Relationship Id="rId11" Type="http://schemas.openxmlformats.org/officeDocument/2006/relationships/hyperlink" Target="#Puertas!A1"/><Relationship Id="rId5" Type="http://schemas.openxmlformats.org/officeDocument/2006/relationships/image" Target="../media/image3.svg"/><Relationship Id="rId15" Type="http://schemas.openxmlformats.org/officeDocument/2006/relationships/hyperlink" Target="#'Muros Interiores'!A1"/><Relationship Id="rId10" Type="http://schemas.openxmlformats.org/officeDocument/2006/relationships/hyperlink" Target="#Estructura!A1"/><Relationship Id="rId4" Type="http://schemas.openxmlformats.org/officeDocument/2006/relationships/image" Target="../media/image2.png"/><Relationship Id="rId9" Type="http://schemas.openxmlformats.org/officeDocument/2006/relationships/hyperlink" Target="#Entrepiso!A1"/><Relationship Id="rId14" Type="http://schemas.openxmlformats.org/officeDocument/2006/relationships/hyperlink" Target="#Otros!A1"/></Relationships>
</file>

<file path=xl/drawings/_rels/drawing3.xml.rels><?xml version="1.0" encoding="UTF-8" standalone="yes"?>
<Relationships xmlns="http://schemas.openxmlformats.org/package/2006/relationships"><Relationship Id="rId8" Type="http://schemas.openxmlformats.org/officeDocument/2006/relationships/hyperlink" Target="#Techos!A1"/><Relationship Id="rId13" Type="http://schemas.openxmlformats.org/officeDocument/2006/relationships/hyperlink" Target="#'Inst. especiales'!A1"/><Relationship Id="rId3" Type="http://schemas.openxmlformats.org/officeDocument/2006/relationships/hyperlink" Target="#Inicio!A1"/><Relationship Id="rId7" Type="http://schemas.openxmlformats.org/officeDocument/2006/relationships/hyperlink" Target="#Pisos!A1"/><Relationship Id="rId12" Type="http://schemas.openxmlformats.org/officeDocument/2006/relationships/hyperlink" Target="#Ventanas!A1"/><Relationship Id="rId2" Type="http://schemas.openxmlformats.org/officeDocument/2006/relationships/hyperlink" Target="#ListaElementos!A1"/><Relationship Id="rId16" Type="http://schemas.openxmlformats.org/officeDocument/2006/relationships/hyperlink" Target="#'Muros exteriores'!A1"/><Relationship Id="rId1" Type="http://schemas.openxmlformats.org/officeDocument/2006/relationships/hyperlink" Target="#Registro!A1"/><Relationship Id="rId6" Type="http://schemas.openxmlformats.org/officeDocument/2006/relationships/hyperlink" Target="#Cimentaci&#243;n!A1"/><Relationship Id="rId11" Type="http://schemas.openxmlformats.org/officeDocument/2006/relationships/hyperlink" Target="#Puertas!A1"/><Relationship Id="rId5" Type="http://schemas.openxmlformats.org/officeDocument/2006/relationships/image" Target="../media/image3.svg"/><Relationship Id="rId15" Type="http://schemas.openxmlformats.org/officeDocument/2006/relationships/hyperlink" Target="#'Muros Interiores'!A1"/><Relationship Id="rId10" Type="http://schemas.openxmlformats.org/officeDocument/2006/relationships/hyperlink" Target="#Estructura!A1"/><Relationship Id="rId4" Type="http://schemas.openxmlformats.org/officeDocument/2006/relationships/image" Target="../media/image2.png"/><Relationship Id="rId9" Type="http://schemas.openxmlformats.org/officeDocument/2006/relationships/hyperlink" Target="#Entrepiso!A1"/><Relationship Id="rId14" Type="http://schemas.openxmlformats.org/officeDocument/2006/relationships/hyperlink" Target="#Otros!A1"/></Relationships>
</file>

<file path=xl/drawings/_rels/drawing4.xml.rels><?xml version="1.0" encoding="UTF-8" standalone="yes"?>
<Relationships xmlns="http://schemas.openxmlformats.org/package/2006/relationships"><Relationship Id="rId8" Type="http://schemas.openxmlformats.org/officeDocument/2006/relationships/hyperlink" Target="#Techos!A1"/><Relationship Id="rId13" Type="http://schemas.openxmlformats.org/officeDocument/2006/relationships/hyperlink" Target="#'Inst. especiales'!A1"/><Relationship Id="rId3" Type="http://schemas.openxmlformats.org/officeDocument/2006/relationships/hyperlink" Target="#Inicio!A1"/><Relationship Id="rId7" Type="http://schemas.openxmlformats.org/officeDocument/2006/relationships/hyperlink" Target="#Pisos!A1"/><Relationship Id="rId12" Type="http://schemas.openxmlformats.org/officeDocument/2006/relationships/hyperlink" Target="#Ventanas!A1"/><Relationship Id="rId2" Type="http://schemas.openxmlformats.org/officeDocument/2006/relationships/hyperlink" Target="#ListaElementos!A1"/><Relationship Id="rId16" Type="http://schemas.openxmlformats.org/officeDocument/2006/relationships/hyperlink" Target="#'Muros exteriores'!A1"/><Relationship Id="rId1" Type="http://schemas.openxmlformats.org/officeDocument/2006/relationships/hyperlink" Target="#Registro!A1"/><Relationship Id="rId6" Type="http://schemas.openxmlformats.org/officeDocument/2006/relationships/hyperlink" Target="#Cimentaci&#243;n!A1"/><Relationship Id="rId11" Type="http://schemas.openxmlformats.org/officeDocument/2006/relationships/hyperlink" Target="#Puertas!A1"/><Relationship Id="rId5" Type="http://schemas.openxmlformats.org/officeDocument/2006/relationships/image" Target="../media/image3.svg"/><Relationship Id="rId15" Type="http://schemas.openxmlformats.org/officeDocument/2006/relationships/hyperlink" Target="#'Muros Interiores'!A1"/><Relationship Id="rId10" Type="http://schemas.openxmlformats.org/officeDocument/2006/relationships/hyperlink" Target="#Estructura!A1"/><Relationship Id="rId4" Type="http://schemas.openxmlformats.org/officeDocument/2006/relationships/image" Target="../media/image2.png"/><Relationship Id="rId9" Type="http://schemas.openxmlformats.org/officeDocument/2006/relationships/hyperlink" Target="#Entrepiso!A1"/><Relationship Id="rId14" Type="http://schemas.openxmlformats.org/officeDocument/2006/relationships/hyperlink" Target="#Otros!A1"/></Relationships>
</file>

<file path=xl/drawings/_rels/drawing5.xml.rels><?xml version="1.0" encoding="UTF-8" standalone="yes"?>
<Relationships xmlns="http://schemas.openxmlformats.org/package/2006/relationships"><Relationship Id="rId8" Type="http://schemas.openxmlformats.org/officeDocument/2006/relationships/hyperlink" Target="#Techos!A1"/><Relationship Id="rId13" Type="http://schemas.openxmlformats.org/officeDocument/2006/relationships/hyperlink" Target="#'Inst. especiales'!A1"/><Relationship Id="rId3" Type="http://schemas.openxmlformats.org/officeDocument/2006/relationships/hyperlink" Target="#Inicio!A1"/><Relationship Id="rId7" Type="http://schemas.openxmlformats.org/officeDocument/2006/relationships/hyperlink" Target="#Pisos!A1"/><Relationship Id="rId12" Type="http://schemas.openxmlformats.org/officeDocument/2006/relationships/hyperlink" Target="#Ventanas!A1"/><Relationship Id="rId2" Type="http://schemas.openxmlformats.org/officeDocument/2006/relationships/hyperlink" Target="#ListaElementos!A1"/><Relationship Id="rId16" Type="http://schemas.openxmlformats.org/officeDocument/2006/relationships/hyperlink" Target="#'Muros exteriores'!A1"/><Relationship Id="rId1" Type="http://schemas.openxmlformats.org/officeDocument/2006/relationships/hyperlink" Target="#Registro!A1"/><Relationship Id="rId6" Type="http://schemas.openxmlformats.org/officeDocument/2006/relationships/hyperlink" Target="#Cimentaci&#243;n!A1"/><Relationship Id="rId11" Type="http://schemas.openxmlformats.org/officeDocument/2006/relationships/hyperlink" Target="#Puertas!A1"/><Relationship Id="rId5" Type="http://schemas.openxmlformats.org/officeDocument/2006/relationships/image" Target="../media/image3.svg"/><Relationship Id="rId15" Type="http://schemas.openxmlformats.org/officeDocument/2006/relationships/hyperlink" Target="#'Muros Interiores'!A1"/><Relationship Id="rId10" Type="http://schemas.openxmlformats.org/officeDocument/2006/relationships/hyperlink" Target="#Estructura!A1"/><Relationship Id="rId4" Type="http://schemas.openxmlformats.org/officeDocument/2006/relationships/image" Target="../media/image2.png"/><Relationship Id="rId9" Type="http://schemas.openxmlformats.org/officeDocument/2006/relationships/hyperlink" Target="#Entrepiso!A1"/><Relationship Id="rId14" Type="http://schemas.openxmlformats.org/officeDocument/2006/relationships/hyperlink" Target="#Otros!A1"/></Relationships>
</file>

<file path=xl/drawings/_rels/drawing6.xml.rels><?xml version="1.0" encoding="UTF-8" standalone="yes"?>
<Relationships xmlns="http://schemas.openxmlformats.org/package/2006/relationships"><Relationship Id="rId8" Type="http://schemas.openxmlformats.org/officeDocument/2006/relationships/hyperlink" Target="#Techos!A1"/><Relationship Id="rId13" Type="http://schemas.openxmlformats.org/officeDocument/2006/relationships/hyperlink" Target="#'Inst. especiales'!A1"/><Relationship Id="rId3" Type="http://schemas.openxmlformats.org/officeDocument/2006/relationships/hyperlink" Target="#Inicio!A1"/><Relationship Id="rId7" Type="http://schemas.openxmlformats.org/officeDocument/2006/relationships/hyperlink" Target="#Pisos!A1"/><Relationship Id="rId12" Type="http://schemas.openxmlformats.org/officeDocument/2006/relationships/hyperlink" Target="#Ventanas!A1"/><Relationship Id="rId2" Type="http://schemas.openxmlformats.org/officeDocument/2006/relationships/hyperlink" Target="#ListaElementos!A1"/><Relationship Id="rId16" Type="http://schemas.openxmlformats.org/officeDocument/2006/relationships/hyperlink" Target="#'Muros exteriores'!A1"/><Relationship Id="rId1" Type="http://schemas.openxmlformats.org/officeDocument/2006/relationships/hyperlink" Target="#Registro!A1"/><Relationship Id="rId6" Type="http://schemas.openxmlformats.org/officeDocument/2006/relationships/hyperlink" Target="#Cimentaci&#243;n!A1"/><Relationship Id="rId11" Type="http://schemas.openxmlformats.org/officeDocument/2006/relationships/hyperlink" Target="#Puertas!A1"/><Relationship Id="rId5" Type="http://schemas.openxmlformats.org/officeDocument/2006/relationships/image" Target="../media/image3.svg"/><Relationship Id="rId15" Type="http://schemas.openxmlformats.org/officeDocument/2006/relationships/hyperlink" Target="#'Muros Interiores'!A1"/><Relationship Id="rId10" Type="http://schemas.openxmlformats.org/officeDocument/2006/relationships/hyperlink" Target="#Estructura!A1"/><Relationship Id="rId4" Type="http://schemas.openxmlformats.org/officeDocument/2006/relationships/image" Target="../media/image2.png"/><Relationship Id="rId9" Type="http://schemas.openxmlformats.org/officeDocument/2006/relationships/hyperlink" Target="#Entrepiso!A1"/><Relationship Id="rId14" Type="http://schemas.openxmlformats.org/officeDocument/2006/relationships/hyperlink" Target="#Otros!A1"/></Relationships>
</file>

<file path=xl/drawings/_rels/drawing7.xml.rels><?xml version="1.0" encoding="UTF-8" standalone="yes"?>
<Relationships xmlns="http://schemas.openxmlformats.org/package/2006/relationships"><Relationship Id="rId8" Type="http://schemas.openxmlformats.org/officeDocument/2006/relationships/hyperlink" Target="#Techos!A1"/><Relationship Id="rId13" Type="http://schemas.openxmlformats.org/officeDocument/2006/relationships/hyperlink" Target="#'Inst. especiales'!A1"/><Relationship Id="rId3" Type="http://schemas.openxmlformats.org/officeDocument/2006/relationships/hyperlink" Target="#Inicio!A1"/><Relationship Id="rId7" Type="http://schemas.openxmlformats.org/officeDocument/2006/relationships/hyperlink" Target="#Pisos!A1"/><Relationship Id="rId12" Type="http://schemas.openxmlformats.org/officeDocument/2006/relationships/hyperlink" Target="#Ventanas!A1"/><Relationship Id="rId2" Type="http://schemas.openxmlformats.org/officeDocument/2006/relationships/hyperlink" Target="#ListaElementos!A1"/><Relationship Id="rId16" Type="http://schemas.openxmlformats.org/officeDocument/2006/relationships/hyperlink" Target="#'Muros exteriores'!A1"/><Relationship Id="rId1" Type="http://schemas.openxmlformats.org/officeDocument/2006/relationships/hyperlink" Target="#Registro!A1"/><Relationship Id="rId6" Type="http://schemas.openxmlformats.org/officeDocument/2006/relationships/hyperlink" Target="#Cimentaci&#243;n!A1"/><Relationship Id="rId11" Type="http://schemas.openxmlformats.org/officeDocument/2006/relationships/hyperlink" Target="#Puertas!A1"/><Relationship Id="rId5" Type="http://schemas.openxmlformats.org/officeDocument/2006/relationships/image" Target="../media/image3.svg"/><Relationship Id="rId15" Type="http://schemas.openxmlformats.org/officeDocument/2006/relationships/hyperlink" Target="#'Muros Interiores'!A1"/><Relationship Id="rId10" Type="http://schemas.openxmlformats.org/officeDocument/2006/relationships/hyperlink" Target="#Estructura!A1"/><Relationship Id="rId4" Type="http://schemas.openxmlformats.org/officeDocument/2006/relationships/image" Target="../media/image2.png"/><Relationship Id="rId9" Type="http://schemas.openxmlformats.org/officeDocument/2006/relationships/hyperlink" Target="#Entrepiso!A1"/><Relationship Id="rId14" Type="http://schemas.openxmlformats.org/officeDocument/2006/relationships/hyperlink" Target="#Otros!A1"/></Relationships>
</file>

<file path=xl/drawings/_rels/drawing8.xml.rels><?xml version="1.0" encoding="UTF-8" standalone="yes"?>
<Relationships xmlns="http://schemas.openxmlformats.org/package/2006/relationships"><Relationship Id="rId8" Type="http://schemas.openxmlformats.org/officeDocument/2006/relationships/hyperlink" Target="#Techos!A1"/><Relationship Id="rId13" Type="http://schemas.openxmlformats.org/officeDocument/2006/relationships/hyperlink" Target="#'Inst. especiales'!A1"/><Relationship Id="rId3" Type="http://schemas.openxmlformats.org/officeDocument/2006/relationships/hyperlink" Target="#Inicio!A1"/><Relationship Id="rId7" Type="http://schemas.openxmlformats.org/officeDocument/2006/relationships/hyperlink" Target="#Pisos!A1"/><Relationship Id="rId12" Type="http://schemas.openxmlformats.org/officeDocument/2006/relationships/hyperlink" Target="#Ventanas!A1"/><Relationship Id="rId2" Type="http://schemas.openxmlformats.org/officeDocument/2006/relationships/hyperlink" Target="#ListaElementos!A1"/><Relationship Id="rId16" Type="http://schemas.openxmlformats.org/officeDocument/2006/relationships/hyperlink" Target="#'Muros exteriores'!A1"/><Relationship Id="rId1" Type="http://schemas.openxmlformats.org/officeDocument/2006/relationships/hyperlink" Target="#Registro!A1"/><Relationship Id="rId6" Type="http://schemas.openxmlformats.org/officeDocument/2006/relationships/hyperlink" Target="#Cimentaci&#243;n!A1"/><Relationship Id="rId11" Type="http://schemas.openxmlformats.org/officeDocument/2006/relationships/hyperlink" Target="#Puertas!A1"/><Relationship Id="rId5" Type="http://schemas.openxmlformats.org/officeDocument/2006/relationships/image" Target="../media/image3.svg"/><Relationship Id="rId15" Type="http://schemas.openxmlformats.org/officeDocument/2006/relationships/hyperlink" Target="#'Muros Interiores'!A1"/><Relationship Id="rId10" Type="http://schemas.openxmlformats.org/officeDocument/2006/relationships/hyperlink" Target="#Estructura!A1"/><Relationship Id="rId4" Type="http://schemas.openxmlformats.org/officeDocument/2006/relationships/image" Target="../media/image2.png"/><Relationship Id="rId9" Type="http://schemas.openxmlformats.org/officeDocument/2006/relationships/hyperlink" Target="#Entrepiso!A1"/><Relationship Id="rId14" Type="http://schemas.openxmlformats.org/officeDocument/2006/relationships/hyperlink" Target="#Otros!A1"/></Relationships>
</file>

<file path=xl/drawings/_rels/drawing9.xml.rels><?xml version="1.0" encoding="UTF-8" standalone="yes"?>
<Relationships xmlns="http://schemas.openxmlformats.org/package/2006/relationships"><Relationship Id="rId8" Type="http://schemas.openxmlformats.org/officeDocument/2006/relationships/hyperlink" Target="#Techos!A1"/><Relationship Id="rId13" Type="http://schemas.openxmlformats.org/officeDocument/2006/relationships/hyperlink" Target="#'Inst. especiales'!A1"/><Relationship Id="rId3" Type="http://schemas.openxmlformats.org/officeDocument/2006/relationships/hyperlink" Target="#Inicio!A1"/><Relationship Id="rId7" Type="http://schemas.openxmlformats.org/officeDocument/2006/relationships/hyperlink" Target="#Pisos!A1"/><Relationship Id="rId12" Type="http://schemas.openxmlformats.org/officeDocument/2006/relationships/hyperlink" Target="#Ventanas!A1"/><Relationship Id="rId2" Type="http://schemas.openxmlformats.org/officeDocument/2006/relationships/hyperlink" Target="#ListaElementos!A1"/><Relationship Id="rId16" Type="http://schemas.openxmlformats.org/officeDocument/2006/relationships/hyperlink" Target="#'Muros exteriores'!A1"/><Relationship Id="rId1" Type="http://schemas.openxmlformats.org/officeDocument/2006/relationships/hyperlink" Target="#Registro!A1"/><Relationship Id="rId6" Type="http://schemas.openxmlformats.org/officeDocument/2006/relationships/hyperlink" Target="#Cimentaci&#243;n!A1"/><Relationship Id="rId11" Type="http://schemas.openxmlformats.org/officeDocument/2006/relationships/hyperlink" Target="#Puertas!A1"/><Relationship Id="rId5" Type="http://schemas.openxmlformats.org/officeDocument/2006/relationships/image" Target="../media/image3.svg"/><Relationship Id="rId15" Type="http://schemas.openxmlformats.org/officeDocument/2006/relationships/hyperlink" Target="#'Muros Interiores'!A1"/><Relationship Id="rId10" Type="http://schemas.openxmlformats.org/officeDocument/2006/relationships/hyperlink" Target="#Estructura!A1"/><Relationship Id="rId4" Type="http://schemas.openxmlformats.org/officeDocument/2006/relationships/image" Target="../media/image2.png"/><Relationship Id="rId9" Type="http://schemas.openxmlformats.org/officeDocument/2006/relationships/hyperlink" Target="#Entrepiso!A1"/><Relationship Id="rId14" Type="http://schemas.openxmlformats.org/officeDocument/2006/relationships/hyperlink" Target="#Otros!A1"/></Relationships>
</file>

<file path=xl/drawings/_rels/drawing10.xml.rels><?xml version="1.0" encoding="UTF-8" standalone="yes"?>
<Relationships xmlns="http://schemas.openxmlformats.org/package/2006/relationships"><Relationship Id="rId8" Type="http://schemas.openxmlformats.org/officeDocument/2006/relationships/hyperlink" Target="#Techos!A1"/><Relationship Id="rId13" Type="http://schemas.openxmlformats.org/officeDocument/2006/relationships/hyperlink" Target="#Otros!A1"/><Relationship Id="rId3" Type="http://schemas.openxmlformats.org/officeDocument/2006/relationships/hyperlink" Target="#Inicio!A1"/><Relationship Id="rId7" Type="http://schemas.openxmlformats.org/officeDocument/2006/relationships/hyperlink" Target="#Pisos!A1"/><Relationship Id="rId12" Type="http://schemas.openxmlformats.org/officeDocument/2006/relationships/hyperlink" Target="#Ventanas!A1"/><Relationship Id="rId2" Type="http://schemas.openxmlformats.org/officeDocument/2006/relationships/hyperlink" Target="#ListaElementos!A1"/><Relationship Id="rId1" Type="http://schemas.openxmlformats.org/officeDocument/2006/relationships/hyperlink" Target="#Registro!A1"/><Relationship Id="rId6" Type="http://schemas.openxmlformats.org/officeDocument/2006/relationships/hyperlink" Target="#Cimentaci&#243;n!A1"/><Relationship Id="rId11" Type="http://schemas.openxmlformats.org/officeDocument/2006/relationships/hyperlink" Target="#Puertas!A1"/><Relationship Id="rId5" Type="http://schemas.openxmlformats.org/officeDocument/2006/relationships/image" Target="../media/image3.svg"/><Relationship Id="rId15" Type="http://schemas.openxmlformats.org/officeDocument/2006/relationships/hyperlink" Target="#'Muros exteriores'!A1"/><Relationship Id="rId10" Type="http://schemas.openxmlformats.org/officeDocument/2006/relationships/hyperlink" Target="#Estructura!A1"/><Relationship Id="rId4" Type="http://schemas.openxmlformats.org/officeDocument/2006/relationships/image" Target="../media/image2.png"/><Relationship Id="rId9" Type="http://schemas.openxmlformats.org/officeDocument/2006/relationships/hyperlink" Target="#Entrepiso!A1"/><Relationship Id="rId14" Type="http://schemas.openxmlformats.org/officeDocument/2006/relationships/hyperlink" Target="#'Muros Interiores'!A1"/></Relationships>
</file>

<file path=xl/drawings/_rels/drawing11.xml.rels><?xml version="1.0" encoding="UTF-8" standalone="yes"?>
<Relationships xmlns="http://schemas.openxmlformats.org/package/2006/relationships"><Relationship Id="rId8" Type="http://schemas.openxmlformats.org/officeDocument/2006/relationships/hyperlink" Target="#Techos!A1"/><Relationship Id="rId13" Type="http://schemas.openxmlformats.org/officeDocument/2006/relationships/hyperlink" Target="#'Inst. especiales'!A1"/><Relationship Id="rId3" Type="http://schemas.openxmlformats.org/officeDocument/2006/relationships/hyperlink" Target="#Inicio!A1"/><Relationship Id="rId7" Type="http://schemas.openxmlformats.org/officeDocument/2006/relationships/hyperlink" Target="#Pisos!A1"/><Relationship Id="rId12" Type="http://schemas.openxmlformats.org/officeDocument/2006/relationships/hyperlink" Target="#Ventanas!A1"/><Relationship Id="rId2" Type="http://schemas.openxmlformats.org/officeDocument/2006/relationships/hyperlink" Target="#ListaElementos!A1"/><Relationship Id="rId16" Type="http://schemas.openxmlformats.org/officeDocument/2006/relationships/hyperlink" Target="#'Muros exteriores'!A1"/><Relationship Id="rId1" Type="http://schemas.openxmlformats.org/officeDocument/2006/relationships/hyperlink" Target="#Registro!A1"/><Relationship Id="rId6" Type="http://schemas.openxmlformats.org/officeDocument/2006/relationships/hyperlink" Target="#Cimentaci&#243;n!A1"/><Relationship Id="rId11" Type="http://schemas.openxmlformats.org/officeDocument/2006/relationships/hyperlink" Target="#Puertas!A1"/><Relationship Id="rId5" Type="http://schemas.openxmlformats.org/officeDocument/2006/relationships/image" Target="../media/image3.svg"/><Relationship Id="rId15" Type="http://schemas.openxmlformats.org/officeDocument/2006/relationships/hyperlink" Target="#'Muros Interiores'!A1"/><Relationship Id="rId10" Type="http://schemas.openxmlformats.org/officeDocument/2006/relationships/hyperlink" Target="#Estructura!A1"/><Relationship Id="rId4" Type="http://schemas.openxmlformats.org/officeDocument/2006/relationships/image" Target="../media/image2.png"/><Relationship Id="rId9" Type="http://schemas.openxmlformats.org/officeDocument/2006/relationships/hyperlink" Target="#Entrepiso!A1"/><Relationship Id="rId14" Type="http://schemas.openxmlformats.org/officeDocument/2006/relationships/hyperlink" Target="#Otros!A1"/></Relationships>
</file>

<file path=xl/drawings/_rels/drawing12.xml.rels><?xml version="1.0" encoding="UTF-8" standalone="yes"?>
<Relationships xmlns="http://schemas.openxmlformats.org/package/2006/relationships"><Relationship Id="rId3" Type="http://schemas.openxmlformats.org/officeDocument/2006/relationships/hyperlink" Target="#Registro!A1"/><Relationship Id="rId7" Type="http://schemas.openxmlformats.org/officeDocument/2006/relationships/image" Target="../media/image9.png"/><Relationship Id="rId2" Type="http://schemas.openxmlformats.org/officeDocument/2006/relationships/image" Target="../media/image6.png"/><Relationship Id="rId1" Type="http://schemas.openxmlformats.org/officeDocument/2006/relationships/image" Target="../media/image5.png"/><Relationship Id="rId6" Type="http://schemas.openxmlformats.org/officeDocument/2006/relationships/image" Target="../media/image8.png"/><Relationship Id="rId5" Type="http://schemas.openxmlformats.org/officeDocument/2006/relationships/image" Target="../media/image7.png"/><Relationship Id="rId4" Type="http://schemas.openxmlformats.org/officeDocument/2006/relationships/hyperlink" Target="#ListaElementos!A1"/></Relationships>
</file>

<file path=xl/drawings/_rels/drawing13.xml.rels><?xml version="1.0" encoding="UTF-8" standalone="yes"?>
<Relationships xmlns="http://schemas.openxmlformats.org/package/2006/relationships"><Relationship Id="rId8" Type="http://schemas.openxmlformats.org/officeDocument/2006/relationships/hyperlink" Target="#Pisos!A1"/><Relationship Id="rId13" Type="http://schemas.openxmlformats.org/officeDocument/2006/relationships/hyperlink" Target="#Ventanas!A1"/><Relationship Id="rId3" Type="http://schemas.openxmlformats.org/officeDocument/2006/relationships/hyperlink" Target="#Inicio!A1"/><Relationship Id="rId7" Type="http://schemas.openxmlformats.org/officeDocument/2006/relationships/hyperlink" Target="#Cimentaci&#243;n!A1"/><Relationship Id="rId12" Type="http://schemas.openxmlformats.org/officeDocument/2006/relationships/hyperlink" Target="#Puertas!A1"/><Relationship Id="rId17" Type="http://schemas.openxmlformats.org/officeDocument/2006/relationships/hyperlink" Target="#'Muros exteriores'!A1"/><Relationship Id="rId2" Type="http://schemas.openxmlformats.org/officeDocument/2006/relationships/hyperlink" Target="#ListaElementos!A1"/><Relationship Id="rId16" Type="http://schemas.openxmlformats.org/officeDocument/2006/relationships/hyperlink" Target="#'Muros Interiores'!A1"/><Relationship Id="rId1" Type="http://schemas.openxmlformats.org/officeDocument/2006/relationships/hyperlink" Target="#Registro!A1"/><Relationship Id="rId6" Type="http://schemas.openxmlformats.org/officeDocument/2006/relationships/image" Target="../media/image6.png"/><Relationship Id="rId11" Type="http://schemas.openxmlformats.org/officeDocument/2006/relationships/hyperlink" Target="#Estructura!A1"/><Relationship Id="rId5" Type="http://schemas.openxmlformats.org/officeDocument/2006/relationships/image" Target="../media/image3.svg"/><Relationship Id="rId15" Type="http://schemas.openxmlformats.org/officeDocument/2006/relationships/hyperlink" Target="#Otros!A1"/><Relationship Id="rId10" Type="http://schemas.openxmlformats.org/officeDocument/2006/relationships/hyperlink" Target="#Entrepiso!A1"/><Relationship Id="rId4" Type="http://schemas.openxmlformats.org/officeDocument/2006/relationships/image" Target="../media/image2.png"/><Relationship Id="rId9" Type="http://schemas.openxmlformats.org/officeDocument/2006/relationships/hyperlink" Target="#Techos!A1"/><Relationship Id="rId14" Type="http://schemas.openxmlformats.org/officeDocument/2006/relationships/hyperlink" Target="#'Inst. especiales'!A1"/></Relationships>
</file>

<file path=xl/drawings/_rels/drawing14.xml.rels><?xml version="1.0" encoding="UTF-8" standalone="yes"?>
<Relationships xmlns="http://schemas.openxmlformats.org/package/2006/relationships"><Relationship Id="rId8" Type="http://schemas.openxmlformats.org/officeDocument/2006/relationships/image" Target="../media/image3.svg"/><Relationship Id="rId3" Type="http://schemas.openxmlformats.org/officeDocument/2006/relationships/diagramQuickStyle" Target="../diagrams/quickStyle1.xml"/><Relationship Id="rId7" Type="http://schemas.openxmlformats.org/officeDocument/2006/relationships/image" Target="../media/image2.png"/><Relationship Id="rId2" Type="http://schemas.openxmlformats.org/officeDocument/2006/relationships/diagramLayout" Target="../diagrams/layout1.xml"/><Relationship Id="rId1" Type="http://schemas.openxmlformats.org/officeDocument/2006/relationships/diagramData" Target="../diagrams/data1.xml"/><Relationship Id="rId6" Type="http://schemas.openxmlformats.org/officeDocument/2006/relationships/hyperlink" Target="#Inicio!A1"/><Relationship Id="rId5" Type="http://schemas.microsoft.com/office/2007/relationships/diagramDrawing" Target="../diagrams/drawing1.xml"/><Relationship Id="rId4" Type="http://schemas.openxmlformats.org/officeDocument/2006/relationships/diagramColors" Target="../diagrams/colors1.xml"/></Relationships>
</file>

<file path=xl/drawings/_rels/drawing15.xml.rels><?xml version="1.0" encoding="UTF-8" standalone="yes"?>
<Relationships xmlns="http://schemas.openxmlformats.org/package/2006/relationships"><Relationship Id="rId8" Type="http://schemas.openxmlformats.org/officeDocument/2006/relationships/image" Target="../media/image3.svg"/><Relationship Id="rId3" Type="http://schemas.openxmlformats.org/officeDocument/2006/relationships/image" Target="../media/image12.png"/><Relationship Id="rId7" Type="http://schemas.openxmlformats.org/officeDocument/2006/relationships/image" Target="../media/image2.png"/><Relationship Id="rId2" Type="http://schemas.openxmlformats.org/officeDocument/2006/relationships/image" Target="../media/image11.svg"/><Relationship Id="rId1" Type="http://schemas.openxmlformats.org/officeDocument/2006/relationships/image" Target="../media/image10.png"/><Relationship Id="rId6" Type="http://schemas.openxmlformats.org/officeDocument/2006/relationships/image" Target="../media/image15.svg"/><Relationship Id="rId5" Type="http://schemas.openxmlformats.org/officeDocument/2006/relationships/image" Target="../media/image14.png"/><Relationship Id="rId4" Type="http://schemas.openxmlformats.org/officeDocument/2006/relationships/image" Target="../media/image13.svg"/></Relationships>
</file>

<file path=xl/drawings/_rels/drawing16.xml.rels><?xml version="1.0" encoding="UTF-8" standalone="yes"?>
<Relationships xmlns="http://schemas.openxmlformats.org/package/2006/relationships"><Relationship Id="rId2" Type="http://schemas.openxmlformats.org/officeDocument/2006/relationships/image" Target="../media/image17.svg"/><Relationship Id="rId1" Type="http://schemas.openxmlformats.org/officeDocument/2006/relationships/image" Target="../media/image16.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15</xdr:row>
          <xdr:rowOff>0</xdr:rowOff>
        </xdr:from>
        <xdr:to>
          <xdr:col>3</xdr:col>
          <xdr:colOff>63500</xdr:colOff>
          <xdr:row>16</xdr:row>
          <xdr:rowOff>63500</xdr:rowOff>
        </xdr:to>
        <xdr:sp macro="" textlink="">
          <xdr:nvSpPr>
            <xdr:cNvPr id="67585" name="TempCombo" hidden="1">
              <a:extLst>
                <a:ext uri="{63B3BB69-23CF-44E3-9099-C40C66FF867C}">
                  <a14:compatExt spid="_x0000_s67585"/>
                </a:ext>
                <a:ext uri="{FF2B5EF4-FFF2-40B4-BE49-F238E27FC236}">
                  <a16:creationId xmlns:a16="http://schemas.microsoft.com/office/drawing/2014/main" id="{00000000-0008-0000-0000-0000010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twoCellAnchor editAs="absolute">
    <xdr:from>
      <xdr:col>0</xdr:col>
      <xdr:colOff>267452</xdr:colOff>
      <xdr:row>0</xdr:row>
      <xdr:rowOff>43731</xdr:rowOff>
    </xdr:from>
    <xdr:to>
      <xdr:col>0</xdr:col>
      <xdr:colOff>1167452</xdr:colOff>
      <xdr:row>1</xdr:row>
      <xdr:rowOff>145049</xdr:rowOff>
    </xdr:to>
    <xdr:sp macro="" textlink="">
      <xdr:nvSpPr>
        <xdr:cNvPr id="23" name="Flecha: cheurón 22">
          <a:hlinkClick xmlns:r="http://schemas.openxmlformats.org/officeDocument/2006/relationships" r:id="rId1"/>
          <a:extLst>
            <a:ext uri="{FF2B5EF4-FFF2-40B4-BE49-F238E27FC236}">
              <a16:creationId xmlns:a16="http://schemas.microsoft.com/office/drawing/2014/main" id="{00000000-0008-0000-0000-000017000000}"/>
            </a:ext>
          </a:extLst>
        </xdr:cNvPr>
        <xdr:cNvSpPr/>
      </xdr:nvSpPr>
      <xdr:spPr>
        <a:xfrm>
          <a:off x="267452" y="43731"/>
          <a:ext cx="900000" cy="283881"/>
        </a:xfrm>
        <a:prstGeom prst="chevron">
          <a:avLst>
            <a:gd name="adj" fmla="val 25204"/>
          </a:avLst>
        </a:prstGeom>
        <a:solidFill>
          <a:schemeClr val="bg1">
            <a:lumMod val="85000"/>
          </a:schemeClr>
        </a:solid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900" b="1">
              <a:solidFill>
                <a:schemeClr val="bg2">
                  <a:lumMod val="50000"/>
                </a:schemeClr>
              </a:solidFill>
            </a:rPr>
            <a:t>Filtros</a:t>
          </a:r>
        </a:p>
      </xdr:txBody>
    </xdr:sp>
    <xdr:clientData/>
  </xdr:twoCellAnchor>
  <xdr:twoCellAnchor editAs="absolute">
    <xdr:from>
      <xdr:col>0</xdr:col>
      <xdr:colOff>1132620</xdr:colOff>
      <xdr:row>0</xdr:row>
      <xdr:rowOff>43731</xdr:rowOff>
    </xdr:from>
    <xdr:to>
      <xdr:col>1</xdr:col>
      <xdr:colOff>172070</xdr:colOff>
      <xdr:row>1</xdr:row>
      <xdr:rowOff>145049</xdr:rowOff>
    </xdr:to>
    <xdr:sp macro="" textlink="">
      <xdr:nvSpPr>
        <xdr:cNvPr id="24" name="Flecha: cheurón 23">
          <a:hlinkClick xmlns:r="http://schemas.openxmlformats.org/officeDocument/2006/relationships" r:id="rId2"/>
          <a:extLst>
            <a:ext uri="{FF2B5EF4-FFF2-40B4-BE49-F238E27FC236}">
              <a16:creationId xmlns:a16="http://schemas.microsoft.com/office/drawing/2014/main" id="{00000000-0008-0000-0000-000018000000}"/>
            </a:ext>
          </a:extLst>
        </xdr:cNvPr>
        <xdr:cNvSpPr/>
      </xdr:nvSpPr>
      <xdr:spPr>
        <a:xfrm>
          <a:off x="1132620" y="43731"/>
          <a:ext cx="896825" cy="283881"/>
        </a:xfrm>
        <a:prstGeom prst="chevron">
          <a:avLst>
            <a:gd name="adj" fmla="val 25204"/>
          </a:avLst>
        </a:prstGeom>
        <a:solidFill>
          <a:schemeClr val="bg1">
            <a:lumMod val="85000"/>
          </a:schemeClr>
        </a:solid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900" b="1">
              <a:solidFill>
                <a:schemeClr val="bg2">
                  <a:lumMod val="50000"/>
                </a:schemeClr>
              </a:solidFill>
            </a:rPr>
            <a:t>Elementos</a:t>
          </a:r>
        </a:p>
      </xdr:txBody>
    </xdr:sp>
    <xdr:clientData/>
  </xdr:twoCellAnchor>
  <xdr:twoCellAnchor editAs="absolute">
    <xdr:from>
      <xdr:col>0</xdr:col>
      <xdr:colOff>15873</xdr:colOff>
      <xdr:row>0</xdr:row>
      <xdr:rowOff>37686</xdr:rowOff>
    </xdr:from>
    <xdr:to>
      <xdr:col>0</xdr:col>
      <xdr:colOff>303873</xdr:colOff>
      <xdr:row>1</xdr:row>
      <xdr:rowOff>139604</xdr:rowOff>
    </xdr:to>
    <xdr:grpSp>
      <xdr:nvGrpSpPr>
        <xdr:cNvPr id="25" name="Grupo 24">
          <a:hlinkClick xmlns:r="http://schemas.openxmlformats.org/officeDocument/2006/relationships" r:id="rId3"/>
          <a:extLst>
            <a:ext uri="{FF2B5EF4-FFF2-40B4-BE49-F238E27FC236}">
              <a16:creationId xmlns:a16="http://schemas.microsoft.com/office/drawing/2014/main" id="{00000000-0008-0000-0000-000019000000}"/>
            </a:ext>
          </a:extLst>
        </xdr:cNvPr>
        <xdr:cNvGrpSpPr/>
      </xdr:nvGrpSpPr>
      <xdr:grpSpPr>
        <a:xfrm>
          <a:off x="15873" y="37686"/>
          <a:ext cx="288000" cy="284481"/>
          <a:chOff x="82550" y="2604297"/>
          <a:chExt cx="288012" cy="285079"/>
        </a:xfrm>
      </xdr:grpSpPr>
      <xdr:sp macro="" textlink="">
        <xdr:nvSpPr>
          <xdr:cNvPr id="26" name="Hexágono 25">
            <a:extLst>
              <a:ext uri="{FF2B5EF4-FFF2-40B4-BE49-F238E27FC236}">
                <a16:creationId xmlns:a16="http://schemas.microsoft.com/office/drawing/2014/main" id="{00000000-0008-0000-0000-00001A000000}"/>
              </a:ext>
            </a:extLst>
          </xdr:cNvPr>
          <xdr:cNvSpPr/>
        </xdr:nvSpPr>
        <xdr:spPr>
          <a:xfrm>
            <a:off x="82550" y="2604297"/>
            <a:ext cx="288012" cy="285079"/>
          </a:xfrm>
          <a:prstGeom prst="hexagon">
            <a:avLst/>
          </a:prstGeom>
          <a:solidFill>
            <a:schemeClr val="accent3"/>
          </a:solidFill>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t"/>
          <a:lstStyle/>
          <a:p>
            <a:pPr algn="l"/>
            <a:endParaRPr lang="en-US" sz="1100">
              <a:solidFill>
                <a:schemeClr val="bg2">
                  <a:lumMod val="50000"/>
                </a:schemeClr>
              </a:solidFill>
            </a:endParaRPr>
          </a:p>
        </xdr:txBody>
      </xdr:sp>
      <xdr:pic>
        <xdr:nvPicPr>
          <xdr:cNvPr id="27" name="Gráfico 26" descr="Hogar">
            <a:extLst>
              <a:ext uri="{FF2B5EF4-FFF2-40B4-BE49-F238E27FC236}">
                <a16:creationId xmlns:a16="http://schemas.microsoft.com/office/drawing/2014/main" id="{00000000-0008-0000-0000-00001B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127002" y="2648604"/>
            <a:ext cx="196858" cy="195756"/>
          </a:xfrm>
          <a:prstGeom prst="rect">
            <a:avLst/>
          </a:prstGeom>
        </xdr:spPr>
      </xdr:pic>
    </xdr:grpSp>
    <xdr:clientData/>
  </xdr:twoCellAnchor>
  <xdr:twoCellAnchor editAs="absolute">
    <xdr:from>
      <xdr:col>1</xdr:col>
      <xdr:colOff>141829</xdr:colOff>
      <xdr:row>0</xdr:row>
      <xdr:rowOff>45313</xdr:rowOff>
    </xdr:from>
    <xdr:to>
      <xdr:col>1</xdr:col>
      <xdr:colOff>1041829</xdr:colOff>
      <xdr:row>1</xdr:row>
      <xdr:rowOff>146631</xdr:rowOff>
    </xdr:to>
    <xdr:sp macro="" textlink="">
      <xdr:nvSpPr>
        <xdr:cNvPr id="28" name="Flecha: cheurón 27">
          <a:extLst>
            <a:ext uri="{FF2B5EF4-FFF2-40B4-BE49-F238E27FC236}">
              <a16:creationId xmlns:a16="http://schemas.microsoft.com/office/drawing/2014/main" id="{00000000-0008-0000-0000-00001C000000}"/>
            </a:ext>
          </a:extLst>
        </xdr:cNvPr>
        <xdr:cNvSpPr/>
      </xdr:nvSpPr>
      <xdr:spPr>
        <a:xfrm>
          <a:off x="1999204" y="45313"/>
          <a:ext cx="900000" cy="283881"/>
        </a:xfrm>
        <a:prstGeom prst="chevron">
          <a:avLst>
            <a:gd name="adj" fmla="val 25204"/>
          </a:avLst>
        </a:prstGeom>
        <a:solidFill>
          <a:schemeClr val="accent3"/>
        </a:solidFill>
        <a:ln>
          <a:solidFill>
            <a:schemeClr val="accent3">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850" b="1">
              <a:solidFill>
                <a:schemeClr val="tx1"/>
              </a:solidFill>
            </a:rPr>
            <a:t>Cimentación</a:t>
          </a:r>
        </a:p>
      </xdr:txBody>
    </xdr:sp>
    <xdr:clientData/>
  </xdr:twoCellAnchor>
  <xdr:twoCellAnchor editAs="absolute">
    <xdr:from>
      <xdr:col>2</xdr:col>
      <xdr:colOff>704806</xdr:colOff>
      <xdr:row>0</xdr:row>
      <xdr:rowOff>43731</xdr:rowOff>
    </xdr:from>
    <xdr:to>
      <xdr:col>2</xdr:col>
      <xdr:colOff>1606394</xdr:colOff>
      <xdr:row>1</xdr:row>
      <xdr:rowOff>145049</xdr:rowOff>
    </xdr:to>
    <xdr:sp macro="" textlink="">
      <xdr:nvSpPr>
        <xdr:cNvPr id="29" name="Flecha: cheurón 28">
          <a:hlinkClick xmlns:r="http://schemas.openxmlformats.org/officeDocument/2006/relationships" r:id="rId6"/>
          <a:extLst>
            <a:ext uri="{FF2B5EF4-FFF2-40B4-BE49-F238E27FC236}">
              <a16:creationId xmlns:a16="http://schemas.microsoft.com/office/drawing/2014/main" id="{00000000-0008-0000-0000-00001D000000}"/>
            </a:ext>
          </a:extLst>
        </xdr:cNvPr>
        <xdr:cNvSpPr/>
      </xdr:nvSpPr>
      <xdr:spPr>
        <a:xfrm>
          <a:off x="4602119" y="43731"/>
          <a:ext cx="901588" cy="283881"/>
        </a:xfrm>
        <a:prstGeom prst="chevron">
          <a:avLst>
            <a:gd name="adj" fmla="val 25204"/>
          </a:avLst>
        </a:prstGeom>
        <a:solidFill>
          <a:schemeClr val="bg1">
            <a:lumMod val="85000"/>
          </a:schemeClr>
        </a:solid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900" b="1">
              <a:solidFill>
                <a:schemeClr val="bg2">
                  <a:lumMod val="50000"/>
                </a:schemeClr>
              </a:solidFill>
            </a:rPr>
            <a:t>Pisos</a:t>
          </a:r>
        </a:p>
      </xdr:txBody>
    </xdr:sp>
    <xdr:clientData/>
  </xdr:twoCellAnchor>
  <xdr:twoCellAnchor editAs="absolute">
    <xdr:from>
      <xdr:col>2</xdr:col>
      <xdr:colOff>1571562</xdr:colOff>
      <xdr:row>0</xdr:row>
      <xdr:rowOff>43731</xdr:rowOff>
    </xdr:from>
    <xdr:to>
      <xdr:col>2</xdr:col>
      <xdr:colOff>2471562</xdr:colOff>
      <xdr:row>1</xdr:row>
      <xdr:rowOff>145049</xdr:rowOff>
    </xdr:to>
    <xdr:sp macro="" textlink="">
      <xdr:nvSpPr>
        <xdr:cNvPr id="30" name="Flecha: cheurón 29">
          <a:hlinkClick xmlns:r="http://schemas.openxmlformats.org/officeDocument/2006/relationships" r:id="rId7"/>
          <a:extLst>
            <a:ext uri="{FF2B5EF4-FFF2-40B4-BE49-F238E27FC236}">
              <a16:creationId xmlns:a16="http://schemas.microsoft.com/office/drawing/2014/main" id="{00000000-0008-0000-0000-00001E000000}"/>
            </a:ext>
          </a:extLst>
        </xdr:cNvPr>
        <xdr:cNvSpPr/>
      </xdr:nvSpPr>
      <xdr:spPr>
        <a:xfrm>
          <a:off x="5468875" y="43731"/>
          <a:ext cx="900000" cy="283881"/>
        </a:xfrm>
        <a:prstGeom prst="chevron">
          <a:avLst>
            <a:gd name="adj" fmla="val 25204"/>
          </a:avLst>
        </a:prstGeom>
        <a:solidFill>
          <a:schemeClr val="bg1">
            <a:lumMod val="85000"/>
          </a:schemeClr>
        </a:solid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900" b="1">
              <a:solidFill>
                <a:schemeClr val="bg2">
                  <a:lumMod val="50000"/>
                </a:schemeClr>
              </a:solidFill>
            </a:rPr>
            <a:t>Techos</a:t>
          </a:r>
        </a:p>
      </xdr:txBody>
    </xdr:sp>
    <xdr:clientData/>
  </xdr:twoCellAnchor>
  <xdr:twoCellAnchor editAs="absolute">
    <xdr:from>
      <xdr:col>2</xdr:col>
      <xdr:colOff>2436730</xdr:colOff>
      <xdr:row>0</xdr:row>
      <xdr:rowOff>43731</xdr:rowOff>
    </xdr:from>
    <xdr:to>
      <xdr:col>2</xdr:col>
      <xdr:colOff>3336730</xdr:colOff>
      <xdr:row>1</xdr:row>
      <xdr:rowOff>145049</xdr:rowOff>
    </xdr:to>
    <xdr:sp macro="" textlink="">
      <xdr:nvSpPr>
        <xdr:cNvPr id="31" name="Flecha: cheurón 30">
          <a:hlinkClick xmlns:r="http://schemas.openxmlformats.org/officeDocument/2006/relationships" r:id="rId8"/>
          <a:extLst>
            <a:ext uri="{FF2B5EF4-FFF2-40B4-BE49-F238E27FC236}">
              <a16:creationId xmlns:a16="http://schemas.microsoft.com/office/drawing/2014/main" id="{00000000-0008-0000-0000-00001F000000}"/>
            </a:ext>
          </a:extLst>
        </xdr:cNvPr>
        <xdr:cNvSpPr/>
      </xdr:nvSpPr>
      <xdr:spPr>
        <a:xfrm>
          <a:off x="6334043" y="43731"/>
          <a:ext cx="900000" cy="283881"/>
        </a:xfrm>
        <a:prstGeom prst="chevron">
          <a:avLst>
            <a:gd name="adj" fmla="val 25204"/>
          </a:avLst>
        </a:prstGeom>
        <a:solidFill>
          <a:schemeClr val="bg1">
            <a:lumMod val="85000"/>
          </a:schemeClr>
        </a:solid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900" b="1">
              <a:solidFill>
                <a:schemeClr val="bg2">
                  <a:lumMod val="50000"/>
                </a:schemeClr>
              </a:solidFill>
            </a:rPr>
            <a:t>Entrepiso</a:t>
          </a:r>
        </a:p>
      </xdr:txBody>
    </xdr:sp>
    <xdr:clientData/>
  </xdr:twoCellAnchor>
  <xdr:twoCellAnchor editAs="absolute">
    <xdr:from>
      <xdr:col>2</xdr:col>
      <xdr:colOff>3301898</xdr:colOff>
      <xdr:row>0</xdr:row>
      <xdr:rowOff>43731</xdr:rowOff>
    </xdr:from>
    <xdr:to>
      <xdr:col>3</xdr:col>
      <xdr:colOff>669711</xdr:colOff>
      <xdr:row>1</xdr:row>
      <xdr:rowOff>145049</xdr:rowOff>
    </xdr:to>
    <xdr:sp macro="" textlink="">
      <xdr:nvSpPr>
        <xdr:cNvPr id="32" name="Flecha: cheurón 31">
          <a:hlinkClick xmlns:r="http://schemas.openxmlformats.org/officeDocument/2006/relationships" r:id="rId9"/>
          <a:extLst>
            <a:ext uri="{FF2B5EF4-FFF2-40B4-BE49-F238E27FC236}">
              <a16:creationId xmlns:a16="http://schemas.microsoft.com/office/drawing/2014/main" id="{00000000-0008-0000-0000-000020000000}"/>
            </a:ext>
          </a:extLst>
        </xdr:cNvPr>
        <xdr:cNvSpPr/>
      </xdr:nvSpPr>
      <xdr:spPr>
        <a:xfrm>
          <a:off x="7199211" y="43731"/>
          <a:ext cx="900000" cy="283881"/>
        </a:xfrm>
        <a:prstGeom prst="chevron">
          <a:avLst>
            <a:gd name="adj" fmla="val 25204"/>
          </a:avLst>
        </a:prstGeom>
        <a:solidFill>
          <a:schemeClr val="bg1">
            <a:lumMod val="85000"/>
          </a:schemeClr>
        </a:solid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900" b="1">
              <a:solidFill>
                <a:schemeClr val="bg2">
                  <a:lumMod val="50000"/>
                </a:schemeClr>
              </a:solidFill>
            </a:rPr>
            <a:t>Estructura</a:t>
          </a:r>
        </a:p>
      </xdr:txBody>
    </xdr:sp>
    <xdr:clientData/>
  </xdr:twoCellAnchor>
  <xdr:twoCellAnchor editAs="absolute">
    <xdr:from>
      <xdr:col>3</xdr:col>
      <xdr:colOff>634879</xdr:colOff>
      <xdr:row>0</xdr:row>
      <xdr:rowOff>43731</xdr:rowOff>
    </xdr:from>
    <xdr:to>
      <xdr:col>5</xdr:col>
      <xdr:colOff>12466</xdr:colOff>
      <xdr:row>1</xdr:row>
      <xdr:rowOff>145049</xdr:rowOff>
    </xdr:to>
    <xdr:sp macro="" textlink="">
      <xdr:nvSpPr>
        <xdr:cNvPr id="33" name="Flecha: cheurón 32">
          <a:hlinkClick xmlns:r="http://schemas.openxmlformats.org/officeDocument/2006/relationships" r:id="rId10"/>
          <a:extLst>
            <a:ext uri="{FF2B5EF4-FFF2-40B4-BE49-F238E27FC236}">
              <a16:creationId xmlns:a16="http://schemas.microsoft.com/office/drawing/2014/main" id="{00000000-0008-0000-0000-000021000000}"/>
            </a:ext>
          </a:extLst>
        </xdr:cNvPr>
        <xdr:cNvSpPr/>
      </xdr:nvSpPr>
      <xdr:spPr>
        <a:xfrm>
          <a:off x="8064379" y="43731"/>
          <a:ext cx="901587" cy="283881"/>
        </a:xfrm>
        <a:prstGeom prst="chevron">
          <a:avLst>
            <a:gd name="adj" fmla="val 25204"/>
          </a:avLst>
        </a:prstGeom>
        <a:solidFill>
          <a:schemeClr val="bg1">
            <a:lumMod val="85000"/>
          </a:schemeClr>
        </a:solid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900" b="1">
              <a:solidFill>
                <a:schemeClr val="bg2">
                  <a:lumMod val="50000"/>
                </a:schemeClr>
              </a:solidFill>
            </a:rPr>
            <a:t>Puertas</a:t>
          </a:r>
        </a:p>
      </xdr:txBody>
    </xdr:sp>
    <xdr:clientData/>
  </xdr:twoCellAnchor>
  <xdr:twoCellAnchor editAs="absolute">
    <xdr:from>
      <xdr:col>4</xdr:col>
      <xdr:colOff>739634</xdr:colOff>
      <xdr:row>0</xdr:row>
      <xdr:rowOff>43731</xdr:rowOff>
    </xdr:from>
    <xdr:to>
      <xdr:col>5</xdr:col>
      <xdr:colOff>877634</xdr:colOff>
      <xdr:row>1</xdr:row>
      <xdr:rowOff>145049</xdr:rowOff>
    </xdr:to>
    <xdr:sp macro="" textlink="">
      <xdr:nvSpPr>
        <xdr:cNvPr id="34" name="Flecha: cheurón 33">
          <a:hlinkClick xmlns:r="http://schemas.openxmlformats.org/officeDocument/2006/relationships" r:id="rId11"/>
          <a:extLst>
            <a:ext uri="{FF2B5EF4-FFF2-40B4-BE49-F238E27FC236}">
              <a16:creationId xmlns:a16="http://schemas.microsoft.com/office/drawing/2014/main" id="{00000000-0008-0000-0000-000022000000}"/>
            </a:ext>
          </a:extLst>
        </xdr:cNvPr>
        <xdr:cNvSpPr/>
      </xdr:nvSpPr>
      <xdr:spPr>
        <a:xfrm>
          <a:off x="8931134" y="43731"/>
          <a:ext cx="900000" cy="283881"/>
        </a:xfrm>
        <a:prstGeom prst="chevron">
          <a:avLst>
            <a:gd name="adj" fmla="val 25204"/>
          </a:avLst>
        </a:prstGeom>
        <a:solidFill>
          <a:schemeClr val="bg1">
            <a:lumMod val="85000"/>
          </a:schemeClr>
        </a:solid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900" b="1">
              <a:solidFill>
                <a:schemeClr val="bg2">
                  <a:lumMod val="50000"/>
                </a:schemeClr>
              </a:solidFill>
            </a:rPr>
            <a:t>Ventanas</a:t>
          </a:r>
        </a:p>
      </xdr:txBody>
    </xdr:sp>
    <xdr:clientData/>
  </xdr:twoCellAnchor>
  <xdr:twoCellAnchor editAs="absolute">
    <xdr:from>
      <xdr:col>5</xdr:col>
      <xdr:colOff>842802</xdr:colOff>
      <xdr:row>0</xdr:row>
      <xdr:rowOff>43731</xdr:rowOff>
    </xdr:from>
    <xdr:to>
      <xdr:col>5</xdr:col>
      <xdr:colOff>1742802</xdr:colOff>
      <xdr:row>1</xdr:row>
      <xdr:rowOff>145049</xdr:rowOff>
    </xdr:to>
    <xdr:sp macro="" textlink="">
      <xdr:nvSpPr>
        <xdr:cNvPr id="35" name="Flecha: cheurón 34">
          <a:hlinkClick xmlns:r="http://schemas.openxmlformats.org/officeDocument/2006/relationships" r:id="rId12"/>
          <a:extLst>
            <a:ext uri="{FF2B5EF4-FFF2-40B4-BE49-F238E27FC236}">
              <a16:creationId xmlns:a16="http://schemas.microsoft.com/office/drawing/2014/main" id="{00000000-0008-0000-0000-000023000000}"/>
            </a:ext>
          </a:extLst>
        </xdr:cNvPr>
        <xdr:cNvSpPr/>
      </xdr:nvSpPr>
      <xdr:spPr>
        <a:xfrm>
          <a:off x="9796302" y="43731"/>
          <a:ext cx="900000" cy="283881"/>
        </a:xfrm>
        <a:prstGeom prst="chevron">
          <a:avLst>
            <a:gd name="adj" fmla="val 25204"/>
          </a:avLst>
        </a:prstGeom>
        <a:solidFill>
          <a:schemeClr val="bg1">
            <a:lumMod val="85000"/>
          </a:schemeClr>
        </a:solid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900" b="1">
              <a:solidFill>
                <a:schemeClr val="bg2">
                  <a:lumMod val="50000"/>
                </a:schemeClr>
              </a:solidFill>
            </a:rPr>
            <a:t>Especiales</a:t>
          </a:r>
        </a:p>
      </xdr:txBody>
    </xdr:sp>
    <xdr:clientData/>
  </xdr:twoCellAnchor>
  <xdr:twoCellAnchor editAs="absolute">
    <xdr:from>
      <xdr:col>5</xdr:col>
      <xdr:colOff>1707972</xdr:colOff>
      <xdr:row>0</xdr:row>
      <xdr:rowOff>43731</xdr:rowOff>
    </xdr:from>
    <xdr:to>
      <xdr:col>5</xdr:col>
      <xdr:colOff>2607972</xdr:colOff>
      <xdr:row>1</xdr:row>
      <xdr:rowOff>145049</xdr:rowOff>
    </xdr:to>
    <xdr:sp macro="" textlink="">
      <xdr:nvSpPr>
        <xdr:cNvPr id="36" name="Flecha: cheurón 35">
          <a:hlinkClick xmlns:r="http://schemas.openxmlformats.org/officeDocument/2006/relationships" r:id="rId13"/>
          <a:extLst>
            <a:ext uri="{FF2B5EF4-FFF2-40B4-BE49-F238E27FC236}">
              <a16:creationId xmlns:a16="http://schemas.microsoft.com/office/drawing/2014/main" id="{00000000-0008-0000-0000-000024000000}"/>
            </a:ext>
          </a:extLst>
        </xdr:cNvPr>
        <xdr:cNvSpPr/>
      </xdr:nvSpPr>
      <xdr:spPr>
        <a:xfrm>
          <a:off x="10661472" y="43731"/>
          <a:ext cx="900000" cy="283881"/>
        </a:xfrm>
        <a:prstGeom prst="chevron">
          <a:avLst>
            <a:gd name="adj" fmla="val 25204"/>
          </a:avLst>
        </a:prstGeom>
        <a:solidFill>
          <a:schemeClr val="bg1">
            <a:lumMod val="85000"/>
          </a:schemeClr>
        </a:solid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900" b="1">
              <a:solidFill>
                <a:schemeClr val="bg2">
                  <a:lumMod val="50000"/>
                </a:schemeClr>
              </a:solidFill>
            </a:rPr>
            <a:t>Otros</a:t>
          </a:r>
        </a:p>
      </xdr:txBody>
    </xdr:sp>
    <xdr:clientData/>
  </xdr:twoCellAnchor>
  <xdr:twoCellAnchor editAs="absolute">
    <xdr:from>
      <xdr:col>1</xdr:col>
      <xdr:colOff>1879576</xdr:colOff>
      <xdr:row>0</xdr:row>
      <xdr:rowOff>112</xdr:rowOff>
    </xdr:from>
    <xdr:to>
      <xdr:col>2</xdr:col>
      <xdr:colOff>739638</xdr:colOff>
      <xdr:row>2</xdr:row>
      <xdr:rowOff>25556</xdr:rowOff>
    </xdr:to>
    <xdr:grpSp>
      <xdr:nvGrpSpPr>
        <xdr:cNvPr id="37" name="Grupo 36">
          <a:hlinkClick xmlns:r="http://schemas.openxmlformats.org/officeDocument/2006/relationships" r:id="rId14"/>
          <a:extLst>
            <a:ext uri="{FF2B5EF4-FFF2-40B4-BE49-F238E27FC236}">
              <a16:creationId xmlns:a16="http://schemas.microsoft.com/office/drawing/2014/main" id="{00000000-0008-0000-0000-000025000000}"/>
            </a:ext>
          </a:extLst>
        </xdr:cNvPr>
        <xdr:cNvGrpSpPr/>
      </xdr:nvGrpSpPr>
      <xdr:grpSpPr>
        <a:xfrm>
          <a:off x="3736951" y="112"/>
          <a:ext cx="900000" cy="390569"/>
          <a:chOff x="2962972" y="31860"/>
          <a:chExt cx="900000" cy="390956"/>
        </a:xfrm>
        <a:solidFill>
          <a:schemeClr val="bg1">
            <a:lumMod val="85000"/>
          </a:schemeClr>
        </a:solidFill>
      </xdr:grpSpPr>
      <xdr:sp macro="" textlink="">
        <xdr:nvSpPr>
          <xdr:cNvPr id="38" name="Flecha: cheurón 37">
            <a:extLst>
              <a:ext uri="{FF2B5EF4-FFF2-40B4-BE49-F238E27FC236}">
                <a16:creationId xmlns:a16="http://schemas.microsoft.com/office/drawing/2014/main" id="{00000000-0008-0000-0000-000026000000}"/>
              </a:ext>
            </a:extLst>
          </xdr:cNvPr>
          <xdr:cNvSpPr/>
        </xdr:nvSpPr>
        <xdr:spPr>
          <a:xfrm>
            <a:off x="2962972" y="75479"/>
            <a:ext cx="900000" cy="284074"/>
          </a:xfrm>
          <a:prstGeom prst="chevron">
            <a:avLst>
              <a:gd name="adj" fmla="val 25204"/>
            </a:avLst>
          </a:prstGeom>
          <a:grp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endParaRPr lang="en-US" sz="900" b="1">
              <a:solidFill>
                <a:schemeClr val="bg2">
                  <a:lumMod val="50000"/>
                </a:schemeClr>
              </a:solidFill>
            </a:endParaRPr>
          </a:p>
        </xdr:txBody>
      </xdr:sp>
      <xdr:sp macro="" textlink="">
        <xdr:nvSpPr>
          <xdr:cNvPr id="39" name="CuadroTexto 38">
            <a:extLst>
              <a:ext uri="{FF2B5EF4-FFF2-40B4-BE49-F238E27FC236}">
                <a16:creationId xmlns:a16="http://schemas.microsoft.com/office/drawing/2014/main" id="{00000000-0008-0000-0000-000027000000}"/>
              </a:ext>
            </a:extLst>
          </xdr:cNvPr>
          <xdr:cNvSpPr txBox="1"/>
        </xdr:nvSpPr>
        <xdr:spPr>
          <a:xfrm>
            <a:off x="3187700" y="31860"/>
            <a:ext cx="662568" cy="3909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900" b="1">
                <a:solidFill>
                  <a:schemeClr val="bg2">
                    <a:lumMod val="50000"/>
                  </a:schemeClr>
                </a:solidFill>
                <a:effectLst/>
                <a:latin typeface="+mn-lt"/>
                <a:ea typeface="+mn-ea"/>
                <a:cs typeface="+mn-cs"/>
              </a:rPr>
              <a:t>Muros</a:t>
            </a:r>
            <a:r>
              <a:rPr lang="en-US" sz="900" b="1" baseline="0">
                <a:solidFill>
                  <a:schemeClr val="bg2">
                    <a:lumMod val="50000"/>
                  </a:schemeClr>
                </a:solidFill>
                <a:effectLst/>
                <a:latin typeface="+mn-lt"/>
                <a:ea typeface="+mn-ea"/>
                <a:cs typeface="+mn-cs"/>
              </a:rPr>
              <a:t> Exteriores</a:t>
            </a:r>
            <a:endParaRPr lang="en-US" sz="900">
              <a:solidFill>
                <a:schemeClr val="bg2">
                  <a:lumMod val="50000"/>
                </a:schemeClr>
              </a:solidFill>
              <a:effectLst/>
            </a:endParaRPr>
          </a:p>
        </xdr:txBody>
      </xdr:sp>
    </xdr:grpSp>
    <xdr:clientData/>
  </xdr:twoCellAnchor>
  <xdr:twoCellAnchor editAs="absolute">
    <xdr:from>
      <xdr:col>1</xdr:col>
      <xdr:colOff>1010100</xdr:colOff>
      <xdr:row>0</xdr:row>
      <xdr:rowOff>0</xdr:rowOff>
    </xdr:from>
    <xdr:to>
      <xdr:col>1</xdr:col>
      <xdr:colOff>1910100</xdr:colOff>
      <xdr:row>2</xdr:row>
      <xdr:rowOff>14715</xdr:rowOff>
    </xdr:to>
    <xdr:grpSp>
      <xdr:nvGrpSpPr>
        <xdr:cNvPr id="40" name="Grupo 39">
          <a:hlinkClick xmlns:r="http://schemas.openxmlformats.org/officeDocument/2006/relationships" r:id="rId15"/>
          <a:extLst>
            <a:ext uri="{FF2B5EF4-FFF2-40B4-BE49-F238E27FC236}">
              <a16:creationId xmlns:a16="http://schemas.microsoft.com/office/drawing/2014/main" id="{00000000-0008-0000-0000-000028000000}"/>
            </a:ext>
          </a:extLst>
        </xdr:cNvPr>
        <xdr:cNvGrpSpPr/>
      </xdr:nvGrpSpPr>
      <xdr:grpSpPr>
        <a:xfrm>
          <a:off x="2867475" y="0"/>
          <a:ext cx="900000" cy="379840"/>
          <a:chOff x="2097804" y="31748"/>
          <a:chExt cx="900000" cy="380227"/>
        </a:xfrm>
        <a:solidFill>
          <a:schemeClr val="bg1">
            <a:lumMod val="85000"/>
          </a:schemeClr>
        </a:solidFill>
      </xdr:grpSpPr>
      <xdr:sp macro="" textlink="">
        <xdr:nvSpPr>
          <xdr:cNvPr id="41" name="Flecha: cheurón 40">
            <a:extLst>
              <a:ext uri="{FF2B5EF4-FFF2-40B4-BE49-F238E27FC236}">
                <a16:creationId xmlns:a16="http://schemas.microsoft.com/office/drawing/2014/main" id="{00000000-0008-0000-0000-000029000000}"/>
              </a:ext>
            </a:extLst>
          </xdr:cNvPr>
          <xdr:cNvSpPr/>
        </xdr:nvSpPr>
        <xdr:spPr>
          <a:xfrm>
            <a:off x="2097804" y="75479"/>
            <a:ext cx="900000" cy="284074"/>
          </a:xfrm>
          <a:prstGeom prst="chevron">
            <a:avLst>
              <a:gd name="adj" fmla="val 25204"/>
            </a:avLst>
          </a:prstGeom>
          <a:grp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endParaRPr lang="en-US" sz="1000" b="1">
              <a:solidFill>
                <a:schemeClr val="bg2">
                  <a:lumMod val="50000"/>
                </a:schemeClr>
              </a:solidFill>
            </a:endParaRPr>
          </a:p>
        </xdr:txBody>
      </xdr:sp>
      <xdr:sp macro="" textlink="">
        <xdr:nvSpPr>
          <xdr:cNvPr id="42" name="CuadroTexto 41">
            <a:extLst>
              <a:ext uri="{FF2B5EF4-FFF2-40B4-BE49-F238E27FC236}">
                <a16:creationId xmlns:a16="http://schemas.microsoft.com/office/drawing/2014/main" id="{00000000-0008-0000-0000-00002A000000}"/>
              </a:ext>
            </a:extLst>
          </xdr:cNvPr>
          <xdr:cNvSpPr txBox="1"/>
        </xdr:nvSpPr>
        <xdr:spPr>
          <a:xfrm>
            <a:off x="2286000" y="31748"/>
            <a:ext cx="672171" cy="3802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900" b="1">
                <a:solidFill>
                  <a:schemeClr val="bg2">
                    <a:lumMod val="50000"/>
                  </a:schemeClr>
                </a:solidFill>
                <a:effectLst/>
                <a:latin typeface="+mn-lt"/>
                <a:ea typeface="+mn-ea"/>
                <a:cs typeface="+mn-cs"/>
              </a:rPr>
              <a:t>Muros</a:t>
            </a:r>
            <a:r>
              <a:rPr lang="en-US" sz="900" b="1" baseline="0">
                <a:solidFill>
                  <a:schemeClr val="bg2">
                    <a:lumMod val="50000"/>
                  </a:schemeClr>
                </a:solidFill>
                <a:effectLst/>
                <a:latin typeface="+mn-lt"/>
                <a:ea typeface="+mn-ea"/>
                <a:cs typeface="+mn-cs"/>
              </a:rPr>
              <a:t> Interiores</a:t>
            </a:r>
            <a:endParaRPr lang="en-US" sz="900">
              <a:solidFill>
                <a:schemeClr val="bg2">
                  <a:lumMod val="50000"/>
                </a:schemeClr>
              </a:solidFill>
              <a:effectLst/>
            </a:endParaRPr>
          </a:p>
        </xdr:txBody>
      </xdr:sp>
    </xdr:grp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10</xdr:row>
          <xdr:rowOff>0</xdr:rowOff>
        </xdr:from>
        <xdr:to>
          <xdr:col>3</xdr:col>
          <xdr:colOff>63500</xdr:colOff>
          <xdr:row>11</xdr:row>
          <xdr:rowOff>63500</xdr:rowOff>
        </xdr:to>
        <xdr:sp macro="" textlink="">
          <xdr:nvSpPr>
            <xdr:cNvPr id="66561" name="TempCombo" hidden="1">
              <a:extLst>
                <a:ext uri="{63B3BB69-23CF-44E3-9099-C40C66FF867C}">
                  <a14:compatExt spid="_x0000_s66561"/>
                </a:ext>
                <a:ext uri="{FF2B5EF4-FFF2-40B4-BE49-F238E27FC236}">
                  <a16:creationId xmlns:a16="http://schemas.microsoft.com/office/drawing/2014/main" id="{00000000-0008-0000-0100-0000010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twoCellAnchor editAs="absolute">
    <xdr:from>
      <xdr:col>0</xdr:col>
      <xdr:colOff>253168</xdr:colOff>
      <xdr:row>0</xdr:row>
      <xdr:rowOff>43731</xdr:rowOff>
    </xdr:from>
    <xdr:to>
      <xdr:col>0</xdr:col>
      <xdr:colOff>1153168</xdr:colOff>
      <xdr:row>1</xdr:row>
      <xdr:rowOff>145049</xdr:rowOff>
    </xdr:to>
    <xdr:sp macro="" textlink="">
      <xdr:nvSpPr>
        <xdr:cNvPr id="3" name="Flecha: cheurón 2">
          <a:hlinkClick xmlns:r="http://schemas.openxmlformats.org/officeDocument/2006/relationships" r:id="rId1"/>
          <a:extLst>
            <a:ext uri="{FF2B5EF4-FFF2-40B4-BE49-F238E27FC236}">
              <a16:creationId xmlns:a16="http://schemas.microsoft.com/office/drawing/2014/main" id="{00000000-0008-0000-0100-000003000000}"/>
            </a:ext>
          </a:extLst>
        </xdr:cNvPr>
        <xdr:cNvSpPr/>
      </xdr:nvSpPr>
      <xdr:spPr>
        <a:xfrm>
          <a:off x="253168" y="43731"/>
          <a:ext cx="900000" cy="285468"/>
        </a:xfrm>
        <a:prstGeom prst="chevron">
          <a:avLst>
            <a:gd name="adj" fmla="val 25204"/>
          </a:avLst>
        </a:prstGeom>
        <a:solidFill>
          <a:schemeClr val="bg1">
            <a:lumMod val="85000"/>
          </a:schemeClr>
        </a:solid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900" b="1">
              <a:solidFill>
                <a:schemeClr val="bg2">
                  <a:lumMod val="50000"/>
                </a:schemeClr>
              </a:solidFill>
            </a:rPr>
            <a:t>Filtros</a:t>
          </a:r>
        </a:p>
      </xdr:txBody>
    </xdr:sp>
    <xdr:clientData/>
  </xdr:twoCellAnchor>
  <xdr:twoCellAnchor editAs="absolute">
    <xdr:from>
      <xdr:col>0</xdr:col>
      <xdr:colOff>1118336</xdr:colOff>
      <xdr:row>0</xdr:row>
      <xdr:rowOff>43731</xdr:rowOff>
    </xdr:from>
    <xdr:to>
      <xdr:col>1</xdr:col>
      <xdr:colOff>157786</xdr:colOff>
      <xdr:row>1</xdr:row>
      <xdr:rowOff>145049</xdr:rowOff>
    </xdr:to>
    <xdr:sp macro="" textlink="">
      <xdr:nvSpPr>
        <xdr:cNvPr id="4" name="Flecha: cheurón 3">
          <a:hlinkClick xmlns:r="http://schemas.openxmlformats.org/officeDocument/2006/relationships" r:id="rId2"/>
          <a:extLst>
            <a:ext uri="{FF2B5EF4-FFF2-40B4-BE49-F238E27FC236}">
              <a16:creationId xmlns:a16="http://schemas.microsoft.com/office/drawing/2014/main" id="{00000000-0008-0000-0100-000004000000}"/>
            </a:ext>
          </a:extLst>
        </xdr:cNvPr>
        <xdr:cNvSpPr/>
      </xdr:nvSpPr>
      <xdr:spPr>
        <a:xfrm>
          <a:off x="1118336" y="43731"/>
          <a:ext cx="900000" cy="285468"/>
        </a:xfrm>
        <a:prstGeom prst="chevron">
          <a:avLst>
            <a:gd name="adj" fmla="val 25204"/>
          </a:avLst>
        </a:prstGeom>
        <a:solidFill>
          <a:schemeClr val="bg1">
            <a:lumMod val="85000"/>
          </a:schemeClr>
        </a:solid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900" b="1">
              <a:solidFill>
                <a:schemeClr val="bg2">
                  <a:lumMod val="50000"/>
                </a:schemeClr>
              </a:solidFill>
            </a:rPr>
            <a:t>Elementos</a:t>
          </a:r>
        </a:p>
      </xdr:txBody>
    </xdr:sp>
    <xdr:clientData/>
  </xdr:twoCellAnchor>
  <xdr:twoCellAnchor editAs="absolute">
    <xdr:from>
      <xdr:col>0</xdr:col>
      <xdr:colOff>0</xdr:colOff>
      <xdr:row>0</xdr:row>
      <xdr:rowOff>44038</xdr:rowOff>
    </xdr:from>
    <xdr:to>
      <xdr:col>0</xdr:col>
      <xdr:colOff>288000</xdr:colOff>
      <xdr:row>1</xdr:row>
      <xdr:rowOff>145956</xdr:rowOff>
    </xdr:to>
    <xdr:grpSp>
      <xdr:nvGrpSpPr>
        <xdr:cNvPr id="5" name="Grupo 4">
          <a:hlinkClick xmlns:r="http://schemas.openxmlformats.org/officeDocument/2006/relationships" r:id="rId3"/>
          <a:extLst>
            <a:ext uri="{FF2B5EF4-FFF2-40B4-BE49-F238E27FC236}">
              <a16:creationId xmlns:a16="http://schemas.microsoft.com/office/drawing/2014/main" id="{00000000-0008-0000-0100-000005000000}"/>
            </a:ext>
          </a:extLst>
        </xdr:cNvPr>
        <xdr:cNvGrpSpPr/>
      </xdr:nvGrpSpPr>
      <xdr:grpSpPr>
        <a:xfrm>
          <a:off x="0" y="44038"/>
          <a:ext cx="288000" cy="284481"/>
          <a:chOff x="82550" y="2604297"/>
          <a:chExt cx="288012" cy="285079"/>
        </a:xfrm>
      </xdr:grpSpPr>
      <xdr:sp macro="" textlink="">
        <xdr:nvSpPr>
          <xdr:cNvPr id="6" name="Hexágono 5">
            <a:extLst>
              <a:ext uri="{FF2B5EF4-FFF2-40B4-BE49-F238E27FC236}">
                <a16:creationId xmlns:a16="http://schemas.microsoft.com/office/drawing/2014/main" id="{00000000-0008-0000-0100-000006000000}"/>
              </a:ext>
            </a:extLst>
          </xdr:cNvPr>
          <xdr:cNvSpPr/>
        </xdr:nvSpPr>
        <xdr:spPr>
          <a:xfrm>
            <a:off x="82550" y="2604297"/>
            <a:ext cx="288012" cy="285079"/>
          </a:xfrm>
          <a:prstGeom prst="hexagon">
            <a:avLst/>
          </a:prstGeom>
          <a:solidFill>
            <a:schemeClr val="accent3"/>
          </a:solidFill>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t"/>
          <a:lstStyle/>
          <a:p>
            <a:pPr algn="l"/>
            <a:endParaRPr lang="en-US" sz="1100">
              <a:solidFill>
                <a:schemeClr val="bg2">
                  <a:lumMod val="50000"/>
                </a:schemeClr>
              </a:solidFill>
            </a:endParaRPr>
          </a:p>
        </xdr:txBody>
      </xdr:sp>
      <xdr:pic>
        <xdr:nvPicPr>
          <xdr:cNvPr id="7" name="Gráfico 6" descr="Hogar">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127002" y="2648604"/>
            <a:ext cx="196858" cy="195756"/>
          </a:xfrm>
          <a:prstGeom prst="rect">
            <a:avLst/>
          </a:prstGeom>
        </xdr:spPr>
      </xdr:pic>
    </xdr:grpSp>
    <xdr:clientData/>
  </xdr:twoCellAnchor>
  <xdr:twoCellAnchor editAs="absolute">
    <xdr:from>
      <xdr:col>1</xdr:col>
      <xdr:colOff>126998</xdr:colOff>
      <xdr:row>0</xdr:row>
      <xdr:rowOff>47626</xdr:rowOff>
    </xdr:from>
    <xdr:to>
      <xdr:col>1</xdr:col>
      <xdr:colOff>1023823</xdr:colOff>
      <xdr:row>1</xdr:row>
      <xdr:rowOff>148944</xdr:rowOff>
    </xdr:to>
    <xdr:sp macro="" textlink="">
      <xdr:nvSpPr>
        <xdr:cNvPr id="8" name="Flecha: cheurón 7">
          <a:hlinkClick xmlns:r="http://schemas.openxmlformats.org/officeDocument/2006/relationships" r:id="rId6"/>
          <a:extLst>
            <a:ext uri="{FF2B5EF4-FFF2-40B4-BE49-F238E27FC236}">
              <a16:creationId xmlns:a16="http://schemas.microsoft.com/office/drawing/2014/main" id="{00000000-0008-0000-0100-000008000000}"/>
            </a:ext>
          </a:extLst>
        </xdr:cNvPr>
        <xdr:cNvSpPr/>
      </xdr:nvSpPr>
      <xdr:spPr>
        <a:xfrm>
          <a:off x="1987548" y="47626"/>
          <a:ext cx="896825" cy="285468"/>
        </a:xfrm>
        <a:prstGeom prst="chevron">
          <a:avLst>
            <a:gd name="adj" fmla="val 25204"/>
          </a:avLst>
        </a:prstGeom>
        <a:solidFill>
          <a:schemeClr val="bg1">
            <a:lumMod val="85000"/>
          </a:schemeClr>
        </a:solid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850" b="1">
              <a:solidFill>
                <a:schemeClr val="bg2">
                  <a:lumMod val="50000"/>
                </a:schemeClr>
              </a:solidFill>
            </a:rPr>
            <a:t>Cimentación</a:t>
          </a:r>
        </a:p>
      </xdr:txBody>
    </xdr:sp>
    <xdr:clientData/>
  </xdr:twoCellAnchor>
  <xdr:twoCellAnchor editAs="absolute">
    <xdr:from>
      <xdr:col>2</xdr:col>
      <xdr:colOff>682586</xdr:colOff>
      <xdr:row>0</xdr:row>
      <xdr:rowOff>51669</xdr:rowOff>
    </xdr:from>
    <xdr:to>
      <xdr:col>2</xdr:col>
      <xdr:colOff>1584174</xdr:colOff>
      <xdr:row>1</xdr:row>
      <xdr:rowOff>152987</xdr:rowOff>
    </xdr:to>
    <xdr:sp macro="" textlink="">
      <xdr:nvSpPr>
        <xdr:cNvPr id="9" name="Flecha: cheurón 8">
          <a:hlinkClick xmlns:r="http://schemas.openxmlformats.org/officeDocument/2006/relationships" r:id="rId7"/>
          <a:extLst>
            <a:ext uri="{FF2B5EF4-FFF2-40B4-BE49-F238E27FC236}">
              <a16:creationId xmlns:a16="http://schemas.microsoft.com/office/drawing/2014/main" id="{00000000-0008-0000-0100-000009000000}"/>
            </a:ext>
          </a:extLst>
        </xdr:cNvPr>
        <xdr:cNvSpPr/>
      </xdr:nvSpPr>
      <xdr:spPr>
        <a:xfrm>
          <a:off x="4581486" y="51669"/>
          <a:ext cx="901588" cy="285468"/>
        </a:xfrm>
        <a:prstGeom prst="chevron">
          <a:avLst>
            <a:gd name="adj" fmla="val 25204"/>
          </a:avLst>
        </a:prstGeom>
        <a:solidFill>
          <a:schemeClr val="bg1">
            <a:lumMod val="85000"/>
          </a:schemeClr>
        </a:solid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900" b="1">
              <a:solidFill>
                <a:schemeClr val="bg2">
                  <a:lumMod val="50000"/>
                </a:schemeClr>
              </a:solidFill>
            </a:rPr>
            <a:t>Pisos</a:t>
          </a:r>
        </a:p>
      </xdr:txBody>
    </xdr:sp>
    <xdr:clientData/>
  </xdr:twoCellAnchor>
  <xdr:twoCellAnchor editAs="absolute">
    <xdr:from>
      <xdr:col>2</xdr:col>
      <xdr:colOff>1549342</xdr:colOff>
      <xdr:row>0</xdr:row>
      <xdr:rowOff>51669</xdr:rowOff>
    </xdr:from>
    <xdr:to>
      <xdr:col>2</xdr:col>
      <xdr:colOff>2449342</xdr:colOff>
      <xdr:row>1</xdr:row>
      <xdr:rowOff>152987</xdr:rowOff>
    </xdr:to>
    <xdr:sp macro="" textlink="">
      <xdr:nvSpPr>
        <xdr:cNvPr id="10" name="Flecha: cheurón 9">
          <a:hlinkClick xmlns:r="http://schemas.openxmlformats.org/officeDocument/2006/relationships" r:id="rId8"/>
          <a:extLst>
            <a:ext uri="{FF2B5EF4-FFF2-40B4-BE49-F238E27FC236}">
              <a16:creationId xmlns:a16="http://schemas.microsoft.com/office/drawing/2014/main" id="{00000000-0008-0000-0100-00000A000000}"/>
            </a:ext>
          </a:extLst>
        </xdr:cNvPr>
        <xdr:cNvSpPr/>
      </xdr:nvSpPr>
      <xdr:spPr>
        <a:xfrm>
          <a:off x="5448242" y="51669"/>
          <a:ext cx="900000" cy="285468"/>
        </a:xfrm>
        <a:prstGeom prst="chevron">
          <a:avLst>
            <a:gd name="adj" fmla="val 25204"/>
          </a:avLst>
        </a:prstGeom>
        <a:solidFill>
          <a:schemeClr val="bg1">
            <a:lumMod val="85000"/>
          </a:schemeClr>
        </a:solid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900" b="1">
              <a:solidFill>
                <a:schemeClr val="bg2">
                  <a:lumMod val="50000"/>
                </a:schemeClr>
              </a:solidFill>
            </a:rPr>
            <a:t>Techos</a:t>
          </a:r>
        </a:p>
      </xdr:txBody>
    </xdr:sp>
    <xdr:clientData/>
  </xdr:twoCellAnchor>
  <xdr:twoCellAnchor editAs="absolute">
    <xdr:from>
      <xdr:col>2</xdr:col>
      <xdr:colOff>2414510</xdr:colOff>
      <xdr:row>0</xdr:row>
      <xdr:rowOff>51669</xdr:rowOff>
    </xdr:from>
    <xdr:to>
      <xdr:col>2</xdr:col>
      <xdr:colOff>3314510</xdr:colOff>
      <xdr:row>1</xdr:row>
      <xdr:rowOff>152987</xdr:rowOff>
    </xdr:to>
    <xdr:sp macro="" textlink="">
      <xdr:nvSpPr>
        <xdr:cNvPr id="11" name="Flecha: cheurón 10">
          <a:hlinkClick xmlns:r="http://schemas.openxmlformats.org/officeDocument/2006/relationships" r:id="rId9"/>
          <a:extLst>
            <a:ext uri="{FF2B5EF4-FFF2-40B4-BE49-F238E27FC236}">
              <a16:creationId xmlns:a16="http://schemas.microsoft.com/office/drawing/2014/main" id="{00000000-0008-0000-0100-00000B000000}"/>
            </a:ext>
          </a:extLst>
        </xdr:cNvPr>
        <xdr:cNvSpPr/>
      </xdr:nvSpPr>
      <xdr:spPr>
        <a:xfrm>
          <a:off x="6313410" y="51669"/>
          <a:ext cx="900000" cy="285468"/>
        </a:xfrm>
        <a:prstGeom prst="chevron">
          <a:avLst>
            <a:gd name="adj" fmla="val 25204"/>
          </a:avLst>
        </a:prstGeom>
        <a:solidFill>
          <a:schemeClr val="bg1">
            <a:lumMod val="85000"/>
          </a:schemeClr>
        </a:solid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900" b="1">
              <a:solidFill>
                <a:schemeClr val="bg2">
                  <a:lumMod val="50000"/>
                </a:schemeClr>
              </a:solidFill>
            </a:rPr>
            <a:t>Entrepiso</a:t>
          </a:r>
        </a:p>
      </xdr:txBody>
    </xdr:sp>
    <xdr:clientData/>
  </xdr:twoCellAnchor>
  <xdr:twoCellAnchor editAs="absolute">
    <xdr:from>
      <xdr:col>2</xdr:col>
      <xdr:colOff>3279678</xdr:colOff>
      <xdr:row>0</xdr:row>
      <xdr:rowOff>51669</xdr:rowOff>
    </xdr:from>
    <xdr:to>
      <xdr:col>3</xdr:col>
      <xdr:colOff>647491</xdr:colOff>
      <xdr:row>1</xdr:row>
      <xdr:rowOff>152987</xdr:rowOff>
    </xdr:to>
    <xdr:sp macro="" textlink="">
      <xdr:nvSpPr>
        <xdr:cNvPr id="12" name="Flecha: cheurón 11">
          <a:hlinkClick xmlns:r="http://schemas.openxmlformats.org/officeDocument/2006/relationships" r:id="rId10"/>
          <a:extLst>
            <a:ext uri="{FF2B5EF4-FFF2-40B4-BE49-F238E27FC236}">
              <a16:creationId xmlns:a16="http://schemas.microsoft.com/office/drawing/2014/main" id="{00000000-0008-0000-0100-00000C000000}"/>
            </a:ext>
          </a:extLst>
        </xdr:cNvPr>
        <xdr:cNvSpPr/>
      </xdr:nvSpPr>
      <xdr:spPr>
        <a:xfrm>
          <a:off x="7178578" y="51669"/>
          <a:ext cx="898413" cy="285468"/>
        </a:xfrm>
        <a:prstGeom prst="chevron">
          <a:avLst>
            <a:gd name="adj" fmla="val 25204"/>
          </a:avLst>
        </a:prstGeom>
        <a:solidFill>
          <a:schemeClr val="bg1">
            <a:lumMod val="85000"/>
          </a:schemeClr>
        </a:solid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900" b="1">
              <a:solidFill>
                <a:schemeClr val="bg2">
                  <a:lumMod val="50000"/>
                </a:schemeClr>
              </a:solidFill>
            </a:rPr>
            <a:t>Estructura</a:t>
          </a:r>
        </a:p>
      </xdr:txBody>
    </xdr:sp>
    <xdr:clientData/>
  </xdr:twoCellAnchor>
  <xdr:twoCellAnchor editAs="absolute">
    <xdr:from>
      <xdr:col>3</xdr:col>
      <xdr:colOff>612659</xdr:colOff>
      <xdr:row>0</xdr:row>
      <xdr:rowOff>51669</xdr:rowOff>
    </xdr:from>
    <xdr:to>
      <xdr:col>4</xdr:col>
      <xdr:colOff>752246</xdr:colOff>
      <xdr:row>1</xdr:row>
      <xdr:rowOff>152987</xdr:rowOff>
    </xdr:to>
    <xdr:sp macro="" textlink="">
      <xdr:nvSpPr>
        <xdr:cNvPr id="13" name="Flecha: cheurón 12">
          <a:hlinkClick xmlns:r="http://schemas.openxmlformats.org/officeDocument/2006/relationships" r:id="rId11"/>
          <a:extLst>
            <a:ext uri="{FF2B5EF4-FFF2-40B4-BE49-F238E27FC236}">
              <a16:creationId xmlns:a16="http://schemas.microsoft.com/office/drawing/2014/main" id="{00000000-0008-0000-0100-00000D000000}"/>
            </a:ext>
          </a:extLst>
        </xdr:cNvPr>
        <xdr:cNvSpPr/>
      </xdr:nvSpPr>
      <xdr:spPr>
        <a:xfrm>
          <a:off x="8042159" y="51669"/>
          <a:ext cx="901587" cy="285468"/>
        </a:xfrm>
        <a:prstGeom prst="chevron">
          <a:avLst>
            <a:gd name="adj" fmla="val 25204"/>
          </a:avLst>
        </a:prstGeom>
        <a:solidFill>
          <a:schemeClr val="bg1">
            <a:lumMod val="85000"/>
          </a:schemeClr>
        </a:solid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900" b="1">
              <a:solidFill>
                <a:schemeClr val="bg2">
                  <a:lumMod val="50000"/>
                </a:schemeClr>
              </a:solidFill>
            </a:rPr>
            <a:t>Puertas</a:t>
          </a:r>
        </a:p>
      </xdr:txBody>
    </xdr:sp>
    <xdr:clientData/>
  </xdr:twoCellAnchor>
  <xdr:twoCellAnchor editAs="absolute">
    <xdr:from>
      <xdr:col>4</xdr:col>
      <xdr:colOff>717414</xdr:colOff>
      <xdr:row>0</xdr:row>
      <xdr:rowOff>51669</xdr:rowOff>
    </xdr:from>
    <xdr:to>
      <xdr:col>5</xdr:col>
      <xdr:colOff>855414</xdr:colOff>
      <xdr:row>1</xdr:row>
      <xdr:rowOff>152987</xdr:rowOff>
    </xdr:to>
    <xdr:sp macro="" textlink="">
      <xdr:nvSpPr>
        <xdr:cNvPr id="14" name="Flecha: cheurón 13">
          <a:hlinkClick xmlns:r="http://schemas.openxmlformats.org/officeDocument/2006/relationships" r:id="rId12"/>
          <a:extLst>
            <a:ext uri="{FF2B5EF4-FFF2-40B4-BE49-F238E27FC236}">
              <a16:creationId xmlns:a16="http://schemas.microsoft.com/office/drawing/2014/main" id="{00000000-0008-0000-0100-00000E000000}"/>
            </a:ext>
          </a:extLst>
        </xdr:cNvPr>
        <xdr:cNvSpPr/>
      </xdr:nvSpPr>
      <xdr:spPr>
        <a:xfrm>
          <a:off x="8908914" y="51669"/>
          <a:ext cx="900000" cy="285468"/>
        </a:xfrm>
        <a:prstGeom prst="chevron">
          <a:avLst>
            <a:gd name="adj" fmla="val 25204"/>
          </a:avLst>
        </a:prstGeom>
        <a:solidFill>
          <a:schemeClr val="bg1">
            <a:lumMod val="85000"/>
          </a:schemeClr>
        </a:solid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900" b="1">
              <a:solidFill>
                <a:schemeClr val="bg2">
                  <a:lumMod val="50000"/>
                </a:schemeClr>
              </a:solidFill>
            </a:rPr>
            <a:t>Ventanas</a:t>
          </a:r>
        </a:p>
      </xdr:txBody>
    </xdr:sp>
    <xdr:clientData/>
  </xdr:twoCellAnchor>
  <xdr:twoCellAnchor editAs="absolute">
    <xdr:from>
      <xdr:col>5</xdr:col>
      <xdr:colOff>820582</xdr:colOff>
      <xdr:row>0</xdr:row>
      <xdr:rowOff>51669</xdr:rowOff>
    </xdr:from>
    <xdr:to>
      <xdr:col>5</xdr:col>
      <xdr:colOff>1720582</xdr:colOff>
      <xdr:row>1</xdr:row>
      <xdr:rowOff>152987</xdr:rowOff>
    </xdr:to>
    <xdr:sp macro="" textlink="">
      <xdr:nvSpPr>
        <xdr:cNvPr id="15" name="Flecha: cheurón 14">
          <a:hlinkClick xmlns:r="http://schemas.openxmlformats.org/officeDocument/2006/relationships" r:id="rId13"/>
          <a:extLst>
            <a:ext uri="{FF2B5EF4-FFF2-40B4-BE49-F238E27FC236}">
              <a16:creationId xmlns:a16="http://schemas.microsoft.com/office/drawing/2014/main" id="{00000000-0008-0000-0100-00000F000000}"/>
            </a:ext>
          </a:extLst>
        </xdr:cNvPr>
        <xdr:cNvSpPr/>
      </xdr:nvSpPr>
      <xdr:spPr>
        <a:xfrm>
          <a:off x="9774082" y="51669"/>
          <a:ext cx="900000" cy="285468"/>
        </a:xfrm>
        <a:prstGeom prst="chevron">
          <a:avLst>
            <a:gd name="adj" fmla="val 25204"/>
          </a:avLst>
        </a:prstGeom>
        <a:solidFill>
          <a:schemeClr val="bg1">
            <a:lumMod val="85000"/>
          </a:schemeClr>
        </a:solid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900" b="1">
              <a:solidFill>
                <a:schemeClr val="bg2">
                  <a:lumMod val="50000"/>
                </a:schemeClr>
              </a:solidFill>
            </a:rPr>
            <a:t>Especiales</a:t>
          </a:r>
        </a:p>
      </xdr:txBody>
    </xdr:sp>
    <xdr:clientData/>
  </xdr:twoCellAnchor>
  <xdr:twoCellAnchor editAs="absolute">
    <xdr:from>
      <xdr:col>5</xdr:col>
      <xdr:colOff>1685752</xdr:colOff>
      <xdr:row>0</xdr:row>
      <xdr:rowOff>51669</xdr:rowOff>
    </xdr:from>
    <xdr:to>
      <xdr:col>5</xdr:col>
      <xdr:colOff>2585752</xdr:colOff>
      <xdr:row>1</xdr:row>
      <xdr:rowOff>152987</xdr:rowOff>
    </xdr:to>
    <xdr:sp macro="" textlink="">
      <xdr:nvSpPr>
        <xdr:cNvPr id="16" name="Flecha: cheurón 15">
          <a:hlinkClick xmlns:r="http://schemas.openxmlformats.org/officeDocument/2006/relationships" r:id="rId14"/>
          <a:extLst>
            <a:ext uri="{FF2B5EF4-FFF2-40B4-BE49-F238E27FC236}">
              <a16:creationId xmlns:a16="http://schemas.microsoft.com/office/drawing/2014/main" id="{00000000-0008-0000-0100-000010000000}"/>
            </a:ext>
          </a:extLst>
        </xdr:cNvPr>
        <xdr:cNvSpPr/>
      </xdr:nvSpPr>
      <xdr:spPr>
        <a:xfrm>
          <a:off x="10639252" y="51669"/>
          <a:ext cx="900000" cy="285468"/>
        </a:xfrm>
        <a:prstGeom prst="chevron">
          <a:avLst>
            <a:gd name="adj" fmla="val 25204"/>
          </a:avLst>
        </a:prstGeom>
        <a:solidFill>
          <a:schemeClr val="bg1">
            <a:lumMod val="85000"/>
          </a:schemeClr>
        </a:solid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900" b="1">
              <a:solidFill>
                <a:schemeClr val="bg2">
                  <a:lumMod val="50000"/>
                </a:schemeClr>
              </a:solidFill>
            </a:rPr>
            <a:t>Otros</a:t>
          </a:r>
        </a:p>
      </xdr:txBody>
    </xdr:sp>
    <xdr:clientData/>
  </xdr:twoCellAnchor>
  <xdr:twoCellAnchor editAs="absolute">
    <xdr:from>
      <xdr:col>1</xdr:col>
      <xdr:colOff>992188</xdr:colOff>
      <xdr:row>0</xdr:row>
      <xdr:rowOff>7938</xdr:rowOff>
    </xdr:from>
    <xdr:to>
      <xdr:col>1</xdr:col>
      <xdr:colOff>1892188</xdr:colOff>
      <xdr:row>2</xdr:row>
      <xdr:rowOff>22653</xdr:rowOff>
    </xdr:to>
    <xdr:grpSp>
      <xdr:nvGrpSpPr>
        <xdr:cNvPr id="23" name="Grupo 22">
          <a:hlinkClick xmlns:r="http://schemas.openxmlformats.org/officeDocument/2006/relationships" r:id="rId15"/>
          <a:extLst>
            <a:ext uri="{FF2B5EF4-FFF2-40B4-BE49-F238E27FC236}">
              <a16:creationId xmlns:a16="http://schemas.microsoft.com/office/drawing/2014/main" id="{00000000-0008-0000-0100-000017000000}"/>
            </a:ext>
          </a:extLst>
        </xdr:cNvPr>
        <xdr:cNvGrpSpPr/>
      </xdr:nvGrpSpPr>
      <xdr:grpSpPr>
        <a:xfrm>
          <a:off x="2849563" y="7938"/>
          <a:ext cx="900000" cy="379840"/>
          <a:chOff x="2097804" y="31748"/>
          <a:chExt cx="900000" cy="380227"/>
        </a:xfrm>
        <a:solidFill>
          <a:schemeClr val="bg1">
            <a:lumMod val="85000"/>
          </a:schemeClr>
        </a:solidFill>
      </xdr:grpSpPr>
      <xdr:sp macro="" textlink="">
        <xdr:nvSpPr>
          <xdr:cNvPr id="24" name="Flecha: cheurón 23">
            <a:extLst>
              <a:ext uri="{FF2B5EF4-FFF2-40B4-BE49-F238E27FC236}">
                <a16:creationId xmlns:a16="http://schemas.microsoft.com/office/drawing/2014/main" id="{00000000-0008-0000-0100-000018000000}"/>
              </a:ext>
            </a:extLst>
          </xdr:cNvPr>
          <xdr:cNvSpPr/>
        </xdr:nvSpPr>
        <xdr:spPr>
          <a:xfrm>
            <a:off x="2097804" y="75479"/>
            <a:ext cx="900000" cy="284074"/>
          </a:xfrm>
          <a:prstGeom prst="chevron">
            <a:avLst>
              <a:gd name="adj" fmla="val 25204"/>
            </a:avLst>
          </a:prstGeom>
          <a:ln/>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lstStyle/>
          <a:p>
            <a:pPr algn="r"/>
            <a:endParaRPr lang="en-US" sz="1000" b="1">
              <a:solidFill>
                <a:schemeClr val="bg2">
                  <a:lumMod val="50000"/>
                </a:schemeClr>
              </a:solidFill>
            </a:endParaRPr>
          </a:p>
        </xdr:txBody>
      </xdr:sp>
      <xdr:sp macro="" textlink="">
        <xdr:nvSpPr>
          <xdr:cNvPr id="25" name="CuadroTexto 24">
            <a:extLst>
              <a:ext uri="{FF2B5EF4-FFF2-40B4-BE49-F238E27FC236}">
                <a16:creationId xmlns:a16="http://schemas.microsoft.com/office/drawing/2014/main" id="{00000000-0008-0000-0100-000019000000}"/>
              </a:ext>
            </a:extLst>
          </xdr:cNvPr>
          <xdr:cNvSpPr txBox="1"/>
        </xdr:nvSpPr>
        <xdr:spPr>
          <a:xfrm>
            <a:off x="2286000" y="31748"/>
            <a:ext cx="672171" cy="380227"/>
          </a:xfrm>
          <a:prstGeom prst="rect">
            <a:avLst/>
          </a:prstGeom>
          <a:noFill/>
          <a:ln>
            <a:noFill/>
          </a:ln>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900" b="1">
                <a:solidFill>
                  <a:schemeClr val="tx1"/>
                </a:solidFill>
                <a:effectLst/>
                <a:latin typeface="+mn-lt"/>
                <a:ea typeface="+mn-ea"/>
                <a:cs typeface="+mn-cs"/>
              </a:rPr>
              <a:t>Muros</a:t>
            </a:r>
            <a:r>
              <a:rPr lang="en-US" sz="900" b="1" baseline="0">
                <a:solidFill>
                  <a:schemeClr val="tx1"/>
                </a:solidFill>
                <a:effectLst/>
                <a:latin typeface="+mn-lt"/>
                <a:ea typeface="+mn-ea"/>
                <a:cs typeface="+mn-cs"/>
              </a:rPr>
              <a:t> Interiores</a:t>
            </a:r>
            <a:endParaRPr lang="en-US" sz="900">
              <a:solidFill>
                <a:schemeClr val="tx1"/>
              </a:solidFill>
              <a:effectLst/>
            </a:endParaRPr>
          </a:p>
        </xdr:txBody>
      </xdr:sp>
    </xdr:grpSp>
    <xdr:clientData/>
  </xdr:twoCellAnchor>
  <xdr:twoCellAnchor editAs="absolute">
    <xdr:from>
      <xdr:col>1</xdr:col>
      <xdr:colOff>1857356</xdr:colOff>
      <xdr:row>0</xdr:row>
      <xdr:rowOff>8050</xdr:rowOff>
    </xdr:from>
    <xdr:to>
      <xdr:col>2</xdr:col>
      <xdr:colOff>717418</xdr:colOff>
      <xdr:row>2</xdr:row>
      <xdr:rowOff>33494</xdr:rowOff>
    </xdr:to>
    <xdr:grpSp>
      <xdr:nvGrpSpPr>
        <xdr:cNvPr id="26" name="Grupo 25">
          <a:hlinkClick xmlns:r="http://schemas.openxmlformats.org/officeDocument/2006/relationships" r:id="rId16"/>
          <a:extLst>
            <a:ext uri="{FF2B5EF4-FFF2-40B4-BE49-F238E27FC236}">
              <a16:creationId xmlns:a16="http://schemas.microsoft.com/office/drawing/2014/main" id="{00000000-0008-0000-0100-00001A000000}"/>
            </a:ext>
          </a:extLst>
        </xdr:cNvPr>
        <xdr:cNvGrpSpPr/>
      </xdr:nvGrpSpPr>
      <xdr:grpSpPr>
        <a:xfrm>
          <a:off x="3714731" y="8050"/>
          <a:ext cx="900000" cy="390569"/>
          <a:chOff x="2962972" y="31860"/>
          <a:chExt cx="900000" cy="390956"/>
        </a:xfrm>
        <a:solidFill>
          <a:schemeClr val="bg1">
            <a:lumMod val="85000"/>
          </a:schemeClr>
        </a:solidFill>
      </xdr:grpSpPr>
      <xdr:sp macro="" textlink="">
        <xdr:nvSpPr>
          <xdr:cNvPr id="27" name="Flecha: cheurón 26">
            <a:extLst>
              <a:ext uri="{FF2B5EF4-FFF2-40B4-BE49-F238E27FC236}">
                <a16:creationId xmlns:a16="http://schemas.microsoft.com/office/drawing/2014/main" id="{00000000-0008-0000-0100-00001B000000}"/>
              </a:ext>
            </a:extLst>
          </xdr:cNvPr>
          <xdr:cNvSpPr/>
        </xdr:nvSpPr>
        <xdr:spPr>
          <a:xfrm>
            <a:off x="2962972" y="75479"/>
            <a:ext cx="900000" cy="284074"/>
          </a:xfrm>
          <a:prstGeom prst="chevron">
            <a:avLst>
              <a:gd name="adj" fmla="val 25204"/>
            </a:avLst>
          </a:prstGeom>
          <a:grp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endParaRPr lang="en-US" sz="900" b="1">
              <a:solidFill>
                <a:schemeClr val="bg2">
                  <a:lumMod val="50000"/>
                </a:schemeClr>
              </a:solidFill>
            </a:endParaRPr>
          </a:p>
        </xdr:txBody>
      </xdr:sp>
      <xdr:sp macro="" textlink="">
        <xdr:nvSpPr>
          <xdr:cNvPr id="28" name="CuadroTexto 27">
            <a:extLst>
              <a:ext uri="{FF2B5EF4-FFF2-40B4-BE49-F238E27FC236}">
                <a16:creationId xmlns:a16="http://schemas.microsoft.com/office/drawing/2014/main" id="{00000000-0008-0000-0100-00001C000000}"/>
              </a:ext>
            </a:extLst>
          </xdr:cNvPr>
          <xdr:cNvSpPr txBox="1"/>
        </xdr:nvSpPr>
        <xdr:spPr>
          <a:xfrm>
            <a:off x="3187700" y="31860"/>
            <a:ext cx="662568" cy="3909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900" b="1">
                <a:solidFill>
                  <a:schemeClr val="bg2">
                    <a:lumMod val="50000"/>
                  </a:schemeClr>
                </a:solidFill>
                <a:effectLst/>
                <a:latin typeface="+mn-lt"/>
                <a:ea typeface="+mn-ea"/>
                <a:cs typeface="+mn-cs"/>
              </a:rPr>
              <a:t>Muros</a:t>
            </a:r>
            <a:r>
              <a:rPr lang="en-US" sz="900" b="1" baseline="0">
                <a:solidFill>
                  <a:schemeClr val="bg2">
                    <a:lumMod val="50000"/>
                  </a:schemeClr>
                </a:solidFill>
                <a:effectLst/>
                <a:latin typeface="+mn-lt"/>
                <a:ea typeface="+mn-ea"/>
                <a:cs typeface="+mn-cs"/>
              </a:rPr>
              <a:t> Exteriores</a:t>
            </a:r>
            <a:endParaRPr lang="en-US" sz="900">
              <a:solidFill>
                <a:schemeClr val="bg2">
                  <a:lumMod val="50000"/>
                </a:schemeClr>
              </a:solidFill>
              <a:effectLst/>
            </a:endParaRPr>
          </a:p>
        </xdr:txBody>
      </xdr: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8</xdr:row>
          <xdr:rowOff>0</xdr:rowOff>
        </xdr:from>
        <xdr:to>
          <xdr:col>3</xdr:col>
          <xdr:colOff>63500</xdr:colOff>
          <xdr:row>9</xdr:row>
          <xdr:rowOff>63500</xdr:rowOff>
        </xdr:to>
        <xdr:sp macro="" textlink="">
          <xdr:nvSpPr>
            <xdr:cNvPr id="32769" name="TempCombo" hidden="1">
              <a:extLst>
                <a:ext uri="{63B3BB69-23CF-44E3-9099-C40C66FF867C}">
                  <a14:compatExt spid="_x0000_s32769"/>
                </a:ext>
                <a:ext uri="{FF2B5EF4-FFF2-40B4-BE49-F238E27FC236}">
                  <a16:creationId xmlns:a16="http://schemas.microsoft.com/office/drawing/2014/main" id="{00000000-0008-0000-0200-0000018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twoCellAnchor editAs="absolute">
    <xdr:from>
      <xdr:col>0</xdr:col>
      <xdr:colOff>253168</xdr:colOff>
      <xdr:row>0</xdr:row>
      <xdr:rowOff>43731</xdr:rowOff>
    </xdr:from>
    <xdr:to>
      <xdr:col>0</xdr:col>
      <xdr:colOff>1153168</xdr:colOff>
      <xdr:row>1</xdr:row>
      <xdr:rowOff>145049</xdr:rowOff>
    </xdr:to>
    <xdr:sp macro="" textlink="">
      <xdr:nvSpPr>
        <xdr:cNvPr id="23" name="Flecha: cheurón 22">
          <a:hlinkClick xmlns:r="http://schemas.openxmlformats.org/officeDocument/2006/relationships" r:id="rId1"/>
          <a:extLst>
            <a:ext uri="{FF2B5EF4-FFF2-40B4-BE49-F238E27FC236}">
              <a16:creationId xmlns:a16="http://schemas.microsoft.com/office/drawing/2014/main" id="{00000000-0008-0000-0200-000017000000}"/>
            </a:ext>
          </a:extLst>
        </xdr:cNvPr>
        <xdr:cNvSpPr/>
      </xdr:nvSpPr>
      <xdr:spPr>
        <a:xfrm>
          <a:off x="253168" y="43731"/>
          <a:ext cx="900000" cy="285468"/>
        </a:xfrm>
        <a:prstGeom prst="chevron">
          <a:avLst>
            <a:gd name="adj" fmla="val 25204"/>
          </a:avLst>
        </a:prstGeom>
        <a:solidFill>
          <a:schemeClr val="bg1">
            <a:lumMod val="85000"/>
          </a:schemeClr>
        </a:solid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900" b="1">
              <a:solidFill>
                <a:schemeClr val="bg2">
                  <a:lumMod val="50000"/>
                </a:schemeClr>
              </a:solidFill>
            </a:rPr>
            <a:t>Filtros</a:t>
          </a:r>
        </a:p>
      </xdr:txBody>
    </xdr:sp>
    <xdr:clientData/>
  </xdr:twoCellAnchor>
  <xdr:twoCellAnchor editAs="absolute">
    <xdr:from>
      <xdr:col>0</xdr:col>
      <xdr:colOff>1118336</xdr:colOff>
      <xdr:row>0</xdr:row>
      <xdr:rowOff>43731</xdr:rowOff>
    </xdr:from>
    <xdr:to>
      <xdr:col>1</xdr:col>
      <xdr:colOff>157786</xdr:colOff>
      <xdr:row>1</xdr:row>
      <xdr:rowOff>145049</xdr:rowOff>
    </xdr:to>
    <xdr:sp macro="" textlink="">
      <xdr:nvSpPr>
        <xdr:cNvPr id="24" name="Flecha: cheurón 23">
          <a:hlinkClick xmlns:r="http://schemas.openxmlformats.org/officeDocument/2006/relationships" r:id="rId2"/>
          <a:extLst>
            <a:ext uri="{FF2B5EF4-FFF2-40B4-BE49-F238E27FC236}">
              <a16:creationId xmlns:a16="http://schemas.microsoft.com/office/drawing/2014/main" id="{00000000-0008-0000-0200-000018000000}"/>
            </a:ext>
          </a:extLst>
        </xdr:cNvPr>
        <xdr:cNvSpPr/>
      </xdr:nvSpPr>
      <xdr:spPr>
        <a:xfrm>
          <a:off x="1118336" y="43731"/>
          <a:ext cx="900000" cy="285468"/>
        </a:xfrm>
        <a:prstGeom prst="chevron">
          <a:avLst>
            <a:gd name="adj" fmla="val 25204"/>
          </a:avLst>
        </a:prstGeom>
        <a:solidFill>
          <a:schemeClr val="bg1">
            <a:lumMod val="85000"/>
          </a:schemeClr>
        </a:solid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900" b="1">
              <a:solidFill>
                <a:schemeClr val="bg2">
                  <a:lumMod val="50000"/>
                </a:schemeClr>
              </a:solidFill>
            </a:rPr>
            <a:t>Elementos</a:t>
          </a:r>
        </a:p>
      </xdr:txBody>
    </xdr:sp>
    <xdr:clientData/>
  </xdr:twoCellAnchor>
  <xdr:twoCellAnchor editAs="absolute">
    <xdr:from>
      <xdr:col>0</xdr:col>
      <xdr:colOff>0</xdr:colOff>
      <xdr:row>0</xdr:row>
      <xdr:rowOff>44038</xdr:rowOff>
    </xdr:from>
    <xdr:to>
      <xdr:col>0</xdr:col>
      <xdr:colOff>288000</xdr:colOff>
      <xdr:row>1</xdr:row>
      <xdr:rowOff>145956</xdr:rowOff>
    </xdr:to>
    <xdr:grpSp>
      <xdr:nvGrpSpPr>
        <xdr:cNvPr id="33" name="Grupo 32">
          <a:hlinkClick xmlns:r="http://schemas.openxmlformats.org/officeDocument/2006/relationships" r:id="rId3"/>
          <a:extLst>
            <a:ext uri="{FF2B5EF4-FFF2-40B4-BE49-F238E27FC236}">
              <a16:creationId xmlns:a16="http://schemas.microsoft.com/office/drawing/2014/main" id="{00000000-0008-0000-0200-000021000000}"/>
            </a:ext>
          </a:extLst>
        </xdr:cNvPr>
        <xdr:cNvGrpSpPr/>
      </xdr:nvGrpSpPr>
      <xdr:grpSpPr>
        <a:xfrm>
          <a:off x="0" y="44038"/>
          <a:ext cx="288000" cy="284481"/>
          <a:chOff x="82550" y="2604297"/>
          <a:chExt cx="288012" cy="285079"/>
        </a:xfrm>
      </xdr:grpSpPr>
      <xdr:sp macro="" textlink="">
        <xdr:nvSpPr>
          <xdr:cNvPr id="34" name="Hexágono 33">
            <a:extLst>
              <a:ext uri="{FF2B5EF4-FFF2-40B4-BE49-F238E27FC236}">
                <a16:creationId xmlns:a16="http://schemas.microsoft.com/office/drawing/2014/main" id="{00000000-0008-0000-0200-000022000000}"/>
              </a:ext>
            </a:extLst>
          </xdr:cNvPr>
          <xdr:cNvSpPr/>
        </xdr:nvSpPr>
        <xdr:spPr>
          <a:xfrm>
            <a:off x="82550" y="2604297"/>
            <a:ext cx="288012" cy="285079"/>
          </a:xfrm>
          <a:prstGeom prst="hexagon">
            <a:avLst/>
          </a:prstGeom>
          <a:solidFill>
            <a:schemeClr val="accent3"/>
          </a:solidFill>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t"/>
          <a:lstStyle/>
          <a:p>
            <a:pPr algn="l"/>
            <a:endParaRPr lang="en-US" sz="1100">
              <a:solidFill>
                <a:schemeClr val="bg2">
                  <a:lumMod val="50000"/>
                </a:schemeClr>
              </a:solidFill>
            </a:endParaRPr>
          </a:p>
        </xdr:txBody>
      </xdr:sp>
      <xdr:pic>
        <xdr:nvPicPr>
          <xdr:cNvPr id="35" name="Gráfico 34" descr="Hogar">
            <a:extLst>
              <a:ext uri="{FF2B5EF4-FFF2-40B4-BE49-F238E27FC236}">
                <a16:creationId xmlns:a16="http://schemas.microsoft.com/office/drawing/2014/main" id="{00000000-0008-0000-0200-000023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127002" y="2648604"/>
            <a:ext cx="196858" cy="195756"/>
          </a:xfrm>
          <a:prstGeom prst="rect">
            <a:avLst/>
          </a:prstGeom>
        </xdr:spPr>
      </xdr:pic>
    </xdr:grpSp>
    <xdr:clientData/>
  </xdr:twoCellAnchor>
  <xdr:twoCellAnchor editAs="absolute">
    <xdr:from>
      <xdr:col>1</xdr:col>
      <xdr:colOff>126998</xdr:colOff>
      <xdr:row>0</xdr:row>
      <xdr:rowOff>47626</xdr:rowOff>
    </xdr:from>
    <xdr:to>
      <xdr:col>1</xdr:col>
      <xdr:colOff>1023823</xdr:colOff>
      <xdr:row>1</xdr:row>
      <xdr:rowOff>148944</xdr:rowOff>
    </xdr:to>
    <xdr:sp macro="" textlink="">
      <xdr:nvSpPr>
        <xdr:cNvPr id="22" name="Flecha: cheurón 21">
          <a:hlinkClick xmlns:r="http://schemas.openxmlformats.org/officeDocument/2006/relationships" r:id="rId6"/>
          <a:extLst>
            <a:ext uri="{FF2B5EF4-FFF2-40B4-BE49-F238E27FC236}">
              <a16:creationId xmlns:a16="http://schemas.microsoft.com/office/drawing/2014/main" id="{00000000-0008-0000-0200-000016000000}"/>
            </a:ext>
          </a:extLst>
        </xdr:cNvPr>
        <xdr:cNvSpPr/>
      </xdr:nvSpPr>
      <xdr:spPr>
        <a:xfrm>
          <a:off x="1984373" y="47626"/>
          <a:ext cx="896825" cy="283881"/>
        </a:xfrm>
        <a:prstGeom prst="chevron">
          <a:avLst>
            <a:gd name="adj" fmla="val 25204"/>
          </a:avLst>
        </a:prstGeom>
        <a:solidFill>
          <a:schemeClr val="bg1">
            <a:lumMod val="85000"/>
          </a:schemeClr>
        </a:solid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850" b="1">
              <a:solidFill>
                <a:schemeClr val="bg2">
                  <a:lumMod val="50000"/>
                </a:schemeClr>
              </a:solidFill>
            </a:rPr>
            <a:t>Cimentación</a:t>
          </a:r>
        </a:p>
      </xdr:txBody>
    </xdr:sp>
    <xdr:clientData/>
  </xdr:twoCellAnchor>
  <xdr:twoCellAnchor editAs="absolute">
    <xdr:from>
      <xdr:col>2</xdr:col>
      <xdr:colOff>682586</xdr:colOff>
      <xdr:row>0</xdr:row>
      <xdr:rowOff>51669</xdr:rowOff>
    </xdr:from>
    <xdr:to>
      <xdr:col>2</xdr:col>
      <xdr:colOff>1584174</xdr:colOff>
      <xdr:row>1</xdr:row>
      <xdr:rowOff>152987</xdr:rowOff>
    </xdr:to>
    <xdr:sp macro="" textlink="">
      <xdr:nvSpPr>
        <xdr:cNvPr id="42" name="Flecha: cheurón 41">
          <a:hlinkClick xmlns:r="http://schemas.openxmlformats.org/officeDocument/2006/relationships" r:id="rId7"/>
          <a:extLst>
            <a:ext uri="{FF2B5EF4-FFF2-40B4-BE49-F238E27FC236}">
              <a16:creationId xmlns:a16="http://schemas.microsoft.com/office/drawing/2014/main" id="{00000000-0008-0000-0200-00002A000000}"/>
            </a:ext>
          </a:extLst>
        </xdr:cNvPr>
        <xdr:cNvSpPr/>
      </xdr:nvSpPr>
      <xdr:spPr>
        <a:xfrm>
          <a:off x="4579899" y="51669"/>
          <a:ext cx="901588" cy="283881"/>
        </a:xfrm>
        <a:prstGeom prst="chevron">
          <a:avLst>
            <a:gd name="adj" fmla="val 25204"/>
          </a:avLst>
        </a:prstGeom>
        <a:solidFill>
          <a:schemeClr val="bg1">
            <a:lumMod val="85000"/>
          </a:schemeClr>
        </a:solid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900" b="1">
              <a:solidFill>
                <a:schemeClr val="bg2">
                  <a:lumMod val="50000"/>
                </a:schemeClr>
              </a:solidFill>
            </a:rPr>
            <a:t>Pisos</a:t>
          </a:r>
        </a:p>
      </xdr:txBody>
    </xdr:sp>
    <xdr:clientData/>
  </xdr:twoCellAnchor>
  <xdr:twoCellAnchor editAs="absolute">
    <xdr:from>
      <xdr:col>2</xdr:col>
      <xdr:colOff>1549342</xdr:colOff>
      <xdr:row>0</xdr:row>
      <xdr:rowOff>51669</xdr:rowOff>
    </xdr:from>
    <xdr:to>
      <xdr:col>2</xdr:col>
      <xdr:colOff>2449342</xdr:colOff>
      <xdr:row>1</xdr:row>
      <xdr:rowOff>152987</xdr:rowOff>
    </xdr:to>
    <xdr:sp macro="" textlink="">
      <xdr:nvSpPr>
        <xdr:cNvPr id="43" name="Flecha: cheurón 42">
          <a:hlinkClick xmlns:r="http://schemas.openxmlformats.org/officeDocument/2006/relationships" r:id="rId8"/>
          <a:extLst>
            <a:ext uri="{FF2B5EF4-FFF2-40B4-BE49-F238E27FC236}">
              <a16:creationId xmlns:a16="http://schemas.microsoft.com/office/drawing/2014/main" id="{00000000-0008-0000-0200-00002B000000}"/>
            </a:ext>
          </a:extLst>
        </xdr:cNvPr>
        <xdr:cNvSpPr/>
      </xdr:nvSpPr>
      <xdr:spPr>
        <a:xfrm>
          <a:off x="5446655" y="51669"/>
          <a:ext cx="900000" cy="283881"/>
        </a:xfrm>
        <a:prstGeom prst="chevron">
          <a:avLst>
            <a:gd name="adj" fmla="val 25204"/>
          </a:avLst>
        </a:prstGeom>
        <a:solidFill>
          <a:schemeClr val="bg1">
            <a:lumMod val="85000"/>
          </a:schemeClr>
        </a:solid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900" b="1">
              <a:solidFill>
                <a:schemeClr val="bg2">
                  <a:lumMod val="50000"/>
                </a:schemeClr>
              </a:solidFill>
            </a:rPr>
            <a:t>Techos</a:t>
          </a:r>
        </a:p>
      </xdr:txBody>
    </xdr:sp>
    <xdr:clientData/>
  </xdr:twoCellAnchor>
  <xdr:twoCellAnchor editAs="absolute">
    <xdr:from>
      <xdr:col>2</xdr:col>
      <xdr:colOff>2414510</xdr:colOff>
      <xdr:row>0</xdr:row>
      <xdr:rowOff>51669</xdr:rowOff>
    </xdr:from>
    <xdr:to>
      <xdr:col>2</xdr:col>
      <xdr:colOff>3314510</xdr:colOff>
      <xdr:row>1</xdr:row>
      <xdr:rowOff>152987</xdr:rowOff>
    </xdr:to>
    <xdr:sp macro="" textlink="">
      <xdr:nvSpPr>
        <xdr:cNvPr id="44" name="Flecha: cheurón 43">
          <a:hlinkClick xmlns:r="http://schemas.openxmlformats.org/officeDocument/2006/relationships" r:id="rId9"/>
          <a:extLst>
            <a:ext uri="{FF2B5EF4-FFF2-40B4-BE49-F238E27FC236}">
              <a16:creationId xmlns:a16="http://schemas.microsoft.com/office/drawing/2014/main" id="{00000000-0008-0000-0200-00002C000000}"/>
            </a:ext>
          </a:extLst>
        </xdr:cNvPr>
        <xdr:cNvSpPr/>
      </xdr:nvSpPr>
      <xdr:spPr>
        <a:xfrm>
          <a:off x="6311823" y="51669"/>
          <a:ext cx="900000" cy="283881"/>
        </a:xfrm>
        <a:prstGeom prst="chevron">
          <a:avLst>
            <a:gd name="adj" fmla="val 25204"/>
          </a:avLst>
        </a:prstGeom>
        <a:solidFill>
          <a:schemeClr val="bg1">
            <a:lumMod val="85000"/>
          </a:schemeClr>
        </a:solid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900" b="1">
              <a:solidFill>
                <a:schemeClr val="bg2">
                  <a:lumMod val="50000"/>
                </a:schemeClr>
              </a:solidFill>
            </a:rPr>
            <a:t>Entrepiso</a:t>
          </a:r>
        </a:p>
      </xdr:txBody>
    </xdr:sp>
    <xdr:clientData/>
  </xdr:twoCellAnchor>
  <xdr:twoCellAnchor editAs="absolute">
    <xdr:from>
      <xdr:col>2</xdr:col>
      <xdr:colOff>3279678</xdr:colOff>
      <xdr:row>0</xdr:row>
      <xdr:rowOff>51669</xdr:rowOff>
    </xdr:from>
    <xdr:to>
      <xdr:col>3</xdr:col>
      <xdr:colOff>647491</xdr:colOff>
      <xdr:row>1</xdr:row>
      <xdr:rowOff>152987</xdr:rowOff>
    </xdr:to>
    <xdr:sp macro="" textlink="">
      <xdr:nvSpPr>
        <xdr:cNvPr id="45" name="Flecha: cheurón 44">
          <a:hlinkClick xmlns:r="http://schemas.openxmlformats.org/officeDocument/2006/relationships" r:id="rId10"/>
          <a:extLst>
            <a:ext uri="{FF2B5EF4-FFF2-40B4-BE49-F238E27FC236}">
              <a16:creationId xmlns:a16="http://schemas.microsoft.com/office/drawing/2014/main" id="{00000000-0008-0000-0200-00002D000000}"/>
            </a:ext>
          </a:extLst>
        </xdr:cNvPr>
        <xdr:cNvSpPr/>
      </xdr:nvSpPr>
      <xdr:spPr>
        <a:xfrm>
          <a:off x="7176991" y="51669"/>
          <a:ext cx="900000" cy="283881"/>
        </a:xfrm>
        <a:prstGeom prst="chevron">
          <a:avLst>
            <a:gd name="adj" fmla="val 25204"/>
          </a:avLst>
        </a:prstGeom>
        <a:solidFill>
          <a:schemeClr val="bg1">
            <a:lumMod val="85000"/>
          </a:schemeClr>
        </a:solid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900" b="1">
              <a:solidFill>
                <a:schemeClr val="bg2">
                  <a:lumMod val="50000"/>
                </a:schemeClr>
              </a:solidFill>
            </a:rPr>
            <a:t>Estructura</a:t>
          </a:r>
        </a:p>
      </xdr:txBody>
    </xdr:sp>
    <xdr:clientData/>
  </xdr:twoCellAnchor>
  <xdr:twoCellAnchor editAs="absolute">
    <xdr:from>
      <xdr:col>3</xdr:col>
      <xdr:colOff>612659</xdr:colOff>
      <xdr:row>0</xdr:row>
      <xdr:rowOff>51669</xdr:rowOff>
    </xdr:from>
    <xdr:to>
      <xdr:col>4</xdr:col>
      <xdr:colOff>752246</xdr:colOff>
      <xdr:row>1</xdr:row>
      <xdr:rowOff>152987</xdr:rowOff>
    </xdr:to>
    <xdr:sp macro="" textlink="">
      <xdr:nvSpPr>
        <xdr:cNvPr id="46" name="Flecha: cheurón 45">
          <a:hlinkClick xmlns:r="http://schemas.openxmlformats.org/officeDocument/2006/relationships" r:id="rId11"/>
          <a:extLst>
            <a:ext uri="{FF2B5EF4-FFF2-40B4-BE49-F238E27FC236}">
              <a16:creationId xmlns:a16="http://schemas.microsoft.com/office/drawing/2014/main" id="{00000000-0008-0000-0200-00002E000000}"/>
            </a:ext>
          </a:extLst>
        </xdr:cNvPr>
        <xdr:cNvSpPr/>
      </xdr:nvSpPr>
      <xdr:spPr>
        <a:xfrm>
          <a:off x="8042159" y="51669"/>
          <a:ext cx="901587" cy="283881"/>
        </a:xfrm>
        <a:prstGeom prst="chevron">
          <a:avLst>
            <a:gd name="adj" fmla="val 25204"/>
          </a:avLst>
        </a:prstGeom>
        <a:solidFill>
          <a:schemeClr val="bg1">
            <a:lumMod val="85000"/>
          </a:schemeClr>
        </a:solid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900" b="1">
              <a:solidFill>
                <a:schemeClr val="bg2">
                  <a:lumMod val="50000"/>
                </a:schemeClr>
              </a:solidFill>
            </a:rPr>
            <a:t>Puertas</a:t>
          </a:r>
        </a:p>
      </xdr:txBody>
    </xdr:sp>
    <xdr:clientData/>
  </xdr:twoCellAnchor>
  <xdr:twoCellAnchor editAs="absolute">
    <xdr:from>
      <xdr:col>4</xdr:col>
      <xdr:colOff>717414</xdr:colOff>
      <xdr:row>0</xdr:row>
      <xdr:rowOff>51669</xdr:rowOff>
    </xdr:from>
    <xdr:to>
      <xdr:col>5</xdr:col>
      <xdr:colOff>855414</xdr:colOff>
      <xdr:row>1</xdr:row>
      <xdr:rowOff>152987</xdr:rowOff>
    </xdr:to>
    <xdr:sp macro="" textlink="">
      <xdr:nvSpPr>
        <xdr:cNvPr id="47" name="Flecha: cheurón 46">
          <a:hlinkClick xmlns:r="http://schemas.openxmlformats.org/officeDocument/2006/relationships" r:id="rId12"/>
          <a:extLst>
            <a:ext uri="{FF2B5EF4-FFF2-40B4-BE49-F238E27FC236}">
              <a16:creationId xmlns:a16="http://schemas.microsoft.com/office/drawing/2014/main" id="{00000000-0008-0000-0200-00002F000000}"/>
            </a:ext>
          </a:extLst>
        </xdr:cNvPr>
        <xdr:cNvSpPr/>
      </xdr:nvSpPr>
      <xdr:spPr>
        <a:xfrm>
          <a:off x="8908914" y="51669"/>
          <a:ext cx="900000" cy="283881"/>
        </a:xfrm>
        <a:prstGeom prst="chevron">
          <a:avLst>
            <a:gd name="adj" fmla="val 25204"/>
          </a:avLst>
        </a:prstGeom>
        <a:solidFill>
          <a:schemeClr val="bg1">
            <a:lumMod val="85000"/>
          </a:schemeClr>
        </a:solid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900" b="1">
              <a:solidFill>
                <a:schemeClr val="bg2">
                  <a:lumMod val="50000"/>
                </a:schemeClr>
              </a:solidFill>
            </a:rPr>
            <a:t>Ventanas</a:t>
          </a:r>
        </a:p>
      </xdr:txBody>
    </xdr:sp>
    <xdr:clientData/>
  </xdr:twoCellAnchor>
  <xdr:twoCellAnchor editAs="absolute">
    <xdr:from>
      <xdr:col>5</xdr:col>
      <xdr:colOff>820582</xdr:colOff>
      <xdr:row>0</xdr:row>
      <xdr:rowOff>51669</xdr:rowOff>
    </xdr:from>
    <xdr:to>
      <xdr:col>5</xdr:col>
      <xdr:colOff>1720582</xdr:colOff>
      <xdr:row>1</xdr:row>
      <xdr:rowOff>152987</xdr:rowOff>
    </xdr:to>
    <xdr:sp macro="" textlink="">
      <xdr:nvSpPr>
        <xdr:cNvPr id="48" name="Flecha: cheurón 47">
          <a:hlinkClick xmlns:r="http://schemas.openxmlformats.org/officeDocument/2006/relationships" r:id="rId13"/>
          <a:extLst>
            <a:ext uri="{FF2B5EF4-FFF2-40B4-BE49-F238E27FC236}">
              <a16:creationId xmlns:a16="http://schemas.microsoft.com/office/drawing/2014/main" id="{00000000-0008-0000-0200-000030000000}"/>
            </a:ext>
          </a:extLst>
        </xdr:cNvPr>
        <xdr:cNvSpPr/>
      </xdr:nvSpPr>
      <xdr:spPr>
        <a:xfrm>
          <a:off x="9774082" y="51669"/>
          <a:ext cx="900000" cy="283881"/>
        </a:xfrm>
        <a:prstGeom prst="chevron">
          <a:avLst>
            <a:gd name="adj" fmla="val 25204"/>
          </a:avLst>
        </a:prstGeom>
        <a:solidFill>
          <a:schemeClr val="bg1">
            <a:lumMod val="85000"/>
          </a:schemeClr>
        </a:solid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900" b="1">
              <a:solidFill>
                <a:schemeClr val="bg2">
                  <a:lumMod val="50000"/>
                </a:schemeClr>
              </a:solidFill>
            </a:rPr>
            <a:t>Especiales</a:t>
          </a:r>
        </a:p>
      </xdr:txBody>
    </xdr:sp>
    <xdr:clientData/>
  </xdr:twoCellAnchor>
  <xdr:twoCellAnchor editAs="absolute">
    <xdr:from>
      <xdr:col>5</xdr:col>
      <xdr:colOff>1685752</xdr:colOff>
      <xdr:row>0</xdr:row>
      <xdr:rowOff>51669</xdr:rowOff>
    </xdr:from>
    <xdr:to>
      <xdr:col>5</xdr:col>
      <xdr:colOff>2585752</xdr:colOff>
      <xdr:row>1</xdr:row>
      <xdr:rowOff>152987</xdr:rowOff>
    </xdr:to>
    <xdr:sp macro="" textlink="">
      <xdr:nvSpPr>
        <xdr:cNvPr id="49" name="Flecha: cheurón 48">
          <a:hlinkClick xmlns:r="http://schemas.openxmlformats.org/officeDocument/2006/relationships" r:id="rId14"/>
          <a:extLst>
            <a:ext uri="{FF2B5EF4-FFF2-40B4-BE49-F238E27FC236}">
              <a16:creationId xmlns:a16="http://schemas.microsoft.com/office/drawing/2014/main" id="{00000000-0008-0000-0200-000031000000}"/>
            </a:ext>
          </a:extLst>
        </xdr:cNvPr>
        <xdr:cNvSpPr/>
      </xdr:nvSpPr>
      <xdr:spPr>
        <a:xfrm>
          <a:off x="10639252" y="51669"/>
          <a:ext cx="900000" cy="283881"/>
        </a:xfrm>
        <a:prstGeom prst="chevron">
          <a:avLst>
            <a:gd name="adj" fmla="val 25204"/>
          </a:avLst>
        </a:prstGeom>
        <a:solidFill>
          <a:schemeClr val="bg1">
            <a:lumMod val="85000"/>
          </a:schemeClr>
        </a:solid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900" b="1">
              <a:solidFill>
                <a:schemeClr val="bg2">
                  <a:lumMod val="50000"/>
                </a:schemeClr>
              </a:solidFill>
            </a:rPr>
            <a:t>Otros</a:t>
          </a:r>
        </a:p>
      </xdr:txBody>
    </xdr:sp>
    <xdr:clientData/>
  </xdr:twoCellAnchor>
  <xdr:twoCellAnchor editAs="absolute">
    <xdr:from>
      <xdr:col>1</xdr:col>
      <xdr:colOff>992188</xdr:colOff>
      <xdr:row>0</xdr:row>
      <xdr:rowOff>7938</xdr:rowOff>
    </xdr:from>
    <xdr:to>
      <xdr:col>1</xdr:col>
      <xdr:colOff>1892188</xdr:colOff>
      <xdr:row>2</xdr:row>
      <xdr:rowOff>22653</xdr:rowOff>
    </xdr:to>
    <xdr:grpSp>
      <xdr:nvGrpSpPr>
        <xdr:cNvPr id="50" name="Grupo 49">
          <a:hlinkClick xmlns:r="http://schemas.openxmlformats.org/officeDocument/2006/relationships" r:id="rId15"/>
          <a:extLst>
            <a:ext uri="{FF2B5EF4-FFF2-40B4-BE49-F238E27FC236}">
              <a16:creationId xmlns:a16="http://schemas.microsoft.com/office/drawing/2014/main" id="{00000000-0008-0000-0200-000032000000}"/>
            </a:ext>
          </a:extLst>
        </xdr:cNvPr>
        <xdr:cNvGrpSpPr/>
      </xdr:nvGrpSpPr>
      <xdr:grpSpPr>
        <a:xfrm>
          <a:off x="2849563" y="7938"/>
          <a:ext cx="900000" cy="379840"/>
          <a:chOff x="2097804" y="31748"/>
          <a:chExt cx="900000" cy="380227"/>
        </a:xfrm>
        <a:solidFill>
          <a:schemeClr val="bg1">
            <a:lumMod val="85000"/>
          </a:schemeClr>
        </a:solidFill>
      </xdr:grpSpPr>
      <xdr:sp macro="" textlink="">
        <xdr:nvSpPr>
          <xdr:cNvPr id="51" name="Flecha: cheurón 50">
            <a:extLst>
              <a:ext uri="{FF2B5EF4-FFF2-40B4-BE49-F238E27FC236}">
                <a16:creationId xmlns:a16="http://schemas.microsoft.com/office/drawing/2014/main" id="{00000000-0008-0000-0200-000033000000}"/>
              </a:ext>
            </a:extLst>
          </xdr:cNvPr>
          <xdr:cNvSpPr/>
        </xdr:nvSpPr>
        <xdr:spPr>
          <a:xfrm>
            <a:off x="2097804" y="75479"/>
            <a:ext cx="900000" cy="284074"/>
          </a:xfrm>
          <a:prstGeom prst="chevron">
            <a:avLst>
              <a:gd name="adj" fmla="val 25204"/>
            </a:avLst>
          </a:prstGeom>
          <a:grp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endParaRPr lang="en-US" sz="1000" b="1">
              <a:solidFill>
                <a:schemeClr val="bg2">
                  <a:lumMod val="50000"/>
                </a:schemeClr>
              </a:solidFill>
            </a:endParaRPr>
          </a:p>
        </xdr:txBody>
      </xdr:sp>
      <xdr:sp macro="" textlink="">
        <xdr:nvSpPr>
          <xdr:cNvPr id="52" name="CuadroTexto 51">
            <a:extLst>
              <a:ext uri="{FF2B5EF4-FFF2-40B4-BE49-F238E27FC236}">
                <a16:creationId xmlns:a16="http://schemas.microsoft.com/office/drawing/2014/main" id="{00000000-0008-0000-0200-000034000000}"/>
              </a:ext>
            </a:extLst>
          </xdr:cNvPr>
          <xdr:cNvSpPr txBox="1"/>
        </xdr:nvSpPr>
        <xdr:spPr>
          <a:xfrm>
            <a:off x="2286000" y="31748"/>
            <a:ext cx="672171" cy="3802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900" b="1">
                <a:solidFill>
                  <a:schemeClr val="bg2">
                    <a:lumMod val="50000"/>
                  </a:schemeClr>
                </a:solidFill>
                <a:effectLst/>
                <a:latin typeface="+mn-lt"/>
                <a:ea typeface="+mn-ea"/>
                <a:cs typeface="+mn-cs"/>
              </a:rPr>
              <a:t>Muros</a:t>
            </a:r>
            <a:r>
              <a:rPr lang="en-US" sz="900" b="1" baseline="0">
                <a:solidFill>
                  <a:schemeClr val="bg2">
                    <a:lumMod val="50000"/>
                  </a:schemeClr>
                </a:solidFill>
                <a:effectLst/>
                <a:latin typeface="+mn-lt"/>
                <a:ea typeface="+mn-ea"/>
                <a:cs typeface="+mn-cs"/>
              </a:rPr>
              <a:t> Interiores</a:t>
            </a:r>
            <a:endParaRPr lang="en-US" sz="900">
              <a:solidFill>
                <a:schemeClr val="bg2">
                  <a:lumMod val="50000"/>
                </a:schemeClr>
              </a:solidFill>
              <a:effectLst/>
            </a:endParaRPr>
          </a:p>
        </xdr:txBody>
      </xdr:sp>
    </xdr:grpSp>
    <xdr:clientData/>
  </xdr:twoCellAnchor>
  <xdr:twoCellAnchor editAs="absolute">
    <xdr:from>
      <xdr:col>1</xdr:col>
      <xdr:colOff>1857356</xdr:colOff>
      <xdr:row>0</xdr:row>
      <xdr:rowOff>8050</xdr:rowOff>
    </xdr:from>
    <xdr:to>
      <xdr:col>2</xdr:col>
      <xdr:colOff>717418</xdr:colOff>
      <xdr:row>2</xdr:row>
      <xdr:rowOff>33494</xdr:rowOff>
    </xdr:to>
    <xdr:grpSp>
      <xdr:nvGrpSpPr>
        <xdr:cNvPr id="53" name="Grupo 52">
          <a:hlinkClick xmlns:r="http://schemas.openxmlformats.org/officeDocument/2006/relationships" r:id="rId16"/>
          <a:extLst>
            <a:ext uri="{FF2B5EF4-FFF2-40B4-BE49-F238E27FC236}">
              <a16:creationId xmlns:a16="http://schemas.microsoft.com/office/drawing/2014/main" id="{00000000-0008-0000-0200-000035000000}"/>
            </a:ext>
          </a:extLst>
        </xdr:cNvPr>
        <xdr:cNvGrpSpPr/>
      </xdr:nvGrpSpPr>
      <xdr:grpSpPr>
        <a:xfrm>
          <a:off x="3714731" y="8050"/>
          <a:ext cx="900000" cy="390569"/>
          <a:chOff x="2962972" y="31860"/>
          <a:chExt cx="900000" cy="390956"/>
        </a:xfrm>
        <a:solidFill>
          <a:schemeClr val="bg1">
            <a:lumMod val="85000"/>
          </a:schemeClr>
        </a:solidFill>
      </xdr:grpSpPr>
      <xdr:sp macro="" textlink="">
        <xdr:nvSpPr>
          <xdr:cNvPr id="54" name="Flecha: cheurón 53">
            <a:extLst>
              <a:ext uri="{FF2B5EF4-FFF2-40B4-BE49-F238E27FC236}">
                <a16:creationId xmlns:a16="http://schemas.microsoft.com/office/drawing/2014/main" id="{00000000-0008-0000-0200-000036000000}"/>
              </a:ext>
            </a:extLst>
          </xdr:cNvPr>
          <xdr:cNvSpPr/>
        </xdr:nvSpPr>
        <xdr:spPr>
          <a:xfrm>
            <a:off x="2962972" y="75479"/>
            <a:ext cx="900000" cy="284074"/>
          </a:xfrm>
          <a:prstGeom prst="chevron">
            <a:avLst>
              <a:gd name="adj" fmla="val 25204"/>
            </a:avLst>
          </a:prstGeom>
          <a:ln/>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lstStyle/>
          <a:p>
            <a:pPr algn="r"/>
            <a:endParaRPr lang="en-US" sz="900" b="1">
              <a:solidFill>
                <a:schemeClr val="bg2">
                  <a:lumMod val="50000"/>
                </a:schemeClr>
              </a:solidFill>
            </a:endParaRPr>
          </a:p>
        </xdr:txBody>
      </xdr:sp>
      <xdr:sp macro="" textlink="">
        <xdr:nvSpPr>
          <xdr:cNvPr id="55" name="CuadroTexto 54">
            <a:extLst>
              <a:ext uri="{FF2B5EF4-FFF2-40B4-BE49-F238E27FC236}">
                <a16:creationId xmlns:a16="http://schemas.microsoft.com/office/drawing/2014/main" id="{00000000-0008-0000-0200-000037000000}"/>
              </a:ext>
            </a:extLst>
          </xdr:cNvPr>
          <xdr:cNvSpPr txBox="1"/>
        </xdr:nvSpPr>
        <xdr:spPr>
          <a:xfrm>
            <a:off x="3187700" y="31860"/>
            <a:ext cx="662568" cy="390956"/>
          </a:xfrm>
          <a:prstGeom prst="rect">
            <a:avLst/>
          </a:prstGeom>
          <a:noFill/>
          <a:ln>
            <a:noFill/>
          </a:ln>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900" b="1">
                <a:solidFill>
                  <a:schemeClr val="tx1"/>
                </a:solidFill>
                <a:effectLst/>
                <a:latin typeface="+mn-lt"/>
                <a:ea typeface="+mn-ea"/>
                <a:cs typeface="+mn-cs"/>
              </a:rPr>
              <a:t>Muros</a:t>
            </a:r>
            <a:r>
              <a:rPr lang="en-US" sz="900" b="1" baseline="0">
                <a:solidFill>
                  <a:schemeClr val="tx1"/>
                </a:solidFill>
                <a:effectLst/>
                <a:latin typeface="+mn-lt"/>
                <a:ea typeface="+mn-ea"/>
                <a:cs typeface="+mn-cs"/>
              </a:rPr>
              <a:t> Exteriores</a:t>
            </a:r>
            <a:endParaRPr lang="en-US" sz="900">
              <a:solidFill>
                <a:schemeClr val="tx1"/>
              </a:solidFill>
              <a:effectLst/>
            </a:endParaRPr>
          </a:p>
        </xdr:txBody>
      </xdr:sp>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10</xdr:row>
          <xdr:rowOff>0</xdr:rowOff>
        </xdr:from>
        <xdr:to>
          <xdr:col>3</xdr:col>
          <xdr:colOff>63500</xdr:colOff>
          <xdr:row>11</xdr:row>
          <xdr:rowOff>63500</xdr:rowOff>
        </xdr:to>
        <xdr:sp macro="" textlink="">
          <xdr:nvSpPr>
            <xdr:cNvPr id="34817" name="TempCombo" hidden="1">
              <a:extLst>
                <a:ext uri="{63B3BB69-23CF-44E3-9099-C40C66FF867C}">
                  <a14:compatExt spid="_x0000_s34817"/>
                </a:ext>
                <a:ext uri="{FF2B5EF4-FFF2-40B4-BE49-F238E27FC236}">
                  <a16:creationId xmlns:a16="http://schemas.microsoft.com/office/drawing/2014/main" id="{00000000-0008-0000-0300-0000018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twoCellAnchor editAs="absolute">
    <xdr:from>
      <xdr:col>0</xdr:col>
      <xdr:colOff>253168</xdr:colOff>
      <xdr:row>0</xdr:row>
      <xdr:rowOff>43731</xdr:rowOff>
    </xdr:from>
    <xdr:to>
      <xdr:col>0</xdr:col>
      <xdr:colOff>1153168</xdr:colOff>
      <xdr:row>1</xdr:row>
      <xdr:rowOff>145049</xdr:rowOff>
    </xdr:to>
    <xdr:sp macro="" textlink="">
      <xdr:nvSpPr>
        <xdr:cNvPr id="23" name="Flecha: cheurón 22">
          <a:hlinkClick xmlns:r="http://schemas.openxmlformats.org/officeDocument/2006/relationships" r:id="rId1"/>
          <a:extLst>
            <a:ext uri="{FF2B5EF4-FFF2-40B4-BE49-F238E27FC236}">
              <a16:creationId xmlns:a16="http://schemas.microsoft.com/office/drawing/2014/main" id="{00000000-0008-0000-0300-000017000000}"/>
            </a:ext>
          </a:extLst>
        </xdr:cNvPr>
        <xdr:cNvSpPr/>
      </xdr:nvSpPr>
      <xdr:spPr>
        <a:xfrm>
          <a:off x="253168" y="43731"/>
          <a:ext cx="900000" cy="285468"/>
        </a:xfrm>
        <a:prstGeom prst="chevron">
          <a:avLst>
            <a:gd name="adj" fmla="val 25204"/>
          </a:avLst>
        </a:prstGeom>
        <a:solidFill>
          <a:schemeClr val="bg1">
            <a:lumMod val="85000"/>
          </a:schemeClr>
        </a:solid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900" b="1">
              <a:solidFill>
                <a:schemeClr val="bg2">
                  <a:lumMod val="50000"/>
                </a:schemeClr>
              </a:solidFill>
            </a:rPr>
            <a:t>Filtros</a:t>
          </a:r>
        </a:p>
      </xdr:txBody>
    </xdr:sp>
    <xdr:clientData/>
  </xdr:twoCellAnchor>
  <xdr:twoCellAnchor editAs="absolute">
    <xdr:from>
      <xdr:col>0</xdr:col>
      <xdr:colOff>1118336</xdr:colOff>
      <xdr:row>0</xdr:row>
      <xdr:rowOff>43731</xdr:rowOff>
    </xdr:from>
    <xdr:to>
      <xdr:col>1</xdr:col>
      <xdr:colOff>157786</xdr:colOff>
      <xdr:row>1</xdr:row>
      <xdr:rowOff>145049</xdr:rowOff>
    </xdr:to>
    <xdr:sp macro="" textlink="">
      <xdr:nvSpPr>
        <xdr:cNvPr id="24" name="Flecha: cheurón 23">
          <a:hlinkClick xmlns:r="http://schemas.openxmlformats.org/officeDocument/2006/relationships" r:id="rId2"/>
          <a:extLst>
            <a:ext uri="{FF2B5EF4-FFF2-40B4-BE49-F238E27FC236}">
              <a16:creationId xmlns:a16="http://schemas.microsoft.com/office/drawing/2014/main" id="{00000000-0008-0000-0300-000018000000}"/>
            </a:ext>
          </a:extLst>
        </xdr:cNvPr>
        <xdr:cNvSpPr/>
      </xdr:nvSpPr>
      <xdr:spPr>
        <a:xfrm>
          <a:off x="1118336" y="43731"/>
          <a:ext cx="900000" cy="285468"/>
        </a:xfrm>
        <a:prstGeom prst="chevron">
          <a:avLst>
            <a:gd name="adj" fmla="val 25204"/>
          </a:avLst>
        </a:prstGeom>
        <a:solidFill>
          <a:schemeClr val="bg1">
            <a:lumMod val="85000"/>
          </a:schemeClr>
        </a:solid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900" b="1">
              <a:solidFill>
                <a:schemeClr val="bg2">
                  <a:lumMod val="50000"/>
                </a:schemeClr>
              </a:solidFill>
            </a:rPr>
            <a:t>Elementos</a:t>
          </a:r>
        </a:p>
      </xdr:txBody>
    </xdr:sp>
    <xdr:clientData/>
  </xdr:twoCellAnchor>
  <xdr:twoCellAnchor editAs="absolute">
    <xdr:from>
      <xdr:col>0</xdr:col>
      <xdr:colOff>0</xdr:colOff>
      <xdr:row>0</xdr:row>
      <xdr:rowOff>44038</xdr:rowOff>
    </xdr:from>
    <xdr:to>
      <xdr:col>0</xdr:col>
      <xdr:colOff>288000</xdr:colOff>
      <xdr:row>1</xdr:row>
      <xdr:rowOff>145956</xdr:rowOff>
    </xdr:to>
    <xdr:grpSp>
      <xdr:nvGrpSpPr>
        <xdr:cNvPr id="33" name="Grupo 32">
          <a:hlinkClick xmlns:r="http://schemas.openxmlformats.org/officeDocument/2006/relationships" r:id="rId3"/>
          <a:extLst>
            <a:ext uri="{FF2B5EF4-FFF2-40B4-BE49-F238E27FC236}">
              <a16:creationId xmlns:a16="http://schemas.microsoft.com/office/drawing/2014/main" id="{00000000-0008-0000-0300-000021000000}"/>
            </a:ext>
          </a:extLst>
        </xdr:cNvPr>
        <xdr:cNvGrpSpPr/>
      </xdr:nvGrpSpPr>
      <xdr:grpSpPr>
        <a:xfrm>
          <a:off x="0" y="44038"/>
          <a:ext cx="288000" cy="284481"/>
          <a:chOff x="82550" y="2604297"/>
          <a:chExt cx="288012" cy="285079"/>
        </a:xfrm>
      </xdr:grpSpPr>
      <xdr:sp macro="" textlink="">
        <xdr:nvSpPr>
          <xdr:cNvPr id="34" name="Hexágono 33">
            <a:extLst>
              <a:ext uri="{FF2B5EF4-FFF2-40B4-BE49-F238E27FC236}">
                <a16:creationId xmlns:a16="http://schemas.microsoft.com/office/drawing/2014/main" id="{00000000-0008-0000-0300-000022000000}"/>
              </a:ext>
            </a:extLst>
          </xdr:cNvPr>
          <xdr:cNvSpPr/>
        </xdr:nvSpPr>
        <xdr:spPr>
          <a:xfrm>
            <a:off x="82550" y="2604297"/>
            <a:ext cx="288012" cy="285079"/>
          </a:xfrm>
          <a:prstGeom prst="hexagon">
            <a:avLst/>
          </a:prstGeom>
          <a:solidFill>
            <a:schemeClr val="accent3"/>
          </a:solidFill>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t"/>
          <a:lstStyle/>
          <a:p>
            <a:pPr algn="l"/>
            <a:endParaRPr lang="en-US" sz="1100">
              <a:solidFill>
                <a:schemeClr val="bg2">
                  <a:lumMod val="50000"/>
                </a:schemeClr>
              </a:solidFill>
            </a:endParaRPr>
          </a:p>
        </xdr:txBody>
      </xdr:sp>
      <xdr:pic>
        <xdr:nvPicPr>
          <xdr:cNvPr id="35" name="Gráfico 34" descr="Hogar">
            <a:extLst>
              <a:ext uri="{FF2B5EF4-FFF2-40B4-BE49-F238E27FC236}">
                <a16:creationId xmlns:a16="http://schemas.microsoft.com/office/drawing/2014/main" id="{00000000-0008-0000-0300-000023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127002" y="2648604"/>
            <a:ext cx="196858" cy="195756"/>
          </a:xfrm>
          <a:prstGeom prst="rect">
            <a:avLst/>
          </a:prstGeom>
        </xdr:spPr>
      </xdr:pic>
    </xdr:grpSp>
    <xdr:clientData/>
  </xdr:twoCellAnchor>
  <xdr:twoCellAnchor editAs="absolute">
    <xdr:from>
      <xdr:col>1</xdr:col>
      <xdr:colOff>126999</xdr:colOff>
      <xdr:row>0</xdr:row>
      <xdr:rowOff>47625</xdr:rowOff>
    </xdr:from>
    <xdr:to>
      <xdr:col>1</xdr:col>
      <xdr:colOff>1023824</xdr:colOff>
      <xdr:row>1</xdr:row>
      <xdr:rowOff>148943</xdr:rowOff>
    </xdr:to>
    <xdr:sp macro="" textlink="">
      <xdr:nvSpPr>
        <xdr:cNvPr id="22" name="Flecha: cheurón 21">
          <a:hlinkClick xmlns:r="http://schemas.openxmlformats.org/officeDocument/2006/relationships" r:id="rId6"/>
          <a:extLst>
            <a:ext uri="{FF2B5EF4-FFF2-40B4-BE49-F238E27FC236}">
              <a16:creationId xmlns:a16="http://schemas.microsoft.com/office/drawing/2014/main" id="{00000000-0008-0000-0300-000016000000}"/>
            </a:ext>
          </a:extLst>
        </xdr:cNvPr>
        <xdr:cNvSpPr/>
      </xdr:nvSpPr>
      <xdr:spPr>
        <a:xfrm>
          <a:off x="1984374" y="47625"/>
          <a:ext cx="896825" cy="283881"/>
        </a:xfrm>
        <a:prstGeom prst="chevron">
          <a:avLst>
            <a:gd name="adj" fmla="val 25204"/>
          </a:avLst>
        </a:prstGeom>
        <a:solidFill>
          <a:schemeClr val="bg1">
            <a:lumMod val="85000"/>
          </a:schemeClr>
        </a:solid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850" b="1">
              <a:solidFill>
                <a:schemeClr val="bg2">
                  <a:lumMod val="50000"/>
                </a:schemeClr>
              </a:solidFill>
            </a:rPr>
            <a:t>Cimentación</a:t>
          </a:r>
        </a:p>
      </xdr:txBody>
    </xdr:sp>
    <xdr:clientData/>
  </xdr:twoCellAnchor>
  <xdr:twoCellAnchor editAs="absolute">
    <xdr:from>
      <xdr:col>2</xdr:col>
      <xdr:colOff>682586</xdr:colOff>
      <xdr:row>0</xdr:row>
      <xdr:rowOff>43731</xdr:rowOff>
    </xdr:from>
    <xdr:to>
      <xdr:col>2</xdr:col>
      <xdr:colOff>1584174</xdr:colOff>
      <xdr:row>1</xdr:row>
      <xdr:rowOff>145049</xdr:rowOff>
    </xdr:to>
    <xdr:sp macro="" textlink="">
      <xdr:nvSpPr>
        <xdr:cNvPr id="42" name="Flecha: cheurón 41">
          <a:hlinkClick xmlns:r="http://schemas.openxmlformats.org/officeDocument/2006/relationships" r:id="rId7"/>
          <a:extLst>
            <a:ext uri="{FF2B5EF4-FFF2-40B4-BE49-F238E27FC236}">
              <a16:creationId xmlns:a16="http://schemas.microsoft.com/office/drawing/2014/main" id="{00000000-0008-0000-0300-00002A000000}"/>
            </a:ext>
          </a:extLst>
        </xdr:cNvPr>
        <xdr:cNvSpPr/>
      </xdr:nvSpPr>
      <xdr:spPr>
        <a:xfrm>
          <a:off x="4579899" y="43731"/>
          <a:ext cx="901588" cy="283881"/>
        </a:xfrm>
        <a:prstGeom prst="chevron">
          <a:avLst>
            <a:gd name="adj" fmla="val 25204"/>
          </a:avLst>
        </a:prstGeom>
        <a:ln/>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lstStyle/>
        <a:p>
          <a:pPr algn="r"/>
          <a:r>
            <a:rPr lang="en-US" sz="900" b="1">
              <a:solidFill>
                <a:schemeClr val="tx1"/>
              </a:solidFill>
            </a:rPr>
            <a:t>Pisos</a:t>
          </a:r>
        </a:p>
      </xdr:txBody>
    </xdr:sp>
    <xdr:clientData/>
  </xdr:twoCellAnchor>
  <xdr:twoCellAnchor editAs="absolute">
    <xdr:from>
      <xdr:col>2</xdr:col>
      <xdr:colOff>1549342</xdr:colOff>
      <xdr:row>0</xdr:row>
      <xdr:rowOff>43731</xdr:rowOff>
    </xdr:from>
    <xdr:to>
      <xdr:col>2</xdr:col>
      <xdr:colOff>2449342</xdr:colOff>
      <xdr:row>1</xdr:row>
      <xdr:rowOff>145049</xdr:rowOff>
    </xdr:to>
    <xdr:sp macro="" textlink="">
      <xdr:nvSpPr>
        <xdr:cNvPr id="43" name="Flecha: cheurón 42">
          <a:hlinkClick xmlns:r="http://schemas.openxmlformats.org/officeDocument/2006/relationships" r:id="rId8"/>
          <a:extLst>
            <a:ext uri="{FF2B5EF4-FFF2-40B4-BE49-F238E27FC236}">
              <a16:creationId xmlns:a16="http://schemas.microsoft.com/office/drawing/2014/main" id="{00000000-0008-0000-0300-00002B000000}"/>
            </a:ext>
          </a:extLst>
        </xdr:cNvPr>
        <xdr:cNvSpPr/>
      </xdr:nvSpPr>
      <xdr:spPr>
        <a:xfrm>
          <a:off x="5446655" y="43731"/>
          <a:ext cx="900000" cy="283881"/>
        </a:xfrm>
        <a:prstGeom prst="chevron">
          <a:avLst>
            <a:gd name="adj" fmla="val 25204"/>
          </a:avLst>
        </a:prstGeom>
        <a:solidFill>
          <a:schemeClr val="bg1">
            <a:lumMod val="85000"/>
          </a:schemeClr>
        </a:solid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900" b="1">
              <a:solidFill>
                <a:schemeClr val="bg2">
                  <a:lumMod val="50000"/>
                </a:schemeClr>
              </a:solidFill>
            </a:rPr>
            <a:t>Techos</a:t>
          </a:r>
        </a:p>
      </xdr:txBody>
    </xdr:sp>
    <xdr:clientData/>
  </xdr:twoCellAnchor>
  <xdr:twoCellAnchor editAs="absolute">
    <xdr:from>
      <xdr:col>2</xdr:col>
      <xdr:colOff>2414510</xdr:colOff>
      <xdr:row>0</xdr:row>
      <xdr:rowOff>43731</xdr:rowOff>
    </xdr:from>
    <xdr:to>
      <xdr:col>2</xdr:col>
      <xdr:colOff>3314510</xdr:colOff>
      <xdr:row>1</xdr:row>
      <xdr:rowOff>145049</xdr:rowOff>
    </xdr:to>
    <xdr:sp macro="" textlink="">
      <xdr:nvSpPr>
        <xdr:cNvPr id="44" name="Flecha: cheurón 43">
          <a:hlinkClick xmlns:r="http://schemas.openxmlformats.org/officeDocument/2006/relationships" r:id="rId9"/>
          <a:extLst>
            <a:ext uri="{FF2B5EF4-FFF2-40B4-BE49-F238E27FC236}">
              <a16:creationId xmlns:a16="http://schemas.microsoft.com/office/drawing/2014/main" id="{00000000-0008-0000-0300-00002C000000}"/>
            </a:ext>
          </a:extLst>
        </xdr:cNvPr>
        <xdr:cNvSpPr/>
      </xdr:nvSpPr>
      <xdr:spPr>
        <a:xfrm>
          <a:off x="6311823" y="43731"/>
          <a:ext cx="900000" cy="283881"/>
        </a:xfrm>
        <a:prstGeom prst="chevron">
          <a:avLst>
            <a:gd name="adj" fmla="val 25204"/>
          </a:avLst>
        </a:prstGeom>
        <a:solidFill>
          <a:schemeClr val="bg1">
            <a:lumMod val="85000"/>
          </a:schemeClr>
        </a:solid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900" b="1">
              <a:solidFill>
                <a:schemeClr val="bg2">
                  <a:lumMod val="50000"/>
                </a:schemeClr>
              </a:solidFill>
            </a:rPr>
            <a:t>Entrepiso</a:t>
          </a:r>
        </a:p>
      </xdr:txBody>
    </xdr:sp>
    <xdr:clientData/>
  </xdr:twoCellAnchor>
  <xdr:twoCellAnchor editAs="absolute">
    <xdr:from>
      <xdr:col>2</xdr:col>
      <xdr:colOff>3279678</xdr:colOff>
      <xdr:row>0</xdr:row>
      <xdr:rowOff>43731</xdr:rowOff>
    </xdr:from>
    <xdr:to>
      <xdr:col>2</xdr:col>
      <xdr:colOff>4179678</xdr:colOff>
      <xdr:row>1</xdr:row>
      <xdr:rowOff>145049</xdr:rowOff>
    </xdr:to>
    <xdr:sp macro="" textlink="">
      <xdr:nvSpPr>
        <xdr:cNvPr id="45" name="Flecha: cheurón 44">
          <a:hlinkClick xmlns:r="http://schemas.openxmlformats.org/officeDocument/2006/relationships" r:id="rId10"/>
          <a:extLst>
            <a:ext uri="{FF2B5EF4-FFF2-40B4-BE49-F238E27FC236}">
              <a16:creationId xmlns:a16="http://schemas.microsoft.com/office/drawing/2014/main" id="{00000000-0008-0000-0300-00002D000000}"/>
            </a:ext>
          </a:extLst>
        </xdr:cNvPr>
        <xdr:cNvSpPr/>
      </xdr:nvSpPr>
      <xdr:spPr>
        <a:xfrm>
          <a:off x="7176991" y="43731"/>
          <a:ext cx="900000" cy="283881"/>
        </a:xfrm>
        <a:prstGeom prst="chevron">
          <a:avLst>
            <a:gd name="adj" fmla="val 25204"/>
          </a:avLst>
        </a:prstGeom>
        <a:solidFill>
          <a:schemeClr val="bg1">
            <a:lumMod val="85000"/>
          </a:schemeClr>
        </a:solid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900" b="1">
              <a:solidFill>
                <a:schemeClr val="bg2">
                  <a:lumMod val="50000"/>
                </a:schemeClr>
              </a:solidFill>
            </a:rPr>
            <a:t>Estructura</a:t>
          </a:r>
        </a:p>
      </xdr:txBody>
    </xdr:sp>
    <xdr:clientData/>
  </xdr:twoCellAnchor>
  <xdr:twoCellAnchor editAs="absolute">
    <xdr:from>
      <xdr:col>2</xdr:col>
      <xdr:colOff>4144846</xdr:colOff>
      <xdr:row>0</xdr:row>
      <xdr:rowOff>43731</xdr:rowOff>
    </xdr:from>
    <xdr:to>
      <xdr:col>2</xdr:col>
      <xdr:colOff>5044846</xdr:colOff>
      <xdr:row>1</xdr:row>
      <xdr:rowOff>145049</xdr:rowOff>
    </xdr:to>
    <xdr:sp macro="" textlink="">
      <xdr:nvSpPr>
        <xdr:cNvPr id="46" name="Flecha: cheurón 45">
          <a:hlinkClick xmlns:r="http://schemas.openxmlformats.org/officeDocument/2006/relationships" r:id="rId11"/>
          <a:extLst>
            <a:ext uri="{FF2B5EF4-FFF2-40B4-BE49-F238E27FC236}">
              <a16:creationId xmlns:a16="http://schemas.microsoft.com/office/drawing/2014/main" id="{00000000-0008-0000-0300-00002E000000}"/>
            </a:ext>
          </a:extLst>
        </xdr:cNvPr>
        <xdr:cNvSpPr/>
      </xdr:nvSpPr>
      <xdr:spPr>
        <a:xfrm>
          <a:off x="8042159" y="43731"/>
          <a:ext cx="900000" cy="283881"/>
        </a:xfrm>
        <a:prstGeom prst="chevron">
          <a:avLst>
            <a:gd name="adj" fmla="val 25204"/>
          </a:avLst>
        </a:prstGeom>
        <a:solidFill>
          <a:schemeClr val="bg1">
            <a:lumMod val="85000"/>
          </a:schemeClr>
        </a:solid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900" b="1">
              <a:solidFill>
                <a:schemeClr val="bg2">
                  <a:lumMod val="50000"/>
                </a:schemeClr>
              </a:solidFill>
            </a:rPr>
            <a:t>Puertas</a:t>
          </a:r>
        </a:p>
      </xdr:txBody>
    </xdr:sp>
    <xdr:clientData/>
  </xdr:twoCellAnchor>
  <xdr:twoCellAnchor editAs="absolute">
    <xdr:from>
      <xdr:col>2</xdr:col>
      <xdr:colOff>5010014</xdr:colOff>
      <xdr:row>0</xdr:row>
      <xdr:rowOff>43731</xdr:rowOff>
    </xdr:from>
    <xdr:to>
      <xdr:col>2</xdr:col>
      <xdr:colOff>5910014</xdr:colOff>
      <xdr:row>1</xdr:row>
      <xdr:rowOff>145049</xdr:rowOff>
    </xdr:to>
    <xdr:sp macro="" textlink="">
      <xdr:nvSpPr>
        <xdr:cNvPr id="47" name="Flecha: cheurón 46">
          <a:hlinkClick xmlns:r="http://schemas.openxmlformats.org/officeDocument/2006/relationships" r:id="rId12"/>
          <a:extLst>
            <a:ext uri="{FF2B5EF4-FFF2-40B4-BE49-F238E27FC236}">
              <a16:creationId xmlns:a16="http://schemas.microsoft.com/office/drawing/2014/main" id="{00000000-0008-0000-0300-00002F000000}"/>
            </a:ext>
          </a:extLst>
        </xdr:cNvPr>
        <xdr:cNvSpPr/>
      </xdr:nvSpPr>
      <xdr:spPr>
        <a:xfrm>
          <a:off x="8907327" y="43731"/>
          <a:ext cx="900000" cy="283881"/>
        </a:xfrm>
        <a:prstGeom prst="chevron">
          <a:avLst>
            <a:gd name="adj" fmla="val 25204"/>
          </a:avLst>
        </a:prstGeom>
        <a:solidFill>
          <a:schemeClr val="bg1">
            <a:lumMod val="85000"/>
          </a:schemeClr>
        </a:solid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900" b="1">
              <a:solidFill>
                <a:schemeClr val="bg2">
                  <a:lumMod val="50000"/>
                </a:schemeClr>
              </a:solidFill>
            </a:rPr>
            <a:t>Ventanas</a:t>
          </a:r>
        </a:p>
      </xdr:txBody>
    </xdr:sp>
    <xdr:clientData/>
  </xdr:twoCellAnchor>
  <xdr:twoCellAnchor editAs="absolute">
    <xdr:from>
      <xdr:col>2</xdr:col>
      <xdr:colOff>5875182</xdr:colOff>
      <xdr:row>0</xdr:row>
      <xdr:rowOff>43731</xdr:rowOff>
    </xdr:from>
    <xdr:to>
      <xdr:col>3</xdr:col>
      <xdr:colOff>472807</xdr:colOff>
      <xdr:row>1</xdr:row>
      <xdr:rowOff>145049</xdr:rowOff>
    </xdr:to>
    <xdr:sp macro="" textlink="">
      <xdr:nvSpPr>
        <xdr:cNvPr id="48" name="Flecha: cheurón 47">
          <a:hlinkClick xmlns:r="http://schemas.openxmlformats.org/officeDocument/2006/relationships" r:id="rId13"/>
          <a:extLst>
            <a:ext uri="{FF2B5EF4-FFF2-40B4-BE49-F238E27FC236}">
              <a16:creationId xmlns:a16="http://schemas.microsoft.com/office/drawing/2014/main" id="{00000000-0008-0000-0300-000030000000}"/>
            </a:ext>
          </a:extLst>
        </xdr:cNvPr>
        <xdr:cNvSpPr/>
      </xdr:nvSpPr>
      <xdr:spPr>
        <a:xfrm>
          <a:off x="9772495" y="43731"/>
          <a:ext cx="900000" cy="283881"/>
        </a:xfrm>
        <a:prstGeom prst="chevron">
          <a:avLst>
            <a:gd name="adj" fmla="val 25204"/>
          </a:avLst>
        </a:prstGeom>
        <a:solidFill>
          <a:schemeClr val="bg1">
            <a:lumMod val="85000"/>
          </a:schemeClr>
        </a:solid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900" b="1">
              <a:solidFill>
                <a:schemeClr val="bg2">
                  <a:lumMod val="50000"/>
                </a:schemeClr>
              </a:solidFill>
            </a:rPr>
            <a:t>Especiales</a:t>
          </a:r>
        </a:p>
      </xdr:txBody>
    </xdr:sp>
    <xdr:clientData/>
  </xdr:twoCellAnchor>
  <xdr:twoCellAnchor editAs="absolute">
    <xdr:from>
      <xdr:col>3</xdr:col>
      <xdr:colOff>437977</xdr:colOff>
      <xdr:row>0</xdr:row>
      <xdr:rowOff>43731</xdr:rowOff>
    </xdr:from>
    <xdr:to>
      <xdr:col>4</xdr:col>
      <xdr:colOff>579152</xdr:colOff>
      <xdr:row>1</xdr:row>
      <xdr:rowOff>145049</xdr:rowOff>
    </xdr:to>
    <xdr:sp macro="" textlink="">
      <xdr:nvSpPr>
        <xdr:cNvPr id="49" name="Flecha: cheurón 48">
          <a:hlinkClick xmlns:r="http://schemas.openxmlformats.org/officeDocument/2006/relationships" r:id="rId14"/>
          <a:extLst>
            <a:ext uri="{FF2B5EF4-FFF2-40B4-BE49-F238E27FC236}">
              <a16:creationId xmlns:a16="http://schemas.microsoft.com/office/drawing/2014/main" id="{00000000-0008-0000-0300-000031000000}"/>
            </a:ext>
          </a:extLst>
        </xdr:cNvPr>
        <xdr:cNvSpPr/>
      </xdr:nvSpPr>
      <xdr:spPr>
        <a:xfrm>
          <a:off x="10637665" y="43731"/>
          <a:ext cx="903175" cy="283881"/>
        </a:xfrm>
        <a:prstGeom prst="chevron">
          <a:avLst>
            <a:gd name="adj" fmla="val 25204"/>
          </a:avLst>
        </a:prstGeom>
        <a:solidFill>
          <a:schemeClr val="bg1">
            <a:lumMod val="85000"/>
          </a:schemeClr>
        </a:solid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900" b="1">
              <a:solidFill>
                <a:schemeClr val="bg2">
                  <a:lumMod val="50000"/>
                </a:schemeClr>
              </a:solidFill>
            </a:rPr>
            <a:t>Otros</a:t>
          </a:r>
        </a:p>
      </xdr:txBody>
    </xdr:sp>
    <xdr:clientData/>
  </xdr:twoCellAnchor>
  <xdr:twoCellAnchor editAs="absolute">
    <xdr:from>
      <xdr:col>1</xdr:col>
      <xdr:colOff>992188</xdr:colOff>
      <xdr:row>0</xdr:row>
      <xdr:rowOff>0</xdr:rowOff>
    </xdr:from>
    <xdr:to>
      <xdr:col>1</xdr:col>
      <xdr:colOff>1892188</xdr:colOff>
      <xdr:row>2</xdr:row>
      <xdr:rowOff>14715</xdr:rowOff>
    </xdr:to>
    <xdr:grpSp>
      <xdr:nvGrpSpPr>
        <xdr:cNvPr id="50" name="Grupo 49">
          <a:hlinkClick xmlns:r="http://schemas.openxmlformats.org/officeDocument/2006/relationships" r:id="rId15"/>
          <a:extLst>
            <a:ext uri="{FF2B5EF4-FFF2-40B4-BE49-F238E27FC236}">
              <a16:creationId xmlns:a16="http://schemas.microsoft.com/office/drawing/2014/main" id="{00000000-0008-0000-0300-000032000000}"/>
            </a:ext>
          </a:extLst>
        </xdr:cNvPr>
        <xdr:cNvGrpSpPr/>
      </xdr:nvGrpSpPr>
      <xdr:grpSpPr>
        <a:xfrm>
          <a:off x="2849563" y="0"/>
          <a:ext cx="900000" cy="379840"/>
          <a:chOff x="2097804" y="31748"/>
          <a:chExt cx="900000" cy="380227"/>
        </a:xfrm>
        <a:solidFill>
          <a:schemeClr val="bg1">
            <a:lumMod val="85000"/>
          </a:schemeClr>
        </a:solidFill>
      </xdr:grpSpPr>
      <xdr:sp macro="" textlink="">
        <xdr:nvSpPr>
          <xdr:cNvPr id="51" name="Flecha: cheurón 50">
            <a:extLst>
              <a:ext uri="{FF2B5EF4-FFF2-40B4-BE49-F238E27FC236}">
                <a16:creationId xmlns:a16="http://schemas.microsoft.com/office/drawing/2014/main" id="{00000000-0008-0000-0300-000033000000}"/>
              </a:ext>
            </a:extLst>
          </xdr:cNvPr>
          <xdr:cNvSpPr/>
        </xdr:nvSpPr>
        <xdr:spPr>
          <a:xfrm>
            <a:off x="2097804" y="75479"/>
            <a:ext cx="900000" cy="284074"/>
          </a:xfrm>
          <a:prstGeom prst="chevron">
            <a:avLst>
              <a:gd name="adj" fmla="val 25204"/>
            </a:avLst>
          </a:prstGeom>
          <a:grp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endParaRPr lang="en-US" sz="1000" b="1">
              <a:solidFill>
                <a:schemeClr val="bg2">
                  <a:lumMod val="50000"/>
                </a:schemeClr>
              </a:solidFill>
            </a:endParaRPr>
          </a:p>
        </xdr:txBody>
      </xdr:sp>
      <xdr:sp macro="" textlink="">
        <xdr:nvSpPr>
          <xdr:cNvPr id="52" name="CuadroTexto 51">
            <a:extLst>
              <a:ext uri="{FF2B5EF4-FFF2-40B4-BE49-F238E27FC236}">
                <a16:creationId xmlns:a16="http://schemas.microsoft.com/office/drawing/2014/main" id="{00000000-0008-0000-0300-000034000000}"/>
              </a:ext>
            </a:extLst>
          </xdr:cNvPr>
          <xdr:cNvSpPr txBox="1"/>
        </xdr:nvSpPr>
        <xdr:spPr>
          <a:xfrm>
            <a:off x="2286000" y="31748"/>
            <a:ext cx="672171" cy="3802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900" b="1">
                <a:solidFill>
                  <a:schemeClr val="bg2">
                    <a:lumMod val="50000"/>
                  </a:schemeClr>
                </a:solidFill>
                <a:effectLst/>
                <a:latin typeface="+mn-lt"/>
                <a:ea typeface="+mn-ea"/>
                <a:cs typeface="+mn-cs"/>
              </a:rPr>
              <a:t>Muros</a:t>
            </a:r>
            <a:r>
              <a:rPr lang="en-US" sz="900" b="1" baseline="0">
                <a:solidFill>
                  <a:schemeClr val="bg2">
                    <a:lumMod val="50000"/>
                  </a:schemeClr>
                </a:solidFill>
                <a:effectLst/>
                <a:latin typeface="+mn-lt"/>
                <a:ea typeface="+mn-ea"/>
                <a:cs typeface="+mn-cs"/>
              </a:rPr>
              <a:t> Interiores</a:t>
            </a:r>
            <a:endParaRPr lang="en-US" sz="900">
              <a:solidFill>
                <a:schemeClr val="bg2">
                  <a:lumMod val="50000"/>
                </a:schemeClr>
              </a:solidFill>
              <a:effectLst/>
            </a:endParaRPr>
          </a:p>
        </xdr:txBody>
      </xdr:sp>
    </xdr:grpSp>
    <xdr:clientData/>
  </xdr:twoCellAnchor>
  <xdr:twoCellAnchor editAs="absolute">
    <xdr:from>
      <xdr:col>1</xdr:col>
      <xdr:colOff>1857356</xdr:colOff>
      <xdr:row>0</xdr:row>
      <xdr:rowOff>112</xdr:rowOff>
    </xdr:from>
    <xdr:to>
      <xdr:col>2</xdr:col>
      <xdr:colOff>717418</xdr:colOff>
      <xdr:row>2</xdr:row>
      <xdr:rowOff>25556</xdr:rowOff>
    </xdr:to>
    <xdr:grpSp>
      <xdr:nvGrpSpPr>
        <xdr:cNvPr id="53" name="Grupo 52">
          <a:hlinkClick xmlns:r="http://schemas.openxmlformats.org/officeDocument/2006/relationships" r:id="rId16"/>
          <a:extLst>
            <a:ext uri="{FF2B5EF4-FFF2-40B4-BE49-F238E27FC236}">
              <a16:creationId xmlns:a16="http://schemas.microsoft.com/office/drawing/2014/main" id="{00000000-0008-0000-0300-000035000000}"/>
            </a:ext>
          </a:extLst>
        </xdr:cNvPr>
        <xdr:cNvGrpSpPr/>
      </xdr:nvGrpSpPr>
      <xdr:grpSpPr>
        <a:xfrm>
          <a:off x="3714731" y="112"/>
          <a:ext cx="900000" cy="390569"/>
          <a:chOff x="2962972" y="31860"/>
          <a:chExt cx="900000" cy="390956"/>
        </a:xfrm>
        <a:solidFill>
          <a:schemeClr val="bg1">
            <a:lumMod val="85000"/>
          </a:schemeClr>
        </a:solidFill>
      </xdr:grpSpPr>
      <xdr:sp macro="" textlink="">
        <xdr:nvSpPr>
          <xdr:cNvPr id="54" name="Flecha: cheurón 53">
            <a:extLst>
              <a:ext uri="{FF2B5EF4-FFF2-40B4-BE49-F238E27FC236}">
                <a16:creationId xmlns:a16="http://schemas.microsoft.com/office/drawing/2014/main" id="{00000000-0008-0000-0300-000036000000}"/>
              </a:ext>
            </a:extLst>
          </xdr:cNvPr>
          <xdr:cNvSpPr/>
        </xdr:nvSpPr>
        <xdr:spPr>
          <a:xfrm>
            <a:off x="2962972" y="75479"/>
            <a:ext cx="900000" cy="284074"/>
          </a:xfrm>
          <a:prstGeom prst="chevron">
            <a:avLst>
              <a:gd name="adj" fmla="val 25204"/>
            </a:avLst>
          </a:prstGeom>
          <a:grp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endParaRPr lang="en-US" sz="900" b="1">
              <a:solidFill>
                <a:schemeClr val="bg2">
                  <a:lumMod val="50000"/>
                </a:schemeClr>
              </a:solidFill>
            </a:endParaRPr>
          </a:p>
        </xdr:txBody>
      </xdr:sp>
      <xdr:sp macro="" textlink="">
        <xdr:nvSpPr>
          <xdr:cNvPr id="55" name="CuadroTexto 54">
            <a:extLst>
              <a:ext uri="{FF2B5EF4-FFF2-40B4-BE49-F238E27FC236}">
                <a16:creationId xmlns:a16="http://schemas.microsoft.com/office/drawing/2014/main" id="{00000000-0008-0000-0300-000037000000}"/>
              </a:ext>
            </a:extLst>
          </xdr:cNvPr>
          <xdr:cNvSpPr txBox="1"/>
        </xdr:nvSpPr>
        <xdr:spPr>
          <a:xfrm>
            <a:off x="3187700" y="31860"/>
            <a:ext cx="662568" cy="3909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900" b="1">
                <a:solidFill>
                  <a:schemeClr val="bg2">
                    <a:lumMod val="50000"/>
                  </a:schemeClr>
                </a:solidFill>
                <a:effectLst/>
                <a:latin typeface="+mn-lt"/>
                <a:ea typeface="+mn-ea"/>
                <a:cs typeface="+mn-cs"/>
              </a:rPr>
              <a:t>Muros</a:t>
            </a:r>
            <a:r>
              <a:rPr lang="en-US" sz="900" b="1" baseline="0">
                <a:solidFill>
                  <a:schemeClr val="bg2">
                    <a:lumMod val="50000"/>
                  </a:schemeClr>
                </a:solidFill>
                <a:effectLst/>
                <a:latin typeface="+mn-lt"/>
                <a:ea typeface="+mn-ea"/>
                <a:cs typeface="+mn-cs"/>
              </a:rPr>
              <a:t> Exteriores</a:t>
            </a:r>
            <a:endParaRPr lang="en-US" sz="900">
              <a:solidFill>
                <a:schemeClr val="bg2">
                  <a:lumMod val="50000"/>
                </a:schemeClr>
              </a:solidFill>
              <a:effectLst/>
            </a:endParaRPr>
          </a:p>
        </xdr:txBody>
      </xdr:sp>
    </xdr:grp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11</xdr:row>
          <xdr:rowOff>0</xdr:rowOff>
        </xdr:from>
        <xdr:to>
          <xdr:col>3</xdr:col>
          <xdr:colOff>63500</xdr:colOff>
          <xdr:row>12</xdr:row>
          <xdr:rowOff>63500</xdr:rowOff>
        </xdr:to>
        <xdr:sp macro="" textlink="">
          <xdr:nvSpPr>
            <xdr:cNvPr id="35841" name="TempCombo" hidden="1">
              <a:extLst>
                <a:ext uri="{63B3BB69-23CF-44E3-9099-C40C66FF867C}">
                  <a14:compatExt spid="_x0000_s35841"/>
                </a:ext>
                <a:ext uri="{FF2B5EF4-FFF2-40B4-BE49-F238E27FC236}">
                  <a16:creationId xmlns:a16="http://schemas.microsoft.com/office/drawing/2014/main" id="{00000000-0008-0000-0400-0000018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twoCellAnchor editAs="absolute">
    <xdr:from>
      <xdr:col>0</xdr:col>
      <xdr:colOff>253168</xdr:colOff>
      <xdr:row>0</xdr:row>
      <xdr:rowOff>43731</xdr:rowOff>
    </xdr:from>
    <xdr:to>
      <xdr:col>0</xdr:col>
      <xdr:colOff>1153168</xdr:colOff>
      <xdr:row>1</xdr:row>
      <xdr:rowOff>145049</xdr:rowOff>
    </xdr:to>
    <xdr:sp macro="" textlink="">
      <xdr:nvSpPr>
        <xdr:cNvPr id="23" name="Flecha: cheurón 22">
          <a:hlinkClick xmlns:r="http://schemas.openxmlformats.org/officeDocument/2006/relationships" r:id="rId1"/>
          <a:extLst>
            <a:ext uri="{FF2B5EF4-FFF2-40B4-BE49-F238E27FC236}">
              <a16:creationId xmlns:a16="http://schemas.microsoft.com/office/drawing/2014/main" id="{00000000-0008-0000-0400-000017000000}"/>
            </a:ext>
          </a:extLst>
        </xdr:cNvPr>
        <xdr:cNvSpPr/>
      </xdr:nvSpPr>
      <xdr:spPr>
        <a:xfrm>
          <a:off x="253168" y="43731"/>
          <a:ext cx="900000" cy="285468"/>
        </a:xfrm>
        <a:prstGeom prst="chevron">
          <a:avLst>
            <a:gd name="adj" fmla="val 25204"/>
          </a:avLst>
        </a:prstGeom>
        <a:solidFill>
          <a:schemeClr val="bg1">
            <a:lumMod val="85000"/>
          </a:schemeClr>
        </a:solid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900" b="1">
              <a:solidFill>
                <a:schemeClr val="bg2">
                  <a:lumMod val="50000"/>
                </a:schemeClr>
              </a:solidFill>
            </a:rPr>
            <a:t>Filtros</a:t>
          </a:r>
        </a:p>
      </xdr:txBody>
    </xdr:sp>
    <xdr:clientData/>
  </xdr:twoCellAnchor>
  <xdr:twoCellAnchor editAs="absolute">
    <xdr:from>
      <xdr:col>0</xdr:col>
      <xdr:colOff>1118336</xdr:colOff>
      <xdr:row>0</xdr:row>
      <xdr:rowOff>43731</xdr:rowOff>
    </xdr:from>
    <xdr:to>
      <xdr:col>1</xdr:col>
      <xdr:colOff>157786</xdr:colOff>
      <xdr:row>1</xdr:row>
      <xdr:rowOff>145049</xdr:rowOff>
    </xdr:to>
    <xdr:sp macro="" textlink="">
      <xdr:nvSpPr>
        <xdr:cNvPr id="24" name="Flecha: cheurón 23">
          <a:hlinkClick xmlns:r="http://schemas.openxmlformats.org/officeDocument/2006/relationships" r:id="rId2"/>
          <a:extLst>
            <a:ext uri="{FF2B5EF4-FFF2-40B4-BE49-F238E27FC236}">
              <a16:creationId xmlns:a16="http://schemas.microsoft.com/office/drawing/2014/main" id="{00000000-0008-0000-0400-000018000000}"/>
            </a:ext>
          </a:extLst>
        </xdr:cNvPr>
        <xdr:cNvSpPr/>
      </xdr:nvSpPr>
      <xdr:spPr>
        <a:xfrm>
          <a:off x="1118336" y="43731"/>
          <a:ext cx="900000" cy="285468"/>
        </a:xfrm>
        <a:prstGeom prst="chevron">
          <a:avLst>
            <a:gd name="adj" fmla="val 25204"/>
          </a:avLst>
        </a:prstGeom>
        <a:solidFill>
          <a:schemeClr val="bg1">
            <a:lumMod val="85000"/>
          </a:schemeClr>
        </a:solid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900" b="1">
              <a:solidFill>
                <a:schemeClr val="bg2">
                  <a:lumMod val="50000"/>
                </a:schemeClr>
              </a:solidFill>
            </a:rPr>
            <a:t>Elementos</a:t>
          </a:r>
        </a:p>
      </xdr:txBody>
    </xdr:sp>
    <xdr:clientData/>
  </xdr:twoCellAnchor>
  <xdr:twoCellAnchor editAs="absolute">
    <xdr:from>
      <xdr:col>0</xdr:col>
      <xdr:colOff>0</xdr:colOff>
      <xdr:row>0</xdr:row>
      <xdr:rowOff>44038</xdr:rowOff>
    </xdr:from>
    <xdr:to>
      <xdr:col>0</xdr:col>
      <xdr:colOff>288000</xdr:colOff>
      <xdr:row>1</xdr:row>
      <xdr:rowOff>145956</xdr:rowOff>
    </xdr:to>
    <xdr:grpSp>
      <xdr:nvGrpSpPr>
        <xdr:cNvPr id="33" name="Grupo 32">
          <a:hlinkClick xmlns:r="http://schemas.openxmlformats.org/officeDocument/2006/relationships" r:id="rId3"/>
          <a:extLst>
            <a:ext uri="{FF2B5EF4-FFF2-40B4-BE49-F238E27FC236}">
              <a16:creationId xmlns:a16="http://schemas.microsoft.com/office/drawing/2014/main" id="{00000000-0008-0000-0400-000021000000}"/>
            </a:ext>
          </a:extLst>
        </xdr:cNvPr>
        <xdr:cNvGrpSpPr/>
      </xdr:nvGrpSpPr>
      <xdr:grpSpPr>
        <a:xfrm>
          <a:off x="0" y="44038"/>
          <a:ext cx="288000" cy="284481"/>
          <a:chOff x="82550" y="2604297"/>
          <a:chExt cx="288012" cy="285079"/>
        </a:xfrm>
      </xdr:grpSpPr>
      <xdr:sp macro="" textlink="">
        <xdr:nvSpPr>
          <xdr:cNvPr id="34" name="Hexágono 33">
            <a:extLst>
              <a:ext uri="{FF2B5EF4-FFF2-40B4-BE49-F238E27FC236}">
                <a16:creationId xmlns:a16="http://schemas.microsoft.com/office/drawing/2014/main" id="{00000000-0008-0000-0400-000022000000}"/>
              </a:ext>
            </a:extLst>
          </xdr:cNvPr>
          <xdr:cNvSpPr/>
        </xdr:nvSpPr>
        <xdr:spPr>
          <a:xfrm>
            <a:off x="82550" y="2604297"/>
            <a:ext cx="288012" cy="285079"/>
          </a:xfrm>
          <a:prstGeom prst="hexagon">
            <a:avLst/>
          </a:prstGeom>
          <a:solidFill>
            <a:schemeClr val="accent3"/>
          </a:solidFill>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t"/>
          <a:lstStyle/>
          <a:p>
            <a:pPr algn="l"/>
            <a:endParaRPr lang="en-US" sz="1100">
              <a:solidFill>
                <a:schemeClr val="bg2">
                  <a:lumMod val="50000"/>
                </a:schemeClr>
              </a:solidFill>
            </a:endParaRPr>
          </a:p>
        </xdr:txBody>
      </xdr:sp>
      <xdr:pic>
        <xdr:nvPicPr>
          <xdr:cNvPr id="35" name="Gráfico 34" descr="Hogar">
            <a:extLst>
              <a:ext uri="{FF2B5EF4-FFF2-40B4-BE49-F238E27FC236}">
                <a16:creationId xmlns:a16="http://schemas.microsoft.com/office/drawing/2014/main" id="{00000000-0008-0000-0400-000023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127002" y="2648604"/>
            <a:ext cx="196858" cy="195756"/>
          </a:xfrm>
          <a:prstGeom prst="rect">
            <a:avLst/>
          </a:prstGeom>
        </xdr:spPr>
      </xdr:pic>
    </xdr:grpSp>
    <xdr:clientData/>
  </xdr:twoCellAnchor>
  <xdr:twoCellAnchor editAs="absolute">
    <xdr:from>
      <xdr:col>1</xdr:col>
      <xdr:colOff>127001</xdr:colOff>
      <xdr:row>0</xdr:row>
      <xdr:rowOff>39688</xdr:rowOff>
    </xdr:from>
    <xdr:to>
      <xdr:col>1</xdr:col>
      <xdr:colOff>1023826</xdr:colOff>
      <xdr:row>1</xdr:row>
      <xdr:rowOff>141006</xdr:rowOff>
    </xdr:to>
    <xdr:sp macro="" textlink="">
      <xdr:nvSpPr>
        <xdr:cNvPr id="22" name="Flecha: cheurón 21">
          <a:hlinkClick xmlns:r="http://schemas.openxmlformats.org/officeDocument/2006/relationships" r:id="rId6"/>
          <a:extLst>
            <a:ext uri="{FF2B5EF4-FFF2-40B4-BE49-F238E27FC236}">
              <a16:creationId xmlns:a16="http://schemas.microsoft.com/office/drawing/2014/main" id="{00000000-0008-0000-0400-000016000000}"/>
            </a:ext>
          </a:extLst>
        </xdr:cNvPr>
        <xdr:cNvSpPr/>
      </xdr:nvSpPr>
      <xdr:spPr>
        <a:xfrm>
          <a:off x="1984376" y="39688"/>
          <a:ext cx="896825" cy="283881"/>
        </a:xfrm>
        <a:prstGeom prst="chevron">
          <a:avLst>
            <a:gd name="adj" fmla="val 25204"/>
          </a:avLst>
        </a:prstGeom>
        <a:solidFill>
          <a:schemeClr val="bg1">
            <a:lumMod val="85000"/>
          </a:schemeClr>
        </a:solid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850" b="1">
              <a:solidFill>
                <a:schemeClr val="bg2">
                  <a:lumMod val="50000"/>
                </a:schemeClr>
              </a:solidFill>
            </a:rPr>
            <a:t>Cimentación</a:t>
          </a:r>
        </a:p>
      </xdr:txBody>
    </xdr:sp>
    <xdr:clientData/>
  </xdr:twoCellAnchor>
  <xdr:twoCellAnchor editAs="absolute">
    <xdr:from>
      <xdr:col>2</xdr:col>
      <xdr:colOff>682586</xdr:colOff>
      <xdr:row>0</xdr:row>
      <xdr:rowOff>43731</xdr:rowOff>
    </xdr:from>
    <xdr:to>
      <xdr:col>2</xdr:col>
      <xdr:colOff>1584174</xdr:colOff>
      <xdr:row>1</xdr:row>
      <xdr:rowOff>145049</xdr:rowOff>
    </xdr:to>
    <xdr:sp macro="" textlink="">
      <xdr:nvSpPr>
        <xdr:cNvPr id="42" name="Flecha: cheurón 41">
          <a:hlinkClick xmlns:r="http://schemas.openxmlformats.org/officeDocument/2006/relationships" r:id="rId7"/>
          <a:extLst>
            <a:ext uri="{FF2B5EF4-FFF2-40B4-BE49-F238E27FC236}">
              <a16:creationId xmlns:a16="http://schemas.microsoft.com/office/drawing/2014/main" id="{00000000-0008-0000-0400-00002A000000}"/>
            </a:ext>
          </a:extLst>
        </xdr:cNvPr>
        <xdr:cNvSpPr/>
      </xdr:nvSpPr>
      <xdr:spPr>
        <a:xfrm>
          <a:off x="4579899" y="43731"/>
          <a:ext cx="901588" cy="283881"/>
        </a:xfrm>
        <a:prstGeom prst="chevron">
          <a:avLst>
            <a:gd name="adj" fmla="val 25204"/>
          </a:avLst>
        </a:prstGeom>
        <a:solidFill>
          <a:schemeClr val="bg1">
            <a:lumMod val="85000"/>
          </a:schemeClr>
        </a:solid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900" b="1">
              <a:solidFill>
                <a:schemeClr val="bg2">
                  <a:lumMod val="50000"/>
                </a:schemeClr>
              </a:solidFill>
            </a:rPr>
            <a:t>Pisos</a:t>
          </a:r>
        </a:p>
      </xdr:txBody>
    </xdr:sp>
    <xdr:clientData/>
  </xdr:twoCellAnchor>
  <xdr:twoCellAnchor editAs="absolute">
    <xdr:from>
      <xdr:col>2</xdr:col>
      <xdr:colOff>1549342</xdr:colOff>
      <xdr:row>0</xdr:row>
      <xdr:rowOff>43731</xdr:rowOff>
    </xdr:from>
    <xdr:to>
      <xdr:col>2</xdr:col>
      <xdr:colOff>2449342</xdr:colOff>
      <xdr:row>1</xdr:row>
      <xdr:rowOff>145049</xdr:rowOff>
    </xdr:to>
    <xdr:sp macro="" textlink="">
      <xdr:nvSpPr>
        <xdr:cNvPr id="43" name="Flecha: cheurón 42">
          <a:hlinkClick xmlns:r="http://schemas.openxmlformats.org/officeDocument/2006/relationships" r:id="rId8"/>
          <a:extLst>
            <a:ext uri="{FF2B5EF4-FFF2-40B4-BE49-F238E27FC236}">
              <a16:creationId xmlns:a16="http://schemas.microsoft.com/office/drawing/2014/main" id="{00000000-0008-0000-0400-00002B000000}"/>
            </a:ext>
          </a:extLst>
        </xdr:cNvPr>
        <xdr:cNvSpPr/>
      </xdr:nvSpPr>
      <xdr:spPr>
        <a:xfrm>
          <a:off x="5446655" y="43731"/>
          <a:ext cx="900000" cy="283881"/>
        </a:xfrm>
        <a:prstGeom prst="chevron">
          <a:avLst>
            <a:gd name="adj" fmla="val 25204"/>
          </a:avLst>
        </a:prstGeom>
        <a:ln/>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lstStyle/>
        <a:p>
          <a:pPr algn="r"/>
          <a:r>
            <a:rPr lang="en-US" sz="900" b="1">
              <a:solidFill>
                <a:schemeClr val="tx1"/>
              </a:solidFill>
            </a:rPr>
            <a:t>Techos</a:t>
          </a:r>
        </a:p>
      </xdr:txBody>
    </xdr:sp>
    <xdr:clientData/>
  </xdr:twoCellAnchor>
  <xdr:twoCellAnchor editAs="absolute">
    <xdr:from>
      <xdr:col>2</xdr:col>
      <xdr:colOff>2414510</xdr:colOff>
      <xdr:row>0</xdr:row>
      <xdr:rowOff>43731</xdr:rowOff>
    </xdr:from>
    <xdr:to>
      <xdr:col>2</xdr:col>
      <xdr:colOff>3314510</xdr:colOff>
      <xdr:row>1</xdr:row>
      <xdr:rowOff>145049</xdr:rowOff>
    </xdr:to>
    <xdr:sp macro="" textlink="">
      <xdr:nvSpPr>
        <xdr:cNvPr id="44" name="Flecha: cheurón 43">
          <a:hlinkClick xmlns:r="http://schemas.openxmlformats.org/officeDocument/2006/relationships" r:id="rId9"/>
          <a:extLst>
            <a:ext uri="{FF2B5EF4-FFF2-40B4-BE49-F238E27FC236}">
              <a16:creationId xmlns:a16="http://schemas.microsoft.com/office/drawing/2014/main" id="{00000000-0008-0000-0400-00002C000000}"/>
            </a:ext>
          </a:extLst>
        </xdr:cNvPr>
        <xdr:cNvSpPr/>
      </xdr:nvSpPr>
      <xdr:spPr>
        <a:xfrm>
          <a:off x="6311823" y="43731"/>
          <a:ext cx="900000" cy="283881"/>
        </a:xfrm>
        <a:prstGeom prst="chevron">
          <a:avLst>
            <a:gd name="adj" fmla="val 25204"/>
          </a:avLst>
        </a:prstGeom>
        <a:solidFill>
          <a:schemeClr val="bg1">
            <a:lumMod val="85000"/>
          </a:schemeClr>
        </a:solid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900" b="1">
              <a:solidFill>
                <a:schemeClr val="bg2">
                  <a:lumMod val="50000"/>
                </a:schemeClr>
              </a:solidFill>
            </a:rPr>
            <a:t>Entrepiso</a:t>
          </a:r>
        </a:p>
      </xdr:txBody>
    </xdr:sp>
    <xdr:clientData/>
  </xdr:twoCellAnchor>
  <xdr:twoCellAnchor editAs="absolute">
    <xdr:from>
      <xdr:col>2</xdr:col>
      <xdr:colOff>3279678</xdr:colOff>
      <xdr:row>0</xdr:row>
      <xdr:rowOff>43731</xdr:rowOff>
    </xdr:from>
    <xdr:to>
      <xdr:col>3</xdr:col>
      <xdr:colOff>647491</xdr:colOff>
      <xdr:row>1</xdr:row>
      <xdr:rowOff>145049</xdr:rowOff>
    </xdr:to>
    <xdr:sp macro="" textlink="">
      <xdr:nvSpPr>
        <xdr:cNvPr id="45" name="Flecha: cheurón 44">
          <a:hlinkClick xmlns:r="http://schemas.openxmlformats.org/officeDocument/2006/relationships" r:id="rId10"/>
          <a:extLst>
            <a:ext uri="{FF2B5EF4-FFF2-40B4-BE49-F238E27FC236}">
              <a16:creationId xmlns:a16="http://schemas.microsoft.com/office/drawing/2014/main" id="{00000000-0008-0000-0400-00002D000000}"/>
            </a:ext>
          </a:extLst>
        </xdr:cNvPr>
        <xdr:cNvSpPr/>
      </xdr:nvSpPr>
      <xdr:spPr>
        <a:xfrm>
          <a:off x="7176991" y="43731"/>
          <a:ext cx="900000" cy="283881"/>
        </a:xfrm>
        <a:prstGeom prst="chevron">
          <a:avLst>
            <a:gd name="adj" fmla="val 25204"/>
          </a:avLst>
        </a:prstGeom>
        <a:solidFill>
          <a:schemeClr val="bg1">
            <a:lumMod val="85000"/>
          </a:schemeClr>
        </a:solid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900" b="1">
              <a:solidFill>
                <a:schemeClr val="bg2">
                  <a:lumMod val="50000"/>
                </a:schemeClr>
              </a:solidFill>
            </a:rPr>
            <a:t>Estructura</a:t>
          </a:r>
        </a:p>
      </xdr:txBody>
    </xdr:sp>
    <xdr:clientData/>
  </xdr:twoCellAnchor>
  <xdr:twoCellAnchor editAs="absolute">
    <xdr:from>
      <xdr:col>3</xdr:col>
      <xdr:colOff>612659</xdr:colOff>
      <xdr:row>0</xdr:row>
      <xdr:rowOff>43731</xdr:rowOff>
    </xdr:from>
    <xdr:to>
      <xdr:col>4</xdr:col>
      <xdr:colOff>752246</xdr:colOff>
      <xdr:row>1</xdr:row>
      <xdr:rowOff>145049</xdr:rowOff>
    </xdr:to>
    <xdr:sp macro="" textlink="">
      <xdr:nvSpPr>
        <xdr:cNvPr id="46" name="Flecha: cheurón 45">
          <a:hlinkClick xmlns:r="http://schemas.openxmlformats.org/officeDocument/2006/relationships" r:id="rId11"/>
          <a:extLst>
            <a:ext uri="{FF2B5EF4-FFF2-40B4-BE49-F238E27FC236}">
              <a16:creationId xmlns:a16="http://schemas.microsoft.com/office/drawing/2014/main" id="{00000000-0008-0000-0400-00002E000000}"/>
            </a:ext>
          </a:extLst>
        </xdr:cNvPr>
        <xdr:cNvSpPr/>
      </xdr:nvSpPr>
      <xdr:spPr>
        <a:xfrm>
          <a:off x="8042159" y="43731"/>
          <a:ext cx="901587" cy="283881"/>
        </a:xfrm>
        <a:prstGeom prst="chevron">
          <a:avLst>
            <a:gd name="adj" fmla="val 25204"/>
          </a:avLst>
        </a:prstGeom>
        <a:solidFill>
          <a:schemeClr val="bg1">
            <a:lumMod val="85000"/>
          </a:schemeClr>
        </a:solid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900" b="1">
              <a:solidFill>
                <a:schemeClr val="bg2">
                  <a:lumMod val="50000"/>
                </a:schemeClr>
              </a:solidFill>
            </a:rPr>
            <a:t>Puertas</a:t>
          </a:r>
        </a:p>
      </xdr:txBody>
    </xdr:sp>
    <xdr:clientData/>
  </xdr:twoCellAnchor>
  <xdr:twoCellAnchor editAs="absolute">
    <xdr:from>
      <xdr:col>4</xdr:col>
      <xdr:colOff>717414</xdr:colOff>
      <xdr:row>0</xdr:row>
      <xdr:rowOff>43731</xdr:rowOff>
    </xdr:from>
    <xdr:to>
      <xdr:col>5</xdr:col>
      <xdr:colOff>855414</xdr:colOff>
      <xdr:row>1</xdr:row>
      <xdr:rowOff>145049</xdr:rowOff>
    </xdr:to>
    <xdr:sp macro="" textlink="">
      <xdr:nvSpPr>
        <xdr:cNvPr id="47" name="Flecha: cheurón 46">
          <a:hlinkClick xmlns:r="http://schemas.openxmlformats.org/officeDocument/2006/relationships" r:id="rId12"/>
          <a:extLst>
            <a:ext uri="{FF2B5EF4-FFF2-40B4-BE49-F238E27FC236}">
              <a16:creationId xmlns:a16="http://schemas.microsoft.com/office/drawing/2014/main" id="{00000000-0008-0000-0400-00002F000000}"/>
            </a:ext>
          </a:extLst>
        </xdr:cNvPr>
        <xdr:cNvSpPr/>
      </xdr:nvSpPr>
      <xdr:spPr>
        <a:xfrm>
          <a:off x="8908914" y="43731"/>
          <a:ext cx="900000" cy="283881"/>
        </a:xfrm>
        <a:prstGeom prst="chevron">
          <a:avLst>
            <a:gd name="adj" fmla="val 25204"/>
          </a:avLst>
        </a:prstGeom>
        <a:solidFill>
          <a:schemeClr val="bg1">
            <a:lumMod val="85000"/>
          </a:schemeClr>
        </a:solid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900" b="1">
              <a:solidFill>
                <a:schemeClr val="bg2">
                  <a:lumMod val="50000"/>
                </a:schemeClr>
              </a:solidFill>
            </a:rPr>
            <a:t>Ventanas</a:t>
          </a:r>
        </a:p>
      </xdr:txBody>
    </xdr:sp>
    <xdr:clientData/>
  </xdr:twoCellAnchor>
  <xdr:twoCellAnchor editAs="absolute">
    <xdr:from>
      <xdr:col>5</xdr:col>
      <xdr:colOff>820582</xdr:colOff>
      <xdr:row>0</xdr:row>
      <xdr:rowOff>43731</xdr:rowOff>
    </xdr:from>
    <xdr:to>
      <xdr:col>5</xdr:col>
      <xdr:colOff>1720582</xdr:colOff>
      <xdr:row>1</xdr:row>
      <xdr:rowOff>145049</xdr:rowOff>
    </xdr:to>
    <xdr:sp macro="" textlink="">
      <xdr:nvSpPr>
        <xdr:cNvPr id="48" name="Flecha: cheurón 47">
          <a:hlinkClick xmlns:r="http://schemas.openxmlformats.org/officeDocument/2006/relationships" r:id="rId13"/>
          <a:extLst>
            <a:ext uri="{FF2B5EF4-FFF2-40B4-BE49-F238E27FC236}">
              <a16:creationId xmlns:a16="http://schemas.microsoft.com/office/drawing/2014/main" id="{00000000-0008-0000-0400-000030000000}"/>
            </a:ext>
          </a:extLst>
        </xdr:cNvPr>
        <xdr:cNvSpPr/>
      </xdr:nvSpPr>
      <xdr:spPr>
        <a:xfrm>
          <a:off x="9774082" y="43731"/>
          <a:ext cx="900000" cy="283881"/>
        </a:xfrm>
        <a:prstGeom prst="chevron">
          <a:avLst>
            <a:gd name="adj" fmla="val 25204"/>
          </a:avLst>
        </a:prstGeom>
        <a:solidFill>
          <a:schemeClr val="bg1">
            <a:lumMod val="85000"/>
          </a:schemeClr>
        </a:solid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900" b="1">
              <a:solidFill>
                <a:schemeClr val="bg2">
                  <a:lumMod val="50000"/>
                </a:schemeClr>
              </a:solidFill>
            </a:rPr>
            <a:t>Especiales</a:t>
          </a:r>
        </a:p>
      </xdr:txBody>
    </xdr:sp>
    <xdr:clientData/>
  </xdr:twoCellAnchor>
  <xdr:twoCellAnchor editAs="absolute">
    <xdr:from>
      <xdr:col>5</xdr:col>
      <xdr:colOff>1685752</xdr:colOff>
      <xdr:row>0</xdr:row>
      <xdr:rowOff>43731</xdr:rowOff>
    </xdr:from>
    <xdr:to>
      <xdr:col>5</xdr:col>
      <xdr:colOff>2585752</xdr:colOff>
      <xdr:row>1</xdr:row>
      <xdr:rowOff>145049</xdr:rowOff>
    </xdr:to>
    <xdr:sp macro="" textlink="">
      <xdr:nvSpPr>
        <xdr:cNvPr id="49" name="Flecha: cheurón 48">
          <a:hlinkClick xmlns:r="http://schemas.openxmlformats.org/officeDocument/2006/relationships" r:id="rId14"/>
          <a:extLst>
            <a:ext uri="{FF2B5EF4-FFF2-40B4-BE49-F238E27FC236}">
              <a16:creationId xmlns:a16="http://schemas.microsoft.com/office/drawing/2014/main" id="{00000000-0008-0000-0400-000031000000}"/>
            </a:ext>
          </a:extLst>
        </xdr:cNvPr>
        <xdr:cNvSpPr/>
      </xdr:nvSpPr>
      <xdr:spPr>
        <a:xfrm>
          <a:off x="10639252" y="43731"/>
          <a:ext cx="900000" cy="283881"/>
        </a:xfrm>
        <a:prstGeom prst="chevron">
          <a:avLst>
            <a:gd name="adj" fmla="val 25204"/>
          </a:avLst>
        </a:prstGeom>
        <a:solidFill>
          <a:schemeClr val="bg1">
            <a:lumMod val="85000"/>
          </a:schemeClr>
        </a:solid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900" b="1">
              <a:solidFill>
                <a:schemeClr val="bg2">
                  <a:lumMod val="50000"/>
                </a:schemeClr>
              </a:solidFill>
            </a:rPr>
            <a:t>Otros</a:t>
          </a:r>
        </a:p>
      </xdr:txBody>
    </xdr:sp>
    <xdr:clientData/>
  </xdr:twoCellAnchor>
  <xdr:twoCellAnchor editAs="absolute">
    <xdr:from>
      <xdr:col>1</xdr:col>
      <xdr:colOff>992188</xdr:colOff>
      <xdr:row>0</xdr:row>
      <xdr:rowOff>0</xdr:rowOff>
    </xdr:from>
    <xdr:to>
      <xdr:col>1</xdr:col>
      <xdr:colOff>1892188</xdr:colOff>
      <xdr:row>2</xdr:row>
      <xdr:rowOff>14715</xdr:rowOff>
    </xdr:to>
    <xdr:grpSp>
      <xdr:nvGrpSpPr>
        <xdr:cNvPr id="50" name="Grupo 49">
          <a:hlinkClick xmlns:r="http://schemas.openxmlformats.org/officeDocument/2006/relationships" r:id="rId15"/>
          <a:extLst>
            <a:ext uri="{FF2B5EF4-FFF2-40B4-BE49-F238E27FC236}">
              <a16:creationId xmlns:a16="http://schemas.microsoft.com/office/drawing/2014/main" id="{00000000-0008-0000-0400-000032000000}"/>
            </a:ext>
          </a:extLst>
        </xdr:cNvPr>
        <xdr:cNvGrpSpPr/>
      </xdr:nvGrpSpPr>
      <xdr:grpSpPr>
        <a:xfrm>
          <a:off x="2849563" y="0"/>
          <a:ext cx="900000" cy="379840"/>
          <a:chOff x="2097804" y="31748"/>
          <a:chExt cx="900000" cy="380227"/>
        </a:xfrm>
        <a:solidFill>
          <a:schemeClr val="bg1">
            <a:lumMod val="85000"/>
          </a:schemeClr>
        </a:solidFill>
      </xdr:grpSpPr>
      <xdr:sp macro="" textlink="">
        <xdr:nvSpPr>
          <xdr:cNvPr id="51" name="Flecha: cheurón 50">
            <a:extLst>
              <a:ext uri="{FF2B5EF4-FFF2-40B4-BE49-F238E27FC236}">
                <a16:creationId xmlns:a16="http://schemas.microsoft.com/office/drawing/2014/main" id="{00000000-0008-0000-0400-000033000000}"/>
              </a:ext>
            </a:extLst>
          </xdr:cNvPr>
          <xdr:cNvSpPr/>
        </xdr:nvSpPr>
        <xdr:spPr>
          <a:xfrm>
            <a:off x="2097804" y="75479"/>
            <a:ext cx="900000" cy="284074"/>
          </a:xfrm>
          <a:prstGeom prst="chevron">
            <a:avLst>
              <a:gd name="adj" fmla="val 25204"/>
            </a:avLst>
          </a:prstGeom>
          <a:grp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endParaRPr lang="en-US" sz="1000" b="1">
              <a:solidFill>
                <a:schemeClr val="bg2">
                  <a:lumMod val="50000"/>
                </a:schemeClr>
              </a:solidFill>
            </a:endParaRPr>
          </a:p>
        </xdr:txBody>
      </xdr:sp>
      <xdr:sp macro="" textlink="">
        <xdr:nvSpPr>
          <xdr:cNvPr id="52" name="CuadroTexto 51">
            <a:extLst>
              <a:ext uri="{FF2B5EF4-FFF2-40B4-BE49-F238E27FC236}">
                <a16:creationId xmlns:a16="http://schemas.microsoft.com/office/drawing/2014/main" id="{00000000-0008-0000-0400-000034000000}"/>
              </a:ext>
            </a:extLst>
          </xdr:cNvPr>
          <xdr:cNvSpPr txBox="1"/>
        </xdr:nvSpPr>
        <xdr:spPr>
          <a:xfrm>
            <a:off x="2286000" y="31748"/>
            <a:ext cx="672171" cy="3802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900" b="1">
                <a:solidFill>
                  <a:schemeClr val="bg2">
                    <a:lumMod val="50000"/>
                  </a:schemeClr>
                </a:solidFill>
                <a:effectLst/>
                <a:latin typeface="+mn-lt"/>
                <a:ea typeface="+mn-ea"/>
                <a:cs typeface="+mn-cs"/>
              </a:rPr>
              <a:t>Muros</a:t>
            </a:r>
            <a:r>
              <a:rPr lang="en-US" sz="900" b="1" baseline="0">
                <a:solidFill>
                  <a:schemeClr val="bg2">
                    <a:lumMod val="50000"/>
                  </a:schemeClr>
                </a:solidFill>
                <a:effectLst/>
                <a:latin typeface="+mn-lt"/>
                <a:ea typeface="+mn-ea"/>
                <a:cs typeface="+mn-cs"/>
              </a:rPr>
              <a:t> Interiores</a:t>
            </a:r>
            <a:endParaRPr lang="en-US" sz="900">
              <a:solidFill>
                <a:schemeClr val="bg2">
                  <a:lumMod val="50000"/>
                </a:schemeClr>
              </a:solidFill>
              <a:effectLst/>
            </a:endParaRPr>
          </a:p>
        </xdr:txBody>
      </xdr:sp>
    </xdr:grpSp>
    <xdr:clientData/>
  </xdr:twoCellAnchor>
  <xdr:twoCellAnchor editAs="absolute">
    <xdr:from>
      <xdr:col>1</xdr:col>
      <xdr:colOff>1857356</xdr:colOff>
      <xdr:row>0</xdr:row>
      <xdr:rowOff>112</xdr:rowOff>
    </xdr:from>
    <xdr:to>
      <xdr:col>2</xdr:col>
      <xdr:colOff>717418</xdr:colOff>
      <xdr:row>2</xdr:row>
      <xdr:rowOff>25556</xdr:rowOff>
    </xdr:to>
    <xdr:grpSp>
      <xdr:nvGrpSpPr>
        <xdr:cNvPr id="53" name="Grupo 52">
          <a:hlinkClick xmlns:r="http://schemas.openxmlformats.org/officeDocument/2006/relationships" r:id="rId16"/>
          <a:extLst>
            <a:ext uri="{FF2B5EF4-FFF2-40B4-BE49-F238E27FC236}">
              <a16:creationId xmlns:a16="http://schemas.microsoft.com/office/drawing/2014/main" id="{00000000-0008-0000-0400-000035000000}"/>
            </a:ext>
          </a:extLst>
        </xdr:cNvPr>
        <xdr:cNvGrpSpPr/>
      </xdr:nvGrpSpPr>
      <xdr:grpSpPr>
        <a:xfrm>
          <a:off x="3714731" y="112"/>
          <a:ext cx="900000" cy="390569"/>
          <a:chOff x="2962972" y="31860"/>
          <a:chExt cx="900000" cy="390956"/>
        </a:xfrm>
        <a:solidFill>
          <a:schemeClr val="bg1">
            <a:lumMod val="85000"/>
          </a:schemeClr>
        </a:solidFill>
      </xdr:grpSpPr>
      <xdr:sp macro="" textlink="">
        <xdr:nvSpPr>
          <xdr:cNvPr id="54" name="Flecha: cheurón 53">
            <a:extLst>
              <a:ext uri="{FF2B5EF4-FFF2-40B4-BE49-F238E27FC236}">
                <a16:creationId xmlns:a16="http://schemas.microsoft.com/office/drawing/2014/main" id="{00000000-0008-0000-0400-000036000000}"/>
              </a:ext>
            </a:extLst>
          </xdr:cNvPr>
          <xdr:cNvSpPr/>
        </xdr:nvSpPr>
        <xdr:spPr>
          <a:xfrm>
            <a:off x="2962972" y="75479"/>
            <a:ext cx="900000" cy="284074"/>
          </a:xfrm>
          <a:prstGeom prst="chevron">
            <a:avLst>
              <a:gd name="adj" fmla="val 25204"/>
            </a:avLst>
          </a:prstGeom>
          <a:grp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endParaRPr lang="en-US" sz="900" b="1">
              <a:solidFill>
                <a:schemeClr val="bg2">
                  <a:lumMod val="50000"/>
                </a:schemeClr>
              </a:solidFill>
            </a:endParaRPr>
          </a:p>
        </xdr:txBody>
      </xdr:sp>
      <xdr:sp macro="" textlink="">
        <xdr:nvSpPr>
          <xdr:cNvPr id="55" name="CuadroTexto 54">
            <a:extLst>
              <a:ext uri="{FF2B5EF4-FFF2-40B4-BE49-F238E27FC236}">
                <a16:creationId xmlns:a16="http://schemas.microsoft.com/office/drawing/2014/main" id="{00000000-0008-0000-0400-000037000000}"/>
              </a:ext>
            </a:extLst>
          </xdr:cNvPr>
          <xdr:cNvSpPr txBox="1"/>
        </xdr:nvSpPr>
        <xdr:spPr>
          <a:xfrm>
            <a:off x="3187700" y="31860"/>
            <a:ext cx="662568" cy="3909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900" b="1">
                <a:solidFill>
                  <a:schemeClr val="bg2">
                    <a:lumMod val="50000"/>
                  </a:schemeClr>
                </a:solidFill>
                <a:effectLst/>
                <a:latin typeface="+mn-lt"/>
                <a:ea typeface="+mn-ea"/>
                <a:cs typeface="+mn-cs"/>
              </a:rPr>
              <a:t>Muros</a:t>
            </a:r>
            <a:r>
              <a:rPr lang="en-US" sz="900" b="1" baseline="0">
                <a:solidFill>
                  <a:schemeClr val="bg2">
                    <a:lumMod val="50000"/>
                  </a:schemeClr>
                </a:solidFill>
                <a:effectLst/>
                <a:latin typeface="+mn-lt"/>
                <a:ea typeface="+mn-ea"/>
                <a:cs typeface="+mn-cs"/>
              </a:rPr>
              <a:t> Exteriores</a:t>
            </a:r>
            <a:endParaRPr lang="en-US" sz="900">
              <a:solidFill>
                <a:schemeClr val="bg2">
                  <a:lumMod val="50000"/>
                </a:schemeClr>
              </a:solidFill>
              <a:effectLst/>
            </a:endParaRPr>
          </a:p>
        </xdr:txBody>
      </xdr:sp>
    </xdr:grpSp>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4</xdr:row>
          <xdr:rowOff>0</xdr:rowOff>
        </xdr:from>
        <xdr:to>
          <xdr:col>3</xdr:col>
          <xdr:colOff>63500</xdr:colOff>
          <xdr:row>5</xdr:row>
          <xdr:rowOff>63500</xdr:rowOff>
        </xdr:to>
        <xdr:sp macro="" textlink="">
          <xdr:nvSpPr>
            <xdr:cNvPr id="36865" name="TempCombo" hidden="1">
              <a:extLst>
                <a:ext uri="{63B3BB69-23CF-44E3-9099-C40C66FF867C}">
                  <a14:compatExt spid="_x0000_s36865"/>
                </a:ext>
                <a:ext uri="{FF2B5EF4-FFF2-40B4-BE49-F238E27FC236}">
                  <a16:creationId xmlns:a16="http://schemas.microsoft.com/office/drawing/2014/main" id="{00000000-0008-0000-0500-000001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twoCellAnchor editAs="absolute">
    <xdr:from>
      <xdr:col>0</xdr:col>
      <xdr:colOff>253168</xdr:colOff>
      <xdr:row>0</xdr:row>
      <xdr:rowOff>43731</xdr:rowOff>
    </xdr:from>
    <xdr:to>
      <xdr:col>0</xdr:col>
      <xdr:colOff>1153168</xdr:colOff>
      <xdr:row>1</xdr:row>
      <xdr:rowOff>145049</xdr:rowOff>
    </xdr:to>
    <xdr:sp macro="" textlink="">
      <xdr:nvSpPr>
        <xdr:cNvPr id="23" name="Flecha: cheurón 22">
          <a:hlinkClick xmlns:r="http://schemas.openxmlformats.org/officeDocument/2006/relationships" r:id="rId1"/>
          <a:extLst>
            <a:ext uri="{FF2B5EF4-FFF2-40B4-BE49-F238E27FC236}">
              <a16:creationId xmlns:a16="http://schemas.microsoft.com/office/drawing/2014/main" id="{00000000-0008-0000-0500-000017000000}"/>
            </a:ext>
          </a:extLst>
        </xdr:cNvPr>
        <xdr:cNvSpPr/>
      </xdr:nvSpPr>
      <xdr:spPr>
        <a:xfrm>
          <a:off x="253168" y="43731"/>
          <a:ext cx="900000" cy="285468"/>
        </a:xfrm>
        <a:prstGeom prst="chevron">
          <a:avLst>
            <a:gd name="adj" fmla="val 25204"/>
          </a:avLst>
        </a:prstGeom>
        <a:solidFill>
          <a:schemeClr val="bg1">
            <a:lumMod val="85000"/>
          </a:schemeClr>
        </a:solid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900" b="1">
              <a:solidFill>
                <a:schemeClr val="bg2">
                  <a:lumMod val="50000"/>
                </a:schemeClr>
              </a:solidFill>
            </a:rPr>
            <a:t>Filtros</a:t>
          </a:r>
        </a:p>
      </xdr:txBody>
    </xdr:sp>
    <xdr:clientData/>
  </xdr:twoCellAnchor>
  <xdr:twoCellAnchor editAs="absolute">
    <xdr:from>
      <xdr:col>0</xdr:col>
      <xdr:colOff>1118336</xdr:colOff>
      <xdr:row>0</xdr:row>
      <xdr:rowOff>43731</xdr:rowOff>
    </xdr:from>
    <xdr:to>
      <xdr:col>1</xdr:col>
      <xdr:colOff>157786</xdr:colOff>
      <xdr:row>1</xdr:row>
      <xdr:rowOff>145049</xdr:rowOff>
    </xdr:to>
    <xdr:sp macro="" textlink="">
      <xdr:nvSpPr>
        <xdr:cNvPr id="24" name="Flecha: cheurón 23">
          <a:hlinkClick xmlns:r="http://schemas.openxmlformats.org/officeDocument/2006/relationships" r:id="rId2"/>
          <a:extLst>
            <a:ext uri="{FF2B5EF4-FFF2-40B4-BE49-F238E27FC236}">
              <a16:creationId xmlns:a16="http://schemas.microsoft.com/office/drawing/2014/main" id="{00000000-0008-0000-0500-000018000000}"/>
            </a:ext>
          </a:extLst>
        </xdr:cNvPr>
        <xdr:cNvSpPr/>
      </xdr:nvSpPr>
      <xdr:spPr>
        <a:xfrm>
          <a:off x="1118336" y="43731"/>
          <a:ext cx="900000" cy="285468"/>
        </a:xfrm>
        <a:prstGeom prst="chevron">
          <a:avLst>
            <a:gd name="adj" fmla="val 25204"/>
          </a:avLst>
        </a:prstGeom>
        <a:solidFill>
          <a:schemeClr val="bg1">
            <a:lumMod val="85000"/>
          </a:schemeClr>
        </a:solid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900" b="1">
              <a:solidFill>
                <a:schemeClr val="bg2">
                  <a:lumMod val="50000"/>
                </a:schemeClr>
              </a:solidFill>
            </a:rPr>
            <a:t>Elementos</a:t>
          </a:r>
        </a:p>
      </xdr:txBody>
    </xdr:sp>
    <xdr:clientData/>
  </xdr:twoCellAnchor>
  <xdr:twoCellAnchor editAs="absolute">
    <xdr:from>
      <xdr:col>0</xdr:col>
      <xdr:colOff>0</xdr:colOff>
      <xdr:row>0</xdr:row>
      <xdr:rowOff>44038</xdr:rowOff>
    </xdr:from>
    <xdr:to>
      <xdr:col>0</xdr:col>
      <xdr:colOff>288000</xdr:colOff>
      <xdr:row>1</xdr:row>
      <xdr:rowOff>145956</xdr:rowOff>
    </xdr:to>
    <xdr:grpSp>
      <xdr:nvGrpSpPr>
        <xdr:cNvPr id="33" name="Grupo 32">
          <a:hlinkClick xmlns:r="http://schemas.openxmlformats.org/officeDocument/2006/relationships" r:id="rId3"/>
          <a:extLst>
            <a:ext uri="{FF2B5EF4-FFF2-40B4-BE49-F238E27FC236}">
              <a16:creationId xmlns:a16="http://schemas.microsoft.com/office/drawing/2014/main" id="{00000000-0008-0000-0500-000021000000}"/>
            </a:ext>
          </a:extLst>
        </xdr:cNvPr>
        <xdr:cNvGrpSpPr/>
      </xdr:nvGrpSpPr>
      <xdr:grpSpPr>
        <a:xfrm>
          <a:off x="0" y="44038"/>
          <a:ext cx="288000" cy="284481"/>
          <a:chOff x="82550" y="2604297"/>
          <a:chExt cx="288012" cy="285079"/>
        </a:xfrm>
      </xdr:grpSpPr>
      <xdr:sp macro="" textlink="">
        <xdr:nvSpPr>
          <xdr:cNvPr id="34" name="Hexágono 33">
            <a:extLst>
              <a:ext uri="{FF2B5EF4-FFF2-40B4-BE49-F238E27FC236}">
                <a16:creationId xmlns:a16="http://schemas.microsoft.com/office/drawing/2014/main" id="{00000000-0008-0000-0500-000022000000}"/>
              </a:ext>
            </a:extLst>
          </xdr:cNvPr>
          <xdr:cNvSpPr/>
        </xdr:nvSpPr>
        <xdr:spPr>
          <a:xfrm>
            <a:off x="82550" y="2604297"/>
            <a:ext cx="288012" cy="285079"/>
          </a:xfrm>
          <a:prstGeom prst="hexagon">
            <a:avLst/>
          </a:prstGeom>
          <a:solidFill>
            <a:schemeClr val="accent3"/>
          </a:solidFill>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t"/>
          <a:lstStyle/>
          <a:p>
            <a:pPr algn="l"/>
            <a:endParaRPr lang="en-US" sz="1100">
              <a:solidFill>
                <a:schemeClr val="bg2">
                  <a:lumMod val="50000"/>
                </a:schemeClr>
              </a:solidFill>
            </a:endParaRPr>
          </a:p>
        </xdr:txBody>
      </xdr:sp>
      <xdr:pic>
        <xdr:nvPicPr>
          <xdr:cNvPr id="35" name="Gráfico 34" descr="Hogar">
            <a:extLst>
              <a:ext uri="{FF2B5EF4-FFF2-40B4-BE49-F238E27FC236}">
                <a16:creationId xmlns:a16="http://schemas.microsoft.com/office/drawing/2014/main" id="{00000000-0008-0000-0500-000023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127002" y="2648604"/>
            <a:ext cx="196858" cy="195756"/>
          </a:xfrm>
          <a:prstGeom prst="rect">
            <a:avLst/>
          </a:prstGeom>
        </xdr:spPr>
      </xdr:pic>
    </xdr:grpSp>
    <xdr:clientData/>
  </xdr:twoCellAnchor>
  <xdr:twoCellAnchor editAs="absolute">
    <xdr:from>
      <xdr:col>1</xdr:col>
      <xdr:colOff>126999</xdr:colOff>
      <xdr:row>0</xdr:row>
      <xdr:rowOff>47625</xdr:rowOff>
    </xdr:from>
    <xdr:to>
      <xdr:col>1</xdr:col>
      <xdr:colOff>1023824</xdr:colOff>
      <xdr:row>1</xdr:row>
      <xdr:rowOff>148943</xdr:rowOff>
    </xdr:to>
    <xdr:sp macro="" textlink="">
      <xdr:nvSpPr>
        <xdr:cNvPr id="22" name="Flecha: cheurón 21">
          <a:hlinkClick xmlns:r="http://schemas.openxmlformats.org/officeDocument/2006/relationships" r:id="rId6"/>
          <a:extLst>
            <a:ext uri="{FF2B5EF4-FFF2-40B4-BE49-F238E27FC236}">
              <a16:creationId xmlns:a16="http://schemas.microsoft.com/office/drawing/2014/main" id="{00000000-0008-0000-0500-000016000000}"/>
            </a:ext>
          </a:extLst>
        </xdr:cNvPr>
        <xdr:cNvSpPr/>
      </xdr:nvSpPr>
      <xdr:spPr>
        <a:xfrm>
          <a:off x="1984374" y="47625"/>
          <a:ext cx="896825" cy="283881"/>
        </a:xfrm>
        <a:prstGeom prst="chevron">
          <a:avLst>
            <a:gd name="adj" fmla="val 25204"/>
          </a:avLst>
        </a:prstGeom>
        <a:solidFill>
          <a:schemeClr val="bg1">
            <a:lumMod val="85000"/>
          </a:schemeClr>
        </a:solid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850" b="1">
              <a:solidFill>
                <a:schemeClr val="bg2">
                  <a:lumMod val="50000"/>
                </a:schemeClr>
              </a:solidFill>
            </a:rPr>
            <a:t>Cimentación</a:t>
          </a:r>
        </a:p>
      </xdr:txBody>
    </xdr:sp>
    <xdr:clientData/>
  </xdr:twoCellAnchor>
  <xdr:twoCellAnchor editAs="absolute">
    <xdr:from>
      <xdr:col>2</xdr:col>
      <xdr:colOff>682586</xdr:colOff>
      <xdr:row>0</xdr:row>
      <xdr:rowOff>43731</xdr:rowOff>
    </xdr:from>
    <xdr:to>
      <xdr:col>2</xdr:col>
      <xdr:colOff>1584174</xdr:colOff>
      <xdr:row>1</xdr:row>
      <xdr:rowOff>145049</xdr:rowOff>
    </xdr:to>
    <xdr:sp macro="" textlink="">
      <xdr:nvSpPr>
        <xdr:cNvPr id="42" name="Flecha: cheurón 41">
          <a:hlinkClick xmlns:r="http://schemas.openxmlformats.org/officeDocument/2006/relationships" r:id="rId7"/>
          <a:extLst>
            <a:ext uri="{FF2B5EF4-FFF2-40B4-BE49-F238E27FC236}">
              <a16:creationId xmlns:a16="http://schemas.microsoft.com/office/drawing/2014/main" id="{00000000-0008-0000-0500-00002A000000}"/>
            </a:ext>
          </a:extLst>
        </xdr:cNvPr>
        <xdr:cNvSpPr/>
      </xdr:nvSpPr>
      <xdr:spPr>
        <a:xfrm>
          <a:off x="4579899" y="43731"/>
          <a:ext cx="901588" cy="283881"/>
        </a:xfrm>
        <a:prstGeom prst="chevron">
          <a:avLst>
            <a:gd name="adj" fmla="val 25204"/>
          </a:avLst>
        </a:prstGeom>
        <a:solidFill>
          <a:schemeClr val="bg1">
            <a:lumMod val="85000"/>
          </a:schemeClr>
        </a:solid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900" b="1">
              <a:solidFill>
                <a:schemeClr val="bg2">
                  <a:lumMod val="50000"/>
                </a:schemeClr>
              </a:solidFill>
            </a:rPr>
            <a:t>Pisos</a:t>
          </a:r>
        </a:p>
      </xdr:txBody>
    </xdr:sp>
    <xdr:clientData/>
  </xdr:twoCellAnchor>
  <xdr:twoCellAnchor editAs="absolute">
    <xdr:from>
      <xdr:col>2</xdr:col>
      <xdr:colOff>1549342</xdr:colOff>
      <xdr:row>0</xdr:row>
      <xdr:rowOff>43731</xdr:rowOff>
    </xdr:from>
    <xdr:to>
      <xdr:col>2</xdr:col>
      <xdr:colOff>2449342</xdr:colOff>
      <xdr:row>1</xdr:row>
      <xdr:rowOff>145049</xdr:rowOff>
    </xdr:to>
    <xdr:sp macro="" textlink="">
      <xdr:nvSpPr>
        <xdr:cNvPr id="43" name="Flecha: cheurón 42">
          <a:hlinkClick xmlns:r="http://schemas.openxmlformats.org/officeDocument/2006/relationships" r:id="rId8"/>
          <a:extLst>
            <a:ext uri="{FF2B5EF4-FFF2-40B4-BE49-F238E27FC236}">
              <a16:creationId xmlns:a16="http://schemas.microsoft.com/office/drawing/2014/main" id="{00000000-0008-0000-0500-00002B000000}"/>
            </a:ext>
          </a:extLst>
        </xdr:cNvPr>
        <xdr:cNvSpPr/>
      </xdr:nvSpPr>
      <xdr:spPr>
        <a:xfrm>
          <a:off x="5446655" y="43731"/>
          <a:ext cx="900000" cy="283881"/>
        </a:xfrm>
        <a:prstGeom prst="chevron">
          <a:avLst>
            <a:gd name="adj" fmla="val 25204"/>
          </a:avLst>
        </a:prstGeom>
        <a:solidFill>
          <a:schemeClr val="bg1">
            <a:lumMod val="85000"/>
          </a:schemeClr>
        </a:solid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900" b="1">
              <a:solidFill>
                <a:schemeClr val="bg2">
                  <a:lumMod val="50000"/>
                </a:schemeClr>
              </a:solidFill>
            </a:rPr>
            <a:t>Techos</a:t>
          </a:r>
        </a:p>
      </xdr:txBody>
    </xdr:sp>
    <xdr:clientData/>
  </xdr:twoCellAnchor>
  <xdr:twoCellAnchor editAs="absolute">
    <xdr:from>
      <xdr:col>2</xdr:col>
      <xdr:colOff>2414510</xdr:colOff>
      <xdr:row>0</xdr:row>
      <xdr:rowOff>43731</xdr:rowOff>
    </xdr:from>
    <xdr:to>
      <xdr:col>2</xdr:col>
      <xdr:colOff>3314510</xdr:colOff>
      <xdr:row>1</xdr:row>
      <xdr:rowOff>145049</xdr:rowOff>
    </xdr:to>
    <xdr:sp macro="" textlink="">
      <xdr:nvSpPr>
        <xdr:cNvPr id="44" name="Flecha: cheurón 43">
          <a:hlinkClick xmlns:r="http://schemas.openxmlformats.org/officeDocument/2006/relationships" r:id="rId9"/>
          <a:extLst>
            <a:ext uri="{FF2B5EF4-FFF2-40B4-BE49-F238E27FC236}">
              <a16:creationId xmlns:a16="http://schemas.microsoft.com/office/drawing/2014/main" id="{00000000-0008-0000-0500-00002C000000}"/>
            </a:ext>
          </a:extLst>
        </xdr:cNvPr>
        <xdr:cNvSpPr/>
      </xdr:nvSpPr>
      <xdr:spPr>
        <a:xfrm>
          <a:off x="6311823" y="43731"/>
          <a:ext cx="900000" cy="283881"/>
        </a:xfrm>
        <a:prstGeom prst="chevron">
          <a:avLst>
            <a:gd name="adj" fmla="val 25204"/>
          </a:avLst>
        </a:prstGeom>
        <a:ln/>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lstStyle/>
        <a:p>
          <a:pPr algn="r"/>
          <a:r>
            <a:rPr lang="en-US" sz="900" b="1">
              <a:solidFill>
                <a:schemeClr val="tx1"/>
              </a:solidFill>
            </a:rPr>
            <a:t>Entrepiso</a:t>
          </a:r>
        </a:p>
      </xdr:txBody>
    </xdr:sp>
    <xdr:clientData/>
  </xdr:twoCellAnchor>
  <xdr:twoCellAnchor editAs="absolute">
    <xdr:from>
      <xdr:col>2</xdr:col>
      <xdr:colOff>3279678</xdr:colOff>
      <xdr:row>0</xdr:row>
      <xdr:rowOff>43731</xdr:rowOff>
    </xdr:from>
    <xdr:to>
      <xdr:col>3</xdr:col>
      <xdr:colOff>647491</xdr:colOff>
      <xdr:row>1</xdr:row>
      <xdr:rowOff>145049</xdr:rowOff>
    </xdr:to>
    <xdr:sp macro="" textlink="">
      <xdr:nvSpPr>
        <xdr:cNvPr id="45" name="Flecha: cheurón 44">
          <a:hlinkClick xmlns:r="http://schemas.openxmlformats.org/officeDocument/2006/relationships" r:id="rId10"/>
          <a:extLst>
            <a:ext uri="{FF2B5EF4-FFF2-40B4-BE49-F238E27FC236}">
              <a16:creationId xmlns:a16="http://schemas.microsoft.com/office/drawing/2014/main" id="{00000000-0008-0000-0500-00002D000000}"/>
            </a:ext>
          </a:extLst>
        </xdr:cNvPr>
        <xdr:cNvSpPr/>
      </xdr:nvSpPr>
      <xdr:spPr>
        <a:xfrm>
          <a:off x="7176991" y="43731"/>
          <a:ext cx="900000" cy="283881"/>
        </a:xfrm>
        <a:prstGeom prst="chevron">
          <a:avLst>
            <a:gd name="adj" fmla="val 25204"/>
          </a:avLst>
        </a:prstGeom>
        <a:solidFill>
          <a:schemeClr val="bg1">
            <a:lumMod val="85000"/>
          </a:schemeClr>
        </a:solid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900" b="1">
              <a:solidFill>
                <a:schemeClr val="bg2">
                  <a:lumMod val="50000"/>
                </a:schemeClr>
              </a:solidFill>
            </a:rPr>
            <a:t>Estructura</a:t>
          </a:r>
        </a:p>
      </xdr:txBody>
    </xdr:sp>
    <xdr:clientData/>
  </xdr:twoCellAnchor>
  <xdr:twoCellAnchor editAs="absolute">
    <xdr:from>
      <xdr:col>3</xdr:col>
      <xdr:colOff>612659</xdr:colOff>
      <xdr:row>0</xdr:row>
      <xdr:rowOff>43731</xdr:rowOff>
    </xdr:from>
    <xdr:to>
      <xdr:col>4</xdr:col>
      <xdr:colOff>752246</xdr:colOff>
      <xdr:row>1</xdr:row>
      <xdr:rowOff>145049</xdr:rowOff>
    </xdr:to>
    <xdr:sp macro="" textlink="">
      <xdr:nvSpPr>
        <xdr:cNvPr id="46" name="Flecha: cheurón 45">
          <a:hlinkClick xmlns:r="http://schemas.openxmlformats.org/officeDocument/2006/relationships" r:id="rId11"/>
          <a:extLst>
            <a:ext uri="{FF2B5EF4-FFF2-40B4-BE49-F238E27FC236}">
              <a16:creationId xmlns:a16="http://schemas.microsoft.com/office/drawing/2014/main" id="{00000000-0008-0000-0500-00002E000000}"/>
            </a:ext>
          </a:extLst>
        </xdr:cNvPr>
        <xdr:cNvSpPr/>
      </xdr:nvSpPr>
      <xdr:spPr>
        <a:xfrm>
          <a:off x="8042159" y="43731"/>
          <a:ext cx="901587" cy="283881"/>
        </a:xfrm>
        <a:prstGeom prst="chevron">
          <a:avLst>
            <a:gd name="adj" fmla="val 25204"/>
          </a:avLst>
        </a:prstGeom>
        <a:solidFill>
          <a:schemeClr val="bg1">
            <a:lumMod val="85000"/>
          </a:schemeClr>
        </a:solid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900" b="1">
              <a:solidFill>
                <a:schemeClr val="bg2">
                  <a:lumMod val="50000"/>
                </a:schemeClr>
              </a:solidFill>
            </a:rPr>
            <a:t>Puertas</a:t>
          </a:r>
        </a:p>
      </xdr:txBody>
    </xdr:sp>
    <xdr:clientData/>
  </xdr:twoCellAnchor>
  <xdr:twoCellAnchor editAs="absolute">
    <xdr:from>
      <xdr:col>4</xdr:col>
      <xdr:colOff>717414</xdr:colOff>
      <xdr:row>0</xdr:row>
      <xdr:rowOff>43731</xdr:rowOff>
    </xdr:from>
    <xdr:to>
      <xdr:col>5</xdr:col>
      <xdr:colOff>855414</xdr:colOff>
      <xdr:row>1</xdr:row>
      <xdr:rowOff>145049</xdr:rowOff>
    </xdr:to>
    <xdr:sp macro="" textlink="">
      <xdr:nvSpPr>
        <xdr:cNvPr id="47" name="Flecha: cheurón 46">
          <a:hlinkClick xmlns:r="http://schemas.openxmlformats.org/officeDocument/2006/relationships" r:id="rId12"/>
          <a:extLst>
            <a:ext uri="{FF2B5EF4-FFF2-40B4-BE49-F238E27FC236}">
              <a16:creationId xmlns:a16="http://schemas.microsoft.com/office/drawing/2014/main" id="{00000000-0008-0000-0500-00002F000000}"/>
            </a:ext>
          </a:extLst>
        </xdr:cNvPr>
        <xdr:cNvSpPr/>
      </xdr:nvSpPr>
      <xdr:spPr>
        <a:xfrm>
          <a:off x="8908914" y="43731"/>
          <a:ext cx="900000" cy="283881"/>
        </a:xfrm>
        <a:prstGeom prst="chevron">
          <a:avLst>
            <a:gd name="adj" fmla="val 25204"/>
          </a:avLst>
        </a:prstGeom>
        <a:solidFill>
          <a:schemeClr val="bg1">
            <a:lumMod val="85000"/>
          </a:schemeClr>
        </a:solid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900" b="1">
              <a:solidFill>
                <a:schemeClr val="bg2">
                  <a:lumMod val="50000"/>
                </a:schemeClr>
              </a:solidFill>
            </a:rPr>
            <a:t>Ventanas</a:t>
          </a:r>
        </a:p>
      </xdr:txBody>
    </xdr:sp>
    <xdr:clientData/>
  </xdr:twoCellAnchor>
  <xdr:twoCellAnchor editAs="absolute">
    <xdr:from>
      <xdr:col>5</xdr:col>
      <xdr:colOff>820582</xdr:colOff>
      <xdr:row>0</xdr:row>
      <xdr:rowOff>43731</xdr:rowOff>
    </xdr:from>
    <xdr:to>
      <xdr:col>5</xdr:col>
      <xdr:colOff>1720582</xdr:colOff>
      <xdr:row>1</xdr:row>
      <xdr:rowOff>145049</xdr:rowOff>
    </xdr:to>
    <xdr:sp macro="" textlink="">
      <xdr:nvSpPr>
        <xdr:cNvPr id="48" name="Flecha: cheurón 47">
          <a:hlinkClick xmlns:r="http://schemas.openxmlformats.org/officeDocument/2006/relationships" r:id="rId13"/>
          <a:extLst>
            <a:ext uri="{FF2B5EF4-FFF2-40B4-BE49-F238E27FC236}">
              <a16:creationId xmlns:a16="http://schemas.microsoft.com/office/drawing/2014/main" id="{00000000-0008-0000-0500-000030000000}"/>
            </a:ext>
          </a:extLst>
        </xdr:cNvPr>
        <xdr:cNvSpPr/>
      </xdr:nvSpPr>
      <xdr:spPr>
        <a:xfrm>
          <a:off x="9774082" y="43731"/>
          <a:ext cx="900000" cy="283881"/>
        </a:xfrm>
        <a:prstGeom prst="chevron">
          <a:avLst>
            <a:gd name="adj" fmla="val 25204"/>
          </a:avLst>
        </a:prstGeom>
        <a:solidFill>
          <a:schemeClr val="bg1">
            <a:lumMod val="85000"/>
          </a:schemeClr>
        </a:solid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900" b="1">
              <a:solidFill>
                <a:schemeClr val="bg2">
                  <a:lumMod val="50000"/>
                </a:schemeClr>
              </a:solidFill>
            </a:rPr>
            <a:t>Especiales</a:t>
          </a:r>
        </a:p>
      </xdr:txBody>
    </xdr:sp>
    <xdr:clientData/>
  </xdr:twoCellAnchor>
  <xdr:twoCellAnchor editAs="absolute">
    <xdr:from>
      <xdr:col>5</xdr:col>
      <xdr:colOff>1685752</xdr:colOff>
      <xdr:row>0</xdr:row>
      <xdr:rowOff>43731</xdr:rowOff>
    </xdr:from>
    <xdr:to>
      <xdr:col>5</xdr:col>
      <xdr:colOff>2585752</xdr:colOff>
      <xdr:row>1</xdr:row>
      <xdr:rowOff>145049</xdr:rowOff>
    </xdr:to>
    <xdr:sp macro="" textlink="">
      <xdr:nvSpPr>
        <xdr:cNvPr id="49" name="Flecha: cheurón 48">
          <a:hlinkClick xmlns:r="http://schemas.openxmlformats.org/officeDocument/2006/relationships" r:id="rId14"/>
          <a:extLst>
            <a:ext uri="{FF2B5EF4-FFF2-40B4-BE49-F238E27FC236}">
              <a16:creationId xmlns:a16="http://schemas.microsoft.com/office/drawing/2014/main" id="{00000000-0008-0000-0500-000031000000}"/>
            </a:ext>
          </a:extLst>
        </xdr:cNvPr>
        <xdr:cNvSpPr/>
      </xdr:nvSpPr>
      <xdr:spPr>
        <a:xfrm>
          <a:off x="10639252" y="43731"/>
          <a:ext cx="900000" cy="283881"/>
        </a:xfrm>
        <a:prstGeom prst="chevron">
          <a:avLst>
            <a:gd name="adj" fmla="val 25204"/>
          </a:avLst>
        </a:prstGeom>
        <a:solidFill>
          <a:schemeClr val="bg1">
            <a:lumMod val="85000"/>
          </a:schemeClr>
        </a:solid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900" b="1">
              <a:solidFill>
                <a:schemeClr val="bg2">
                  <a:lumMod val="50000"/>
                </a:schemeClr>
              </a:solidFill>
            </a:rPr>
            <a:t>Otros</a:t>
          </a:r>
        </a:p>
      </xdr:txBody>
    </xdr:sp>
    <xdr:clientData/>
  </xdr:twoCellAnchor>
  <xdr:twoCellAnchor editAs="absolute">
    <xdr:from>
      <xdr:col>1</xdr:col>
      <xdr:colOff>992188</xdr:colOff>
      <xdr:row>0</xdr:row>
      <xdr:rowOff>0</xdr:rowOff>
    </xdr:from>
    <xdr:to>
      <xdr:col>1</xdr:col>
      <xdr:colOff>1892188</xdr:colOff>
      <xdr:row>2</xdr:row>
      <xdr:rowOff>14715</xdr:rowOff>
    </xdr:to>
    <xdr:grpSp>
      <xdr:nvGrpSpPr>
        <xdr:cNvPr id="50" name="Grupo 49">
          <a:hlinkClick xmlns:r="http://schemas.openxmlformats.org/officeDocument/2006/relationships" r:id="rId15"/>
          <a:extLst>
            <a:ext uri="{FF2B5EF4-FFF2-40B4-BE49-F238E27FC236}">
              <a16:creationId xmlns:a16="http://schemas.microsoft.com/office/drawing/2014/main" id="{00000000-0008-0000-0500-000032000000}"/>
            </a:ext>
          </a:extLst>
        </xdr:cNvPr>
        <xdr:cNvGrpSpPr/>
      </xdr:nvGrpSpPr>
      <xdr:grpSpPr>
        <a:xfrm>
          <a:off x="2849563" y="0"/>
          <a:ext cx="900000" cy="379840"/>
          <a:chOff x="2097804" y="31748"/>
          <a:chExt cx="900000" cy="380227"/>
        </a:xfrm>
        <a:solidFill>
          <a:schemeClr val="bg1">
            <a:lumMod val="85000"/>
          </a:schemeClr>
        </a:solidFill>
      </xdr:grpSpPr>
      <xdr:sp macro="" textlink="">
        <xdr:nvSpPr>
          <xdr:cNvPr id="51" name="Flecha: cheurón 50">
            <a:extLst>
              <a:ext uri="{FF2B5EF4-FFF2-40B4-BE49-F238E27FC236}">
                <a16:creationId xmlns:a16="http://schemas.microsoft.com/office/drawing/2014/main" id="{00000000-0008-0000-0500-000033000000}"/>
              </a:ext>
            </a:extLst>
          </xdr:cNvPr>
          <xdr:cNvSpPr/>
        </xdr:nvSpPr>
        <xdr:spPr>
          <a:xfrm>
            <a:off x="2097804" y="75479"/>
            <a:ext cx="900000" cy="284074"/>
          </a:xfrm>
          <a:prstGeom prst="chevron">
            <a:avLst>
              <a:gd name="adj" fmla="val 25204"/>
            </a:avLst>
          </a:prstGeom>
          <a:grp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endParaRPr lang="en-US" sz="1000" b="1">
              <a:solidFill>
                <a:schemeClr val="bg2">
                  <a:lumMod val="50000"/>
                </a:schemeClr>
              </a:solidFill>
            </a:endParaRPr>
          </a:p>
        </xdr:txBody>
      </xdr:sp>
      <xdr:sp macro="" textlink="">
        <xdr:nvSpPr>
          <xdr:cNvPr id="52" name="CuadroTexto 51">
            <a:extLst>
              <a:ext uri="{FF2B5EF4-FFF2-40B4-BE49-F238E27FC236}">
                <a16:creationId xmlns:a16="http://schemas.microsoft.com/office/drawing/2014/main" id="{00000000-0008-0000-0500-000034000000}"/>
              </a:ext>
            </a:extLst>
          </xdr:cNvPr>
          <xdr:cNvSpPr txBox="1"/>
        </xdr:nvSpPr>
        <xdr:spPr>
          <a:xfrm>
            <a:off x="2286000" y="31748"/>
            <a:ext cx="672171" cy="3802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900" b="1">
                <a:solidFill>
                  <a:schemeClr val="bg2">
                    <a:lumMod val="50000"/>
                  </a:schemeClr>
                </a:solidFill>
                <a:effectLst/>
                <a:latin typeface="+mn-lt"/>
                <a:ea typeface="+mn-ea"/>
                <a:cs typeface="+mn-cs"/>
              </a:rPr>
              <a:t>Muros</a:t>
            </a:r>
            <a:r>
              <a:rPr lang="en-US" sz="900" b="1" baseline="0">
                <a:solidFill>
                  <a:schemeClr val="bg2">
                    <a:lumMod val="50000"/>
                  </a:schemeClr>
                </a:solidFill>
                <a:effectLst/>
                <a:latin typeface="+mn-lt"/>
                <a:ea typeface="+mn-ea"/>
                <a:cs typeface="+mn-cs"/>
              </a:rPr>
              <a:t> Interiores</a:t>
            </a:r>
            <a:endParaRPr lang="en-US" sz="900">
              <a:solidFill>
                <a:schemeClr val="bg2">
                  <a:lumMod val="50000"/>
                </a:schemeClr>
              </a:solidFill>
              <a:effectLst/>
            </a:endParaRPr>
          </a:p>
        </xdr:txBody>
      </xdr:sp>
    </xdr:grpSp>
    <xdr:clientData/>
  </xdr:twoCellAnchor>
  <xdr:twoCellAnchor editAs="absolute">
    <xdr:from>
      <xdr:col>1</xdr:col>
      <xdr:colOff>1857356</xdr:colOff>
      <xdr:row>0</xdr:row>
      <xdr:rowOff>112</xdr:rowOff>
    </xdr:from>
    <xdr:to>
      <xdr:col>2</xdr:col>
      <xdr:colOff>717418</xdr:colOff>
      <xdr:row>2</xdr:row>
      <xdr:rowOff>25556</xdr:rowOff>
    </xdr:to>
    <xdr:grpSp>
      <xdr:nvGrpSpPr>
        <xdr:cNvPr id="53" name="Grupo 52">
          <a:hlinkClick xmlns:r="http://schemas.openxmlformats.org/officeDocument/2006/relationships" r:id="rId16"/>
          <a:extLst>
            <a:ext uri="{FF2B5EF4-FFF2-40B4-BE49-F238E27FC236}">
              <a16:creationId xmlns:a16="http://schemas.microsoft.com/office/drawing/2014/main" id="{00000000-0008-0000-0500-000035000000}"/>
            </a:ext>
          </a:extLst>
        </xdr:cNvPr>
        <xdr:cNvGrpSpPr/>
      </xdr:nvGrpSpPr>
      <xdr:grpSpPr>
        <a:xfrm>
          <a:off x="3714731" y="112"/>
          <a:ext cx="900000" cy="390569"/>
          <a:chOff x="2962972" y="31860"/>
          <a:chExt cx="900000" cy="390956"/>
        </a:xfrm>
        <a:solidFill>
          <a:schemeClr val="bg1">
            <a:lumMod val="85000"/>
          </a:schemeClr>
        </a:solidFill>
      </xdr:grpSpPr>
      <xdr:sp macro="" textlink="">
        <xdr:nvSpPr>
          <xdr:cNvPr id="54" name="Flecha: cheurón 53">
            <a:extLst>
              <a:ext uri="{FF2B5EF4-FFF2-40B4-BE49-F238E27FC236}">
                <a16:creationId xmlns:a16="http://schemas.microsoft.com/office/drawing/2014/main" id="{00000000-0008-0000-0500-000036000000}"/>
              </a:ext>
            </a:extLst>
          </xdr:cNvPr>
          <xdr:cNvSpPr/>
        </xdr:nvSpPr>
        <xdr:spPr>
          <a:xfrm>
            <a:off x="2962972" y="75479"/>
            <a:ext cx="900000" cy="284074"/>
          </a:xfrm>
          <a:prstGeom prst="chevron">
            <a:avLst>
              <a:gd name="adj" fmla="val 25204"/>
            </a:avLst>
          </a:prstGeom>
          <a:grp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endParaRPr lang="en-US" sz="900" b="1">
              <a:solidFill>
                <a:schemeClr val="bg2">
                  <a:lumMod val="50000"/>
                </a:schemeClr>
              </a:solidFill>
            </a:endParaRPr>
          </a:p>
        </xdr:txBody>
      </xdr:sp>
      <xdr:sp macro="" textlink="">
        <xdr:nvSpPr>
          <xdr:cNvPr id="55" name="CuadroTexto 54">
            <a:extLst>
              <a:ext uri="{FF2B5EF4-FFF2-40B4-BE49-F238E27FC236}">
                <a16:creationId xmlns:a16="http://schemas.microsoft.com/office/drawing/2014/main" id="{00000000-0008-0000-0500-000037000000}"/>
              </a:ext>
            </a:extLst>
          </xdr:cNvPr>
          <xdr:cNvSpPr txBox="1"/>
        </xdr:nvSpPr>
        <xdr:spPr>
          <a:xfrm>
            <a:off x="3187700" y="31860"/>
            <a:ext cx="662568" cy="3909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900" b="1">
                <a:solidFill>
                  <a:schemeClr val="bg2">
                    <a:lumMod val="50000"/>
                  </a:schemeClr>
                </a:solidFill>
                <a:effectLst/>
                <a:latin typeface="+mn-lt"/>
                <a:ea typeface="+mn-ea"/>
                <a:cs typeface="+mn-cs"/>
              </a:rPr>
              <a:t>Muros</a:t>
            </a:r>
            <a:r>
              <a:rPr lang="en-US" sz="900" b="1" baseline="0">
                <a:solidFill>
                  <a:schemeClr val="bg2">
                    <a:lumMod val="50000"/>
                  </a:schemeClr>
                </a:solidFill>
                <a:effectLst/>
                <a:latin typeface="+mn-lt"/>
                <a:ea typeface="+mn-ea"/>
                <a:cs typeface="+mn-cs"/>
              </a:rPr>
              <a:t> Exteriores</a:t>
            </a:r>
            <a:endParaRPr lang="en-US" sz="900">
              <a:solidFill>
                <a:schemeClr val="bg2">
                  <a:lumMod val="50000"/>
                </a:schemeClr>
              </a:solidFill>
              <a:effectLst/>
            </a:endParaRPr>
          </a:p>
        </xdr:txBody>
      </xdr:sp>
    </xdr:grpSp>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8</xdr:row>
          <xdr:rowOff>0</xdr:rowOff>
        </xdr:from>
        <xdr:to>
          <xdr:col>3</xdr:col>
          <xdr:colOff>63500</xdr:colOff>
          <xdr:row>9</xdr:row>
          <xdr:rowOff>63500</xdr:rowOff>
        </xdr:to>
        <xdr:sp macro="" textlink="">
          <xdr:nvSpPr>
            <xdr:cNvPr id="37889" name="TempCombo" hidden="1">
              <a:extLst>
                <a:ext uri="{63B3BB69-23CF-44E3-9099-C40C66FF867C}">
                  <a14:compatExt spid="_x0000_s37889"/>
                </a:ext>
                <a:ext uri="{FF2B5EF4-FFF2-40B4-BE49-F238E27FC236}">
                  <a16:creationId xmlns:a16="http://schemas.microsoft.com/office/drawing/2014/main" id="{00000000-0008-0000-0600-000001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twoCellAnchor editAs="absolute">
    <xdr:from>
      <xdr:col>0</xdr:col>
      <xdr:colOff>253168</xdr:colOff>
      <xdr:row>0</xdr:row>
      <xdr:rowOff>43731</xdr:rowOff>
    </xdr:from>
    <xdr:to>
      <xdr:col>0</xdr:col>
      <xdr:colOff>1153168</xdr:colOff>
      <xdr:row>1</xdr:row>
      <xdr:rowOff>145049</xdr:rowOff>
    </xdr:to>
    <xdr:sp macro="" textlink="">
      <xdr:nvSpPr>
        <xdr:cNvPr id="23" name="Flecha: cheurón 22">
          <a:hlinkClick xmlns:r="http://schemas.openxmlformats.org/officeDocument/2006/relationships" r:id="rId1"/>
          <a:extLst>
            <a:ext uri="{FF2B5EF4-FFF2-40B4-BE49-F238E27FC236}">
              <a16:creationId xmlns:a16="http://schemas.microsoft.com/office/drawing/2014/main" id="{00000000-0008-0000-0600-000017000000}"/>
            </a:ext>
          </a:extLst>
        </xdr:cNvPr>
        <xdr:cNvSpPr/>
      </xdr:nvSpPr>
      <xdr:spPr>
        <a:xfrm>
          <a:off x="253168" y="43731"/>
          <a:ext cx="900000" cy="285468"/>
        </a:xfrm>
        <a:prstGeom prst="chevron">
          <a:avLst>
            <a:gd name="adj" fmla="val 25204"/>
          </a:avLst>
        </a:prstGeom>
        <a:solidFill>
          <a:schemeClr val="bg1">
            <a:lumMod val="85000"/>
          </a:schemeClr>
        </a:solid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900" b="1">
              <a:solidFill>
                <a:schemeClr val="bg2">
                  <a:lumMod val="50000"/>
                </a:schemeClr>
              </a:solidFill>
            </a:rPr>
            <a:t>Filtros</a:t>
          </a:r>
        </a:p>
      </xdr:txBody>
    </xdr:sp>
    <xdr:clientData/>
  </xdr:twoCellAnchor>
  <xdr:twoCellAnchor editAs="absolute">
    <xdr:from>
      <xdr:col>0</xdr:col>
      <xdr:colOff>1118336</xdr:colOff>
      <xdr:row>0</xdr:row>
      <xdr:rowOff>43731</xdr:rowOff>
    </xdr:from>
    <xdr:to>
      <xdr:col>1</xdr:col>
      <xdr:colOff>157786</xdr:colOff>
      <xdr:row>1</xdr:row>
      <xdr:rowOff>145049</xdr:rowOff>
    </xdr:to>
    <xdr:sp macro="" textlink="">
      <xdr:nvSpPr>
        <xdr:cNvPr id="24" name="Flecha: cheurón 23">
          <a:hlinkClick xmlns:r="http://schemas.openxmlformats.org/officeDocument/2006/relationships" r:id="rId2"/>
          <a:extLst>
            <a:ext uri="{FF2B5EF4-FFF2-40B4-BE49-F238E27FC236}">
              <a16:creationId xmlns:a16="http://schemas.microsoft.com/office/drawing/2014/main" id="{00000000-0008-0000-0600-000018000000}"/>
            </a:ext>
          </a:extLst>
        </xdr:cNvPr>
        <xdr:cNvSpPr/>
      </xdr:nvSpPr>
      <xdr:spPr>
        <a:xfrm>
          <a:off x="1118336" y="43731"/>
          <a:ext cx="900000" cy="285468"/>
        </a:xfrm>
        <a:prstGeom prst="chevron">
          <a:avLst>
            <a:gd name="adj" fmla="val 25204"/>
          </a:avLst>
        </a:prstGeom>
        <a:solidFill>
          <a:schemeClr val="bg1">
            <a:lumMod val="85000"/>
          </a:schemeClr>
        </a:solid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900" b="1">
              <a:solidFill>
                <a:schemeClr val="bg2">
                  <a:lumMod val="50000"/>
                </a:schemeClr>
              </a:solidFill>
            </a:rPr>
            <a:t>Elementos</a:t>
          </a:r>
        </a:p>
      </xdr:txBody>
    </xdr:sp>
    <xdr:clientData/>
  </xdr:twoCellAnchor>
  <xdr:twoCellAnchor editAs="absolute">
    <xdr:from>
      <xdr:col>0</xdr:col>
      <xdr:colOff>0</xdr:colOff>
      <xdr:row>0</xdr:row>
      <xdr:rowOff>44038</xdr:rowOff>
    </xdr:from>
    <xdr:to>
      <xdr:col>0</xdr:col>
      <xdr:colOff>288000</xdr:colOff>
      <xdr:row>1</xdr:row>
      <xdr:rowOff>145956</xdr:rowOff>
    </xdr:to>
    <xdr:grpSp>
      <xdr:nvGrpSpPr>
        <xdr:cNvPr id="33" name="Grupo 32">
          <a:hlinkClick xmlns:r="http://schemas.openxmlformats.org/officeDocument/2006/relationships" r:id="rId3"/>
          <a:extLst>
            <a:ext uri="{FF2B5EF4-FFF2-40B4-BE49-F238E27FC236}">
              <a16:creationId xmlns:a16="http://schemas.microsoft.com/office/drawing/2014/main" id="{00000000-0008-0000-0600-000021000000}"/>
            </a:ext>
          </a:extLst>
        </xdr:cNvPr>
        <xdr:cNvGrpSpPr/>
      </xdr:nvGrpSpPr>
      <xdr:grpSpPr>
        <a:xfrm>
          <a:off x="0" y="44038"/>
          <a:ext cx="288000" cy="284481"/>
          <a:chOff x="82550" y="2604297"/>
          <a:chExt cx="288012" cy="285079"/>
        </a:xfrm>
      </xdr:grpSpPr>
      <xdr:sp macro="" textlink="">
        <xdr:nvSpPr>
          <xdr:cNvPr id="34" name="Hexágono 33">
            <a:extLst>
              <a:ext uri="{FF2B5EF4-FFF2-40B4-BE49-F238E27FC236}">
                <a16:creationId xmlns:a16="http://schemas.microsoft.com/office/drawing/2014/main" id="{00000000-0008-0000-0600-000022000000}"/>
              </a:ext>
            </a:extLst>
          </xdr:cNvPr>
          <xdr:cNvSpPr/>
        </xdr:nvSpPr>
        <xdr:spPr>
          <a:xfrm>
            <a:off x="82550" y="2604297"/>
            <a:ext cx="288012" cy="285079"/>
          </a:xfrm>
          <a:prstGeom prst="hexagon">
            <a:avLst/>
          </a:prstGeom>
          <a:solidFill>
            <a:schemeClr val="accent3"/>
          </a:solidFill>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t"/>
          <a:lstStyle/>
          <a:p>
            <a:pPr algn="l"/>
            <a:endParaRPr lang="en-US" sz="1100">
              <a:solidFill>
                <a:schemeClr val="bg2">
                  <a:lumMod val="50000"/>
                </a:schemeClr>
              </a:solidFill>
            </a:endParaRPr>
          </a:p>
        </xdr:txBody>
      </xdr:sp>
      <xdr:pic>
        <xdr:nvPicPr>
          <xdr:cNvPr id="35" name="Gráfico 34" descr="Hogar">
            <a:extLst>
              <a:ext uri="{FF2B5EF4-FFF2-40B4-BE49-F238E27FC236}">
                <a16:creationId xmlns:a16="http://schemas.microsoft.com/office/drawing/2014/main" id="{00000000-0008-0000-0600-000023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127002" y="2648604"/>
            <a:ext cx="196858" cy="195756"/>
          </a:xfrm>
          <a:prstGeom prst="rect">
            <a:avLst/>
          </a:prstGeom>
        </xdr:spPr>
      </xdr:pic>
    </xdr:grpSp>
    <xdr:clientData/>
  </xdr:twoCellAnchor>
  <xdr:twoCellAnchor editAs="absolute">
    <xdr:from>
      <xdr:col>1</xdr:col>
      <xdr:colOff>126998</xdr:colOff>
      <xdr:row>0</xdr:row>
      <xdr:rowOff>39688</xdr:rowOff>
    </xdr:from>
    <xdr:to>
      <xdr:col>1</xdr:col>
      <xdr:colOff>1023823</xdr:colOff>
      <xdr:row>1</xdr:row>
      <xdr:rowOff>141006</xdr:rowOff>
    </xdr:to>
    <xdr:sp macro="" textlink="">
      <xdr:nvSpPr>
        <xdr:cNvPr id="22" name="Flecha: cheurón 21">
          <a:hlinkClick xmlns:r="http://schemas.openxmlformats.org/officeDocument/2006/relationships" r:id="rId6"/>
          <a:extLst>
            <a:ext uri="{FF2B5EF4-FFF2-40B4-BE49-F238E27FC236}">
              <a16:creationId xmlns:a16="http://schemas.microsoft.com/office/drawing/2014/main" id="{00000000-0008-0000-0600-000016000000}"/>
            </a:ext>
          </a:extLst>
        </xdr:cNvPr>
        <xdr:cNvSpPr/>
      </xdr:nvSpPr>
      <xdr:spPr>
        <a:xfrm>
          <a:off x="1984373" y="39688"/>
          <a:ext cx="896825" cy="283881"/>
        </a:xfrm>
        <a:prstGeom prst="chevron">
          <a:avLst>
            <a:gd name="adj" fmla="val 25204"/>
          </a:avLst>
        </a:prstGeom>
        <a:solidFill>
          <a:schemeClr val="bg1">
            <a:lumMod val="85000"/>
          </a:schemeClr>
        </a:solid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850" b="1">
              <a:solidFill>
                <a:schemeClr val="bg2">
                  <a:lumMod val="50000"/>
                </a:schemeClr>
              </a:solidFill>
            </a:rPr>
            <a:t>Cimentación</a:t>
          </a:r>
        </a:p>
      </xdr:txBody>
    </xdr:sp>
    <xdr:clientData/>
  </xdr:twoCellAnchor>
  <xdr:twoCellAnchor editAs="absolute">
    <xdr:from>
      <xdr:col>2</xdr:col>
      <xdr:colOff>682586</xdr:colOff>
      <xdr:row>0</xdr:row>
      <xdr:rowOff>43731</xdr:rowOff>
    </xdr:from>
    <xdr:to>
      <xdr:col>2</xdr:col>
      <xdr:colOff>1584174</xdr:colOff>
      <xdr:row>1</xdr:row>
      <xdr:rowOff>145049</xdr:rowOff>
    </xdr:to>
    <xdr:sp macro="" textlink="">
      <xdr:nvSpPr>
        <xdr:cNvPr id="42" name="Flecha: cheurón 41">
          <a:hlinkClick xmlns:r="http://schemas.openxmlformats.org/officeDocument/2006/relationships" r:id="rId7"/>
          <a:extLst>
            <a:ext uri="{FF2B5EF4-FFF2-40B4-BE49-F238E27FC236}">
              <a16:creationId xmlns:a16="http://schemas.microsoft.com/office/drawing/2014/main" id="{00000000-0008-0000-0600-00002A000000}"/>
            </a:ext>
          </a:extLst>
        </xdr:cNvPr>
        <xdr:cNvSpPr/>
      </xdr:nvSpPr>
      <xdr:spPr>
        <a:xfrm>
          <a:off x="4579899" y="43731"/>
          <a:ext cx="901588" cy="283881"/>
        </a:xfrm>
        <a:prstGeom prst="chevron">
          <a:avLst>
            <a:gd name="adj" fmla="val 25204"/>
          </a:avLst>
        </a:prstGeom>
        <a:solidFill>
          <a:schemeClr val="bg1">
            <a:lumMod val="85000"/>
          </a:schemeClr>
        </a:solid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900" b="1">
              <a:solidFill>
                <a:schemeClr val="bg2">
                  <a:lumMod val="50000"/>
                </a:schemeClr>
              </a:solidFill>
            </a:rPr>
            <a:t>Pisos</a:t>
          </a:r>
        </a:p>
      </xdr:txBody>
    </xdr:sp>
    <xdr:clientData/>
  </xdr:twoCellAnchor>
  <xdr:twoCellAnchor editAs="absolute">
    <xdr:from>
      <xdr:col>2</xdr:col>
      <xdr:colOff>1549342</xdr:colOff>
      <xdr:row>0</xdr:row>
      <xdr:rowOff>43731</xdr:rowOff>
    </xdr:from>
    <xdr:to>
      <xdr:col>2</xdr:col>
      <xdr:colOff>2449342</xdr:colOff>
      <xdr:row>1</xdr:row>
      <xdr:rowOff>145049</xdr:rowOff>
    </xdr:to>
    <xdr:sp macro="" textlink="">
      <xdr:nvSpPr>
        <xdr:cNvPr id="43" name="Flecha: cheurón 42">
          <a:hlinkClick xmlns:r="http://schemas.openxmlformats.org/officeDocument/2006/relationships" r:id="rId8"/>
          <a:extLst>
            <a:ext uri="{FF2B5EF4-FFF2-40B4-BE49-F238E27FC236}">
              <a16:creationId xmlns:a16="http://schemas.microsoft.com/office/drawing/2014/main" id="{00000000-0008-0000-0600-00002B000000}"/>
            </a:ext>
          </a:extLst>
        </xdr:cNvPr>
        <xdr:cNvSpPr/>
      </xdr:nvSpPr>
      <xdr:spPr>
        <a:xfrm>
          <a:off x="5446655" y="43731"/>
          <a:ext cx="900000" cy="283881"/>
        </a:xfrm>
        <a:prstGeom prst="chevron">
          <a:avLst>
            <a:gd name="adj" fmla="val 25204"/>
          </a:avLst>
        </a:prstGeom>
        <a:solidFill>
          <a:schemeClr val="bg1">
            <a:lumMod val="85000"/>
          </a:schemeClr>
        </a:solid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900" b="1">
              <a:solidFill>
                <a:schemeClr val="bg2">
                  <a:lumMod val="50000"/>
                </a:schemeClr>
              </a:solidFill>
            </a:rPr>
            <a:t>Techos</a:t>
          </a:r>
        </a:p>
      </xdr:txBody>
    </xdr:sp>
    <xdr:clientData/>
  </xdr:twoCellAnchor>
  <xdr:twoCellAnchor editAs="absolute">
    <xdr:from>
      <xdr:col>2</xdr:col>
      <xdr:colOff>2414510</xdr:colOff>
      <xdr:row>0</xdr:row>
      <xdr:rowOff>43731</xdr:rowOff>
    </xdr:from>
    <xdr:to>
      <xdr:col>2</xdr:col>
      <xdr:colOff>3314510</xdr:colOff>
      <xdr:row>1</xdr:row>
      <xdr:rowOff>145049</xdr:rowOff>
    </xdr:to>
    <xdr:sp macro="" textlink="">
      <xdr:nvSpPr>
        <xdr:cNvPr id="44" name="Flecha: cheurón 43">
          <a:hlinkClick xmlns:r="http://schemas.openxmlformats.org/officeDocument/2006/relationships" r:id="rId9"/>
          <a:extLst>
            <a:ext uri="{FF2B5EF4-FFF2-40B4-BE49-F238E27FC236}">
              <a16:creationId xmlns:a16="http://schemas.microsoft.com/office/drawing/2014/main" id="{00000000-0008-0000-0600-00002C000000}"/>
            </a:ext>
          </a:extLst>
        </xdr:cNvPr>
        <xdr:cNvSpPr/>
      </xdr:nvSpPr>
      <xdr:spPr>
        <a:xfrm>
          <a:off x="6311823" y="43731"/>
          <a:ext cx="900000" cy="283881"/>
        </a:xfrm>
        <a:prstGeom prst="chevron">
          <a:avLst>
            <a:gd name="adj" fmla="val 25204"/>
          </a:avLst>
        </a:prstGeom>
        <a:solidFill>
          <a:schemeClr val="bg1">
            <a:lumMod val="85000"/>
          </a:schemeClr>
        </a:solid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900" b="1">
              <a:solidFill>
                <a:schemeClr val="bg2">
                  <a:lumMod val="50000"/>
                </a:schemeClr>
              </a:solidFill>
            </a:rPr>
            <a:t>Entrepiso</a:t>
          </a:r>
        </a:p>
      </xdr:txBody>
    </xdr:sp>
    <xdr:clientData/>
  </xdr:twoCellAnchor>
  <xdr:twoCellAnchor editAs="absolute">
    <xdr:from>
      <xdr:col>2</xdr:col>
      <xdr:colOff>3279678</xdr:colOff>
      <xdr:row>0</xdr:row>
      <xdr:rowOff>43731</xdr:rowOff>
    </xdr:from>
    <xdr:to>
      <xdr:col>3</xdr:col>
      <xdr:colOff>647491</xdr:colOff>
      <xdr:row>1</xdr:row>
      <xdr:rowOff>145049</xdr:rowOff>
    </xdr:to>
    <xdr:sp macro="" textlink="">
      <xdr:nvSpPr>
        <xdr:cNvPr id="45" name="Flecha: cheurón 44">
          <a:hlinkClick xmlns:r="http://schemas.openxmlformats.org/officeDocument/2006/relationships" r:id="rId10"/>
          <a:extLst>
            <a:ext uri="{FF2B5EF4-FFF2-40B4-BE49-F238E27FC236}">
              <a16:creationId xmlns:a16="http://schemas.microsoft.com/office/drawing/2014/main" id="{00000000-0008-0000-0600-00002D000000}"/>
            </a:ext>
          </a:extLst>
        </xdr:cNvPr>
        <xdr:cNvSpPr/>
      </xdr:nvSpPr>
      <xdr:spPr>
        <a:xfrm>
          <a:off x="7176991" y="43731"/>
          <a:ext cx="900000" cy="283881"/>
        </a:xfrm>
        <a:prstGeom prst="chevron">
          <a:avLst>
            <a:gd name="adj" fmla="val 25204"/>
          </a:avLst>
        </a:prstGeom>
        <a:ln/>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lstStyle/>
        <a:p>
          <a:pPr algn="r"/>
          <a:r>
            <a:rPr lang="en-US" sz="900" b="1">
              <a:solidFill>
                <a:schemeClr val="tx1"/>
              </a:solidFill>
            </a:rPr>
            <a:t>Estructura</a:t>
          </a:r>
        </a:p>
      </xdr:txBody>
    </xdr:sp>
    <xdr:clientData/>
  </xdr:twoCellAnchor>
  <xdr:twoCellAnchor editAs="absolute">
    <xdr:from>
      <xdr:col>3</xdr:col>
      <xdr:colOff>612659</xdr:colOff>
      <xdr:row>0</xdr:row>
      <xdr:rowOff>43731</xdr:rowOff>
    </xdr:from>
    <xdr:to>
      <xdr:col>4</xdr:col>
      <xdr:colOff>752246</xdr:colOff>
      <xdr:row>1</xdr:row>
      <xdr:rowOff>145049</xdr:rowOff>
    </xdr:to>
    <xdr:sp macro="" textlink="">
      <xdr:nvSpPr>
        <xdr:cNvPr id="46" name="Flecha: cheurón 45">
          <a:hlinkClick xmlns:r="http://schemas.openxmlformats.org/officeDocument/2006/relationships" r:id="rId11"/>
          <a:extLst>
            <a:ext uri="{FF2B5EF4-FFF2-40B4-BE49-F238E27FC236}">
              <a16:creationId xmlns:a16="http://schemas.microsoft.com/office/drawing/2014/main" id="{00000000-0008-0000-0600-00002E000000}"/>
            </a:ext>
          </a:extLst>
        </xdr:cNvPr>
        <xdr:cNvSpPr/>
      </xdr:nvSpPr>
      <xdr:spPr>
        <a:xfrm>
          <a:off x="8042159" y="43731"/>
          <a:ext cx="901587" cy="283881"/>
        </a:xfrm>
        <a:prstGeom prst="chevron">
          <a:avLst>
            <a:gd name="adj" fmla="val 25204"/>
          </a:avLst>
        </a:prstGeom>
        <a:solidFill>
          <a:schemeClr val="bg1">
            <a:lumMod val="85000"/>
          </a:schemeClr>
        </a:solid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900" b="1">
              <a:solidFill>
                <a:schemeClr val="bg2">
                  <a:lumMod val="50000"/>
                </a:schemeClr>
              </a:solidFill>
            </a:rPr>
            <a:t>Puertas</a:t>
          </a:r>
        </a:p>
      </xdr:txBody>
    </xdr:sp>
    <xdr:clientData/>
  </xdr:twoCellAnchor>
  <xdr:twoCellAnchor editAs="absolute">
    <xdr:from>
      <xdr:col>4</xdr:col>
      <xdr:colOff>717414</xdr:colOff>
      <xdr:row>0</xdr:row>
      <xdr:rowOff>43731</xdr:rowOff>
    </xdr:from>
    <xdr:to>
      <xdr:col>5</xdr:col>
      <xdr:colOff>855414</xdr:colOff>
      <xdr:row>1</xdr:row>
      <xdr:rowOff>145049</xdr:rowOff>
    </xdr:to>
    <xdr:sp macro="" textlink="">
      <xdr:nvSpPr>
        <xdr:cNvPr id="47" name="Flecha: cheurón 46">
          <a:hlinkClick xmlns:r="http://schemas.openxmlformats.org/officeDocument/2006/relationships" r:id="rId12"/>
          <a:extLst>
            <a:ext uri="{FF2B5EF4-FFF2-40B4-BE49-F238E27FC236}">
              <a16:creationId xmlns:a16="http://schemas.microsoft.com/office/drawing/2014/main" id="{00000000-0008-0000-0600-00002F000000}"/>
            </a:ext>
          </a:extLst>
        </xdr:cNvPr>
        <xdr:cNvSpPr/>
      </xdr:nvSpPr>
      <xdr:spPr>
        <a:xfrm>
          <a:off x="8908914" y="43731"/>
          <a:ext cx="900000" cy="283881"/>
        </a:xfrm>
        <a:prstGeom prst="chevron">
          <a:avLst>
            <a:gd name="adj" fmla="val 25204"/>
          </a:avLst>
        </a:prstGeom>
        <a:solidFill>
          <a:schemeClr val="bg1">
            <a:lumMod val="85000"/>
          </a:schemeClr>
        </a:solid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900" b="1">
              <a:solidFill>
                <a:schemeClr val="bg2">
                  <a:lumMod val="50000"/>
                </a:schemeClr>
              </a:solidFill>
            </a:rPr>
            <a:t>Ventanas</a:t>
          </a:r>
        </a:p>
      </xdr:txBody>
    </xdr:sp>
    <xdr:clientData/>
  </xdr:twoCellAnchor>
  <xdr:twoCellAnchor editAs="absolute">
    <xdr:from>
      <xdr:col>5</xdr:col>
      <xdr:colOff>820582</xdr:colOff>
      <xdr:row>0</xdr:row>
      <xdr:rowOff>43731</xdr:rowOff>
    </xdr:from>
    <xdr:to>
      <xdr:col>5</xdr:col>
      <xdr:colOff>1720582</xdr:colOff>
      <xdr:row>1</xdr:row>
      <xdr:rowOff>145049</xdr:rowOff>
    </xdr:to>
    <xdr:sp macro="" textlink="">
      <xdr:nvSpPr>
        <xdr:cNvPr id="48" name="Flecha: cheurón 47">
          <a:hlinkClick xmlns:r="http://schemas.openxmlformats.org/officeDocument/2006/relationships" r:id="rId13"/>
          <a:extLst>
            <a:ext uri="{FF2B5EF4-FFF2-40B4-BE49-F238E27FC236}">
              <a16:creationId xmlns:a16="http://schemas.microsoft.com/office/drawing/2014/main" id="{00000000-0008-0000-0600-000030000000}"/>
            </a:ext>
          </a:extLst>
        </xdr:cNvPr>
        <xdr:cNvSpPr/>
      </xdr:nvSpPr>
      <xdr:spPr>
        <a:xfrm>
          <a:off x="9774082" y="43731"/>
          <a:ext cx="900000" cy="283881"/>
        </a:xfrm>
        <a:prstGeom prst="chevron">
          <a:avLst>
            <a:gd name="adj" fmla="val 25204"/>
          </a:avLst>
        </a:prstGeom>
        <a:solidFill>
          <a:schemeClr val="bg1">
            <a:lumMod val="85000"/>
          </a:schemeClr>
        </a:solid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900" b="1">
              <a:solidFill>
                <a:schemeClr val="bg2">
                  <a:lumMod val="50000"/>
                </a:schemeClr>
              </a:solidFill>
            </a:rPr>
            <a:t>Especiales</a:t>
          </a:r>
        </a:p>
      </xdr:txBody>
    </xdr:sp>
    <xdr:clientData/>
  </xdr:twoCellAnchor>
  <xdr:twoCellAnchor editAs="absolute">
    <xdr:from>
      <xdr:col>5</xdr:col>
      <xdr:colOff>1685752</xdr:colOff>
      <xdr:row>0</xdr:row>
      <xdr:rowOff>43731</xdr:rowOff>
    </xdr:from>
    <xdr:to>
      <xdr:col>5</xdr:col>
      <xdr:colOff>2585752</xdr:colOff>
      <xdr:row>1</xdr:row>
      <xdr:rowOff>145049</xdr:rowOff>
    </xdr:to>
    <xdr:sp macro="" textlink="">
      <xdr:nvSpPr>
        <xdr:cNvPr id="49" name="Flecha: cheurón 48">
          <a:hlinkClick xmlns:r="http://schemas.openxmlformats.org/officeDocument/2006/relationships" r:id="rId14"/>
          <a:extLst>
            <a:ext uri="{FF2B5EF4-FFF2-40B4-BE49-F238E27FC236}">
              <a16:creationId xmlns:a16="http://schemas.microsoft.com/office/drawing/2014/main" id="{00000000-0008-0000-0600-000031000000}"/>
            </a:ext>
          </a:extLst>
        </xdr:cNvPr>
        <xdr:cNvSpPr/>
      </xdr:nvSpPr>
      <xdr:spPr>
        <a:xfrm>
          <a:off x="10639252" y="43731"/>
          <a:ext cx="900000" cy="283881"/>
        </a:xfrm>
        <a:prstGeom prst="chevron">
          <a:avLst>
            <a:gd name="adj" fmla="val 25204"/>
          </a:avLst>
        </a:prstGeom>
        <a:solidFill>
          <a:schemeClr val="bg1">
            <a:lumMod val="85000"/>
          </a:schemeClr>
        </a:solid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900" b="1">
              <a:solidFill>
                <a:schemeClr val="bg2">
                  <a:lumMod val="50000"/>
                </a:schemeClr>
              </a:solidFill>
            </a:rPr>
            <a:t>Otros</a:t>
          </a:r>
        </a:p>
      </xdr:txBody>
    </xdr:sp>
    <xdr:clientData/>
  </xdr:twoCellAnchor>
  <xdr:twoCellAnchor editAs="absolute">
    <xdr:from>
      <xdr:col>1</xdr:col>
      <xdr:colOff>992188</xdr:colOff>
      <xdr:row>0</xdr:row>
      <xdr:rowOff>0</xdr:rowOff>
    </xdr:from>
    <xdr:to>
      <xdr:col>1</xdr:col>
      <xdr:colOff>1892188</xdr:colOff>
      <xdr:row>2</xdr:row>
      <xdr:rowOff>14715</xdr:rowOff>
    </xdr:to>
    <xdr:grpSp>
      <xdr:nvGrpSpPr>
        <xdr:cNvPr id="50" name="Grupo 49">
          <a:hlinkClick xmlns:r="http://schemas.openxmlformats.org/officeDocument/2006/relationships" r:id="rId15"/>
          <a:extLst>
            <a:ext uri="{FF2B5EF4-FFF2-40B4-BE49-F238E27FC236}">
              <a16:creationId xmlns:a16="http://schemas.microsoft.com/office/drawing/2014/main" id="{00000000-0008-0000-0600-000032000000}"/>
            </a:ext>
          </a:extLst>
        </xdr:cNvPr>
        <xdr:cNvGrpSpPr/>
      </xdr:nvGrpSpPr>
      <xdr:grpSpPr>
        <a:xfrm>
          <a:off x="2849563" y="0"/>
          <a:ext cx="900000" cy="379840"/>
          <a:chOff x="2097804" y="31748"/>
          <a:chExt cx="900000" cy="380227"/>
        </a:xfrm>
        <a:solidFill>
          <a:schemeClr val="bg1">
            <a:lumMod val="85000"/>
          </a:schemeClr>
        </a:solidFill>
      </xdr:grpSpPr>
      <xdr:sp macro="" textlink="">
        <xdr:nvSpPr>
          <xdr:cNvPr id="51" name="Flecha: cheurón 50">
            <a:extLst>
              <a:ext uri="{FF2B5EF4-FFF2-40B4-BE49-F238E27FC236}">
                <a16:creationId xmlns:a16="http://schemas.microsoft.com/office/drawing/2014/main" id="{00000000-0008-0000-0600-000033000000}"/>
              </a:ext>
            </a:extLst>
          </xdr:cNvPr>
          <xdr:cNvSpPr/>
        </xdr:nvSpPr>
        <xdr:spPr>
          <a:xfrm>
            <a:off x="2097804" y="75479"/>
            <a:ext cx="900000" cy="284074"/>
          </a:xfrm>
          <a:prstGeom prst="chevron">
            <a:avLst>
              <a:gd name="adj" fmla="val 25204"/>
            </a:avLst>
          </a:prstGeom>
          <a:grp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endParaRPr lang="en-US" sz="1000" b="1">
              <a:solidFill>
                <a:schemeClr val="bg2">
                  <a:lumMod val="50000"/>
                </a:schemeClr>
              </a:solidFill>
            </a:endParaRPr>
          </a:p>
        </xdr:txBody>
      </xdr:sp>
      <xdr:sp macro="" textlink="">
        <xdr:nvSpPr>
          <xdr:cNvPr id="52" name="CuadroTexto 51">
            <a:extLst>
              <a:ext uri="{FF2B5EF4-FFF2-40B4-BE49-F238E27FC236}">
                <a16:creationId xmlns:a16="http://schemas.microsoft.com/office/drawing/2014/main" id="{00000000-0008-0000-0600-000034000000}"/>
              </a:ext>
            </a:extLst>
          </xdr:cNvPr>
          <xdr:cNvSpPr txBox="1"/>
        </xdr:nvSpPr>
        <xdr:spPr>
          <a:xfrm>
            <a:off x="2286000" y="31748"/>
            <a:ext cx="672171" cy="3802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900" b="1">
                <a:solidFill>
                  <a:schemeClr val="bg2">
                    <a:lumMod val="50000"/>
                  </a:schemeClr>
                </a:solidFill>
                <a:effectLst/>
                <a:latin typeface="+mn-lt"/>
                <a:ea typeface="+mn-ea"/>
                <a:cs typeface="+mn-cs"/>
              </a:rPr>
              <a:t>Muros</a:t>
            </a:r>
            <a:r>
              <a:rPr lang="en-US" sz="900" b="1" baseline="0">
                <a:solidFill>
                  <a:schemeClr val="bg2">
                    <a:lumMod val="50000"/>
                  </a:schemeClr>
                </a:solidFill>
                <a:effectLst/>
                <a:latin typeface="+mn-lt"/>
                <a:ea typeface="+mn-ea"/>
                <a:cs typeface="+mn-cs"/>
              </a:rPr>
              <a:t> Interiores</a:t>
            </a:r>
            <a:endParaRPr lang="en-US" sz="900">
              <a:solidFill>
                <a:schemeClr val="bg2">
                  <a:lumMod val="50000"/>
                </a:schemeClr>
              </a:solidFill>
              <a:effectLst/>
            </a:endParaRPr>
          </a:p>
        </xdr:txBody>
      </xdr:sp>
    </xdr:grpSp>
    <xdr:clientData/>
  </xdr:twoCellAnchor>
  <xdr:twoCellAnchor editAs="absolute">
    <xdr:from>
      <xdr:col>1</xdr:col>
      <xdr:colOff>1857356</xdr:colOff>
      <xdr:row>0</xdr:row>
      <xdr:rowOff>112</xdr:rowOff>
    </xdr:from>
    <xdr:to>
      <xdr:col>2</xdr:col>
      <xdr:colOff>717418</xdr:colOff>
      <xdr:row>2</xdr:row>
      <xdr:rowOff>25556</xdr:rowOff>
    </xdr:to>
    <xdr:grpSp>
      <xdr:nvGrpSpPr>
        <xdr:cNvPr id="53" name="Grupo 52">
          <a:hlinkClick xmlns:r="http://schemas.openxmlformats.org/officeDocument/2006/relationships" r:id="rId16"/>
          <a:extLst>
            <a:ext uri="{FF2B5EF4-FFF2-40B4-BE49-F238E27FC236}">
              <a16:creationId xmlns:a16="http://schemas.microsoft.com/office/drawing/2014/main" id="{00000000-0008-0000-0600-000035000000}"/>
            </a:ext>
          </a:extLst>
        </xdr:cNvPr>
        <xdr:cNvGrpSpPr/>
      </xdr:nvGrpSpPr>
      <xdr:grpSpPr>
        <a:xfrm>
          <a:off x="3714731" y="112"/>
          <a:ext cx="900000" cy="390569"/>
          <a:chOff x="2962972" y="31860"/>
          <a:chExt cx="900000" cy="390956"/>
        </a:xfrm>
        <a:solidFill>
          <a:schemeClr val="bg1">
            <a:lumMod val="85000"/>
          </a:schemeClr>
        </a:solidFill>
      </xdr:grpSpPr>
      <xdr:sp macro="" textlink="">
        <xdr:nvSpPr>
          <xdr:cNvPr id="54" name="Flecha: cheurón 53">
            <a:extLst>
              <a:ext uri="{FF2B5EF4-FFF2-40B4-BE49-F238E27FC236}">
                <a16:creationId xmlns:a16="http://schemas.microsoft.com/office/drawing/2014/main" id="{00000000-0008-0000-0600-000036000000}"/>
              </a:ext>
            </a:extLst>
          </xdr:cNvPr>
          <xdr:cNvSpPr/>
        </xdr:nvSpPr>
        <xdr:spPr>
          <a:xfrm>
            <a:off x="2962972" y="75479"/>
            <a:ext cx="900000" cy="284074"/>
          </a:xfrm>
          <a:prstGeom prst="chevron">
            <a:avLst>
              <a:gd name="adj" fmla="val 25204"/>
            </a:avLst>
          </a:prstGeom>
          <a:grp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endParaRPr lang="en-US" sz="900" b="1">
              <a:solidFill>
                <a:schemeClr val="bg2">
                  <a:lumMod val="50000"/>
                </a:schemeClr>
              </a:solidFill>
            </a:endParaRPr>
          </a:p>
        </xdr:txBody>
      </xdr:sp>
      <xdr:sp macro="" textlink="">
        <xdr:nvSpPr>
          <xdr:cNvPr id="55" name="CuadroTexto 54">
            <a:extLst>
              <a:ext uri="{FF2B5EF4-FFF2-40B4-BE49-F238E27FC236}">
                <a16:creationId xmlns:a16="http://schemas.microsoft.com/office/drawing/2014/main" id="{00000000-0008-0000-0600-000037000000}"/>
              </a:ext>
            </a:extLst>
          </xdr:cNvPr>
          <xdr:cNvSpPr txBox="1"/>
        </xdr:nvSpPr>
        <xdr:spPr>
          <a:xfrm>
            <a:off x="3187700" y="31860"/>
            <a:ext cx="662568" cy="3909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900" b="1">
                <a:solidFill>
                  <a:schemeClr val="bg2">
                    <a:lumMod val="50000"/>
                  </a:schemeClr>
                </a:solidFill>
                <a:effectLst/>
                <a:latin typeface="+mn-lt"/>
                <a:ea typeface="+mn-ea"/>
                <a:cs typeface="+mn-cs"/>
              </a:rPr>
              <a:t>Muros</a:t>
            </a:r>
            <a:r>
              <a:rPr lang="en-US" sz="900" b="1" baseline="0">
                <a:solidFill>
                  <a:schemeClr val="bg2">
                    <a:lumMod val="50000"/>
                  </a:schemeClr>
                </a:solidFill>
                <a:effectLst/>
                <a:latin typeface="+mn-lt"/>
                <a:ea typeface="+mn-ea"/>
                <a:cs typeface="+mn-cs"/>
              </a:rPr>
              <a:t> Exteriores</a:t>
            </a:r>
            <a:endParaRPr lang="en-US" sz="900">
              <a:solidFill>
                <a:schemeClr val="bg2">
                  <a:lumMod val="50000"/>
                </a:schemeClr>
              </a:solidFill>
              <a:effectLst/>
            </a:endParaRPr>
          </a:p>
        </xdr:txBody>
      </xdr:sp>
    </xdr:grpSp>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4</xdr:row>
          <xdr:rowOff>0</xdr:rowOff>
        </xdr:from>
        <xdr:to>
          <xdr:col>3</xdr:col>
          <xdr:colOff>63500</xdr:colOff>
          <xdr:row>5</xdr:row>
          <xdr:rowOff>63500</xdr:rowOff>
        </xdr:to>
        <xdr:sp macro="" textlink="">
          <xdr:nvSpPr>
            <xdr:cNvPr id="38913" name="TempCombo" hidden="1">
              <a:extLst>
                <a:ext uri="{63B3BB69-23CF-44E3-9099-C40C66FF867C}">
                  <a14:compatExt spid="_x0000_s38913"/>
                </a:ext>
                <a:ext uri="{FF2B5EF4-FFF2-40B4-BE49-F238E27FC236}">
                  <a16:creationId xmlns:a16="http://schemas.microsoft.com/office/drawing/2014/main" id="{00000000-0008-0000-0700-000001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twoCellAnchor editAs="absolute">
    <xdr:from>
      <xdr:col>0</xdr:col>
      <xdr:colOff>253168</xdr:colOff>
      <xdr:row>0</xdr:row>
      <xdr:rowOff>43731</xdr:rowOff>
    </xdr:from>
    <xdr:to>
      <xdr:col>0</xdr:col>
      <xdr:colOff>1153168</xdr:colOff>
      <xdr:row>1</xdr:row>
      <xdr:rowOff>145049</xdr:rowOff>
    </xdr:to>
    <xdr:sp macro="" textlink="">
      <xdr:nvSpPr>
        <xdr:cNvPr id="23" name="Flecha: cheurón 22">
          <a:hlinkClick xmlns:r="http://schemas.openxmlformats.org/officeDocument/2006/relationships" r:id="rId1"/>
          <a:extLst>
            <a:ext uri="{FF2B5EF4-FFF2-40B4-BE49-F238E27FC236}">
              <a16:creationId xmlns:a16="http://schemas.microsoft.com/office/drawing/2014/main" id="{00000000-0008-0000-0700-000017000000}"/>
            </a:ext>
          </a:extLst>
        </xdr:cNvPr>
        <xdr:cNvSpPr/>
      </xdr:nvSpPr>
      <xdr:spPr>
        <a:xfrm>
          <a:off x="253168" y="43731"/>
          <a:ext cx="900000" cy="285468"/>
        </a:xfrm>
        <a:prstGeom prst="chevron">
          <a:avLst>
            <a:gd name="adj" fmla="val 25204"/>
          </a:avLst>
        </a:prstGeom>
        <a:solidFill>
          <a:schemeClr val="bg1">
            <a:lumMod val="85000"/>
          </a:schemeClr>
        </a:solid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900" b="1">
              <a:solidFill>
                <a:schemeClr val="bg2">
                  <a:lumMod val="50000"/>
                </a:schemeClr>
              </a:solidFill>
            </a:rPr>
            <a:t>Filtros</a:t>
          </a:r>
        </a:p>
      </xdr:txBody>
    </xdr:sp>
    <xdr:clientData/>
  </xdr:twoCellAnchor>
  <xdr:twoCellAnchor editAs="absolute">
    <xdr:from>
      <xdr:col>0</xdr:col>
      <xdr:colOff>1118336</xdr:colOff>
      <xdr:row>0</xdr:row>
      <xdr:rowOff>43731</xdr:rowOff>
    </xdr:from>
    <xdr:to>
      <xdr:col>1</xdr:col>
      <xdr:colOff>157786</xdr:colOff>
      <xdr:row>1</xdr:row>
      <xdr:rowOff>145049</xdr:rowOff>
    </xdr:to>
    <xdr:sp macro="" textlink="">
      <xdr:nvSpPr>
        <xdr:cNvPr id="24" name="Flecha: cheurón 23">
          <a:hlinkClick xmlns:r="http://schemas.openxmlformats.org/officeDocument/2006/relationships" r:id="rId2"/>
          <a:extLst>
            <a:ext uri="{FF2B5EF4-FFF2-40B4-BE49-F238E27FC236}">
              <a16:creationId xmlns:a16="http://schemas.microsoft.com/office/drawing/2014/main" id="{00000000-0008-0000-0700-000018000000}"/>
            </a:ext>
          </a:extLst>
        </xdr:cNvPr>
        <xdr:cNvSpPr/>
      </xdr:nvSpPr>
      <xdr:spPr>
        <a:xfrm>
          <a:off x="1118336" y="43731"/>
          <a:ext cx="900000" cy="285468"/>
        </a:xfrm>
        <a:prstGeom prst="chevron">
          <a:avLst>
            <a:gd name="adj" fmla="val 25204"/>
          </a:avLst>
        </a:prstGeom>
        <a:solidFill>
          <a:schemeClr val="bg1">
            <a:lumMod val="85000"/>
          </a:schemeClr>
        </a:solid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900" b="1">
              <a:solidFill>
                <a:schemeClr val="bg2">
                  <a:lumMod val="50000"/>
                </a:schemeClr>
              </a:solidFill>
            </a:rPr>
            <a:t>Elementos</a:t>
          </a:r>
        </a:p>
      </xdr:txBody>
    </xdr:sp>
    <xdr:clientData/>
  </xdr:twoCellAnchor>
  <xdr:twoCellAnchor editAs="absolute">
    <xdr:from>
      <xdr:col>0</xdr:col>
      <xdr:colOff>0</xdr:colOff>
      <xdr:row>0</xdr:row>
      <xdr:rowOff>44038</xdr:rowOff>
    </xdr:from>
    <xdr:to>
      <xdr:col>0</xdr:col>
      <xdr:colOff>288000</xdr:colOff>
      <xdr:row>1</xdr:row>
      <xdr:rowOff>145956</xdr:rowOff>
    </xdr:to>
    <xdr:grpSp>
      <xdr:nvGrpSpPr>
        <xdr:cNvPr id="33" name="Grupo 32">
          <a:hlinkClick xmlns:r="http://schemas.openxmlformats.org/officeDocument/2006/relationships" r:id="rId3"/>
          <a:extLst>
            <a:ext uri="{FF2B5EF4-FFF2-40B4-BE49-F238E27FC236}">
              <a16:creationId xmlns:a16="http://schemas.microsoft.com/office/drawing/2014/main" id="{00000000-0008-0000-0700-000021000000}"/>
            </a:ext>
          </a:extLst>
        </xdr:cNvPr>
        <xdr:cNvGrpSpPr/>
      </xdr:nvGrpSpPr>
      <xdr:grpSpPr>
        <a:xfrm>
          <a:off x="0" y="44038"/>
          <a:ext cx="288000" cy="284481"/>
          <a:chOff x="82550" y="2604297"/>
          <a:chExt cx="288012" cy="285079"/>
        </a:xfrm>
      </xdr:grpSpPr>
      <xdr:sp macro="" textlink="">
        <xdr:nvSpPr>
          <xdr:cNvPr id="34" name="Hexágono 33">
            <a:extLst>
              <a:ext uri="{FF2B5EF4-FFF2-40B4-BE49-F238E27FC236}">
                <a16:creationId xmlns:a16="http://schemas.microsoft.com/office/drawing/2014/main" id="{00000000-0008-0000-0700-000022000000}"/>
              </a:ext>
            </a:extLst>
          </xdr:cNvPr>
          <xdr:cNvSpPr/>
        </xdr:nvSpPr>
        <xdr:spPr>
          <a:xfrm>
            <a:off x="82550" y="2604297"/>
            <a:ext cx="288012" cy="285079"/>
          </a:xfrm>
          <a:prstGeom prst="hexagon">
            <a:avLst/>
          </a:prstGeom>
          <a:solidFill>
            <a:schemeClr val="accent3"/>
          </a:solidFill>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t"/>
          <a:lstStyle/>
          <a:p>
            <a:pPr algn="l"/>
            <a:endParaRPr lang="en-US" sz="1100">
              <a:solidFill>
                <a:schemeClr val="bg2">
                  <a:lumMod val="50000"/>
                </a:schemeClr>
              </a:solidFill>
            </a:endParaRPr>
          </a:p>
        </xdr:txBody>
      </xdr:sp>
      <xdr:pic>
        <xdr:nvPicPr>
          <xdr:cNvPr id="35" name="Gráfico 34" descr="Hogar">
            <a:extLst>
              <a:ext uri="{FF2B5EF4-FFF2-40B4-BE49-F238E27FC236}">
                <a16:creationId xmlns:a16="http://schemas.microsoft.com/office/drawing/2014/main" id="{00000000-0008-0000-0700-000023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127002" y="2648604"/>
            <a:ext cx="196858" cy="195756"/>
          </a:xfrm>
          <a:prstGeom prst="rect">
            <a:avLst/>
          </a:prstGeom>
        </xdr:spPr>
      </xdr:pic>
    </xdr:grpSp>
    <xdr:clientData/>
  </xdr:twoCellAnchor>
  <xdr:twoCellAnchor editAs="absolute">
    <xdr:from>
      <xdr:col>1</xdr:col>
      <xdr:colOff>127000</xdr:colOff>
      <xdr:row>0</xdr:row>
      <xdr:rowOff>39688</xdr:rowOff>
    </xdr:from>
    <xdr:to>
      <xdr:col>1</xdr:col>
      <xdr:colOff>1023825</xdr:colOff>
      <xdr:row>1</xdr:row>
      <xdr:rowOff>141006</xdr:rowOff>
    </xdr:to>
    <xdr:sp macro="" textlink="">
      <xdr:nvSpPr>
        <xdr:cNvPr id="22" name="Flecha: cheurón 21">
          <a:hlinkClick xmlns:r="http://schemas.openxmlformats.org/officeDocument/2006/relationships" r:id="rId6"/>
          <a:extLst>
            <a:ext uri="{FF2B5EF4-FFF2-40B4-BE49-F238E27FC236}">
              <a16:creationId xmlns:a16="http://schemas.microsoft.com/office/drawing/2014/main" id="{00000000-0008-0000-0700-000016000000}"/>
            </a:ext>
          </a:extLst>
        </xdr:cNvPr>
        <xdr:cNvSpPr/>
      </xdr:nvSpPr>
      <xdr:spPr>
        <a:xfrm>
          <a:off x="1984375" y="39688"/>
          <a:ext cx="896825" cy="283881"/>
        </a:xfrm>
        <a:prstGeom prst="chevron">
          <a:avLst>
            <a:gd name="adj" fmla="val 25204"/>
          </a:avLst>
        </a:prstGeom>
        <a:solidFill>
          <a:schemeClr val="bg1">
            <a:lumMod val="85000"/>
          </a:schemeClr>
        </a:solid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850" b="1">
              <a:solidFill>
                <a:schemeClr val="bg2">
                  <a:lumMod val="50000"/>
                </a:schemeClr>
              </a:solidFill>
            </a:rPr>
            <a:t>Cimentación</a:t>
          </a:r>
        </a:p>
      </xdr:txBody>
    </xdr:sp>
    <xdr:clientData/>
  </xdr:twoCellAnchor>
  <xdr:twoCellAnchor editAs="absolute">
    <xdr:from>
      <xdr:col>2</xdr:col>
      <xdr:colOff>682586</xdr:colOff>
      <xdr:row>0</xdr:row>
      <xdr:rowOff>43731</xdr:rowOff>
    </xdr:from>
    <xdr:to>
      <xdr:col>2</xdr:col>
      <xdr:colOff>1584174</xdr:colOff>
      <xdr:row>1</xdr:row>
      <xdr:rowOff>145049</xdr:rowOff>
    </xdr:to>
    <xdr:sp macro="" textlink="">
      <xdr:nvSpPr>
        <xdr:cNvPr id="42" name="Flecha: cheurón 41">
          <a:hlinkClick xmlns:r="http://schemas.openxmlformats.org/officeDocument/2006/relationships" r:id="rId7"/>
          <a:extLst>
            <a:ext uri="{FF2B5EF4-FFF2-40B4-BE49-F238E27FC236}">
              <a16:creationId xmlns:a16="http://schemas.microsoft.com/office/drawing/2014/main" id="{00000000-0008-0000-0700-00002A000000}"/>
            </a:ext>
          </a:extLst>
        </xdr:cNvPr>
        <xdr:cNvSpPr/>
      </xdr:nvSpPr>
      <xdr:spPr>
        <a:xfrm>
          <a:off x="4579899" y="43731"/>
          <a:ext cx="901588" cy="283881"/>
        </a:xfrm>
        <a:prstGeom prst="chevron">
          <a:avLst>
            <a:gd name="adj" fmla="val 25204"/>
          </a:avLst>
        </a:prstGeom>
        <a:solidFill>
          <a:schemeClr val="bg1">
            <a:lumMod val="85000"/>
          </a:schemeClr>
        </a:solid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900" b="1">
              <a:solidFill>
                <a:schemeClr val="bg2">
                  <a:lumMod val="50000"/>
                </a:schemeClr>
              </a:solidFill>
            </a:rPr>
            <a:t>Pisos</a:t>
          </a:r>
        </a:p>
      </xdr:txBody>
    </xdr:sp>
    <xdr:clientData/>
  </xdr:twoCellAnchor>
  <xdr:twoCellAnchor editAs="absolute">
    <xdr:from>
      <xdr:col>2</xdr:col>
      <xdr:colOff>1549342</xdr:colOff>
      <xdr:row>0</xdr:row>
      <xdr:rowOff>43731</xdr:rowOff>
    </xdr:from>
    <xdr:to>
      <xdr:col>2</xdr:col>
      <xdr:colOff>2449342</xdr:colOff>
      <xdr:row>1</xdr:row>
      <xdr:rowOff>145049</xdr:rowOff>
    </xdr:to>
    <xdr:sp macro="" textlink="">
      <xdr:nvSpPr>
        <xdr:cNvPr id="43" name="Flecha: cheurón 42">
          <a:hlinkClick xmlns:r="http://schemas.openxmlformats.org/officeDocument/2006/relationships" r:id="rId8"/>
          <a:extLst>
            <a:ext uri="{FF2B5EF4-FFF2-40B4-BE49-F238E27FC236}">
              <a16:creationId xmlns:a16="http://schemas.microsoft.com/office/drawing/2014/main" id="{00000000-0008-0000-0700-00002B000000}"/>
            </a:ext>
          </a:extLst>
        </xdr:cNvPr>
        <xdr:cNvSpPr/>
      </xdr:nvSpPr>
      <xdr:spPr>
        <a:xfrm>
          <a:off x="5446655" y="43731"/>
          <a:ext cx="900000" cy="283881"/>
        </a:xfrm>
        <a:prstGeom prst="chevron">
          <a:avLst>
            <a:gd name="adj" fmla="val 25204"/>
          </a:avLst>
        </a:prstGeom>
        <a:solidFill>
          <a:schemeClr val="bg1">
            <a:lumMod val="85000"/>
          </a:schemeClr>
        </a:solid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900" b="1">
              <a:solidFill>
                <a:schemeClr val="bg2">
                  <a:lumMod val="50000"/>
                </a:schemeClr>
              </a:solidFill>
            </a:rPr>
            <a:t>Techos</a:t>
          </a:r>
        </a:p>
      </xdr:txBody>
    </xdr:sp>
    <xdr:clientData/>
  </xdr:twoCellAnchor>
  <xdr:twoCellAnchor editAs="absolute">
    <xdr:from>
      <xdr:col>2</xdr:col>
      <xdr:colOff>2414510</xdr:colOff>
      <xdr:row>0</xdr:row>
      <xdr:rowOff>43731</xdr:rowOff>
    </xdr:from>
    <xdr:to>
      <xdr:col>2</xdr:col>
      <xdr:colOff>3314510</xdr:colOff>
      <xdr:row>1</xdr:row>
      <xdr:rowOff>145049</xdr:rowOff>
    </xdr:to>
    <xdr:sp macro="" textlink="">
      <xdr:nvSpPr>
        <xdr:cNvPr id="44" name="Flecha: cheurón 43">
          <a:hlinkClick xmlns:r="http://schemas.openxmlformats.org/officeDocument/2006/relationships" r:id="rId9"/>
          <a:extLst>
            <a:ext uri="{FF2B5EF4-FFF2-40B4-BE49-F238E27FC236}">
              <a16:creationId xmlns:a16="http://schemas.microsoft.com/office/drawing/2014/main" id="{00000000-0008-0000-0700-00002C000000}"/>
            </a:ext>
          </a:extLst>
        </xdr:cNvPr>
        <xdr:cNvSpPr/>
      </xdr:nvSpPr>
      <xdr:spPr>
        <a:xfrm>
          <a:off x="6311823" y="43731"/>
          <a:ext cx="900000" cy="283881"/>
        </a:xfrm>
        <a:prstGeom prst="chevron">
          <a:avLst>
            <a:gd name="adj" fmla="val 25204"/>
          </a:avLst>
        </a:prstGeom>
        <a:solidFill>
          <a:schemeClr val="bg1">
            <a:lumMod val="85000"/>
          </a:schemeClr>
        </a:solid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900" b="1">
              <a:solidFill>
                <a:schemeClr val="bg2">
                  <a:lumMod val="50000"/>
                </a:schemeClr>
              </a:solidFill>
            </a:rPr>
            <a:t>Entrepiso</a:t>
          </a:r>
        </a:p>
      </xdr:txBody>
    </xdr:sp>
    <xdr:clientData/>
  </xdr:twoCellAnchor>
  <xdr:twoCellAnchor editAs="absolute">
    <xdr:from>
      <xdr:col>2</xdr:col>
      <xdr:colOff>3279678</xdr:colOff>
      <xdr:row>0</xdr:row>
      <xdr:rowOff>43731</xdr:rowOff>
    </xdr:from>
    <xdr:to>
      <xdr:col>3</xdr:col>
      <xdr:colOff>647491</xdr:colOff>
      <xdr:row>1</xdr:row>
      <xdr:rowOff>145049</xdr:rowOff>
    </xdr:to>
    <xdr:sp macro="" textlink="">
      <xdr:nvSpPr>
        <xdr:cNvPr id="45" name="Flecha: cheurón 44">
          <a:hlinkClick xmlns:r="http://schemas.openxmlformats.org/officeDocument/2006/relationships" r:id="rId10"/>
          <a:extLst>
            <a:ext uri="{FF2B5EF4-FFF2-40B4-BE49-F238E27FC236}">
              <a16:creationId xmlns:a16="http://schemas.microsoft.com/office/drawing/2014/main" id="{00000000-0008-0000-0700-00002D000000}"/>
            </a:ext>
          </a:extLst>
        </xdr:cNvPr>
        <xdr:cNvSpPr/>
      </xdr:nvSpPr>
      <xdr:spPr>
        <a:xfrm>
          <a:off x="7176991" y="43731"/>
          <a:ext cx="900000" cy="283881"/>
        </a:xfrm>
        <a:prstGeom prst="chevron">
          <a:avLst>
            <a:gd name="adj" fmla="val 25204"/>
          </a:avLst>
        </a:prstGeom>
        <a:solidFill>
          <a:schemeClr val="bg1">
            <a:lumMod val="85000"/>
          </a:schemeClr>
        </a:solid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900" b="1">
              <a:solidFill>
                <a:schemeClr val="bg2">
                  <a:lumMod val="50000"/>
                </a:schemeClr>
              </a:solidFill>
            </a:rPr>
            <a:t>Estructura</a:t>
          </a:r>
        </a:p>
      </xdr:txBody>
    </xdr:sp>
    <xdr:clientData/>
  </xdr:twoCellAnchor>
  <xdr:twoCellAnchor editAs="absolute">
    <xdr:from>
      <xdr:col>3</xdr:col>
      <xdr:colOff>612659</xdr:colOff>
      <xdr:row>0</xdr:row>
      <xdr:rowOff>43731</xdr:rowOff>
    </xdr:from>
    <xdr:to>
      <xdr:col>4</xdr:col>
      <xdr:colOff>752246</xdr:colOff>
      <xdr:row>1</xdr:row>
      <xdr:rowOff>145049</xdr:rowOff>
    </xdr:to>
    <xdr:sp macro="" textlink="">
      <xdr:nvSpPr>
        <xdr:cNvPr id="46" name="Flecha: cheurón 45">
          <a:hlinkClick xmlns:r="http://schemas.openxmlformats.org/officeDocument/2006/relationships" r:id="rId11"/>
          <a:extLst>
            <a:ext uri="{FF2B5EF4-FFF2-40B4-BE49-F238E27FC236}">
              <a16:creationId xmlns:a16="http://schemas.microsoft.com/office/drawing/2014/main" id="{00000000-0008-0000-0700-00002E000000}"/>
            </a:ext>
          </a:extLst>
        </xdr:cNvPr>
        <xdr:cNvSpPr/>
      </xdr:nvSpPr>
      <xdr:spPr>
        <a:xfrm>
          <a:off x="8042159" y="43731"/>
          <a:ext cx="901587" cy="283881"/>
        </a:xfrm>
        <a:prstGeom prst="chevron">
          <a:avLst>
            <a:gd name="adj" fmla="val 25204"/>
          </a:avLst>
        </a:prstGeom>
        <a:ln/>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lstStyle/>
        <a:p>
          <a:pPr algn="r"/>
          <a:r>
            <a:rPr lang="en-US" sz="900" b="1">
              <a:solidFill>
                <a:schemeClr val="tx1"/>
              </a:solidFill>
            </a:rPr>
            <a:t>Puertas</a:t>
          </a:r>
        </a:p>
      </xdr:txBody>
    </xdr:sp>
    <xdr:clientData/>
  </xdr:twoCellAnchor>
  <xdr:twoCellAnchor editAs="absolute">
    <xdr:from>
      <xdr:col>4</xdr:col>
      <xdr:colOff>717414</xdr:colOff>
      <xdr:row>0</xdr:row>
      <xdr:rowOff>43731</xdr:rowOff>
    </xdr:from>
    <xdr:to>
      <xdr:col>5</xdr:col>
      <xdr:colOff>855414</xdr:colOff>
      <xdr:row>1</xdr:row>
      <xdr:rowOff>145049</xdr:rowOff>
    </xdr:to>
    <xdr:sp macro="" textlink="">
      <xdr:nvSpPr>
        <xdr:cNvPr id="47" name="Flecha: cheurón 46">
          <a:hlinkClick xmlns:r="http://schemas.openxmlformats.org/officeDocument/2006/relationships" r:id="rId12"/>
          <a:extLst>
            <a:ext uri="{FF2B5EF4-FFF2-40B4-BE49-F238E27FC236}">
              <a16:creationId xmlns:a16="http://schemas.microsoft.com/office/drawing/2014/main" id="{00000000-0008-0000-0700-00002F000000}"/>
            </a:ext>
          </a:extLst>
        </xdr:cNvPr>
        <xdr:cNvSpPr/>
      </xdr:nvSpPr>
      <xdr:spPr>
        <a:xfrm>
          <a:off x="8908914" y="43731"/>
          <a:ext cx="900000" cy="283881"/>
        </a:xfrm>
        <a:prstGeom prst="chevron">
          <a:avLst>
            <a:gd name="adj" fmla="val 25204"/>
          </a:avLst>
        </a:prstGeom>
        <a:solidFill>
          <a:schemeClr val="bg1">
            <a:lumMod val="85000"/>
          </a:schemeClr>
        </a:solid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900" b="1">
              <a:solidFill>
                <a:schemeClr val="bg2">
                  <a:lumMod val="50000"/>
                </a:schemeClr>
              </a:solidFill>
            </a:rPr>
            <a:t>Ventanas</a:t>
          </a:r>
        </a:p>
      </xdr:txBody>
    </xdr:sp>
    <xdr:clientData/>
  </xdr:twoCellAnchor>
  <xdr:twoCellAnchor editAs="absolute">
    <xdr:from>
      <xdr:col>5</xdr:col>
      <xdr:colOff>820582</xdr:colOff>
      <xdr:row>0</xdr:row>
      <xdr:rowOff>43731</xdr:rowOff>
    </xdr:from>
    <xdr:to>
      <xdr:col>5</xdr:col>
      <xdr:colOff>1720582</xdr:colOff>
      <xdr:row>1</xdr:row>
      <xdr:rowOff>145049</xdr:rowOff>
    </xdr:to>
    <xdr:sp macro="" textlink="">
      <xdr:nvSpPr>
        <xdr:cNvPr id="48" name="Flecha: cheurón 47">
          <a:hlinkClick xmlns:r="http://schemas.openxmlformats.org/officeDocument/2006/relationships" r:id="rId13"/>
          <a:extLst>
            <a:ext uri="{FF2B5EF4-FFF2-40B4-BE49-F238E27FC236}">
              <a16:creationId xmlns:a16="http://schemas.microsoft.com/office/drawing/2014/main" id="{00000000-0008-0000-0700-000030000000}"/>
            </a:ext>
          </a:extLst>
        </xdr:cNvPr>
        <xdr:cNvSpPr/>
      </xdr:nvSpPr>
      <xdr:spPr>
        <a:xfrm>
          <a:off x="9774082" y="43731"/>
          <a:ext cx="900000" cy="283881"/>
        </a:xfrm>
        <a:prstGeom prst="chevron">
          <a:avLst>
            <a:gd name="adj" fmla="val 25204"/>
          </a:avLst>
        </a:prstGeom>
        <a:solidFill>
          <a:schemeClr val="bg1">
            <a:lumMod val="85000"/>
          </a:schemeClr>
        </a:solid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900" b="1">
              <a:solidFill>
                <a:schemeClr val="bg2">
                  <a:lumMod val="50000"/>
                </a:schemeClr>
              </a:solidFill>
            </a:rPr>
            <a:t>Especiales</a:t>
          </a:r>
        </a:p>
      </xdr:txBody>
    </xdr:sp>
    <xdr:clientData/>
  </xdr:twoCellAnchor>
  <xdr:twoCellAnchor editAs="absolute">
    <xdr:from>
      <xdr:col>5</xdr:col>
      <xdr:colOff>1685752</xdr:colOff>
      <xdr:row>0</xdr:row>
      <xdr:rowOff>43731</xdr:rowOff>
    </xdr:from>
    <xdr:to>
      <xdr:col>5</xdr:col>
      <xdr:colOff>2585752</xdr:colOff>
      <xdr:row>1</xdr:row>
      <xdr:rowOff>145049</xdr:rowOff>
    </xdr:to>
    <xdr:sp macro="" textlink="">
      <xdr:nvSpPr>
        <xdr:cNvPr id="49" name="Flecha: cheurón 48">
          <a:hlinkClick xmlns:r="http://schemas.openxmlformats.org/officeDocument/2006/relationships" r:id="rId14"/>
          <a:extLst>
            <a:ext uri="{FF2B5EF4-FFF2-40B4-BE49-F238E27FC236}">
              <a16:creationId xmlns:a16="http://schemas.microsoft.com/office/drawing/2014/main" id="{00000000-0008-0000-0700-000031000000}"/>
            </a:ext>
          </a:extLst>
        </xdr:cNvPr>
        <xdr:cNvSpPr/>
      </xdr:nvSpPr>
      <xdr:spPr>
        <a:xfrm>
          <a:off x="10639252" y="43731"/>
          <a:ext cx="900000" cy="283881"/>
        </a:xfrm>
        <a:prstGeom prst="chevron">
          <a:avLst>
            <a:gd name="adj" fmla="val 25204"/>
          </a:avLst>
        </a:prstGeom>
        <a:solidFill>
          <a:schemeClr val="bg1">
            <a:lumMod val="85000"/>
          </a:schemeClr>
        </a:solid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900" b="1">
              <a:solidFill>
                <a:schemeClr val="bg2">
                  <a:lumMod val="50000"/>
                </a:schemeClr>
              </a:solidFill>
            </a:rPr>
            <a:t>Otros</a:t>
          </a:r>
        </a:p>
      </xdr:txBody>
    </xdr:sp>
    <xdr:clientData/>
  </xdr:twoCellAnchor>
  <xdr:twoCellAnchor editAs="absolute">
    <xdr:from>
      <xdr:col>1</xdr:col>
      <xdr:colOff>992188</xdr:colOff>
      <xdr:row>0</xdr:row>
      <xdr:rowOff>0</xdr:rowOff>
    </xdr:from>
    <xdr:to>
      <xdr:col>1</xdr:col>
      <xdr:colOff>1892188</xdr:colOff>
      <xdr:row>2</xdr:row>
      <xdr:rowOff>14715</xdr:rowOff>
    </xdr:to>
    <xdr:grpSp>
      <xdr:nvGrpSpPr>
        <xdr:cNvPr id="50" name="Grupo 49">
          <a:hlinkClick xmlns:r="http://schemas.openxmlformats.org/officeDocument/2006/relationships" r:id="rId15"/>
          <a:extLst>
            <a:ext uri="{FF2B5EF4-FFF2-40B4-BE49-F238E27FC236}">
              <a16:creationId xmlns:a16="http://schemas.microsoft.com/office/drawing/2014/main" id="{00000000-0008-0000-0700-000032000000}"/>
            </a:ext>
          </a:extLst>
        </xdr:cNvPr>
        <xdr:cNvGrpSpPr/>
      </xdr:nvGrpSpPr>
      <xdr:grpSpPr>
        <a:xfrm>
          <a:off x="2849563" y="0"/>
          <a:ext cx="900000" cy="379840"/>
          <a:chOff x="2097804" y="31748"/>
          <a:chExt cx="900000" cy="380227"/>
        </a:xfrm>
        <a:solidFill>
          <a:schemeClr val="bg1">
            <a:lumMod val="85000"/>
          </a:schemeClr>
        </a:solidFill>
      </xdr:grpSpPr>
      <xdr:sp macro="" textlink="">
        <xdr:nvSpPr>
          <xdr:cNvPr id="51" name="Flecha: cheurón 50">
            <a:extLst>
              <a:ext uri="{FF2B5EF4-FFF2-40B4-BE49-F238E27FC236}">
                <a16:creationId xmlns:a16="http://schemas.microsoft.com/office/drawing/2014/main" id="{00000000-0008-0000-0700-000033000000}"/>
              </a:ext>
            </a:extLst>
          </xdr:cNvPr>
          <xdr:cNvSpPr/>
        </xdr:nvSpPr>
        <xdr:spPr>
          <a:xfrm>
            <a:off x="2097804" y="75479"/>
            <a:ext cx="900000" cy="284074"/>
          </a:xfrm>
          <a:prstGeom prst="chevron">
            <a:avLst>
              <a:gd name="adj" fmla="val 25204"/>
            </a:avLst>
          </a:prstGeom>
          <a:grp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endParaRPr lang="en-US" sz="1000" b="1">
              <a:solidFill>
                <a:schemeClr val="bg2">
                  <a:lumMod val="50000"/>
                </a:schemeClr>
              </a:solidFill>
            </a:endParaRPr>
          </a:p>
        </xdr:txBody>
      </xdr:sp>
      <xdr:sp macro="" textlink="">
        <xdr:nvSpPr>
          <xdr:cNvPr id="52" name="CuadroTexto 51">
            <a:extLst>
              <a:ext uri="{FF2B5EF4-FFF2-40B4-BE49-F238E27FC236}">
                <a16:creationId xmlns:a16="http://schemas.microsoft.com/office/drawing/2014/main" id="{00000000-0008-0000-0700-000034000000}"/>
              </a:ext>
            </a:extLst>
          </xdr:cNvPr>
          <xdr:cNvSpPr txBox="1"/>
        </xdr:nvSpPr>
        <xdr:spPr>
          <a:xfrm>
            <a:off x="2286000" y="31748"/>
            <a:ext cx="672171" cy="3802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900" b="1">
                <a:solidFill>
                  <a:schemeClr val="bg2">
                    <a:lumMod val="50000"/>
                  </a:schemeClr>
                </a:solidFill>
                <a:effectLst/>
                <a:latin typeface="+mn-lt"/>
                <a:ea typeface="+mn-ea"/>
                <a:cs typeface="+mn-cs"/>
              </a:rPr>
              <a:t>Muros</a:t>
            </a:r>
            <a:r>
              <a:rPr lang="en-US" sz="900" b="1" baseline="0">
                <a:solidFill>
                  <a:schemeClr val="bg2">
                    <a:lumMod val="50000"/>
                  </a:schemeClr>
                </a:solidFill>
                <a:effectLst/>
                <a:latin typeface="+mn-lt"/>
                <a:ea typeface="+mn-ea"/>
                <a:cs typeface="+mn-cs"/>
              </a:rPr>
              <a:t> Interiores</a:t>
            </a:r>
            <a:endParaRPr lang="en-US" sz="900">
              <a:solidFill>
                <a:schemeClr val="bg2">
                  <a:lumMod val="50000"/>
                </a:schemeClr>
              </a:solidFill>
              <a:effectLst/>
            </a:endParaRPr>
          </a:p>
        </xdr:txBody>
      </xdr:sp>
    </xdr:grpSp>
    <xdr:clientData/>
  </xdr:twoCellAnchor>
  <xdr:twoCellAnchor editAs="absolute">
    <xdr:from>
      <xdr:col>1</xdr:col>
      <xdr:colOff>1857356</xdr:colOff>
      <xdr:row>0</xdr:row>
      <xdr:rowOff>112</xdr:rowOff>
    </xdr:from>
    <xdr:to>
      <xdr:col>2</xdr:col>
      <xdr:colOff>717418</xdr:colOff>
      <xdr:row>2</xdr:row>
      <xdr:rowOff>25556</xdr:rowOff>
    </xdr:to>
    <xdr:grpSp>
      <xdr:nvGrpSpPr>
        <xdr:cNvPr id="53" name="Grupo 52">
          <a:hlinkClick xmlns:r="http://schemas.openxmlformats.org/officeDocument/2006/relationships" r:id="rId16"/>
          <a:extLst>
            <a:ext uri="{FF2B5EF4-FFF2-40B4-BE49-F238E27FC236}">
              <a16:creationId xmlns:a16="http://schemas.microsoft.com/office/drawing/2014/main" id="{00000000-0008-0000-0700-000035000000}"/>
            </a:ext>
          </a:extLst>
        </xdr:cNvPr>
        <xdr:cNvGrpSpPr/>
      </xdr:nvGrpSpPr>
      <xdr:grpSpPr>
        <a:xfrm>
          <a:off x="3714731" y="112"/>
          <a:ext cx="900000" cy="390569"/>
          <a:chOff x="2962972" y="31860"/>
          <a:chExt cx="900000" cy="390956"/>
        </a:xfrm>
        <a:solidFill>
          <a:schemeClr val="bg1">
            <a:lumMod val="85000"/>
          </a:schemeClr>
        </a:solidFill>
      </xdr:grpSpPr>
      <xdr:sp macro="" textlink="">
        <xdr:nvSpPr>
          <xdr:cNvPr id="54" name="Flecha: cheurón 53">
            <a:extLst>
              <a:ext uri="{FF2B5EF4-FFF2-40B4-BE49-F238E27FC236}">
                <a16:creationId xmlns:a16="http://schemas.microsoft.com/office/drawing/2014/main" id="{00000000-0008-0000-0700-000036000000}"/>
              </a:ext>
            </a:extLst>
          </xdr:cNvPr>
          <xdr:cNvSpPr/>
        </xdr:nvSpPr>
        <xdr:spPr>
          <a:xfrm>
            <a:off x="2962972" y="75479"/>
            <a:ext cx="900000" cy="284074"/>
          </a:xfrm>
          <a:prstGeom prst="chevron">
            <a:avLst>
              <a:gd name="adj" fmla="val 25204"/>
            </a:avLst>
          </a:prstGeom>
          <a:grp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endParaRPr lang="en-US" sz="900" b="1">
              <a:solidFill>
                <a:schemeClr val="bg2">
                  <a:lumMod val="50000"/>
                </a:schemeClr>
              </a:solidFill>
            </a:endParaRPr>
          </a:p>
        </xdr:txBody>
      </xdr:sp>
      <xdr:sp macro="" textlink="">
        <xdr:nvSpPr>
          <xdr:cNvPr id="55" name="CuadroTexto 54">
            <a:extLst>
              <a:ext uri="{FF2B5EF4-FFF2-40B4-BE49-F238E27FC236}">
                <a16:creationId xmlns:a16="http://schemas.microsoft.com/office/drawing/2014/main" id="{00000000-0008-0000-0700-000037000000}"/>
              </a:ext>
            </a:extLst>
          </xdr:cNvPr>
          <xdr:cNvSpPr txBox="1"/>
        </xdr:nvSpPr>
        <xdr:spPr>
          <a:xfrm>
            <a:off x="3187700" y="31860"/>
            <a:ext cx="662568" cy="3909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900" b="1">
                <a:solidFill>
                  <a:schemeClr val="bg2">
                    <a:lumMod val="50000"/>
                  </a:schemeClr>
                </a:solidFill>
                <a:effectLst/>
                <a:latin typeface="+mn-lt"/>
                <a:ea typeface="+mn-ea"/>
                <a:cs typeface="+mn-cs"/>
              </a:rPr>
              <a:t>Muros</a:t>
            </a:r>
            <a:r>
              <a:rPr lang="en-US" sz="900" b="1" baseline="0">
                <a:solidFill>
                  <a:schemeClr val="bg2">
                    <a:lumMod val="50000"/>
                  </a:schemeClr>
                </a:solidFill>
                <a:effectLst/>
                <a:latin typeface="+mn-lt"/>
                <a:ea typeface="+mn-ea"/>
                <a:cs typeface="+mn-cs"/>
              </a:rPr>
              <a:t> Exteriores</a:t>
            </a:r>
            <a:endParaRPr lang="en-US" sz="900">
              <a:solidFill>
                <a:schemeClr val="bg2">
                  <a:lumMod val="50000"/>
                </a:schemeClr>
              </a:solidFill>
              <a:effectLst/>
            </a:endParaRPr>
          </a:p>
        </xdr:txBody>
      </xdr:sp>
    </xdr:grpSp>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4</xdr:row>
          <xdr:rowOff>0</xdr:rowOff>
        </xdr:from>
        <xdr:to>
          <xdr:col>3</xdr:col>
          <xdr:colOff>63500</xdr:colOff>
          <xdr:row>5</xdr:row>
          <xdr:rowOff>63500</xdr:rowOff>
        </xdr:to>
        <xdr:sp macro="" textlink="">
          <xdr:nvSpPr>
            <xdr:cNvPr id="39937" name="TempCombo" hidden="1">
              <a:extLst>
                <a:ext uri="{63B3BB69-23CF-44E3-9099-C40C66FF867C}">
                  <a14:compatExt spid="_x0000_s39937"/>
                </a:ext>
                <a:ext uri="{FF2B5EF4-FFF2-40B4-BE49-F238E27FC236}">
                  <a16:creationId xmlns:a16="http://schemas.microsoft.com/office/drawing/2014/main" id="{00000000-0008-0000-0800-0000019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twoCellAnchor editAs="absolute">
    <xdr:from>
      <xdr:col>0</xdr:col>
      <xdr:colOff>253168</xdr:colOff>
      <xdr:row>0</xdr:row>
      <xdr:rowOff>43731</xdr:rowOff>
    </xdr:from>
    <xdr:to>
      <xdr:col>0</xdr:col>
      <xdr:colOff>1153168</xdr:colOff>
      <xdr:row>1</xdr:row>
      <xdr:rowOff>145049</xdr:rowOff>
    </xdr:to>
    <xdr:sp macro="" textlink="">
      <xdr:nvSpPr>
        <xdr:cNvPr id="23" name="Flecha: cheurón 22">
          <a:hlinkClick xmlns:r="http://schemas.openxmlformats.org/officeDocument/2006/relationships" r:id="rId1"/>
          <a:extLst>
            <a:ext uri="{FF2B5EF4-FFF2-40B4-BE49-F238E27FC236}">
              <a16:creationId xmlns:a16="http://schemas.microsoft.com/office/drawing/2014/main" id="{00000000-0008-0000-0800-000017000000}"/>
            </a:ext>
          </a:extLst>
        </xdr:cNvPr>
        <xdr:cNvSpPr/>
      </xdr:nvSpPr>
      <xdr:spPr>
        <a:xfrm>
          <a:off x="253168" y="43731"/>
          <a:ext cx="900000" cy="285468"/>
        </a:xfrm>
        <a:prstGeom prst="chevron">
          <a:avLst>
            <a:gd name="adj" fmla="val 25204"/>
          </a:avLst>
        </a:prstGeom>
        <a:solidFill>
          <a:schemeClr val="bg1">
            <a:lumMod val="85000"/>
          </a:schemeClr>
        </a:solid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900" b="1">
              <a:solidFill>
                <a:schemeClr val="bg2">
                  <a:lumMod val="50000"/>
                </a:schemeClr>
              </a:solidFill>
            </a:rPr>
            <a:t>Filtros</a:t>
          </a:r>
        </a:p>
      </xdr:txBody>
    </xdr:sp>
    <xdr:clientData/>
  </xdr:twoCellAnchor>
  <xdr:twoCellAnchor editAs="absolute">
    <xdr:from>
      <xdr:col>0</xdr:col>
      <xdr:colOff>1118336</xdr:colOff>
      <xdr:row>0</xdr:row>
      <xdr:rowOff>43731</xdr:rowOff>
    </xdr:from>
    <xdr:to>
      <xdr:col>1</xdr:col>
      <xdr:colOff>157786</xdr:colOff>
      <xdr:row>1</xdr:row>
      <xdr:rowOff>145049</xdr:rowOff>
    </xdr:to>
    <xdr:sp macro="" textlink="">
      <xdr:nvSpPr>
        <xdr:cNvPr id="24" name="Flecha: cheurón 23">
          <a:hlinkClick xmlns:r="http://schemas.openxmlformats.org/officeDocument/2006/relationships" r:id="rId2"/>
          <a:extLst>
            <a:ext uri="{FF2B5EF4-FFF2-40B4-BE49-F238E27FC236}">
              <a16:creationId xmlns:a16="http://schemas.microsoft.com/office/drawing/2014/main" id="{00000000-0008-0000-0800-000018000000}"/>
            </a:ext>
          </a:extLst>
        </xdr:cNvPr>
        <xdr:cNvSpPr/>
      </xdr:nvSpPr>
      <xdr:spPr>
        <a:xfrm>
          <a:off x="1118336" y="43731"/>
          <a:ext cx="900000" cy="285468"/>
        </a:xfrm>
        <a:prstGeom prst="chevron">
          <a:avLst>
            <a:gd name="adj" fmla="val 25204"/>
          </a:avLst>
        </a:prstGeom>
        <a:solidFill>
          <a:schemeClr val="bg1">
            <a:lumMod val="85000"/>
          </a:schemeClr>
        </a:solid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900" b="1">
              <a:solidFill>
                <a:schemeClr val="bg2">
                  <a:lumMod val="50000"/>
                </a:schemeClr>
              </a:solidFill>
            </a:rPr>
            <a:t>Elementos</a:t>
          </a:r>
        </a:p>
      </xdr:txBody>
    </xdr:sp>
    <xdr:clientData/>
  </xdr:twoCellAnchor>
  <xdr:twoCellAnchor editAs="absolute">
    <xdr:from>
      <xdr:col>0</xdr:col>
      <xdr:colOff>0</xdr:colOff>
      <xdr:row>0</xdr:row>
      <xdr:rowOff>44038</xdr:rowOff>
    </xdr:from>
    <xdr:to>
      <xdr:col>0</xdr:col>
      <xdr:colOff>288000</xdr:colOff>
      <xdr:row>1</xdr:row>
      <xdr:rowOff>145956</xdr:rowOff>
    </xdr:to>
    <xdr:grpSp>
      <xdr:nvGrpSpPr>
        <xdr:cNvPr id="33" name="Grupo 32">
          <a:hlinkClick xmlns:r="http://schemas.openxmlformats.org/officeDocument/2006/relationships" r:id="rId3"/>
          <a:extLst>
            <a:ext uri="{FF2B5EF4-FFF2-40B4-BE49-F238E27FC236}">
              <a16:creationId xmlns:a16="http://schemas.microsoft.com/office/drawing/2014/main" id="{00000000-0008-0000-0800-000021000000}"/>
            </a:ext>
          </a:extLst>
        </xdr:cNvPr>
        <xdr:cNvGrpSpPr/>
      </xdr:nvGrpSpPr>
      <xdr:grpSpPr>
        <a:xfrm>
          <a:off x="0" y="44038"/>
          <a:ext cx="288000" cy="284481"/>
          <a:chOff x="82550" y="2604297"/>
          <a:chExt cx="288012" cy="285079"/>
        </a:xfrm>
      </xdr:grpSpPr>
      <xdr:sp macro="" textlink="">
        <xdr:nvSpPr>
          <xdr:cNvPr id="34" name="Hexágono 33">
            <a:extLst>
              <a:ext uri="{FF2B5EF4-FFF2-40B4-BE49-F238E27FC236}">
                <a16:creationId xmlns:a16="http://schemas.microsoft.com/office/drawing/2014/main" id="{00000000-0008-0000-0800-000022000000}"/>
              </a:ext>
            </a:extLst>
          </xdr:cNvPr>
          <xdr:cNvSpPr/>
        </xdr:nvSpPr>
        <xdr:spPr>
          <a:xfrm>
            <a:off x="82550" y="2604297"/>
            <a:ext cx="288012" cy="285079"/>
          </a:xfrm>
          <a:prstGeom prst="hexagon">
            <a:avLst/>
          </a:prstGeom>
          <a:solidFill>
            <a:schemeClr val="accent3"/>
          </a:solidFill>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t"/>
          <a:lstStyle/>
          <a:p>
            <a:pPr algn="l"/>
            <a:endParaRPr lang="en-US" sz="1100">
              <a:solidFill>
                <a:schemeClr val="bg2">
                  <a:lumMod val="50000"/>
                </a:schemeClr>
              </a:solidFill>
            </a:endParaRPr>
          </a:p>
        </xdr:txBody>
      </xdr:sp>
      <xdr:pic>
        <xdr:nvPicPr>
          <xdr:cNvPr id="35" name="Gráfico 34" descr="Hogar">
            <a:extLst>
              <a:ext uri="{FF2B5EF4-FFF2-40B4-BE49-F238E27FC236}">
                <a16:creationId xmlns:a16="http://schemas.microsoft.com/office/drawing/2014/main" id="{00000000-0008-0000-0800-000023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127002" y="2648604"/>
            <a:ext cx="196858" cy="195756"/>
          </a:xfrm>
          <a:prstGeom prst="rect">
            <a:avLst/>
          </a:prstGeom>
        </xdr:spPr>
      </xdr:pic>
    </xdr:grpSp>
    <xdr:clientData/>
  </xdr:twoCellAnchor>
  <xdr:twoCellAnchor editAs="absolute">
    <xdr:from>
      <xdr:col>1</xdr:col>
      <xdr:colOff>127004</xdr:colOff>
      <xdr:row>0</xdr:row>
      <xdr:rowOff>47625</xdr:rowOff>
    </xdr:from>
    <xdr:to>
      <xdr:col>1</xdr:col>
      <xdr:colOff>1023829</xdr:colOff>
      <xdr:row>1</xdr:row>
      <xdr:rowOff>148943</xdr:rowOff>
    </xdr:to>
    <xdr:sp macro="" textlink="">
      <xdr:nvSpPr>
        <xdr:cNvPr id="22" name="Flecha: cheurón 21">
          <a:hlinkClick xmlns:r="http://schemas.openxmlformats.org/officeDocument/2006/relationships" r:id="rId6"/>
          <a:extLst>
            <a:ext uri="{FF2B5EF4-FFF2-40B4-BE49-F238E27FC236}">
              <a16:creationId xmlns:a16="http://schemas.microsoft.com/office/drawing/2014/main" id="{00000000-0008-0000-0800-000016000000}"/>
            </a:ext>
          </a:extLst>
        </xdr:cNvPr>
        <xdr:cNvSpPr/>
      </xdr:nvSpPr>
      <xdr:spPr>
        <a:xfrm>
          <a:off x="1984379" y="47625"/>
          <a:ext cx="896825" cy="283881"/>
        </a:xfrm>
        <a:prstGeom prst="chevron">
          <a:avLst>
            <a:gd name="adj" fmla="val 25204"/>
          </a:avLst>
        </a:prstGeom>
        <a:solidFill>
          <a:schemeClr val="bg1">
            <a:lumMod val="85000"/>
          </a:schemeClr>
        </a:solid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850" b="1">
              <a:solidFill>
                <a:schemeClr val="bg2">
                  <a:lumMod val="50000"/>
                </a:schemeClr>
              </a:solidFill>
            </a:rPr>
            <a:t>Cimentación</a:t>
          </a:r>
        </a:p>
      </xdr:txBody>
    </xdr:sp>
    <xdr:clientData/>
  </xdr:twoCellAnchor>
  <xdr:twoCellAnchor editAs="absolute">
    <xdr:from>
      <xdr:col>2</xdr:col>
      <xdr:colOff>682586</xdr:colOff>
      <xdr:row>0</xdr:row>
      <xdr:rowOff>43731</xdr:rowOff>
    </xdr:from>
    <xdr:to>
      <xdr:col>2</xdr:col>
      <xdr:colOff>1584174</xdr:colOff>
      <xdr:row>1</xdr:row>
      <xdr:rowOff>145049</xdr:rowOff>
    </xdr:to>
    <xdr:sp macro="" textlink="">
      <xdr:nvSpPr>
        <xdr:cNvPr id="42" name="Flecha: cheurón 41">
          <a:hlinkClick xmlns:r="http://schemas.openxmlformats.org/officeDocument/2006/relationships" r:id="rId7"/>
          <a:extLst>
            <a:ext uri="{FF2B5EF4-FFF2-40B4-BE49-F238E27FC236}">
              <a16:creationId xmlns:a16="http://schemas.microsoft.com/office/drawing/2014/main" id="{00000000-0008-0000-0800-00002A000000}"/>
            </a:ext>
          </a:extLst>
        </xdr:cNvPr>
        <xdr:cNvSpPr/>
      </xdr:nvSpPr>
      <xdr:spPr>
        <a:xfrm>
          <a:off x="4579899" y="43731"/>
          <a:ext cx="901588" cy="283881"/>
        </a:xfrm>
        <a:prstGeom prst="chevron">
          <a:avLst>
            <a:gd name="adj" fmla="val 25204"/>
          </a:avLst>
        </a:prstGeom>
        <a:solidFill>
          <a:schemeClr val="bg1">
            <a:lumMod val="85000"/>
          </a:schemeClr>
        </a:solid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900" b="1">
              <a:solidFill>
                <a:schemeClr val="bg2">
                  <a:lumMod val="50000"/>
                </a:schemeClr>
              </a:solidFill>
            </a:rPr>
            <a:t>Pisos</a:t>
          </a:r>
        </a:p>
      </xdr:txBody>
    </xdr:sp>
    <xdr:clientData/>
  </xdr:twoCellAnchor>
  <xdr:twoCellAnchor editAs="absolute">
    <xdr:from>
      <xdr:col>2</xdr:col>
      <xdr:colOff>1549342</xdr:colOff>
      <xdr:row>0</xdr:row>
      <xdr:rowOff>43731</xdr:rowOff>
    </xdr:from>
    <xdr:to>
      <xdr:col>2</xdr:col>
      <xdr:colOff>2449342</xdr:colOff>
      <xdr:row>1</xdr:row>
      <xdr:rowOff>145049</xdr:rowOff>
    </xdr:to>
    <xdr:sp macro="" textlink="">
      <xdr:nvSpPr>
        <xdr:cNvPr id="43" name="Flecha: cheurón 42">
          <a:hlinkClick xmlns:r="http://schemas.openxmlformats.org/officeDocument/2006/relationships" r:id="rId8"/>
          <a:extLst>
            <a:ext uri="{FF2B5EF4-FFF2-40B4-BE49-F238E27FC236}">
              <a16:creationId xmlns:a16="http://schemas.microsoft.com/office/drawing/2014/main" id="{00000000-0008-0000-0800-00002B000000}"/>
            </a:ext>
          </a:extLst>
        </xdr:cNvPr>
        <xdr:cNvSpPr/>
      </xdr:nvSpPr>
      <xdr:spPr>
        <a:xfrm>
          <a:off x="5446655" y="43731"/>
          <a:ext cx="900000" cy="283881"/>
        </a:xfrm>
        <a:prstGeom prst="chevron">
          <a:avLst>
            <a:gd name="adj" fmla="val 25204"/>
          </a:avLst>
        </a:prstGeom>
        <a:solidFill>
          <a:schemeClr val="bg1">
            <a:lumMod val="85000"/>
          </a:schemeClr>
        </a:solid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900" b="1">
              <a:solidFill>
                <a:schemeClr val="bg2">
                  <a:lumMod val="50000"/>
                </a:schemeClr>
              </a:solidFill>
            </a:rPr>
            <a:t>Techos</a:t>
          </a:r>
        </a:p>
      </xdr:txBody>
    </xdr:sp>
    <xdr:clientData/>
  </xdr:twoCellAnchor>
  <xdr:twoCellAnchor editAs="absolute">
    <xdr:from>
      <xdr:col>2</xdr:col>
      <xdr:colOff>2414510</xdr:colOff>
      <xdr:row>0</xdr:row>
      <xdr:rowOff>43731</xdr:rowOff>
    </xdr:from>
    <xdr:to>
      <xdr:col>2</xdr:col>
      <xdr:colOff>3314510</xdr:colOff>
      <xdr:row>1</xdr:row>
      <xdr:rowOff>145049</xdr:rowOff>
    </xdr:to>
    <xdr:sp macro="" textlink="">
      <xdr:nvSpPr>
        <xdr:cNvPr id="44" name="Flecha: cheurón 43">
          <a:hlinkClick xmlns:r="http://schemas.openxmlformats.org/officeDocument/2006/relationships" r:id="rId9"/>
          <a:extLst>
            <a:ext uri="{FF2B5EF4-FFF2-40B4-BE49-F238E27FC236}">
              <a16:creationId xmlns:a16="http://schemas.microsoft.com/office/drawing/2014/main" id="{00000000-0008-0000-0800-00002C000000}"/>
            </a:ext>
          </a:extLst>
        </xdr:cNvPr>
        <xdr:cNvSpPr/>
      </xdr:nvSpPr>
      <xdr:spPr>
        <a:xfrm>
          <a:off x="6311823" y="43731"/>
          <a:ext cx="900000" cy="283881"/>
        </a:xfrm>
        <a:prstGeom prst="chevron">
          <a:avLst>
            <a:gd name="adj" fmla="val 25204"/>
          </a:avLst>
        </a:prstGeom>
        <a:solidFill>
          <a:schemeClr val="bg1">
            <a:lumMod val="85000"/>
          </a:schemeClr>
        </a:solid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900" b="1">
              <a:solidFill>
                <a:schemeClr val="bg2">
                  <a:lumMod val="50000"/>
                </a:schemeClr>
              </a:solidFill>
            </a:rPr>
            <a:t>Entrepiso</a:t>
          </a:r>
        </a:p>
      </xdr:txBody>
    </xdr:sp>
    <xdr:clientData/>
  </xdr:twoCellAnchor>
  <xdr:twoCellAnchor editAs="absolute">
    <xdr:from>
      <xdr:col>2</xdr:col>
      <xdr:colOff>3279678</xdr:colOff>
      <xdr:row>0</xdr:row>
      <xdr:rowOff>43731</xdr:rowOff>
    </xdr:from>
    <xdr:to>
      <xdr:col>3</xdr:col>
      <xdr:colOff>647491</xdr:colOff>
      <xdr:row>1</xdr:row>
      <xdr:rowOff>145049</xdr:rowOff>
    </xdr:to>
    <xdr:sp macro="" textlink="">
      <xdr:nvSpPr>
        <xdr:cNvPr id="45" name="Flecha: cheurón 44">
          <a:hlinkClick xmlns:r="http://schemas.openxmlformats.org/officeDocument/2006/relationships" r:id="rId10"/>
          <a:extLst>
            <a:ext uri="{FF2B5EF4-FFF2-40B4-BE49-F238E27FC236}">
              <a16:creationId xmlns:a16="http://schemas.microsoft.com/office/drawing/2014/main" id="{00000000-0008-0000-0800-00002D000000}"/>
            </a:ext>
          </a:extLst>
        </xdr:cNvPr>
        <xdr:cNvSpPr/>
      </xdr:nvSpPr>
      <xdr:spPr>
        <a:xfrm>
          <a:off x="7176991" y="43731"/>
          <a:ext cx="900000" cy="283881"/>
        </a:xfrm>
        <a:prstGeom prst="chevron">
          <a:avLst>
            <a:gd name="adj" fmla="val 25204"/>
          </a:avLst>
        </a:prstGeom>
        <a:solidFill>
          <a:schemeClr val="bg1">
            <a:lumMod val="85000"/>
          </a:schemeClr>
        </a:solid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900" b="1">
              <a:solidFill>
                <a:schemeClr val="bg2">
                  <a:lumMod val="50000"/>
                </a:schemeClr>
              </a:solidFill>
            </a:rPr>
            <a:t>Estructura</a:t>
          </a:r>
        </a:p>
      </xdr:txBody>
    </xdr:sp>
    <xdr:clientData/>
  </xdr:twoCellAnchor>
  <xdr:twoCellAnchor editAs="absolute">
    <xdr:from>
      <xdr:col>3</xdr:col>
      <xdr:colOff>612659</xdr:colOff>
      <xdr:row>0</xdr:row>
      <xdr:rowOff>43731</xdr:rowOff>
    </xdr:from>
    <xdr:to>
      <xdr:col>4</xdr:col>
      <xdr:colOff>752246</xdr:colOff>
      <xdr:row>1</xdr:row>
      <xdr:rowOff>145049</xdr:rowOff>
    </xdr:to>
    <xdr:sp macro="" textlink="">
      <xdr:nvSpPr>
        <xdr:cNvPr id="46" name="Flecha: cheurón 45">
          <a:hlinkClick xmlns:r="http://schemas.openxmlformats.org/officeDocument/2006/relationships" r:id="rId11"/>
          <a:extLst>
            <a:ext uri="{FF2B5EF4-FFF2-40B4-BE49-F238E27FC236}">
              <a16:creationId xmlns:a16="http://schemas.microsoft.com/office/drawing/2014/main" id="{00000000-0008-0000-0800-00002E000000}"/>
            </a:ext>
          </a:extLst>
        </xdr:cNvPr>
        <xdr:cNvSpPr/>
      </xdr:nvSpPr>
      <xdr:spPr>
        <a:xfrm>
          <a:off x="8042159" y="43731"/>
          <a:ext cx="901587" cy="283881"/>
        </a:xfrm>
        <a:prstGeom prst="chevron">
          <a:avLst>
            <a:gd name="adj" fmla="val 25204"/>
          </a:avLst>
        </a:prstGeom>
        <a:solidFill>
          <a:schemeClr val="bg1">
            <a:lumMod val="85000"/>
          </a:schemeClr>
        </a:solid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900" b="1">
              <a:solidFill>
                <a:schemeClr val="bg2">
                  <a:lumMod val="50000"/>
                </a:schemeClr>
              </a:solidFill>
            </a:rPr>
            <a:t>Puertas</a:t>
          </a:r>
        </a:p>
      </xdr:txBody>
    </xdr:sp>
    <xdr:clientData/>
  </xdr:twoCellAnchor>
  <xdr:twoCellAnchor editAs="absolute">
    <xdr:from>
      <xdr:col>4</xdr:col>
      <xdr:colOff>717414</xdr:colOff>
      <xdr:row>0</xdr:row>
      <xdr:rowOff>43731</xdr:rowOff>
    </xdr:from>
    <xdr:to>
      <xdr:col>5</xdr:col>
      <xdr:colOff>855414</xdr:colOff>
      <xdr:row>1</xdr:row>
      <xdr:rowOff>145049</xdr:rowOff>
    </xdr:to>
    <xdr:sp macro="" textlink="">
      <xdr:nvSpPr>
        <xdr:cNvPr id="47" name="Flecha: cheurón 46">
          <a:hlinkClick xmlns:r="http://schemas.openxmlformats.org/officeDocument/2006/relationships" r:id="rId12"/>
          <a:extLst>
            <a:ext uri="{FF2B5EF4-FFF2-40B4-BE49-F238E27FC236}">
              <a16:creationId xmlns:a16="http://schemas.microsoft.com/office/drawing/2014/main" id="{00000000-0008-0000-0800-00002F000000}"/>
            </a:ext>
          </a:extLst>
        </xdr:cNvPr>
        <xdr:cNvSpPr/>
      </xdr:nvSpPr>
      <xdr:spPr>
        <a:xfrm>
          <a:off x="8908914" y="43731"/>
          <a:ext cx="900000" cy="283881"/>
        </a:xfrm>
        <a:prstGeom prst="chevron">
          <a:avLst>
            <a:gd name="adj" fmla="val 25204"/>
          </a:avLst>
        </a:prstGeom>
        <a:ln/>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lstStyle/>
        <a:p>
          <a:pPr algn="r"/>
          <a:r>
            <a:rPr lang="en-US" sz="900" b="1">
              <a:solidFill>
                <a:schemeClr val="tx1"/>
              </a:solidFill>
            </a:rPr>
            <a:t>Ventanas</a:t>
          </a:r>
        </a:p>
      </xdr:txBody>
    </xdr:sp>
    <xdr:clientData/>
  </xdr:twoCellAnchor>
  <xdr:twoCellAnchor editAs="absolute">
    <xdr:from>
      <xdr:col>5</xdr:col>
      <xdr:colOff>820582</xdr:colOff>
      <xdr:row>0</xdr:row>
      <xdr:rowOff>43731</xdr:rowOff>
    </xdr:from>
    <xdr:to>
      <xdr:col>5</xdr:col>
      <xdr:colOff>1720582</xdr:colOff>
      <xdr:row>1</xdr:row>
      <xdr:rowOff>145049</xdr:rowOff>
    </xdr:to>
    <xdr:sp macro="" textlink="">
      <xdr:nvSpPr>
        <xdr:cNvPr id="48" name="Flecha: cheurón 47">
          <a:hlinkClick xmlns:r="http://schemas.openxmlformats.org/officeDocument/2006/relationships" r:id="rId13"/>
          <a:extLst>
            <a:ext uri="{FF2B5EF4-FFF2-40B4-BE49-F238E27FC236}">
              <a16:creationId xmlns:a16="http://schemas.microsoft.com/office/drawing/2014/main" id="{00000000-0008-0000-0800-000030000000}"/>
            </a:ext>
          </a:extLst>
        </xdr:cNvPr>
        <xdr:cNvSpPr/>
      </xdr:nvSpPr>
      <xdr:spPr>
        <a:xfrm>
          <a:off x="9774082" y="43731"/>
          <a:ext cx="900000" cy="283881"/>
        </a:xfrm>
        <a:prstGeom prst="chevron">
          <a:avLst>
            <a:gd name="adj" fmla="val 25204"/>
          </a:avLst>
        </a:prstGeom>
        <a:solidFill>
          <a:schemeClr val="bg1">
            <a:lumMod val="85000"/>
          </a:schemeClr>
        </a:solid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900" b="1">
              <a:solidFill>
                <a:schemeClr val="bg2">
                  <a:lumMod val="50000"/>
                </a:schemeClr>
              </a:solidFill>
            </a:rPr>
            <a:t>Especiales</a:t>
          </a:r>
        </a:p>
      </xdr:txBody>
    </xdr:sp>
    <xdr:clientData/>
  </xdr:twoCellAnchor>
  <xdr:twoCellAnchor editAs="absolute">
    <xdr:from>
      <xdr:col>5</xdr:col>
      <xdr:colOff>1685752</xdr:colOff>
      <xdr:row>0</xdr:row>
      <xdr:rowOff>43731</xdr:rowOff>
    </xdr:from>
    <xdr:to>
      <xdr:col>5</xdr:col>
      <xdr:colOff>2585752</xdr:colOff>
      <xdr:row>1</xdr:row>
      <xdr:rowOff>145049</xdr:rowOff>
    </xdr:to>
    <xdr:sp macro="" textlink="">
      <xdr:nvSpPr>
        <xdr:cNvPr id="49" name="Flecha: cheurón 48">
          <a:hlinkClick xmlns:r="http://schemas.openxmlformats.org/officeDocument/2006/relationships" r:id="rId14"/>
          <a:extLst>
            <a:ext uri="{FF2B5EF4-FFF2-40B4-BE49-F238E27FC236}">
              <a16:creationId xmlns:a16="http://schemas.microsoft.com/office/drawing/2014/main" id="{00000000-0008-0000-0800-000031000000}"/>
            </a:ext>
          </a:extLst>
        </xdr:cNvPr>
        <xdr:cNvSpPr/>
      </xdr:nvSpPr>
      <xdr:spPr>
        <a:xfrm>
          <a:off x="10639252" y="43731"/>
          <a:ext cx="900000" cy="283881"/>
        </a:xfrm>
        <a:prstGeom prst="chevron">
          <a:avLst>
            <a:gd name="adj" fmla="val 25204"/>
          </a:avLst>
        </a:prstGeom>
        <a:solidFill>
          <a:schemeClr val="bg1">
            <a:lumMod val="85000"/>
          </a:schemeClr>
        </a:solid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900" b="1">
              <a:solidFill>
                <a:schemeClr val="bg2">
                  <a:lumMod val="50000"/>
                </a:schemeClr>
              </a:solidFill>
            </a:rPr>
            <a:t>Otros</a:t>
          </a:r>
        </a:p>
      </xdr:txBody>
    </xdr:sp>
    <xdr:clientData/>
  </xdr:twoCellAnchor>
  <xdr:twoCellAnchor editAs="absolute">
    <xdr:from>
      <xdr:col>1</xdr:col>
      <xdr:colOff>992188</xdr:colOff>
      <xdr:row>0</xdr:row>
      <xdr:rowOff>0</xdr:rowOff>
    </xdr:from>
    <xdr:to>
      <xdr:col>1</xdr:col>
      <xdr:colOff>1892188</xdr:colOff>
      <xdr:row>2</xdr:row>
      <xdr:rowOff>14715</xdr:rowOff>
    </xdr:to>
    <xdr:grpSp>
      <xdr:nvGrpSpPr>
        <xdr:cNvPr id="50" name="Grupo 49">
          <a:hlinkClick xmlns:r="http://schemas.openxmlformats.org/officeDocument/2006/relationships" r:id="rId15"/>
          <a:extLst>
            <a:ext uri="{FF2B5EF4-FFF2-40B4-BE49-F238E27FC236}">
              <a16:creationId xmlns:a16="http://schemas.microsoft.com/office/drawing/2014/main" id="{00000000-0008-0000-0800-000032000000}"/>
            </a:ext>
          </a:extLst>
        </xdr:cNvPr>
        <xdr:cNvGrpSpPr/>
      </xdr:nvGrpSpPr>
      <xdr:grpSpPr>
        <a:xfrm>
          <a:off x="2849563" y="0"/>
          <a:ext cx="900000" cy="379840"/>
          <a:chOff x="2097804" y="31748"/>
          <a:chExt cx="900000" cy="380227"/>
        </a:xfrm>
        <a:solidFill>
          <a:schemeClr val="bg1">
            <a:lumMod val="85000"/>
          </a:schemeClr>
        </a:solidFill>
      </xdr:grpSpPr>
      <xdr:sp macro="" textlink="">
        <xdr:nvSpPr>
          <xdr:cNvPr id="51" name="Flecha: cheurón 50">
            <a:extLst>
              <a:ext uri="{FF2B5EF4-FFF2-40B4-BE49-F238E27FC236}">
                <a16:creationId xmlns:a16="http://schemas.microsoft.com/office/drawing/2014/main" id="{00000000-0008-0000-0800-000033000000}"/>
              </a:ext>
            </a:extLst>
          </xdr:cNvPr>
          <xdr:cNvSpPr/>
        </xdr:nvSpPr>
        <xdr:spPr>
          <a:xfrm>
            <a:off x="2097804" y="75479"/>
            <a:ext cx="900000" cy="284074"/>
          </a:xfrm>
          <a:prstGeom prst="chevron">
            <a:avLst>
              <a:gd name="adj" fmla="val 25204"/>
            </a:avLst>
          </a:prstGeom>
          <a:grp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endParaRPr lang="en-US" sz="1000" b="1">
              <a:solidFill>
                <a:schemeClr val="bg2">
                  <a:lumMod val="50000"/>
                </a:schemeClr>
              </a:solidFill>
            </a:endParaRPr>
          </a:p>
        </xdr:txBody>
      </xdr:sp>
      <xdr:sp macro="" textlink="">
        <xdr:nvSpPr>
          <xdr:cNvPr id="52" name="CuadroTexto 51">
            <a:extLst>
              <a:ext uri="{FF2B5EF4-FFF2-40B4-BE49-F238E27FC236}">
                <a16:creationId xmlns:a16="http://schemas.microsoft.com/office/drawing/2014/main" id="{00000000-0008-0000-0800-000034000000}"/>
              </a:ext>
            </a:extLst>
          </xdr:cNvPr>
          <xdr:cNvSpPr txBox="1"/>
        </xdr:nvSpPr>
        <xdr:spPr>
          <a:xfrm>
            <a:off x="2286000" y="31748"/>
            <a:ext cx="672171" cy="3802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900" b="1">
                <a:solidFill>
                  <a:schemeClr val="bg2">
                    <a:lumMod val="50000"/>
                  </a:schemeClr>
                </a:solidFill>
                <a:effectLst/>
                <a:latin typeface="+mn-lt"/>
                <a:ea typeface="+mn-ea"/>
                <a:cs typeface="+mn-cs"/>
              </a:rPr>
              <a:t>Muros</a:t>
            </a:r>
            <a:r>
              <a:rPr lang="en-US" sz="900" b="1" baseline="0">
                <a:solidFill>
                  <a:schemeClr val="bg2">
                    <a:lumMod val="50000"/>
                  </a:schemeClr>
                </a:solidFill>
                <a:effectLst/>
                <a:latin typeface="+mn-lt"/>
                <a:ea typeface="+mn-ea"/>
                <a:cs typeface="+mn-cs"/>
              </a:rPr>
              <a:t> Interiores</a:t>
            </a:r>
            <a:endParaRPr lang="en-US" sz="900">
              <a:solidFill>
                <a:schemeClr val="bg2">
                  <a:lumMod val="50000"/>
                </a:schemeClr>
              </a:solidFill>
              <a:effectLst/>
            </a:endParaRPr>
          </a:p>
        </xdr:txBody>
      </xdr:sp>
    </xdr:grpSp>
    <xdr:clientData/>
  </xdr:twoCellAnchor>
  <xdr:twoCellAnchor editAs="absolute">
    <xdr:from>
      <xdr:col>1</xdr:col>
      <xdr:colOff>1857356</xdr:colOff>
      <xdr:row>0</xdr:row>
      <xdr:rowOff>112</xdr:rowOff>
    </xdr:from>
    <xdr:to>
      <xdr:col>2</xdr:col>
      <xdr:colOff>717418</xdr:colOff>
      <xdr:row>2</xdr:row>
      <xdr:rowOff>25556</xdr:rowOff>
    </xdr:to>
    <xdr:grpSp>
      <xdr:nvGrpSpPr>
        <xdr:cNvPr id="53" name="Grupo 52">
          <a:hlinkClick xmlns:r="http://schemas.openxmlformats.org/officeDocument/2006/relationships" r:id="rId16"/>
          <a:extLst>
            <a:ext uri="{FF2B5EF4-FFF2-40B4-BE49-F238E27FC236}">
              <a16:creationId xmlns:a16="http://schemas.microsoft.com/office/drawing/2014/main" id="{00000000-0008-0000-0800-000035000000}"/>
            </a:ext>
          </a:extLst>
        </xdr:cNvPr>
        <xdr:cNvGrpSpPr/>
      </xdr:nvGrpSpPr>
      <xdr:grpSpPr>
        <a:xfrm>
          <a:off x="3714731" y="112"/>
          <a:ext cx="900000" cy="390569"/>
          <a:chOff x="2962972" y="31860"/>
          <a:chExt cx="900000" cy="390956"/>
        </a:xfrm>
        <a:solidFill>
          <a:schemeClr val="bg1">
            <a:lumMod val="85000"/>
          </a:schemeClr>
        </a:solidFill>
      </xdr:grpSpPr>
      <xdr:sp macro="" textlink="">
        <xdr:nvSpPr>
          <xdr:cNvPr id="54" name="Flecha: cheurón 53">
            <a:extLst>
              <a:ext uri="{FF2B5EF4-FFF2-40B4-BE49-F238E27FC236}">
                <a16:creationId xmlns:a16="http://schemas.microsoft.com/office/drawing/2014/main" id="{00000000-0008-0000-0800-000036000000}"/>
              </a:ext>
            </a:extLst>
          </xdr:cNvPr>
          <xdr:cNvSpPr/>
        </xdr:nvSpPr>
        <xdr:spPr>
          <a:xfrm>
            <a:off x="2962972" y="75479"/>
            <a:ext cx="900000" cy="284074"/>
          </a:xfrm>
          <a:prstGeom prst="chevron">
            <a:avLst>
              <a:gd name="adj" fmla="val 25204"/>
            </a:avLst>
          </a:prstGeom>
          <a:grp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endParaRPr lang="en-US" sz="900" b="1">
              <a:solidFill>
                <a:schemeClr val="bg2">
                  <a:lumMod val="50000"/>
                </a:schemeClr>
              </a:solidFill>
            </a:endParaRPr>
          </a:p>
        </xdr:txBody>
      </xdr:sp>
      <xdr:sp macro="" textlink="">
        <xdr:nvSpPr>
          <xdr:cNvPr id="55" name="CuadroTexto 54">
            <a:extLst>
              <a:ext uri="{FF2B5EF4-FFF2-40B4-BE49-F238E27FC236}">
                <a16:creationId xmlns:a16="http://schemas.microsoft.com/office/drawing/2014/main" id="{00000000-0008-0000-0800-000037000000}"/>
              </a:ext>
            </a:extLst>
          </xdr:cNvPr>
          <xdr:cNvSpPr txBox="1"/>
        </xdr:nvSpPr>
        <xdr:spPr>
          <a:xfrm>
            <a:off x="3187700" y="31860"/>
            <a:ext cx="662568" cy="3909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900" b="1">
                <a:solidFill>
                  <a:schemeClr val="bg2">
                    <a:lumMod val="50000"/>
                  </a:schemeClr>
                </a:solidFill>
                <a:effectLst/>
                <a:latin typeface="+mn-lt"/>
                <a:ea typeface="+mn-ea"/>
                <a:cs typeface="+mn-cs"/>
              </a:rPr>
              <a:t>Muros</a:t>
            </a:r>
            <a:r>
              <a:rPr lang="en-US" sz="900" b="1" baseline="0">
                <a:solidFill>
                  <a:schemeClr val="bg2">
                    <a:lumMod val="50000"/>
                  </a:schemeClr>
                </a:solidFill>
                <a:effectLst/>
                <a:latin typeface="+mn-lt"/>
                <a:ea typeface="+mn-ea"/>
                <a:cs typeface="+mn-cs"/>
              </a:rPr>
              <a:t> Exteriores</a:t>
            </a:r>
            <a:endParaRPr lang="en-US" sz="900">
              <a:solidFill>
                <a:schemeClr val="bg2">
                  <a:lumMod val="50000"/>
                </a:schemeClr>
              </a:solidFill>
              <a:effectLst/>
            </a:endParaRPr>
          </a:p>
        </xdr:txBody>
      </xdr:sp>
    </xdr:grpSp>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5</xdr:row>
          <xdr:rowOff>0</xdr:rowOff>
        </xdr:from>
        <xdr:to>
          <xdr:col>3</xdr:col>
          <xdr:colOff>63500</xdr:colOff>
          <xdr:row>6</xdr:row>
          <xdr:rowOff>63500</xdr:rowOff>
        </xdr:to>
        <xdr:sp macro="" textlink="">
          <xdr:nvSpPr>
            <xdr:cNvPr id="40961" name="TempCombo" hidden="1">
              <a:extLst>
                <a:ext uri="{63B3BB69-23CF-44E3-9099-C40C66FF867C}">
                  <a14:compatExt spid="_x0000_s40961"/>
                </a:ext>
                <a:ext uri="{FF2B5EF4-FFF2-40B4-BE49-F238E27FC236}">
                  <a16:creationId xmlns:a16="http://schemas.microsoft.com/office/drawing/2014/main" id="{00000000-0008-0000-0900-000001A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twoCellAnchor editAs="absolute">
    <xdr:from>
      <xdr:col>0</xdr:col>
      <xdr:colOff>253168</xdr:colOff>
      <xdr:row>0</xdr:row>
      <xdr:rowOff>43731</xdr:rowOff>
    </xdr:from>
    <xdr:to>
      <xdr:col>0</xdr:col>
      <xdr:colOff>1153168</xdr:colOff>
      <xdr:row>1</xdr:row>
      <xdr:rowOff>145049</xdr:rowOff>
    </xdr:to>
    <xdr:sp macro="" textlink="">
      <xdr:nvSpPr>
        <xdr:cNvPr id="23" name="Flecha: cheurón 22">
          <a:hlinkClick xmlns:r="http://schemas.openxmlformats.org/officeDocument/2006/relationships" r:id="rId1"/>
          <a:extLst>
            <a:ext uri="{FF2B5EF4-FFF2-40B4-BE49-F238E27FC236}">
              <a16:creationId xmlns:a16="http://schemas.microsoft.com/office/drawing/2014/main" id="{00000000-0008-0000-0900-000017000000}"/>
            </a:ext>
          </a:extLst>
        </xdr:cNvPr>
        <xdr:cNvSpPr/>
      </xdr:nvSpPr>
      <xdr:spPr>
        <a:xfrm>
          <a:off x="253168" y="43731"/>
          <a:ext cx="900000" cy="285468"/>
        </a:xfrm>
        <a:prstGeom prst="chevron">
          <a:avLst>
            <a:gd name="adj" fmla="val 25204"/>
          </a:avLst>
        </a:prstGeom>
        <a:solidFill>
          <a:schemeClr val="bg1">
            <a:lumMod val="85000"/>
          </a:schemeClr>
        </a:solid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900" b="1">
              <a:solidFill>
                <a:schemeClr val="bg2">
                  <a:lumMod val="50000"/>
                </a:schemeClr>
              </a:solidFill>
            </a:rPr>
            <a:t>Filtros</a:t>
          </a:r>
        </a:p>
      </xdr:txBody>
    </xdr:sp>
    <xdr:clientData/>
  </xdr:twoCellAnchor>
  <xdr:twoCellAnchor editAs="absolute">
    <xdr:from>
      <xdr:col>0</xdr:col>
      <xdr:colOff>1118336</xdr:colOff>
      <xdr:row>0</xdr:row>
      <xdr:rowOff>43731</xdr:rowOff>
    </xdr:from>
    <xdr:to>
      <xdr:col>1</xdr:col>
      <xdr:colOff>157786</xdr:colOff>
      <xdr:row>1</xdr:row>
      <xdr:rowOff>145049</xdr:rowOff>
    </xdr:to>
    <xdr:sp macro="" textlink="">
      <xdr:nvSpPr>
        <xdr:cNvPr id="24" name="Flecha: cheurón 23">
          <a:hlinkClick xmlns:r="http://schemas.openxmlformats.org/officeDocument/2006/relationships" r:id="rId2"/>
          <a:extLst>
            <a:ext uri="{FF2B5EF4-FFF2-40B4-BE49-F238E27FC236}">
              <a16:creationId xmlns:a16="http://schemas.microsoft.com/office/drawing/2014/main" id="{00000000-0008-0000-0900-000018000000}"/>
            </a:ext>
          </a:extLst>
        </xdr:cNvPr>
        <xdr:cNvSpPr/>
      </xdr:nvSpPr>
      <xdr:spPr>
        <a:xfrm>
          <a:off x="1118336" y="43731"/>
          <a:ext cx="900000" cy="285468"/>
        </a:xfrm>
        <a:prstGeom prst="chevron">
          <a:avLst>
            <a:gd name="adj" fmla="val 25204"/>
          </a:avLst>
        </a:prstGeom>
        <a:solidFill>
          <a:schemeClr val="bg1">
            <a:lumMod val="85000"/>
          </a:schemeClr>
        </a:solid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900" b="1">
              <a:solidFill>
                <a:schemeClr val="bg2">
                  <a:lumMod val="50000"/>
                </a:schemeClr>
              </a:solidFill>
            </a:rPr>
            <a:t>Elementos</a:t>
          </a:r>
        </a:p>
      </xdr:txBody>
    </xdr:sp>
    <xdr:clientData/>
  </xdr:twoCellAnchor>
  <xdr:twoCellAnchor editAs="absolute">
    <xdr:from>
      <xdr:col>0</xdr:col>
      <xdr:colOff>0</xdr:colOff>
      <xdr:row>0</xdr:row>
      <xdr:rowOff>44038</xdr:rowOff>
    </xdr:from>
    <xdr:to>
      <xdr:col>0</xdr:col>
      <xdr:colOff>288000</xdr:colOff>
      <xdr:row>1</xdr:row>
      <xdr:rowOff>145956</xdr:rowOff>
    </xdr:to>
    <xdr:grpSp>
      <xdr:nvGrpSpPr>
        <xdr:cNvPr id="33" name="Grupo 32">
          <a:hlinkClick xmlns:r="http://schemas.openxmlformats.org/officeDocument/2006/relationships" r:id="rId3"/>
          <a:extLst>
            <a:ext uri="{FF2B5EF4-FFF2-40B4-BE49-F238E27FC236}">
              <a16:creationId xmlns:a16="http://schemas.microsoft.com/office/drawing/2014/main" id="{00000000-0008-0000-0900-000021000000}"/>
            </a:ext>
          </a:extLst>
        </xdr:cNvPr>
        <xdr:cNvGrpSpPr/>
      </xdr:nvGrpSpPr>
      <xdr:grpSpPr>
        <a:xfrm>
          <a:off x="0" y="44038"/>
          <a:ext cx="288000" cy="284481"/>
          <a:chOff x="82550" y="2604297"/>
          <a:chExt cx="288012" cy="285079"/>
        </a:xfrm>
      </xdr:grpSpPr>
      <xdr:sp macro="" textlink="">
        <xdr:nvSpPr>
          <xdr:cNvPr id="34" name="Hexágono 33">
            <a:extLst>
              <a:ext uri="{FF2B5EF4-FFF2-40B4-BE49-F238E27FC236}">
                <a16:creationId xmlns:a16="http://schemas.microsoft.com/office/drawing/2014/main" id="{00000000-0008-0000-0900-000022000000}"/>
              </a:ext>
            </a:extLst>
          </xdr:cNvPr>
          <xdr:cNvSpPr/>
        </xdr:nvSpPr>
        <xdr:spPr>
          <a:xfrm>
            <a:off x="82550" y="2604297"/>
            <a:ext cx="288012" cy="285079"/>
          </a:xfrm>
          <a:prstGeom prst="hexagon">
            <a:avLst/>
          </a:prstGeom>
          <a:solidFill>
            <a:schemeClr val="accent3"/>
          </a:solidFill>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t"/>
          <a:lstStyle/>
          <a:p>
            <a:pPr algn="l"/>
            <a:endParaRPr lang="en-US" sz="1100">
              <a:solidFill>
                <a:schemeClr val="bg2">
                  <a:lumMod val="50000"/>
                </a:schemeClr>
              </a:solidFill>
            </a:endParaRPr>
          </a:p>
        </xdr:txBody>
      </xdr:sp>
      <xdr:pic>
        <xdr:nvPicPr>
          <xdr:cNvPr id="35" name="Gráfico 34" descr="Hogar">
            <a:extLst>
              <a:ext uri="{FF2B5EF4-FFF2-40B4-BE49-F238E27FC236}">
                <a16:creationId xmlns:a16="http://schemas.microsoft.com/office/drawing/2014/main" id="{00000000-0008-0000-0900-000023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127002" y="2648604"/>
            <a:ext cx="196858" cy="195756"/>
          </a:xfrm>
          <a:prstGeom prst="rect">
            <a:avLst/>
          </a:prstGeom>
        </xdr:spPr>
      </xdr:pic>
    </xdr:grpSp>
    <xdr:clientData/>
  </xdr:twoCellAnchor>
  <xdr:twoCellAnchor editAs="absolute">
    <xdr:from>
      <xdr:col>1</xdr:col>
      <xdr:colOff>127000</xdr:colOff>
      <xdr:row>0</xdr:row>
      <xdr:rowOff>39688</xdr:rowOff>
    </xdr:from>
    <xdr:to>
      <xdr:col>1</xdr:col>
      <xdr:colOff>1023825</xdr:colOff>
      <xdr:row>1</xdr:row>
      <xdr:rowOff>141006</xdr:rowOff>
    </xdr:to>
    <xdr:sp macro="" textlink="">
      <xdr:nvSpPr>
        <xdr:cNvPr id="22" name="Flecha: cheurón 21">
          <a:hlinkClick xmlns:r="http://schemas.openxmlformats.org/officeDocument/2006/relationships" r:id="rId6"/>
          <a:extLst>
            <a:ext uri="{FF2B5EF4-FFF2-40B4-BE49-F238E27FC236}">
              <a16:creationId xmlns:a16="http://schemas.microsoft.com/office/drawing/2014/main" id="{00000000-0008-0000-0900-000016000000}"/>
            </a:ext>
          </a:extLst>
        </xdr:cNvPr>
        <xdr:cNvSpPr/>
      </xdr:nvSpPr>
      <xdr:spPr>
        <a:xfrm>
          <a:off x="1984375" y="39688"/>
          <a:ext cx="896825" cy="283881"/>
        </a:xfrm>
        <a:prstGeom prst="chevron">
          <a:avLst>
            <a:gd name="adj" fmla="val 25204"/>
          </a:avLst>
        </a:prstGeom>
        <a:solidFill>
          <a:schemeClr val="bg1">
            <a:lumMod val="85000"/>
          </a:schemeClr>
        </a:solid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850" b="1">
              <a:solidFill>
                <a:schemeClr val="bg2">
                  <a:lumMod val="50000"/>
                </a:schemeClr>
              </a:solidFill>
            </a:rPr>
            <a:t>Cimentación</a:t>
          </a:r>
        </a:p>
      </xdr:txBody>
    </xdr:sp>
    <xdr:clientData/>
  </xdr:twoCellAnchor>
  <xdr:twoCellAnchor editAs="absolute">
    <xdr:from>
      <xdr:col>2</xdr:col>
      <xdr:colOff>682586</xdr:colOff>
      <xdr:row>0</xdr:row>
      <xdr:rowOff>43731</xdr:rowOff>
    </xdr:from>
    <xdr:to>
      <xdr:col>2</xdr:col>
      <xdr:colOff>1584174</xdr:colOff>
      <xdr:row>1</xdr:row>
      <xdr:rowOff>145049</xdr:rowOff>
    </xdr:to>
    <xdr:sp macro="" textlink="">
      <xdr:nvSpPr>
        <xdr:cNvPr id="42" name="Flecha: cheurón 41">
          <a:hlinkClick xmlns:r="http://schemas.openxmlformats.org/officeDocument/2006/relationships" r:id="rId7"/>
          <a:extLst>
            <a:ext uri="{FF2B5EF4-FFF2-40B4-BE49-F238E27FC236}">
              <a16:creationId xmlns:a16="http://schemas.microsoft.com/office/drawing/2014/main" id="{00000000-0008-0000-0900-00002A000000}"/>
            </a:ext>
          </a:extLst>
        </xdr:cNvPr>
        <xdr:cNvSpPr/>
      </xdr:nvSpPr>
      <xdr:spPr>
        <a:xfrm>
          <a:off x="4579899" y="43731"/>
          <a:ext cx="901588" cy="283881"/>
        </a:xfrm>
        <a:prstGeom prst="chevron">
          <a:avLst>
            <a:gd name="adj" fmla="val 25204"/>
          </a:avLst>
        </a:prstGeom>
        <a:solidFill>
          <a:schemeClr val="bg1">
            <a:lumMod val="85000"/>
          </a:schemeClr>
        </a:solid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900" b="1">
              <a:solidFill>
                <a:schemeClr val="bg2">
                  <a:lumMod val="50000"/>
                </a:schemeClr>
              </a:solidFill>
            </a:rPr>
            <a:t>Pisos</a:t>
          </a:r>
        </a:p>
      </xdr:txBody>
    </xdr:sp>
    <xdr:clientData/>
  </xdr:twoCellAnchor>
  <xdr:twoCellAnchor editAs="absolute">
    <xdr:from>
      <xdr:col>2</xdr:col>
      <xdr:colOff>1549342</xdr:colOff>
      <xdr:row>0</xdr:row>
      <xdr:rowOff>43731</xdr:rowOff>
    </xdr:from>
    <xdr:to>
      <xdr:col>2</xdr:col>
      <xdr:colOff>2449342</xdr:colOff>
      <xdr:row>1</xdr:row>
      <xdr:rowOff>145049</xdr:rowOff>
    </xdr:to>
    <xdr:sp macro="" textlink="">
      <xdr:nvSpPr>
        <xdr:cNvPr id="43" name="Flecha: cheurón 42">
          <a:hlinkClick xmlns:r="http://schemas.openxmlformats.org/officeDocument/2006/relationships" r:id="rId8"/>
          <a:extLst>
            <a:ext uri="{FF2B5EF4-FFF2-40B4-BE49-F238E27FC236}">
              <a16:creationId xmlns:a16="http://schemas.microsoft.com/office/drawing/2014/main" id="{00000000-0008-0000-0900-00002B000000}"/>
            </a:ext>
          </a:extLst>
        </xdr:cNvPr>
        <xdr:cNvSpPr/>
      </xdr:nvSpPr>
      <xdr:spPr>
        <a:xfrm>
          <a:off x="5446655" y="43731"/>
          <a:ext cx="900000" cy="283881"/>
        </a:xfrm>
        <a:prstGeom prst="chevron">
          <a:avLst>
            <a:gd name="adj" fmla="val 25204"/>
          </a:avLst>
        </a:prstGeom>
        <a:solidFill>
          <a:schemeClr val="bg1">
            <a:lumMod val="85000"/>
          </a:schemeClr>
        </a:solid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900" b="1">
              <a:solidFill>
                <a:schemeClr val="bg2">
                  <a:lumMod val="50000"/>
                </a:schemeClr>
              </a:solidFill>
            </a:rPr>
            <a:t>Techos</a:t>
          </a:r>
        </a:p>
      </xdr:txBody>
    </xdr:sp>
    <xdr:clientData/>
  </xdr:twoCellAnchor>
  <xdr:twoCellAnchor editAs="absolute">
    <xdr:from>
      <xdr:col>2</xdr:col>
      <xdr:colOff>2414510</xdr:colOff>
      <xdr:row>0</xdr:row>
      <xdr:rowOff>43731</xdr:rowOff>
    </xdr:from>
    <xdr:to>
      <xdr:col>2</xdr:col>
      <xdr:colOff>3314510</xdr:colOff>
      <xdr:row>1</xdr:row>
      <xdr:rowOff>145049</xdr:rowOff>
    </xdr:to>
    <xdr:sp macro="" textlink="">
      <xdr:nvSpPr>
        <xdr:cNvPr id="44" name="Flecha: cheurón 43">
          <a:hlinkClick xmlns:r="http://schemas.openxmlformats.org/officeDocument/2006/relationships" r:id="rId9"/>
          <a:extLst>
            <a:ext uri="{FF2B5EF4-FFF2-40B4-BE49-F238E27FC236}">
              <a16:creationId xmlns:a16="http://schemas.microsoft.com/office/drawing/2014/main" id="{00000000-0008-0000-0900-00002C000000}"/>
            </a:ext>
          </a:extLst>
        </xdr:cNvPr>
        <xdr:cNvSpPr/>
      </xdr:nvSpPr>
      <xdr:spPr>
        <a:xfrm>
          <a:off x="6311823" y="43731"/>
          <a:ext cx="900000" cy="283881"/>
        </a:xfrm>
        <a:prstGeom prst="chevron">
          <a:avLst>
            <a:gd name="adj" fmla="val 25204"/>
          </a:avLst>
        </a:prstGeom>
        <a:solidFill>
          <a:schemeClr val="bg1">
            <a:lumMod val="85000"/>
          </a:schemeClr>
        </a:solid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900" b="1">
              <a:solidFill>
                <a:schemeClr val="bg2">
                  <a:lumMod val="50000"/>
                </a:schemeClr>
              </a:solidFill>
            </a:rPr>
            <a:t>Entrepiso</a:t>
          </a:r>
        </a:p>
      </xdr:txBody>
    </xdr:sp>
    <xdr:clientData/>
  </xdr:twoCellAnchor>
  <xdr:twoCellAnchor editAs="absolute">
    <xdr:from>
      <xdr:col>2</xdr:col>
      <xdr:colOff>3279678</xdr:colOff>
      <xdr:row>0</xdr:row>
      <xdr:rowOff>43731</xdr:rowOff>
    </xdr:from>
    <xdr:to>
      <xdr:col>3</xdr:col>
      <xdr:colOff>647491</xdr:colOff>
      <xdr:row>1</xdr:row>
      <xdr:rowOff>145049</xdr:rowOff>
    </xdr:to>
    <xdr:sp macro="" textlink="">
      <xdr:nvSpPr>
        <xdr:cNvPr id="45" name="Flecha: cheurón 44">
          <a:hlinkClick xmlns:r="http://schemas.openxmlformats.org/officeDocument/2006/relationships" r:id="rId10"/>
          <a:extLst>
            <a:ext uri="{FF2B5EF4-FFF2-40B4-BE49-F238E27FC236}">
              <a16:creationId xmlns:a16="http://schemas.microsoft.com/office/drawing/2014/main" id="{00000000-0008-0000-0900-00002D000000}"/>
            </a:ext>
          </a:extLst>
        </xdr:cNvPr>
        <xdr:cNvSpPr/>
      </xdr:nvSpPr>
      <xdr:spPr>
        <a:xfrm>
          <a:off x="7176991" y="43731"/>
          <a:ext cx="900000" cy="283881"/>
        </a:xfrm>
        <a:prstGeom prst="chevron">
          <a:avLst>
            <a:gd name="adj" fmla="val 25204"/>
          </a:avLst>
        </a:prstGeom>
        <a:solidFill>
          <a:schemeClr val="bg1">
            <a:lumMod val="85000"/>
          </a:schemeClr>
        </a:solid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900" b="1">
              <a:solidFill>
                <a:schemeClr val="bg2">
                  <a:lumMod val="50000"/>
                </a:schemeClr>
              </a:solidFill>
            </a:rPr>
            <a:t>Estructura</a:t>
          </a:r>
        </a:p>
      </xdr:txBody>
    </xdr:sp>
    <xdr:clientData/>
  </xdr:twoCellAnchor>
  <xdr:twoCellAnchor editAs="absolute">
    <xdr:from>
      <xdr:col>3</xdr:col>
      <xdr:colOff>612659</xdr:colOff>
      <xdr:row>0</xdr:row>
      <xdr:rowOff>43731</xdr:rowOff>
    </xdr:from>
    <xdr:to>
      <xdr:col>4</xdr:col>
      <xdr:colOff>752246</xdr:colOff>
      <xdr:row>1</xdr:row>
      <xdr:rowOff>145049</xdr:rowOff>
    </xdr:to>
    <xdr:sp macro="" textlink="">
      <xdr:nvSpPr>
        <xdr:cNvPr id="46" name="Flecha: cheurón 45">
          <a:hlinkClick xmlns:r="http://schemas.openxmlformats.org/officeDocument/2006/relationships" r:id="rId11"/>
          <a:extLst>
            <a:ext uri="{FF2B5EF4-FFF2-40B4-BE49-F238E27FC236}">
              <a16:creationId xmlns:a16="http://schemas.microsoft.com/office/drawing/2014/main" id="{00000000-0008-0000-0900-00002E000000}"/>
            </a:ext>
          </a:extLst>
        </xdr:cNvPr>
        <xdr:cNvSpPr/>
      </xdr:nvSpPr>
      <xdr:spPr>
        <a:xfrm>
          <a:off x="8042159" y="43731"/>
          <a:ext cx="901587" cy="283881"/>
        </a:xfrm>
        <a:prstGeom prst="chevron">
          <a:avLst>
            <a:gd name="adj" fmla="val 25204"/>
          </a:avLst>
        </a:prstGeom>
        <a:solidFill>
          <a:schemeClr val="bg1">
            <a:lumMod val="85000"/>
          </a:schemeClr>
        </a:solid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900" b="1">
              <a:solidFill>
                <a:schemeClr val="bg2">
                  <a:lumMod val="50000"/>
                </a:schemeClr>
              </a:solidFill>
            </a:rPr>
            <a:t>Puertas</a:t>
          </a:r>
        </a:p>
      </xdr:txBody>
    </xdr:sp>
    <xdr:clientData/>
  </xdr:twoCellAnchor>
  <xdr:twoCellAnchor editAs="absolute">
    <xdr:from>
      <xdr:col>4</xdr:col>
      <xdr:colOff>717414</xdr:colOff>
      <xdr:row>0</xdr:row>
      <xdr:rowOff>43731</xdr:rowOff>
    </xdr:from>
    <xdr:to>
      <xdr:col>5</xdr:col>
      <xdr:colOff>855414</xdr:colOff>
      <xdr:row>1</xdr:row>
      <xdr:rowOff>145049</xdr:rowOff>
    </xdr:to>
    <xdr:sp macro="" textlink="">
      <xdr:nvSpPr>
        <xdr:cNvPr id="47" name="Flecha: cheurón 46">
          <a:hlinkClick xmlns:r="http://schemas.openxmlformats.org/officeDocument/2006/relationships" r:id="rId12"/>
          <a:extLst>
            <a:ext uri="{FF2B5EF4-FFF2-40B4-BE49-F238E27FC236}">
              <a16:creationId xmlns:a16="http://schemas.microsoft.com/office/drawing/2014/main" id="{00000000-0008-0000-0900-00002F000000}"/>
            </a:ext>
          </a:extLst>
        </xdr:cNvPr>
        <xdr:cNvSpPr/>
      </xdr:nvSpPr>
      <xdr:spPr>
        <a:xfrm>
          <a:off x="8908914" y="43731"/>
          <a:ext cx="900000" cy="283881"/>
        </a:xfrm>
        <a:prstGeom prst="chevron">
          <a:avLst>
            <a:gd name="adj" fmla="val 25204"/>
          </a:avLst>
        </a:prstGeom>
        <a:solidFill>
          <a:schemeClr val="bg1">
            <a:lumMod val="85000"/>
          </a:schemeClr>
        </a:solid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900" b="1">
              <a:solidFill>
                <a:schemeClr val="bg2">
                  <a:lumMod val="50000"/>
                </a:schemeClr>
              </a:solidFill>
            </a:rPr>
            <a:t>Ventanas</a:t>
          </a:r>
        </a:p>
      </xdr:txBody>
    </xdr:sp>
    <xdr:clientData/>
  </xdr:twoCellAnchor>
  <xdr:twoCellAnchor editAs="absolute">
    <xdr:from>
      <xdr:col>5</xdr:col>
      <xdr:colOff>820582</xdr:colOff>
      <xdr:row>0</xdr:row>
      <xdr:rowOff>43731</xdr:rowOff>
    </xdr:from>
    <xdr:to>
      <xdr:col>5</xdr:col>
      <xdr:colOff>1720582</xdr:colOff>
      <xdr:row>1</xdr:row>
      <xdr:rowOff>145049</xdr:rowOff>
    </xdr:to>
    <xdr:sp macro="" textlink="">
      <xdr:nvSpPr>
        <xdr:cNvPr id="48" name="Flecha: cheurón 47">
          <a:extLst>
            <a:ext uri="{FF2B5EF4-FFF2-40B4-BE49-F238E27FC236}">
              <a16:creationId xmlns:a16="http://schemas.microsoft.com/office/drawing/2014/main" id="{00000000-0008-0000-0900-000030000000}"/>
            </a:ext>
          </a:extLst>
        </xdr:cNvPr>
        <xdr:cNvSpPr/>
      </xdr:nvSpPr>
      <xdr:spPr>
        <a:xfrm>
          <a:off x="9774082" y="43731"/>
          <a:ext cx="900000" cy="283881"/>
        </a:xfrm>
        <a:prstGeom prst="chevron">
          <a:avLst>
            <a:gd name="adj" fmla="val 25204"/>
          </a:avLst>
        </a:prstGeom>
        <a:ln/>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lstStyle/>
        <a:p>
          <a:pPr algn="r"/>
          <a:r>
            <a:rPr lang="en-US" sz="900" b="1">
              <a:solidFill>
                <a:schemeClr val="tx1"/>
              </a:solidFill>
            </a:rPr>
            <a:t>Especiales</a:t>
          </a:r>
        </a:p>
      </xdr:txBody>
    </xdr:sp>
    <xdr:clientData/>
  </xdr:twoCellAnchor>
  <xdr:twoCellAnchor editAs="absolute">
    <xdr:from>
      <xdr:col>5</xdr:col>
      <xdr:colOff>1685752</xdr:colOff>
      <xdr:row>0</xdr:row>
      <xdr:rowOff>43731</xdr:rowOff>
    </xdr:from>
    <xdr:to>
      <xdr:col>5</xdr:col>
      <xdr:colOff>2585752</xdr:colOff>
      <xdr:row>1</xdr:row>
      <xdr:rowOff>145049</xdr:rowOff>
    </xdr:to>
    <xdr:sp macro="" textlink="">
      <xdr:nvSpPr>
        <xdr:cNvPr id="49" name="Flecha: cheurón 48">
          <a:hlinkClick xmlns:r="http://schemas.openxmlformats.org/officeDocument/2006/relationships" r:id="rId13"/>
          <a:extLst>
            <a:ext uri="{FF2B5EF4-FFF2-40B4-BE49-F238E27FC236}">
              <a16:creationId xmlns:a16="http://schemas.microsoft.com/office/drawing/2014/main" id="{00000000-0008-0000-0900-000031000000}"/>
            </a:ext>
          </a:extLst>
        </xdr:cNvPr>
        <xdr:cNvSpPr/>
      </xdr:nvSpPr>
      <xdr:spPr>
        <a:xfrm>
          <a:off x="10639252" y="43731"/>
          <a:ext cx="900000" cy="283881"/>
        </a:xfrm>
        <a:prstGeom prst="chevron">
          <a:avLst>
            <a:gd name="adj" fmla="val 25204"/>
          </a:avLst>
        </a:prstGeom>
        <a:solidFill>
          <a:schemeClr val="bg1">
            <a:lumMod val="85000"/>
          </a:schemeClr>
        </a:solid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900" b="1">
              <a:solidFill>
                <a:schemeClr val="bg2">
                  <a:lumMod val="50000"/>
                </a:schemeClr>
              </a:solidFill>
            </a:rPr>
            <a:t>Otros</a:t>
          </a:r>
        </a:p>
      </xdr:txBody>
    </xdr:sp>
    <xdr:clientData/>
  </xdr:twoCellAnchor>
  <xdr:twoCellAnchor editAs="absolute">
    <xdr:from>
      <xdr:col>1</xdr:col>
      <xdr:colOff>992188</xdr:colOff>
      <xdr:row>0</xdr:row>
      <xdr:rowOff>0</xdr:rowOff>
    </xdr:from>
    <xdr:to>
      <xdr:col>1</xdr:col>
      <xdr:colOff>1892188</xdr:colOff>
      <xdr:row>2</xdr:row>
      <xdr:rowOff>14715</xdr:rowOff>
    </xdr:to>
    <xdr:grpSp>
      <xdr:nvGrpSpPr>
        <xdr:cNvPr id="50" name="Grupo 49">
          <a:hlinkClick xmlns:r="http://schemas.openxmlformats.org/officeDocument/2006/relationships" r:id="rId14"/>
          <a:extLst>
            <a:ext uri="{FF2B5EF4-FFF2-40B4-BE49-F238E27FC236}">
              <a16:creationId xmlns:a16="http://schemas.microsoft.com/office/drawing/2014/main" id="{00000000-0008-0000-0900-000032000000}"/>
            </a:ext>
          </a:extLst>
        </xdr:cNvPr>
        <xdr:cNvGrpSpPr/>
      </xdr:nvGrpSpPr>
      <xdr:grpSpPr>
        <a:xfrm>
          <a:off x="2849563" y="0"/>
          <a:ext cx="900000" cy="379840"/>
          <a:chOff x="2097804" y="31748"/>
          <a:chExt cx="900000" cy="380227"/>
        </a:xfrm>
        <a:solidFill>
          <a:schemeClr val="bg1">
            <a:lumMod val="85000"/>
          </a:schemeClr>
        </a:solidFill>
      </xdr:grpSpPr>
      <xdr:sp macro="" textlink="">
        <xdr:nvSpPr>
          <xdr:cNvPr id="51" name="Flecha: cheurón 50">
            <a:extLst>
              <a:ext uri="{FF2B5EF4-FFF2-40B4-BE49-F238E27FC236}">
                <a16:creationId xmlns:a16="http://schemas.microsoft.com/office/drawing/2014/main" id="{00000000-0008-0000-0900-000033000000}"/>
              </a:ext>
            </a:extLst>
          </xdr:cNvPr>
          <xdr:cNvSpPr/>
        </xdr:nvSpPr>
        <xdr:spPr>
          <a:xfrm>
            <a:off x="2097804" y="75479"/>
            <a:ext cx="900000" cy="284074"/>
          </a:xfrm>
          <a:prstGeom prst="chevron">
            <a:avLst>
              <a:gd name="adj" fmla="val 25204"/>
            </a:avLst>
          </a:prstGeom>
          <a:grp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endParaRPr lang="en-US" sz="1000" b="1">
              <a:solidFill>
                <a:schemeClr val="bg2">
                  <a:lumMod val="50000"/>
                </a:schemeClr>
              </a:solidFill>
            </a:endParaRPr>
          </a:p>
        </xdr:txBody>
      </xdr:sp>
      <xdr:sp macro="" textlink="">
        <xdr:nvSpPr>
          <xdr:cNvPr id="52" name="CuadroTexto 51">
            <a:extLst>
              <a:ext uri="{FF2B5EF4-FFF2-40B4-BE49-F238E27FC236}">
                <a16:creationId xmlns:a16="http://schemas.microsoft.com/office/drawing/2014/main" id="{00000000-0008-0000-0900-000034000000}"/>
              </a:ext>
            </a:extLst>
          </xdr:cNvPr>
          <xdr:cNvSpPr txBox="1"/>
        </xdr:nvSpPr>
        <xdr:spPr>
          <a:xfrm>
            <a:off x="2286000" y="31748"/>
            <a:ext cx="672171" cy="3802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900" b="1">
                <a:solidFill>
                  <a:schemeClr val="bg2">
                    <a:lumMod val="50000"/>
                  </a:schemeClr>
                </a:solidFill>
                <a:effectLst/>
                <a:latin typeface="+mn-lt"/>
                <a:ea typeface="+mn-ea"/>
                <a:cs typeface="+mn-cs"/>
              </a:rPr>
              <a:t>Muros</a:t>
            </a:r>
            <a:r>
              <a:rPr lang="en-US" sz="900" b="1" baseline="0">
                <a:solidFill>
                  <a:schemeClr val="bg2">
                    <a:lumMod val="50000"/>
                  </a:schemeClr>
                </a:solidFill>
                <a:effectLst/>
                <a:latin typeface="+mn-lt"/>
                <a:ea typeface="+mn-ea"/>
                <a:cs typeface="+mn-cs"/>
              </a:rPr>
              <a:t> Interiores</a:t>
            </a:r>
            <a:endParaRPr lang="en-US" sz="900">
              <a:solidFill>
                <a:schemeClr val="bg2">
                  <a:lumMod val="50000"/>
                </a:schemeClr>
              </a:solidFill>
              <a:effectLst/>
            </a:endParaRPr>
          </a:p>
        </xdr:txBody>
      </xdr:sp>
    </xdr:grpSp>
    <xdr:clientData/>
  </xdr:twoCellAnchor>
  <xdr:twoCellAnchor editAs="absolute">
    <xdr:from>
      <xdr:col>1</xdr:col>
      <xdr:colOff>1857356</xdr:colOff>
      <xdr:row>0</xdr:row>
      <xdr:rowOff>112</xdr:rowOff>
    </xdr:from>
    <xdr:to>
      <xdr:col>2</xdr:col>
      <xdr:colOff>717418</xdr:colOff>
      <xdr:row>2</xdr:row>
      <xdr:rowOff>25556</xdr:rowOff>
    </xdr:to>
    <xdr:grpSp>
      <xdr:nvGrpSpPr>
        <xdr:cNvPr id="53" name="Grupo 52">
          <a:hlinkClick xmlns:r="http://schemas.openxmlformats.org/officeDocument/2006/relationships" r:id="rId15"/>
          <a:extLst>
            <a:ext uri="{FF2B5EF4-FFF2-40B4-BE49-F238E27FC236}">
              <a16:creationId xmlns:a16="http://schemas.microsoft.com/office/drawing/2014/main" id="{00000000-0008-0000-0900-000035000000}"/>
            </a:ext>
          </a:extLst>
        </xdr:cNvPr>
        <xdr:cNvGrpSpPr/>
      </xdr:nvGrpSpPr>
      <xdr:grpSpPr>
        <a:xfrm>
          <a:off x="3714731" y="112"/>
          <a:ext cx="900000" cy="390569"/>
          <a:chOff x="2962972" y="31860"/>
          <a:chExt cx="900000" cy="390956"/>
        </a:xfrm>
        <a:solidFill>
          <a:schemeClr val="bg1">
            <a:lumMod val="85000"/>
          </a:schemeClr>
        </a:solidFill>
      </xdr:grpSpPr>
      <xdr:sp macro="" textlink="">
        <xdr:nvSpPr>
          <xdr:cNvPr id="54" name="Flecha: cheurón 53">
            <a:extLst>
              <a:ext uri="{FF2B5EF4-FFF2-40B4-BE49-F238E27FC236}">
                <a16:creationId xmlns:a16="http://schemas.microsoft.com/office/drawing/2014/main" id="{00000000-0008-0000-0900-000036000000}"/>
              </a:ext>
            </a:extLst>
          </xdr:cNvPr>
          <xdr:cNvSpPr/>
        </xdr:nvSpPr>
        <xdr:spPr>
          <a:xfrm>
            <a:off x="2962972" y="75479"/>
            <a:ext cx="900000" cy="284074"/>
          </a:xfrm>
          <a:prstGeom prst="chevron">
            <a:avLst>
              <a:gd name="adj" fmla="val 25204"/>
            </a:avLst>
          </a:prstGeom>
          <a:grp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endParaRPr lang="en-US" sz="900" b="1">
              <a:solidFill>
                <a:schemeClr val="bg2">
                  <a:lumMod val="50000"/>
                </a:schemeClr>
              </a:solidFill>
            </a:endParaRPr>
          </a:p>
        </xdr:txBody>
      </xdr:sp>
      <xdr:sp macro="" textlink="">
        <xdr:nvSpPr>
          <xdr:cNvPr id="55" name="CuadroTexto 54">
            <a:extLst>
              <a:ext uri="{FF2B5EF4-FFF2-40B4-BE49-F238E27FC236}">
                <a16:creationId xmlns:a16="http://schemas.microsoft.com/office/drawing/2014/main" id="{00000000-0008-0000-0900-000037000000}"/>
              </a:ext>
            </a:extLst>
          </xdr:cNvPr>
          <xdr:cNvSpPr txBox="1"/>
        </xdr:nvSpPr>
        <xdr:spPr>
          <a:xfrm>
            <a:off x="3187700" y="31860"/>
            <a:ext cx="662568" cy="3909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900" b="1">
                <a:solidFill>
                  <a:schemeClr val="bg2">
                    <a:lumMod val="50000"/>
                  </a:schemeClr>
                </a:solidFill>
                <a:effectLst/>
                <a:latin typeface="+mn-lt"/>
                <a:ea typeface="+mn-ea"/>
                <a:cs typeface="+mn-cs"/>
              </a:rPr>
              <a:t>Muros</a:t>
            </a:r>
            <a:r>
              <a:rPr lang="en-US" sz="900" b="1" baseline="0">
                <a:solidFill>
                  <a:schemeClr val="bg2">
                    <a:lumMod val="50000"/>
                  </a:schemeClr>
                </a:solidFill>
                <a:effectLst/>
                <a:latin typeface="+mn-lt"/>
                <a:ea typeface="+mn-ea"/>
                <a:cs typeface="+mn-cs"/>
              </a:rPr>
              <a:t> Exteriores</a:t>
            </a:r>
            <a:endParaRPr lang="en-US" sz="900">
              <a:solidFill>
                <a:schemeClr val="bg2">
                  <a:lumMod val="50000"/>
                </a:schemeClr>
              </a:solidFill>
              <a:effectLst/>
            </a:endParaRPr>
          </a:p>
        </xdr:txBody>
      </xdr:sp>
    </xdr:grpSp>
    <xdr:clientData/>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8</xdr:row>
          <xdr:rowOff>0</xdr:rowOff>
        </xdr:from>
        <xdr:to>
          <xdr:col>3</xdr:col>
          <xdr:colOff>63500</xdr:colOff>
          <xdr:row>9</xdr:row>
          <xdr:rowOff>63500</xdr:rowOff>
        </xdr:to>
        <xdr:sp macro="" textlink="">
          <xdr:nvSpPr>
            <xdr:cNvPr id="41985" name="TempCombo" hidden="1">
              <a:extLst>
                <a:ext uri="{63B3BB69-23CF-44E3-9099-C40C66FF867C}">
                  <a14:compatExt spid="_x0000_s41985"/>
                </a:ext>
                <a:ext uri="{FF2B5EF4-FFF2-40B4-BE49-F238E27FC236}">
                  <a16:creationId xmlns:a16="http://schemas.microsoft.com/office/drawing/2014/main" id="{00000000-0008-0000-0A00-000001A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twoCellAnchor editAs="absolute">
    <xdr:from>
      <xdr:col>0</xdr:col>
      <xdr:colOff>253168</xdr:colOff>
      <xdr:row>0</xdr:row>
      <xdr:rowOff>43731</xdr:rowOff>
    </xdr:from>
    <xdr:to>
      <xdr:col>0</xdr:col>
      <xdr:colOff>1153168</xdr:colOff>
      <xdr:row>1</xdr:row>
      <xdr:rowOff>145049</xdr:rowOff>
    </xdr:to>
    <xdr:sp macro="" textlink="">
      <xdr:nvSpPr>
        <xdr:cNvPr id="23" name="Flecha: cheurón 22">
          <a:hlinkClick xmlns:r="http://schemas.openxmlformats.org/officeDocument/2006/relationships" r:id="rId1"/>
          <a:extLst>
            <a:ext uri="{FF2B5EF4-FFF2-40B4-BE49-F238E27FC236}">
              <a16:creationId xmlns:a16="http://schemas.microsoft.com/office/drawing/2014/main" id="{00000000-0008-0000-0A00-000017000000}"/>
            </a:ext>
          </a:extLst>
        </xdr:cNvPr>
        <xdr:cNvSpPr/>
      </xdr:nvSpPr>
      <xdr:spPr>
        <a:xfrm>
          <a:off x="253168" y="43731"/>
          <a:ext cx="900000" cy="285468"/>
        </a:xfrm>
        <a:prstGeom prst="chevron">
          <a:avLst>
            <a:gd name="adj" fmla="val 25204"/>
          </a:avLst>
        </a:prstGeom>
        <a:solidFill>
          <a:schemeClr val="bg1">
            <a:lumMod val="85000"/>
          </a:schemeClr>
        </a:solid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900" b="1">
              <a:solidFill>
                <a:schemeClr val="bg2">
                  <a:lumMod val="50000"/>
                </a:schemeClr>
              </a:solidFill>
            </a:rPr>
            <a:t>Filtros</a:t>
          </a:r>
        </a:p>
      </xdr:txBody>
    </xdr:sp>
    <xdr:clientData/>
  </xdr:twoCellAnchor>
  <xdr:twoCellAnchor editAs="absolute">
    <xdr:from>
      <xdr:col>0</xdr:col>
      <xdr:colOff>1118336</xdr:colOff>
      <xdr:row>0</xdr:row>
      <xdr:rowOff>43731</xdr:rowOff>
    </xdr:from>
    <xdr:to>
      <xdr:col>1</xdr:col>
      <xdr:colOff>157786</xdr:colOff>
      <xdr:row>1</xdr:row>
      <xdr:rowOff>145049</xdr:rowOff>
    </xdr:to>
    <xdr:sp macro="" textlink="">
      <xdr:nvSpPr>
        <xdr:cNvPr id="24" name="Flecha: cheurón 23">
          <a:hlinkClick xmlns:r="http://schemas.openxmlformats.org/officeDocument/2006/relationships" r:id="rId2"/>
          <a:extLst>
            <a:ext uri="{FF2B5EF4-FFF2-40B4-BE49-F238E27FC236}">
              <a16:creationId xmlns:a16="http://schemas.microsoft.com/office/drawing/2014/main" id="{00000000-0008-0000-0A00-000018000000}"/>
            </a:ext>
          </a:extLst>
        </xdr:cNvPr>
        <xdr:cNvSpPr/>
      </xdr:nvSpPr>
      <xdr:spPr>
        <a:xfrm>
          <a:off x="1118336" y="43731"/>
          <a:ext cx="900000" cy="285468"/>
        </a:xfrm>
        <a:prstGeom prst="chevron">
          <a:avLst>
            <a:gd name="adj" fmla="val 25204"/>
          </a:avLst>
        </a:prstGeom>
        <a:solidFill>
          <a:schemeClr val="bg1">
            <a:lumMod val="85000"/>
          </a:schemeClr>
        </a:solid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900" b="1">
              <a:solidFill>
                <a:schemeClr val="bg2">
                  <a:lumMod val="50000"/>
                </a:schemeClr>
              </a:solidFill>
            </a:rPr>
            <a:t>Elementos</a:t>
          </a:r>
        </a:p>
      </xdr:txBody>
    </xdr:sp>
    <xdr:clientData/>
  </xdr:twoCellAnchor>
  <xdr:twoCellAnchor editAs="absolute">
    <xdr:from>
      <xdr:col>0</xdr:col>
      <xdr:colOff>0</xdr:colOff>
      <xdr:row>0</xdr:row>
      <xdr:rowOff>44038</xdr:rowOff>
    </xdr:from>
    <xdr:to>
      <xdr:col>0</xdr:col>
      <xdr:colOff>288000</xdr:colOff>
      <xdr:row>1</xdr:row>
      <xdr:rowOff>145956</xdr:rowOff>
    </xdr:to>
    <xdr:grpSp>
      <xdr:nvGrpSpPr>
        <xdr:cNvPr id="33" name="Grupo 32">
          <a:hlinkClick xmlns:r="http://schemas.openxmlformats.org/officeDocument/2006/relationships" r:id="rId3"/>
          <a:extLst>
            <a:ext uri="{FF2B5EF4-FFF2-40B4-BE49-F238E27FC236}">
              <a16:creationId xmlns:a16="http://schemas.microsoft.com/office/drawing/2014/main" id="{00000000-0008-0000-0A00-000021000000}"/>
            </a:ext>
          </a:extLst>
        </xdr:cNvPr>
        <xdr:cNvGrpSpPr/>
      </xdr:nvGrpSpPr>
      <xdr:grpSpPr>
        <a:xfrm>
          <a:off x="0" y="44038"/>
          <a:ext cx="288000" cy="284481"/>
          <a:chOff x="82550" y="2604297"/>
          <a:chExt cx="288012" cy="285079"/>
        </a:xfrm>
      </xdr:grpSpPr>
      <xdr:sp macro="" textlink="">
        <xdr:nvSpPr>
          <xdr:cNvPr id="34" name="Hexágono 33">
            <a:extLst>
              <a:ext uri="{FF2B5EF4-FFF2-40B4-BE49-F238E27FC236}">
                <a16:creationId xmlns:a16="http://schemas.microsoft.com/office/drawing/2014/main" id="{00000000-0008-0000-0A00-000022000000}"/>
              </a:ext>
            </a:extLst>
          </xdr:cNvPr>
          <xdr:cNvSpPr/>
        </xdr:nvSpPr>
        <xdr:spPr>
          <a:xfrm>
            <a:off x="82550" y="2604297"/>
            <a:ext cx="288012" cy="285079"/>
          </a:xfrm>
          <a:prstGeom prst="hexagon">
            <a:avLst/>
          </a:prstGeom>
          <a:solidFill>
            <a:schemeClr val="accent3"/>
          </a:solidFill>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t"/>
          <a:lstStyle/>
          <a:p>
            <a:pPr algn="l"/>
            <a:endParaRPr lang="en-US" sz="1100">
              <a:solidFill>
                <a:schemeClr val="bg2">
                  <a:lumMod val="50000"/>
                </a:schemeClr>
              </a:solidFill>
            </a:endParaRPr>
          </a:p>
        </xdr:txBody>
      </xdr:sp>
      <xdr:pic>
        <xdr:nvPicPr>
          <xdr:cNvPr id="35" name="Gráfico 34" descr="Hogar">
            <a:extLst>
              <a:ext uri="{FF2B5EF4-FFF2-40B4-BE49-F238E27FC236}">
                <a16:creationId xmlns:a16="http://schemas.microsoft.com/office/drawing/2014/main" id="{00000000-0008-0000-0A00-000023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127002" y="2648604"/>
            <a:ext cx="196858" cy="195756"/>
          </a:xfrm>
          <a:prstGeom prst="rect">
            <a:avLst/>
          </a:prstGeom>
        </xdr:spPr>
      </xdr:pic>
    </xdr:grpSp>
    <xdr:clientData/>
  </xdr:twoCellAnchor>
  <xdr:twoCellAnchor editAs="absolute">
    <xdr:from>
      <xdr:col>1</xdr:col>
      <xdr:colOff>119063</xdr:colOff>
      <xdr:row>0</xdr:row>
      <xdr:rowOff>39688</xdr:rowOff>
    </xdr:from>
    <xdr:to>
      <xdr:col>1</xdr:col>
      <xdr:colOff>1015888</xdr:colOff>
      <xdr:row>1</xdr:row>
      <xdr:rowOff>141006</xdr:rowOff>
    </xdr:to>
    <xdr:sp macro="" textlink="">
      <xdr:nvSpPr>
        <xdr:cNvPr id="22" name="Flecha: cheurón 21">
          <a:hlinkClick xmlns:r="http://schemas.openxmlformats.org/officeDocument/2006/relationships" r:id="rId6"/>
          <a:extLst>
            <a:ext uri="{FF2B5EF4-FFF2-40B4-BE49-F238E27FC236}">
              <a16:creationId xmlns:a16="http://schemas.microsoft.com/office/drawing/2014/main" id="{00000000-0008-0000-0A00-000016000000}"/>
            </a:ext>
          </a:extLst>
        </xdr:cNvPr>
        <xdr:cNvSpPr/>
      </xdr:nvSpPr>
      <xdr:spPr>
        <a:xfrm>
          <a:off x="1976438" y="39688"/>
          <a:ext cx="896825" cy="283881"/>
        </a:xfrm>
        <a:prstGeom prst="chevron">
          <a:avLst>
            <a:gd name="adj" fmla="val 25204"/>
          </a:avLst>
        </a:prstGeom>
        <a:solidFill>
          <a:schemeClr val="bg1">
            <a:lumMod val="85000"/>
          </a:schemeClr>
        </a:solid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850" b="1">
              <a:solidFill>
                <a:schemeClr val="bg2">
                  <a:lumMod val="50000"/>
                </a:schemeClr>
              </a:solidFill>
            </a:rPr>
            <a:t>Cimentación</a:t>
          </a:r>
        </a:p>
      </xdr:txBody>
    </xdr:sp>
    <xdr:clientData/>
  </xdr:twoCellAnchor>
  <xdr:twoCellAnchor editAs="absolute">
    <xdr:from>
      <xdr:col>2</xdr:col>
      <xdr:colOff>675683</xdr:colOff>
      <xdr:row>0</xdr:row>
      <xdr:rowOff>43731</xdr:rowOff>
    </xdr:from>
    <xdr:to>
      <xdr:col>2</xdr:col>
      <xdr:colOff>1574855</xdr:colOff>
      <xdr:row>1</xdr:row>
      <xdr:rowOff>145049</xdr:rowOff>
    </xdr:to>
    <xdr:sp macro="" textlink="">
      <xdr:nvSpPr>
        <xdr:cNvPr id="42" name="Flecha: cheurón 41">
          <a:hlinkClick xmlns:r="http://schemas.openxmlformats.org/officeDocument/2006/relationships" r:id="rId7"/>
          <a:extLst>
            <a:ext uri="{FF2B5EF4-FFF2-40B4-BE49-F238E27FC236}">
              <a16:creationId xmlns:a16="http://schemas.microsoft.com/office/drawing/2014/main" id="{00000000-0008-0000-0A00-00002A000000}"/>
            </a:ext>
          </a:extLst>
        </xdr:cNvPr>
        <xdr:cNvSpPr/>
      </xdr:nvSpPr>
      <xdr:spPr>
        <a:xfrm>
          <a:off x="4574031" y="43731"/>
          <a:ext cx="899172" cy="283535"/>
        </a:xfrm>
        <a:prstGeom prst="chevron">
          <a:avLst>
            <a:gd name="adj" fmla="val 25204"/>
          </a:avLst>
        </a:prstGeom>
        <a:solidFill>
          <a:schemeClr val="bg1">
            <a:lumMod val="85000"/>
          </a:schemeClr>
        </a:solid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900" b="1">
              <a:solidFill>
                <a:schemeClr val="bg2">
                  <a:lumMod val="50000"/>
                </a:schemeClr>
              </a:solidFill>
            </a:rPr>
            <a:t>Pisos</a:t>
          </a:r>
        </a:p>
      </xdr:txBody>
    </xdr:sp>
    <xdr:clientData/>
  </xdr:twoCellAnchor>
  <xdr:twoCellAnchor editAs="absolute">
    <xdr:from>
      <xdr:col>2</xdr:col>
      <xdr:colOff>1540023</xdr:colOff>
      <xdr:row>0</xdr:row>
      <xdr:rowOff>43731</xdr:rowOff>
    </xdr:from>
    <xdr:to>
      <xdr:col>2</xdr:col>
      <xdr:colOff>2440023</xdr:colOff>
      <xdr:row>1</xdr:row>
      <xdr:rowOff>145049</xdr:rowOff>
    </xdr:to>
    <xdr:sp macro="" textlink="">
      <xdr:nvSpPr>
        <xdr:cNvPr id="43" name="Flecha: cheurón 42">
          <a:hlinkClick xmlns:r="http://schemas.openxmlformats.org/officeDocument/2006/relationships" r:id="rId8"/>
          <a:extLst>
            <a:ext uri="{FF2B5EF4-FFF2-40B4-BE49-F238E27FC236}">
              <a16:creationId xmlns:a16="http://schemas.microsoft.com/office/drawing/2014/main" id="{00000000-0008-0000-0A00-00002B000000}"/>
            </a:ext>
          </a:extLst>
        </xdr:cNvPr>
        <xdr:cNvSpPr/>
      </xdr:nvSpPr>
      <xdr:spPr>
        <a:xfrm>
          <a:off x="5438371" y="43731"/>
          <a:ext cx="900000" cy="283535"/>
        </a:xfrm>
        <a:prstGeom prst="chevron">
          <a:avLst>
            <a:gd name="adj" fmla="val 25204"/>
          </a:avLst>
        </a:prstGeom>
        <a:solidFill>
          <a:schemeClr val="bg1">
            <a:lumMod val="85000"/>
          </a:schemeClr>
        </a:solid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900" b="1">
              <a:solidFill>
                <a:schemeClr val="bg2">
                  <a:lumMod val="50000"/>
                </a:schemeClr>
              </a:solidFill>
            </a:rPr>
            <a:t>Techos</a:t>
          </a:r>
        </a:p>
      </xdr:txBody>
    </xdr:sp>
    <xdr:clientData/>
  </xdr:twoCellAnchor>
  <xdr:twoCellAnchor editAs="absolute">
    <xdr:from>
      <xdr:col>2</xdr:col>
      <xdr:colOff>2405191</xdr:colOff>
      <xdr:row>0</xdr:row>
      <xdr:rowOff>43731</xdr:rowOff>
    </xdr:from>
    <xdr:to>
      <xdr:col>2</xdr:col>
      <xdr:colOff>3305191</xdr:colOff>
      <xdr:row>1</xdr:row>
      <xdr:rowOff>145049</xdr:rowOff>
    </xdr:to>
    <xdr:sp macro="" textlink="">
      <xdr:nvSpPr>
        <xdr:cNvPr id="44" name="Flecha: cheurón 43">
          <a:hlinkClick xmlns:r="http://schemas.openxmlformats.org/officeDocument/2006/relationships" r:id="rId9"/>
          <a:extLst>
            <a:ext uri="{FF2B5EF4-FFF2-40B4-BE49-F238E27FC236}">
              <a16:creationId xmlns:a16="http://schemas.microsoft.com/office/drawing/2014/main" id="{00000000-0008-0000-0A00-00002C000000}"/>
            </a:ext>
          </a:extLst>
        </xdr:cNvPr>
        <xdr:cNvSpPr/>
      </xdr:nvSpPr>
      <xdr:spPr>
        <a:xfrm>
          <a:off x="6303539" y="43731"/>
          <a:ext cx="900000" cy="283535"/>
        </a:xfrm>
        <a:prstGeom prst="chevron">
          <a:avLst>
            <a:gd name="adj" fmla="val 25204"/>
          </a:avLst>
        </a:prstGeom>
        <a:solidFill>
          <a:schemeClr val="bg1">
            <a:lumMod val="85000"/>
          </a:schemeClr>
        </a:solid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900" b="1">
              <a:solidFill>
                <a:schemeClr val="bg2">
                  <a:lumMod val="50000"/>
                </a:schemeClr>
              </a:solidFill>
            </a:rPr>
            <a:t>Entrepiso</a:t>
          </a:r>
        </a:p>
      </xdr:txBody>
    </xdr:sp>
    <xdr:clientData/>
  </xdr:twoCellAnchor>
  <xdr:twoCellAnchor editAs="absolute">
    <xdr:from>
      <xdr:col>2</xdr:col>
      <xdr:colOff>3270359</xdr:colOff>
      <xdr:row>0</xdr:row>
      <xdr:rowOff>43731</xdr:rowOff>
    </xdr:from>
    <xdr:to>
      <xdr:col>3</xdr:col>
      <xdr:colOff>641968</xdr:colOff>
      <xdr:row>1</xdr:row>
      <xdr:rowOff>145049</xdr:rowOff>
    </xdr:to>
    <xdr:sp macro="" textlink="">
      <xdr:nvSpPr>
        <xdr:cNvPr id="45" name="Flecha: cheurón 44">
          <a:hlinkClick xmlns:r="http://schemas.openxmlformats.org/officeDocument/2006/relationships" r:id="rId10"/>
          <a:extLst>
            <a:ext uri="{FF2B5EF4-FFF2-40B4-BE49-F238E27FC236}">
              <a16:creationId xmlns:a16="http://schemas.microsoft.com/office/drawing/2014/main" id="{00000000-0008-0000-0A00-00002D000000}"/>
            </a:ext>
          </a:extLst>
        </xdr:cNvPr>
        <xdr:cNvSpPr/>
      </xdr:nvSpPr>
      <xdr:spPr>
        <a:xfrm>
          <a:off x="7168707" y="43731"/>
          <a:ext cx="900000" cy="283535"/>
        </a:xfrm>
        <a:prstGeom prst="chevron">
          <a:avLst>
            <a:gd name="adj" fmla="val 25204"/>
          </a:avLst>
        </a:prstGeom>
        <a:solidFill>
          <a:schemeClr val="bg1">
            <a:lumMod val="85000"/>
          </a:schemeClr>
        </a:solid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900" b="1">
              <a:solidFill>
                <a:schemeClr val="bg2">
                  <a:lumMod val="50000"/>
                </a:schemeClr>
              </a:solidFill>
            </a:rPr>
            <a:t>Estructura</a:t>
          </a:r>
        </a:p>
      </xdr:txBody>
    </xdr:sp>
    <xdr:clientData/>
  </xdr:twoCellAnchor>
  <xdr:twoCellAnchor editAs="absolute">
    <xdr:from>
      <xdr:col>3</xdr:col>
      <xdr:colOff>607136</xdr:colOff>
      <xdr:row>0</xdr:row>
      <xdr:rowOff>43731</xdr:rowOff>
    </xdr:from>
    <xdr:to>
      <xdr:col>4</xdr:col>
      <xdr:colOff>742927</xdr:colOff>
      <xdr:row>1</xdr:row>
      <xdr:rowOff>145049</xdr:rowOff>
    </xdr:to>
    <xdr:sp macro="" textlink="">
      <xdr:nvSpPr>
        <xdr:cNvPr id="46" name="Flecha: cheurón 45">
          <a:hlinkClick xmlns:r="http://schemas.openxmlformats.org/officeDocument/2006/relationships" r:id="rId11"/>
          <a:extLst>
            <a:ext uri="{FF2B5EF4-FFF2-40B4-BE49-F238E27FC236}">
              <a16:creationId xmlns:a16="http://schemas.microsoft.com/office/drawing/2014/main" id="{00000000-0008-0000-0A00-00002E000000}"/>
            </a:ext>
          </a:extLst>
        </xdr:cNvPr>
        <xdr:cNvSpPr/>
      </xdr:nvSpPr>
      <xdr:spPr>
        <a:xfrm>
          <a:off x="8033875" y="43731"/>
          <a:ext cx="897791" cy="283535"/>
        </a:xfrm>
        <a:prstGeom prst="chevron">
          <a:avLst>
            <a:gd name="adj" fmla="val 25204"/>
          </a:avLst>
        </a:prstGeom>
        <a:solidFill>
          <a:schemeClr val="bg1">
            <a:lumMod val="85000"/>
          </a:schemeClr>
        </a:solid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900" b="1">
              <a:solidFill>
                <a:schemeClr val="bg2">
                  <a:lumMod val="50000"/>
                </a:schemeClr>
              </a:solidFill>
            </a:rPr>
            <a:t>Puertas</a:t>
          </a:r>
        </a:p>
      </xdr:txBody>
    </xdr:sp>
    <xdr:clientData/>
  </xdr:twoCellAnchor>
  <xdr:twoCellAnchor editAs="absolute">
    <xdr:from>
      <xdr:col>4</xdr:col>
      <xdr:colOff>708095</xdr:colOff>
      <xdr:row>0</xdr:row>
      <xdr:rowOff>43731</xdr:rowOff>
    </xdr:from>
    <xdr:to>
      <xdr:col>5</xdr:col>
      <xdr:colOff>846095</xdr:colOff>
      <xdr:row>1</xdr:row>
      <xdr:rowOff>145049</xdr:rowOff>
    </xdr:to>
    <xdr:sp macro="" textlink="">
      <xdr:nvSpPr>
        <xdr:cNvPr id="47" name="Flecha: cheurón 46">
          <a:hlinkClick xmlns:r="http://schemas.openxmlformats.org/officeDocument/2006/relationships" r:id="rId12"/>
          <a:extLst>
            <a:ext uri="{FF2B5EF4-FFF2-40B4-BE49-F238E27FC236}">
              <a16:creationId xmlns:a16="http://schemas.microsoft.com/office/drawing/2014/main" id="{00000000-0008-0000-0A00-00002F000000}"/>
            </a:ext>
          </a:extLst>
        </xdr:cNvPr>
        <xdr:cNvSpPr/>
      </xdr:nvSpPr>
      <xdr:spPr>
        <a:xfrm>
          <a:off x="8896834" y="43731"/>
          <a:ext cx="900000" cy="283535"/>
        </a:xfrm>
        <a:prstGeom prst="chevron">
          <a:avLst>
            <a:gd name="adj" fmla="val 25204"/>
          </a:avLst>
        </a:prstGeom>
        <a:solidFill>
          <a:schemeClr val="bg1">
            <a:lumMod val="85000"/>
          </a:schemeClr>
        </a:solid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900" b="1">
              <a:solidFill>
                <a:schemeClr val="bg2">
                  <a:lumMod val="50000"/>
                </a:schemeClr>
              </a:solidFill>
            </a:rPr>
            <a:t>Ventanas</a:t>
          </a:r>
        </a:p>
      </xdr:txBody>
    </xdr:sp>
    <xdr:clientData/>
  </xdr:twoCellAnchor>
  <xdr:twoCellAnchor editAs="absolute">
    <xdr:from>
      <xdr:col>5</xdr:col>
      <xdr:colOff>811263</xdr:colOff>
      <xdr:row>0</xdr:row>
      <xdr:rowOff>43731</xdr:rowOff>
    </xdr:from>
    <xdr:to>
      <xdr:col>5</xdr:col>
      <xdr:colOff>1711263</xdr:colOff>
      <xdr:row>1</xdr:row>
      <xdr:rowOff>145049</xdr:rowOff>
    </xdr:to>
    <xdr:sp macro="" textlink="">
      <xdr:nvSpPr>
        <xdr:cNvPr id="48" name="Flecha: cheurón 47">
          <a:hlinkClick xmlns:r="http://schemas.openxmlformats.org/officeDocument/2006/relationships" r:id="rId13"/>
          <a:extLst>
            <a:ext uri="{FF2B5EF4-FFF2-40B4-BE49-F238E27FC236}">
              <a16:creationId xmlns:a16="http://schemas.microsoft.com/office/drawing/2014/main" id="{00000000-0008-0000-0A00-000030000000}"/>
            </a:ext>
          </a:extLst>
        </xdr:cNvPr>
        <xdr:cNvSpPr/>
      </xdr:nvSpPr>
      <xdr:spPr>
        <a:xfrm>
          <a:off x="9762002" y="43731"/>
          <a:ext cx="900000" cy="283535"/>
        </a:xfrm>
        <a:prstGeom prst="chevron">
          <a:avLst>
            <a:gd name="adj" fmla="val 25204"/>
          </a:avLst>
        </a:prstGeom>
        <a:solidFill>
          <a:schemeClr val="bg1">
            <a:lumMod val="85000"/>
          </a:schemeClr>
        </a:solid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900" b="1">
              <a:solidFill>
                <a:schemeClr val="bg2">
                  <a:lumMod val="50000"/>
                </a:schemeClr>
              </a:solidFill>
            </a:rPr>
            <a:t>Especiales</a:t>
          </a:r>
        </a:p>
      </xdr:txBody>
    </xdr:sp>
    <xdr:clientData/>
  </xdr:twoCellAnchor>
  <xdr:twoCellAnchor editAs="absolute">
    <xdr:from>
      <xdr:col>5</xdr:col>
      <xdr:colOff>1676433</xdr:colOff>
      <xdr:row>0</xdr:row>
      <xdr:rowOff>43731</xdr:rowOff>
    </xdr:from>
    <xdr:to>
      <xdr:col>5</xdr:col>
      <xdr:colOff>2576433</xdr:colOff>
      <xdr:row>1</xdr:row>
      <xdr:rowOff>145049</xdr:rowOff>
    </xdr:to>
    <xdr:sp macro="" textlink="">
      <xdr:nvSpPr>
        <xdr:cNvPr id="49" name="Flecha: cheurón 48">
          <a:hlinkClick xmlns:r="http://schemas.openxmlformats.org/officeDocument/2006/relationships" r:id="rId14"/>
          <a:extLst>
            <a:ext uri="{FF2B5EF4-FFF2-40B4-BE49-F238E27FC236}">
              <a16:creationId xmlns:a16="http://schemas.microsoft.com/office/drawing/2014/main" id="{00000000-0008-0000-0A00-000031000000}"/>
            </a:ext>
          </a:extLst>
        </xdr:cNvPr>
        <xdr:cNvSpPr/>
      </xdr:nvSpPr>
      <xdr:spPr>
        <a:xfrm>
          <a:off x="10627172" y="43731"/>
          <a:ext cx="900000" cy="283535"/>
        </a:xfrm>
        <a:prstGeom prst="chevron">
          <a:avLst>
            <a:gd name="adj" fmla="val 25204"/>
          </a:avLst>
        </a:prstGeom>
        <a:ln/>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lstStyle/>
        <a:p>
          <a:pPr algn="r"/>
          <a:r>
            <a:rPr lang="en-US" sz="900" b="1">
              <a:solidFill>
                <a:schemeClr val="tx1"/>
              </a:solidFill>
            </a:rPr>
            <a:t>Otros</a:t>
          </a:r>
        </a:p>
      </xdr:txBody>
    </xdr:sp>
    <xdr:clientData/>
  </xdr:twoCellAnchor>
  <xdr:twoCellAnchor editAs="absolute">
    <xdr:from>
      <xdr:col>1</xdr:col>
      <xdr:colOff>982869</xdr:colOff>
      <xdr:row>0</xdr:row>
      <xdr:rowOff>0</xdr:rowOff>
    </xdr:from>
    <xdr:to>
      <xdr:col>1</xdr:col>
      <xdr:colOff>1882869</xdr:colOff>
      <xdr:row>2</xdr:row>
      <xdr:rowOff>14715</xdr:rowOff>
    </xdr:to>
    <xdr:grpSp>
      <xdr:nvGrpSpPr>
        <xdr:cNvPr id="50" name="Grupo 49">
          <a:hlinkClick xmlns:r="http://schemas.openxmlformats.org/officeDocument/2006/relationships" r:id="rId15"/>
          <a:extLst>
            <a:ext uri="{FF2B5EF4-FFF2-40B4-BE49-F238E27FC236}">
              <a16:creationId xmlns:a16="http://schemas.microsoft.com/office/drawing/2014/main" id="{00000000-0008-0000-0A00-000032000000}"/>
            </a:ext>
          </a:extLst>
        </xdr:cNvPr>
        <xdr:cNvGrpSpPr/>
      </xdr:nvGrpSpPr>
      <xdr:grpSpPr>
        <a:xfrm>
          <a:off x="2840244" y="0"/>
          <a:ext cx="900000" cy="379840"/>
          <a:chOff x="2097804" y="31748"/>
          <a:chExt cx="900000" cy="380227"/>
        </a:xfrm>
        <a:solidFill>
          <a:schemeClr val="bg1">
            <a:lumMod val="85000"/>
          </a:schemeClr>
        </a:solidFill>
      </xdr:grpSpPr>
      <xdr:sp macro="" textlink="">
        <xdr:nvSpPr>
          <xdr:cNvPr id="51" name="Flecha: cheurón 50">
            <a:extLst>
              <a:ext uri="{FF2B5EF4-FFF2-40B4-BE49-F238E27FC236}">
                <a16:creationId xmlns:a16="http://schemas.microsoft.com/office/drawing/2014/main" id="{00000000-0008-0000-0A00-000033000000}"/>
              </a:ext>
            </a:extLst>
          </xdr:cNvPr>
          <xdr:cNvSpPr/>
        </xdr:nvSpPr>
        <xdr:spPr>
          <a:xfrm>
            <a:off x="2097804" y="75479"/>
            <a:ext cx="900000" cy="284074"/>
          </a:xfrm>
          <a:prstGeom prst="chevron">
            <a:avLst>
              <a:gd name="adj" fmla="val 25204"/>
            </a:avLst>
          </a:prstGeom>
          <a:grp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endParaRPr lang="en-US" sz="1000" b="1">
              <a:solidFill>
                <a:schemeClr val="bg2">
                  <a:lumMod val="50000"/>
                </a:schemeClr>
              </a:solidFill>
            </a:endParaRPr>
          </a:p>
        </xdr:txBody>
      </xdr:sp>
      <xdr:sp macro="" textlink="">
        <xdr:nvSpPr>
          <xdr:cNvPr id="52" name="CuadroTexto 51">
            <a:extLst>
              <a:ext uri="{FF2B5EF4-FFF2-40B4-BE49-F238E27FC236}">
                <a16:creationId xmlns:a16="http://schemas.microsoft.com/office/drawing/2014/main" id="{00000000-0008-0000-0A00-000034000000}"/>
              </a:ext>
            </a:extLst>
          </xdr:cNvPr>
          <xdr:cNvSpPr txBox="1"/>
        </xdr:nvSpPr>
        <xdr:spPr>
          <a:xfrm>
            <a:off x="2286000" y="31748"/>
            <a:ext cx="672171" cy="3802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900" b="1">
                <a:solidFill>
                  <a:schemeClr val="bg2">
                    <a:lumMod val="50000"/>
                  </a:schemeClr>
                </a:solidFill>
                <a:effectLst/>
                <a:latin typeface="+mn-lt"/>
                <a:ea typeface="+mn-ea"/>
                <a:cs typeface="+mn-cs"/>
              </a:rPr>
              <a:t>Muros</a:t>
            </a:r>
            <a:r>
              <a:rPr lang="en-US" sz="900" b="1" baseline="0">
                <a:solidFill>
                  <a:schemeClr val="bg2">
                    <a:lumMod val="50000"/>
                  </a:schemeClr>
                </a:solidFill>
                <a:effectLst/>
                <a:latin typeface="+mn-lt"/>
                <a:ea typeface="+mn-ea"/>
                <a:cs typeface="+mn-cs"/>
              </a:rPr>
              <a:t> Interiores</a:t>
            </a:r>
            <a:endParaRPr lang="en-US" sz="900">
              <a:solidFill>
                <a:schemeClr val="bg2">
                  <a:lumMod val="50000"/>
                </a:schemeClr>
              </a:solidFill>
              <a:effectLst/>
            </a:endParaRPr>
          </a:p>
        </xdr:txBody>
      </xdr:sp>
    </xdr:grpSp>
    <xdr:clientData/>
  </xdr:twoCellAnchor>
  <xdr:twoCellAnchor editAs="absolute">
    <xdr:from>
      <xdr:col>1</xdr:col>
      <xdr:colOff>1848037</xdr:colOff>
      <xdr:row>0</xdr:row>
      <xdr:rowOff>112</xdr:rowOff>
    </xdr:from>
    <xdr:to>
      <xdr:col>2</xdr:col>
      <xdr:colOff>710515</xdr:colOff>
      <xdr:row>2</xdr:row>
      <xdr:rowOff>25556</xdr:rowOff>
    </xdr:to>
    <xdr:grpSp>
      <xdr:nvGrpSpPr>
        <xdr:cNvPr id="53" name="Grupo 52">
          <a:hlinkClick xmlns:r="http://schemas.openxmlformats.org/officeDocument/2006/relationships" r:id="rId16"/>
          <a:extLst>
            <a:ext uri="{FF2B5EF4-FFF2-40B4-BE49-F238E27FC236}">
              <a16:creationId xmlns:a16="http://schemas.microsoft.com/office/drawing/2014/main" id="{00000000-0008-0000-0A00-000035000000}"/>
            </a:ext>
          </a:extLst>
        </xdr:cNvPr>
        <xdr:cNvGrpSpPr/>
      </xdr:nvGrpSpPr>
      <xdr:grpSpPr>
        <a:xfrm>
          <a:off x="3705412" y="112"/>
          <a:ext cx="902416" cy="390569"/>
          <a:chOff x="2962972" y="31860"/>
          <a:chExt cx="900000" cy="390956"/>
        </a:xfrm>
        <a:solidFill>
          <a:schemeClr val="bg1">
            <a:lumMod val="85000"/>
          </a:schemeClr>
        </a:solidFill>
      </xdr:grpSpPr>
      <xdr:sp macro="" textlink="">
        <xdr:nvSpPr>
          <xdr:cNvPr id="54" name="Flecha: cheurón 53">
            <a:extLst>
              <a:ext uri="{FF2B5EF4-FFF2-40B4-BE49-F238E27FC236}">
                <a16:creationId xmlns:a16="http://schemas.microsoft.com/office/drawing/2014/main" id="{00000000-0008-0000-0A00-000036000000}"/>
              </a:ext>
            </a:extLst>
          </xdr:cNvPr>
          <xdr:cNvSpPr/>
        </xdr:nvSpPr>
        <xdr:spPr>
          <a:xfrm>
            <a:off x="2962972" y="75479"/>
            <a:ext cx="900000" cy="284074"/>
          </a:xfrm>
          <a:prstGeom prst="chevron">
            <a:avLst>
              <a:gd name="adj" fmla="val 25204"/>
            </a:avLst>
          </a:prstGeom>
          <a:grp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endParaRPr lang="en-US" sz="900" b="1">
              <a:solidFill>
                <a:schemeClr val="bg2">
                  <a:lumMod val="50000"/>
                </a:schemeClr>
              </a:solidFill>
            </a:endParaRPr>
          </a:p>
        </xdr:txBody>
      </xdr:sp>
      <xdr:sp macro="" textlink="">
        <xdr:nvSpPr>
          <xdr:cNvPr id="55" name="CuadroTexto 54">
            <a:extLst>
              <a:ext uri="{FF2B5EF4-FFF2-40B4-BE49-F238E27FC236}">
                <a16:creationId xmlns:a16="http://schemas.microsoft.com/office/drawing/2014/main" id="{00000000-0008-0000-0A00-000037000000}"/>
              </a:ext>
            </a:extLst>
          </xdr:cNvPr>
          <xdr:cNvSpPr txBox="1"/>
        </xdr:nvSpPr>
        <xdr:spPr>
          <a:xfrm>
            <a:off x="3187700" y="31860"/>
            <a:ext cx="662568" cy="3909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900" b="1">
                <a:solidFill>
                  <a:schemeClr val="bg2">
                    <a:lumMod val="50000"/>
                  </a:schemeClr>
                </a:solidFill>
                <a:effectLst/>
                <a:latin typeface="+mn-lt"/>
                <a:ea typeface="+mn-ea"/>
                <a:cs typeface="+mn-cs"/>
              </a:rPr>
              <a:t>Muros</a:t>
            </a:r>
            <a:r>
              <a:rPr lang="en-US" sz="900" b="1" baseline="0">
                <a:solidFill>
                  <a:schemeClr val="bg2">
                    <a:lumMod val="50000"/>
                  </a:schemeClr>
                </a:solidFill>
                <a:effectLst/>
                <a:latin typeface="+mn-lt"/>
                <a:ea typeface="+mn-ea"/>
                <a:cs typeface="+mn-cs"/>
              </a:rPr>
              <a:t> Exteriores</a:t>
            </a:r>
            <a:endParaRPr lang="en-US" sz="900">
              <a:solidFill>
                <a:schemeClr val="bg2">
                  <a:lumMod val="50000"/>
                </a:schemeClr>
              </a:solidFill>
              <a:effectLst/>
            </a:endParaRPr>
          </a:p>
        </xdr:txBody>
      </xdr:sp>
    </xdr:grpSp>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8</xdr:col>
      <xdr:colOff>565150</xdr:colOff>
      <xdr:row>30</xdr:row>
      <xdr:rowOff>112969</xdr:rowOff>
    </xdr:to>
    <xdr:pic>
      <xdr:nvPicPr>
        <xdr:cNvPr id="65" name="Imagen 64">
          <a:extLst>
            <a:ext uri="{FF2B5EF4-FFF2-40B4-BE49-F238E27FC236}">
              <a16:creationId xmlns:a16="http://schemas.microsoft.com/office/drawing/2014/main" id="{00000000-0008-0000-0B00-000041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r="14297"/>
        <a:stretch/>
      </xdr:blipFill>
      <xdr:spPr>
        <a:xfrm>
          <a:off x="0" y="0"/>
          <a:ext cx="6661150" cy="5637469"/>
        </a:xfrm>
        <a:prstGeom prst="rect">
          <a:avLst/>
        </a:prstGeom>
      </xdr:spPr>
    </xdr:pic>
    <xdr:clientData/>
  </xdr:twoCellAnchor>
  <xdr:twoCellAnchor editAs="oneCell">
    <xdr:from>
      <xdr:col>11</xdr:col>
      <xdr:colOff>482601</xdr:colOff>
      <xdr:row>0</xdr:row>
      <xdr:rowOff>69851</xdr:rowOff>
    </xdr:from>
    <xdr:to>
      <xdr:col>14</xdr:col>
      <xdr:colOff>57150</xdr:colOff>
      <xdr:row>8</xdr:row>
      <xdr:rowOff>129411</xdr:rowOff>
    </xdr:to>
    <xdr:pic macro="[0]!Validar">
      <xdr:nvPicPr>
        <xdr:cNvPr id="2" name="Imagen 1">
          <a:extLst>
            <a:ext uri="{FF2B5EF4-FFF2-40B4-BE49-F238E27FC236}">
              <a16:creationId xmlns:a16="http://schemas.microsoft.com/office/drawing/2014/main" id="{00000000-0008-0000-0B00-000002000000}"/>
            </a:ext>
          </a:extLst>
        </xdr:cNvPr>
        <xdr:cNvPicPr>
          <a:picLocks noChangeAspect="1"/>
        </xdr:cNvPicPr>
      </xdr:nvPicPr>
      <xdr:blipFill>
        <a:blip xmlns:r="http://schemas.openxmlformats.org/officeDocument/2006/relationships" r:embed="rId2"/>
        <a:stretch>
          <a:fillRect/>
        </a:stretch>
      </xdr:blipFill>
      <xdr:spPr>
        <a:xfrm>
          <a:off x="8864601" y="69851"/>
          <a:ext cx="1860549" cy="1532760"/>
        </a:xfrm>
        <a:prstGeom prst="rect">
          <a:avLst/>
        </a:prstGeom>
      </xdr:spPr>
    </xdr:pic>
    <xdr:clientData/>
  </xdr:twoCellAnchor>
  <xdr:twoCellAnchor>
    <xdr:from>
      <xdr:col>10</xdr:col>
      <xdr:colOff>238125</xdr:colOff>
      <xdr:row>10</xdr:row>
      <xdr:rowOff>6350</xdr:rowOff>
    </xdr:from>
    <xdr:to>
      <xdr:col>14</xdr:col>
      <xdr:colOff>12270</xdr:colOff>
      <xdr:row>12</xdr:row>
      <xdr:rowOff>178050</xdr:rowOff>
    </xdr:to>
    <xdr:grpSp>
      <xdr:nvGrpSpPr>
        <xdr:cNvPr id="48" name="Grupo 47">
          <a:hlinkClick xmlns:r="http://schemas.openxmlformats.org/officeDocument/2006/relationships" r:id="rId3"/>
          <a:extLst>
            <a:ext uri="{FF2B5EF4-FFF2-40B4-BE49-F238E27FC236}">
              <a16:creationId xmlns:a16="http://schemas.microsoft.com/office/drawing/2014/main" id="{00000000-0008-0000-0B00-000030000000}"/>
            </a:ext>
          </a:extLst>
        </xdr:cNvPr>
        <xdr:cNvGrpSpPr/>
      </xdr:nvGrpSpPr>
      <xdr:grpSpPr>
        <a:xfrm>
          <a:off x="7858125" y="1847850"/>
          <a:ext cx="2822145" cy="540000"/>
          <a:chOff x="8772525" y="1847850"/>
          <a:chExt cx="2822145" cy="540000"/>
        </a:xfrm>
      </xdr:grpSpPr>
      <xdr:sp macro="" textlink="">
        <xdr:nvSpPr>
          <xdr:cNvPr id="14" name="Rectángulo 13">
            <a:extLst>
              <a:ext uri="{FF2B5EF4-FFF2-40B4-BE49-F238E27FC236}">
                <a16:creationId xmlns:a16="http://schemas.microsoft.com/office/drawing/2014/main" id="{00000000-0008-0000-0B00-00000E000000}"/>
              </a:ext>
            </a:extLst>
          </xdr:cNvPr>
          <xdr:cNvSpPr/>
        </xdr:nvSpPr>
        <xdr:spPr>
          <a:xfrm>
            <a:off x="9434670" y="1963235"/>
            <a:ext cx="2160000" cy="406843"/>
          </a:xfrm>
          <a:prstGeom prst="rect">
            <a:avLst/>
          </a:prstGeom>
          <a:noFill/>
        </xdr:spPr>
        <xdr:txBody>
          <a:bodyPr wrap="none" lIns="91440" tIns="45720" rIns="91440" bIns="45720">
            <a:noAutofit/>
          </a:bodyPr>
          <a:lstStyle/>
          <a:p>
            <a:pPr algn="l"/>
            <a:r>
              <a:rPr lang="es-ES" sz="1400" b="0" cap="none" spc="50">
                <a:ln w="0"/>
                <a:solidFill>
                  <a:schemeClr val="tx1"/>
                </a:solidFill>
                <a:effectLst/>
                <a:latin typeface="Roboto" pitchFamily="2" charset="0"/>
                <a:ea typeface="Roboto" pitchFamily="2" charset="0"/>
              </a:rPr>
              <a:t>Registrar por</a:t>
            </a:r>
            <a:r>
              <a:rPr lang="es-ES" sz="1400" b="0" cap="none" spc="50" baseline="0">
                <a:ln w="0"/>
                <a:solidFill>
                  <a:schemeClr val="tx1"/>
                </a:solidFill>
                <a:effectLst/>
                <a:latin typeface="Roboto" pitchFamily="2" charset="0"/>
                <a:ea typeface="Roboto" pitchFamily="2" charset="0"/>
              </a:rPr>
              <a:t> Filtro</a:t>
            </a:r>
            <a:endParaRPr lang="es-ES" sz="1400" b="0" cap="none" spc="50">
              <a:ln w="0"/>
              <a:solidFill>
                <a:schemeClr val="tx1"/>
              </a:solidFill>
              <a:effectLst/>
              <a:latin typeface="Roboto" pitchFamily="2" charset="0"/>
              <a:ea typeface="Roboto" pitchFamily="2" charset="0"/>
            </a:endParaRPr>
          </a:p>
        </xdr:txBody>
      </xdr:sp>
      <xdr:grpSp>
        <xdr:nvGrpSpPr>
          <xdr:cNvPr id="25" name="Grupo 24">
            <a:extLst>
              <a:ext uri="{FF2B5EF4-FFF2-40B4-BE49-F238E27FC236}">
                <a16:creationId xmlns:a16="http://schemas.microsoft.com/office/drawing/2014/main" id="{00000000-0008-0000-0B00-000019000000}"/>
              </a:ext>
            </a:extLst>
          </xdr:cNvPr>
          <xdr:cNvGrpSpPr/>
        </xdr:nvGrpSpPr>
        <xdr:grpSpPr>
          <a:xfrm>
            <a:off x="8772525" y="1847850"/>
            <a:ext cx="540000" cy="540000"/>
            <a:chOff x="1301901" y="1263842"/>
            <a:chExt cx="1097280" cy="1097280"/>
          </a:xfrm>
        </xdr:grpSpPr>
        <xdr:sp macro="" textlink="">
          <xdr:nvSpPr>
            <xdr:cNvPr id="26" name="Oval 11">
              <a:extLst>
                <a:ext uri="{FF2B5EF4-FFF2-40B4-BE49-F238E27FC236}">
                  <a16:creationId xmlns:a16="http://schemas.microsoft.com/office/drawing/2014/main" id="{00000000-0008-0000-0B00-00001A000000}"/>
                </a:ext>
              </a:extLst>
            </xdr:cNvPr>
            <xdr:cNvSpPr>
              <a:spLocks noChangeArrowheads="1"/>
            </xdr:cNvSpPr>
          </xdr:nvSpPr>
          <xdr:spPr bwMode="auto">
            <a:xfrm>
              <a:off x="1301901" y="1263842"/>
              <a:ext cx="1097280" cy="1097280"/>
            </a:xfrm>
            <a:prstGeom prst="ellipse">
              <a:avLst/>
            </a:prstGeom>
            <a:solidFill>
              <a:srgbClr val="879E3D"/>
            </a:solidFill>
            <a:ln>
              <a:noFill/>
            </a:ln>
          </xdr:spPr>
          <xdr:txBody>
            <a:bodyPr vert="horz" wrap="square" lIns="91440" tIns="45720" rIns="91440" bIns="45720" numCol="1" anchor="t" anchorCtr="0" compatLnSpc="1">
              <a:prstTxWarp prst="textNoShape">
                <a:avLst/>
              </a:prstTxWarp>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endParaRPr lang="en-US"/>
            </a:p>
          </xdr:txBody>
        </xdr:sp>
        <xdr:sp macro="" textlink="">
          <xdr:nvSpPr>
            <xdr:cNvPr id="27" name="Freeform 145">
              <a:extLst>
                <a:ext uri="{FF2B5EF4-FFF2-40B4-BE49-F238E27FC236}">
                  <a16:creationId xmlns:a16="http://schemas.microsoft.com/office/drawing/2014/main" id="{00000000-0008-0000-0B00-00001B000000}"/>
                </a:ext>
              </a:extLst>
            </xdr:cNvPr>
            <xdr:cNvSpPr>
              <a:spLocks noEditPoints="1"/>
            </xdr:cNvSpPr>
          </xdr:nvSpPr>
          <xdr:spPr bwMode="auto">
            <a:xfrm>
              <a:off x="1533284" y="1464215"/>
              <a:ext cx="634514" cy="696534"/>
            </a:xfrm>
            <a:custGeom>
              <a:avLst/>
              <a:gdLst>
                <a:gd name="T0" fmla="*/ 301 w 615"/>
                <a:gd name="T1" fmla="*/ 7 h 675"/>
                <a:gd name="T2" fmla="*/ 315 w 615"/>
                <a:gd name="T3" fmla="*/ 7 h 675"/>
                <a:gd name="T4" fmla="*/ 374 w 615"/>
                <a:gd name="T5" fmla="*/ 140 h 675"/>
                <a:gd name="T6" fmla="*/ 384 w 615"/>
                <a:gd name="T7" fmla="*/ 150 h 675"/>
                <a:gd name="T8" fmla="*/ 311 w 615"/>
                <a:gd name="T9" fmla="*/ 223 h 675"/>
                <a:gd name="T10" fmla="*/ 310 w 615"/>
                <a:gd name="T11" fmla="*/ 223 h 675"/>
                <a:gd name="T12" fmla="*/ 309 w 615"/>
                <a:gd name="T13" fmla="*/ 224 h 675"/>
                <a:gd name="T14" fmla="*/ 306 w 615"/>
                <a:gd name="T15" fmla="*/ 224 h 675"/>
                <a:gd name="T16" fmla="*/ 305 w 615"/>
                <a:gd name="T17" fmla="*/ 223 h 675"/>
                <a:gd name="T18" fmla="*/ 304 w 615"/>
                <a:gd name="T19" fmla="*/ 223 h 675"/>
                <a:gd name="T20" fmla="*/ 231 w 615"/>
                <a:gd name="T21" fmla="*/ 150 h 675"/>
                <a:gd name="T22" fmla="*/ 241 w 615"/>
                <a:gd name="T23" fmla="*/ 140 h 675"/>
                <a:gd name="T24" fmla="*/ 609 w 615"/>
                <a:gd name="T25" fmla="*/ 197 h 675"/>
                <a:gd name="T26" fmla="*/ 402 w 615"/>
                <a:gd name="T27" fmla="*/ 524 h 675"/>
                <a:gd name="T28" fmla="*/ 315 w 615"/>
                <a:gd name="T29" fmla="*/ 546 h 675"/>
                <a:gd name="T30" fmla="*/ 374 w 615"/>
                <a:gd name="T31" fmla="*/ 591 h 675"/>
                <a:gd name="T32" fmla="*/ 384 w 615"/>
                <a:gd name="T33" fmla="*/ 601 h 675"/>
                <a:gd name="T34" fmla="*/ 311 w 615"/>
                <a:gd name="T35" fmla="*/ 673 h 675"/>
                <a:gd name="T36" fmla="*/ 310 w 615"/>
                <a:gd name="T37" fmla="*/ 674 h 675"/>
                <a:gd name="T38" fmla="*/ 309 w 615"/>
                <a:gd name="T39" fmla="*/ 675 h 675"/>
                <a:gd name="T40" fmla="*/ 306 w 615"/>
                <a:gd name="T41" fmla="*/ 675 h 675"/>
                <a:gd name="T42" fmla="*/ 305 w 615"/>
                <a:gd name="T43" fmla="*/ 674 h 675"/>
                <a:gd name="T44" fmla="*/ 304 w 615"/>
                <a:gd name="T45" fmla="*/ 673 h 675"/>
                <a:gd name="T46" fmla="*/ 231 w 615"/>
                <a:gd name="T47" fmla="*/ 601 h 675"/>
                <a:gd name="T48" fmla="*/ 241 w 615"/>
                <a:gd name="T49" fmla="*/ 591 h 675"/>
                <a:gd name="T50" fmla="*/ 301 w 615"/>
                <a:gd name="T51" fmla="*/ 546 h 675"/>
                <a:gd name="T52" fmla="*/ 213 w 615"/>
                <a:gd name="T53" fmla="*/ 524 h 675"/>
                <a:gd name="T54" fmla="*/ 6 w 615"/>
                <a:gd name="T55" fmla="*/ 197 h 675"/>
                <a:gd name="T56" fmla="*/ 83 w 615"/>
                <a:gd name="T57" fmla="*/ 123 h 675"/>
                <a:gd name="T58" fmla="*/ 275 w 615"/>
                <a:gd name="T59" fmla="*/ 98 h 675"/>
                <a:gd name="T60" fmla="*/ 275 w 615"/>
                <a:gd name="T61" fmla="*/ 112 h 675"/>
                <a:gd name="T62" fmla="*/ 15 w 615"/>
                <a:gd name="T63" fmla="*/ 182 h 675"/>
                <a:gd name="T64" fmla="*/ 18 w 615"/>
                <a:gd name="T65" fmla="*/ 191 h 675"/>
                <a:gd name="T66" fmla="*/ 597 w 615"/>
                <a:gd name="T67" fmla="*/ 191 h 675"/>
                <a:gd name="T68" fmla="*/ 601 w 615"/>
                <a:gd name="T69" fmla="*/ 182 h 675"/>
                <a:gd name="T70" fmla="*/ 340 w 615"/>
                <a:gd name="T71" fmla="*/ 112 h 675"/>
                <a:gd name="T72" fmla="*/ 340 w 615"/>
                <a:gd name="T73" fmla="*/ 98 h 675"/>
                <a:gd name="T74" fmla="*/ 615 w 615"/>
                <a:gd name="T75" fmla="*/ 180 h 675"/>
                <a:gd name="T76" fmla="*/ 577 w 615"/>
                <a:gd name="T77" fmla="*/ 221 h 675"/>
                <a:gd name="T78" fmla="*/ 38 w 615"/>
                <a:gd name="T79" fmla="*/ 221 h 675"/>
                <a:gd name="T80" fmla="*/ 225 w 615"/>
                <a:gd name="T81" fmla="*/ 516 h 675"/>
                <a:gd name="T82" fmla="*/ 308 w 615"/>
                <a:gd name="T83" fmla="*/ 532 h 675"/>
                <a:gd name="T84" fmla="*/ 390 w 615"/>
                <a:gd name="T85" fmla="*/ 516 h 675"/>
                <a:gd name="T86" fmla="*/ 577 w 615"/>
                <a:gd name="T87" fmla="*/ 221 h 675"/>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Lst>
              <a:rect l="0" t="0" r="r" b="b"/>
              <a:pathLst>
                <a:path w="615" h="675">
                  <a:moveTo>
                    <a:pt x="301" y="200"/>
                  </a:moveTo>
                  <a:cubicBezTo>
                    <a:pt x="301" y="7"/>
                    <a:pt x="301" y="7"/>
                    <a:pt x="301" y="7"/>
                  </a:cubicBezTo>
                  <a:cubicBezTo>
                    <a:pt x="301" y="3"/>
                    <a:pt x="304" y="0"/>
                    <a:pt x="308" y="0"/>
                  </a:cubicBezTo>
                  <a:cubicBezTo>
                    <a:pt x="311" y="0"/>
                    <a:pt x="315" y="3"/>
                    <a:pt x="315" y="7"/>
                  </a:cubicBezTo>
                  <a:cubicBezTo>
                    <a:pt x="315" y="200"/>
                    <a:pt x="315" y="200"/>
                    <a:pt x="315" y="200"/>
                  </a:cubicBezTo>
                  <a:cubicBezTo>
                    <a:pt x="374" y="140"/>
                    <a:pt x="374" y="140"/>
                    <a:pt x="374" y="140"/>
                  </a:cubicBezTo>
                  <a:cubicBezTo>
                    <a:pt x="377" y="137"/>
                    <a:pt x="382" y="137"/>
                    <a:pt x="384" y="140"/>
                  </a:cubicBezTo>
                  <a:cubicBezTo>
                    <a:pt x="387" y="143"/>
                    <a:pt x="387" y="147"/>
                    <a:pt x="384" y="150"/>
                  </a:cubicBezTo>
                  <a:cubicBezTo>
                    <a:pt x="313" y="222"/>
                    <a:pt x="313" y="222"/>
                    <a:pt x="313" y="222"/>
                  </a:cubicBezTo>
                  <a:cubicBezTo>
                    <a:pt x="312" y="222"/>
                    <a:pt x="312" y="223"/>
                    <a:pt x="311" y="223"/>
                  </a:cubicBezTo>
                  <a:cubicBezTo>
                    <a:pt x="311" y="223"/>
                    <a:pt x="311" y="223"/>
                    <a:pt x="311" y="223"/>
                  </a:cubicBezTo>
                  <a:cubicBezTo>
                    <a:pt x="311" y="223"/>
                    <a:pt x="310" y="223"/>
                    <a:pt x="310" y="223"/>
                  </a:cubicBezTo>
                  <a:cubicBezTo>
                    <a:pt x="310" y="224"/>
                    <a:pt x="310" y="224"/>
                    <a:pt x="310" y="224"/>
                  </a:cubicBezTo>
                  <a:cubicBezTo>
                    <a:pt x="309" y="224"/>
                    <a:pt x="309" y="224"/>
                    <a:pt x="309" y="224"/>
                  </a:cubicBezTo>
                  <a:cubicBezTo>
                    <a:pt x="308" y="224"/>
                    <a:pt x="308" y="224"/>
                    <a:pt x="308" y="224"/>
                  </a:cubicBezTo>
                  <a:cubicBezTo>
                    <a:pt x="307" y="224"/>
                    <a:pt x="307" y="224"/>
                    <a:pt x="306" y="224"/>
                  </a:cubicBezTo>
                  <a:cubicBezTo>
                    <a:pt x="306" y="224"/>
                    <a:pt x="306" y="224"/>
                    <a:pt x="306" y="224"/>
                  </a:cubicBezTo>
                  <a:cubicBezTo>
                    <a:pt x="305" y="224"/>
                    <a:pt x="305" y="224"/>
                    <a:pt x="305" y="223"/>
                  </a:cubicBezTo>
                  <a:cubicBezTo>
                    <a:pt x="305" y="223"/>
                    <a:pt x="304" y="223"/>
                    <a:pt x="304" y="223"/>
                  </a:cubicBezTo>
                  <a:cubicBezTo>
                    <a:pt x="304" y="223"/>
                    <a:pt x="304" y="223"/>
                    <a:pt x="304" y="223"/>
                  </a:cubicBezTo>
                  <a:cubicBezTo>
                    <a:pt x="303" y="223"/>
                    <a:pt x="303" y="222"/>
                    <a:pt x="303" y="222"/>
                  </a:cubicBezTo>
                  <a:cubicBezTo>
                    <a:pt x="231" y="150"/>
                    <a:pt x="231" y="150"/>
                    <a:pt x="231" y="150"/>
                  </a:cubicBezTo>
                  <a:cubicBezTo>
                    <a:pt x="228" y="147"/>
                    <a:pt x="228" y="143"/>
                    <a:pt x="231" y="140"/>
                  </a:cubicBezTo>
                  <a:cubicBezTo>
                    <a:pt x="233" y="137"/>
                    <a:pt x="238" y="137"/>
                    <a:pt x="241" y="140"/>
                  </a:cubicBezTo>
                  <a:lnTo>
                    <a:pt x="301" y="200"/>
                  </a:lnTo>
                  <a:close/>
                  <a:moveTo>
                    <a:pt x="609" y="197"/>
                  </a:moveTo>
                  <a:cubicBezTo>
                    <a:pt x="505" y="361"/>
                    <a:pt x="505" y="361"/>
                    <a:pt x="505" y="361"/>
                  </a:cubicBezTo>
                  <a:cubicBezTo>
                    <a:pt x="454" y="442"/>
                    <a:pt x="402" y="523"/>
                    <a:pt x="402" y="524"/>
                  </a:cubicBezTo>
                  <a:cubicBezTo>
                    <a:pt x="402" y="524"/>
                    <a:pt x="402" y="524"/>
                    <a:pt x="402" y="524"/>
                  </a:cubicBezTo>
                  <a:cubicBezTo>
                    <a:pt x="393" y="538"/>
                    <a:pt x="348" y="545"/>
                    <a:pt x="315" y="546"/>
                  </a:cubicBezTo>
                  <a:cubicBezTo>
                    <a:pt x="315" y="651"/>
                    <a:pt x="315" y="651"/>
                    <a:pt x="315" y="651"/>
                  </a:cubicBezTo>
                  <a:cubicBezTo>
                    <a:pt x="374" y="591"/>
                    <a:pt x="374" y="591"/>
                    <a:pt x="374" y="591"/>
                  </a:cubicBezTo>
                  <a:cubicBezTo>
                    <a:pt x="377" y="588"/>
                    <a:pt x="382" y="588"/>
                    <a:pt x="384" y="591"/>
                  </a:cubicBezTo>
                  <a:cubicBezTo>
                    <a:pt x="387" y="594"/>
                    <a:pt x="387" y="598"/>
                    <a:pt x="384" y="601"/>
                  </a:cubicBezTo>
                  <a:cubicBezTo>
                    <a:pt x="313" y="673"/>
                    <a:pt x="313" y="673"/>
                    <a:pt x="313" y="673"/>
                  </a:cubicBezTo>
                  <a:cubicBezTo>
                    <a:pt x="312" y="673"/>
                    <a:pt x="312" y="673"/>
                    <a:pt x="311" y="673"/>
                  </a:cubicBezTo>
                  <a:cubicBezTo>
                    <a:pt x="311" y="674"/>
                    <a:pt x="311" y="674"/>
                    <a:pt x="311" y="674"/>
                  </a:cubicBezTo>
                  <a:cubicBezTo>
                    <a:pt x="311" y="674"/>
                    <a:pt x="310" y="674"/>
                    <a:pt x="310" y="674"/>
                  </a:cubicBezTo>
                  <a:cubicBezTo>
                    <a:pt x="310" y="674"/>
                    <a:pt x="310" y="674"/>
                    <a:pt x="310" y="674"/>
                  </a:cubicBezTo>
                  <a:cubicBezTo>
                    <a:pt x="309" y="674"/>
                    <a:pt x="309" y="674"/>
                    <a:pt x="309" y="675"/>
                  </a:cubicBezTo>
                  <a:cubicBezTo>
                    <a:pt x="308" y="675"/>
                    <a:pt x="308" y="675"/>
                    <a:pt x="308" y="675"/>
                  </a:cubicBezTo>
                  <a:cubicBezTo>
                    <a:pt x="307" y="675"/>
                    <a:pt x="307" y="675"/>
                    <a:pt x="306" y="675"/>
                  </a:cubicBezTo>
                  <a:cubicBezTo>
                    <a:pt x="306" y="674"/>
                    <a:pt x="306" y="674"/>
                    <a:pt x="306" y="674"/>
                  </a:cubicBezTo>
                  <a:cubicBezTo>
                    <a:pt x="305" y="674"/>
                    <a:pt x="305" y="674"/>
                    <a:pt x="305" y="674"/>
                  </a:cubicBezTo>
                  <a:cubicBezTo>
                    <a:pt x="305" y="674"/>
                    <a:pt x="304" y="674"/>
                    <a:pt x="304" y="674"/>
                  </a:cubicBezTo>
                  <a:cubicBezTo>
                    <a:pt x="304" y="674"/>
                    <a:pt x="304" y="674"/>
                    <a:pt x="304" y="673"/>
                  </a:cubicBezTo>
                  <a:cubicBezTo>
                    <a:pt x="303" y="673"/>
                    <a:pt x="303" y="673"/>
                    <a:pt x="303" y="673"/>
                  </a:cubicBezTo>
                  <a:cubicBezTo>
                    <a:pt x="231" y="601"/>
                    <a:pt x="231" y="601"/>
                    <a:pt x="231" y="601"/>
                  </a:cubicBezTo>
                  <a:cubicBezTo>
                    <a:pt x="228" y="598"/>
                    <a:pt x="228" y="594"/>
                    <a:pt x="231" y="591"/>
                  </a:cubicBezTo>
                  <a:cubicBezTo>
                    <a:pt x="233" y="588"/>
                    <a:pt x="238" y="588"/>
                    <a:pt x="241" y="591"/>
                  </a:cubicBezTo>
                  <a:cubicBezTo>
                    <a:pt x="301" y="651"/>
                    <a:pt x="301" y="651"/>
                    <a:pt x="301" y="651"/>
                  </a:cubicBezTo>
                  <a:cubicBezTo>
                    <a:pt x="301" y="546"/>
                    <a:pt x="301" y="546"/>
                    <a:pt x="301" y="546"/>
                  </a:cubicBezTo>
                  <a:cubicBezTo>
                    <a:pt x="268" y="545"/>
                    <a:pt x="223" y="538"/>
                    <a:pt x="213" y="524"/>
                  </a:cubicBezTo>
                  <a:cubicBezTo>
                    <a:pt x="213" y="524"/>
                    <a:pt x="213" y="524"/>
                    <a:pt x="213" y="524"/>
                  </a:cubicBezTo>
                  <a:cubicBezTo>
                    <a:pt x="213" y="523"/>
                    <a:pt x="123" y="382"/>
                    <a:pt x="62" y="285"/>
                  </a:cubicBezTo>
                  <a:cubicBezTo>
                    <a:pt x="6" y="197"/>
                    <a:pt x="6" y="197"/>
                    <a:pt x="6" y="197"/>
                  </a:cubicBezTo>
                  <a:cubicBezTo>
                    <a:pt x="2" y="192"/>
                    <a:pt x="0" y="186"/>
                    <a:pt x="0" y="180"/>
                  </a:cubicBezTo>
                  <a:cubicBezTo>
                    <a:pt x="0" y="158"/>
                    <a:pt x="29" y="138"/>
                    <a:pt x="83" y="123"/>
                  </a:cubicBezTo>
                  <a:cubicBezTo>
                    <a:pt x="133" y="109"/>
                    <a:pt x="201" y="100"/>
                    <a:pt x="275" y="98"/>
                  </a:cubicBezTo>
                  <a:cubicBezTo>
                    <a:pt x="275" y="98"/>
                    <a:pt x="275" y="98"/>
                    <a:pt x="275" y="98"/>
                  </a:cubicBezTo>
                  <a:cubicBezTo>
                    <a:pt x="279" y="98"/>
                    <a:pt x="282" y="101"/>
                    <a:pt x="282" y="105"/>
                  </a:cubicBezTo>
                  <a:cubicBezTo>
                    <a:pt x="282" y="109"/>
                    <a:pt x="279" y="112"/>
                    <a:pt x="275" y="112"/>
                  </a:cubicBezTo>
                  <a:cubicBezTo>
                    <a:pt x="114" y="117"/>
                    <a:pt x="14" y="151"/>
                    <a:pt x="14" y="180"/>
                  </a:cubicBezTo>
                  <a:cubicBezTo>
                    <a:pt x="14" y="181"/>
                    <a:pt x="14" y="182"/>
                    <a:pt x="15" y="182"/>
                  </a:cubicBezTo>
                  <a:cubicBezTo>
                    <a:pt x="15" y="185"/>
                    <a:pt x="16" y="187"/>
                    <a:pt x="17" y="189"/>
                  </a:cubicBezTo>
                  <a:cubicBezTo>
                    <a:pt x="18" y="191"/>
                    <a:pt x="18" y="191"/>
                    <a:pt x="18" y="191"/>
                  </a:cubicBezTo>
                  <a:cubicBezTo>
                    <a:pt x="40" y="220"/>
                    <a:pt x="153" y="249"/>
                    <a:pt x="308" y="249"/>
                  </a:cubicBezTo>
                  <a:cubicBezTo>
                    <a:pt x="462" y="249"/>
                    <a:pt x="575" y="220"/>
                    <a:pt x="597" y="191"/>
                  </a:cubicBezTo>
                  <a:cubicBezTo>
                    <a:pt x="598" y="189"/>
                    <a:pt x="598" y="189"/>
                    <a:pt x="598" y="189"/>
                  </a:cubicBezTo>
                  <a:cubicBezTo>
                    <a:pt x="599" y="187"/>
                    <a:pt x="600" y="185"/>
                    <a:pt x="601" y="182"/>
                  </a:cubicBezTo>
                  <a:cubicBezTo>
                    <a:pt x="601" y="182"/>
                    <a:pt x="601" y="181"/>
                    <a:pt x="601" y="180"/>
                  </a:cubicBezTo>
                  <a:cubicBezTo>
                    <a:pt x="601" y="151"/>
                    <a:pt x="501" y="117"/>
                    <a:pt x="340" y="112"/>
                  </a:cubicBezTo>
                  <a:cubicBezTo>
                    <a:pt x="336" y="112"/>
                    <a:pt x="333" y="109"/>
                    <a:pt x="333" y="105"/>
                  </a:cubicBezTo>
                  <a:cubicBezTo>
                    <a:pt x="333" y="101"/>
                    <a:pt x="336" y="98"/>
                    <a:pt x="340" y="98"/>
                  </a:cubicBezTo>
                  <a:cubicBezTo>
                    <a:pt x="414" y="100"/>
                    <a:pt x="482" y="109"/>
                    <a:pt x="532" y="123"/>
                  </a:cubicBezTo>
                  <a:cubicBezTo>
                    <a:pt x="586" y="138"/>
                    <a:pt x="615" y="158"/>
                    <a:pt x="615" y="180"/>
                  </a:cubicBezTo>
                  <a:cubicBezTo>
                    <a:pt x="615" y="186"/>
                    <a:pt x="613" y="192"/>
                    <a:pt x="609" y="197"/>
                  </a:cubicBezTo>
                  <a:close/>
                  <a:moveTo>
                    <a:pt x="577" y="221"/>
                  </a:moveTo>
                  <a:cubicBezTo>
                    <a:pt x="522" y="248"/>
                    <a:pt x="412" y="263"/>
                    <a:pt x="308" y="263"/>
                  </a:cubicBezTo>
                  <a:cubicBezTo>
                    <a:pt x="203" y="263"/>
                    <a:pt x="94" y="248"/>
                    <a:pt x="38" y="221"/>
                  </a:cubicBezTo>
                  <a:cubicBezTo>
                    <a:pt x="73" y="277"/>
                    <a:pt x="73" y="277"/>
                    <a:pt x="73" y="277"/>
                  </a:cubicBezTo>
                  <a:cubicBezTo>
                    <a:pt x="201" y="479"/>
                    <a:pt x="221" y="511"/>
                    <a:pt x="225" y="516"/>
                  </a:cubicBezTo>
                  <a:cubicBezTo>
                    <a:pt x="225" y="516"/>
                    <a:pt x="225" y="516"/>
                    <a:pt x="225" y="517"/>
                  </a:cubicBezTo>
                  <a:cubicBezTo>
                    <a:pt x="229" y="523"/>
                    <a:pt x="266" y="532"/>
                    <a:pt x="308" y="532"/>
                  </a:cubicBezTo>
                  <a:cubicBezTo>
                    <a:pt x="349" y="532"/>
                    <a:pt x="386" y="523"/>
                    <a:pt x="390" y="517"/>
                  </a:cubicBezTo>
                  <a:cubicBezTo>
                    <a:pt x="390" y="516"/>
                    <a:pt x="390" y="516"/>
                    <a:pt x="390" y="516"/>
                  </a:cubicBezTo>
                  <a:cubicBezTo>
                    <a:pt x="392" y="514"/>
                    <a:pt x="403" y="496"/>
                    <a:pt x="493" y="353"/>
                  </a:cubicBezTo>
                  <a:lnTo>
                    <a:pt x="577" y="221"/>
                  </a:lnTo>
                  <a:close/>
                </a:path>
              </a:pathLst>
            </a:custGeom>
            <a:solidFill>
              <a:srgbClr val="FFFFFF"/>
            </a:solidFill>
            <a:ln>
              <a:noFill/>
            </a:ln>
          </xdr:spPr>
          <xdr:txBody>
            <a:bodyPr vert="horz" wrap="square" lIns="91440" tIns="45720" rIns="91440" bIns="45720" numCol="1" anchor="t" anchorCtr="0" compatLnSpc="1">
              <a:prstTxWarp prst="textNoShape">
                <a:avLst/>
              </a:prstTxWarp>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endParaRPr lang="en-US"/>
            </a:p>
          </xdr:txBody>
        </xdr:sp>
      </xdr:grpSp>
    </xdr:grpSp>
    <xdr:clientData/>
  </xdr:twoCellAnchor>
  <xdr:twoCellAnchor>
    <xdr:from>
      <xdr:col>10</xdr:col>
      <xdr:colOff>238125</xdr:colOff>
      <xdr:row>13</xdr:row>
      <xdr:rowOff>107950</xdr:rowOff>
    </xdr:from>
    <xdr:to>
      <xdr:col>14</xdr:col>
      <xdr:colOff>12270</xdr:colOff>
      <xdr:row>16</xdr:row>
      <xdr:rowOff>95500</xdr:rowOff>
    </xdr:to>
    <xdr:grpSp>
      <xdr:nvGrpSpPr>
        <xdr:cNvPr id="49" name="Grupo 48">
          <a:hlinkClick xmlns:r="http://schemas.openxmlformats.org/officeDocument/2006/relationships" r:id="rId4"/>
          <a:extLst>
            <a:ext uri="{FF2B5EF4-FFF2-40B4-BE49-F238E27FC236}">
              <a16:creationId xmlns:a16="http://schemas.microsoft.com/office/drawing/2014/main" id="{00000000-0008-0000-0B00-000031000000}"/>
            </a:ext>
          </a:extLst>
        </xdr:cNvPr>
        <xdr:cNvGrpSpPr/>
      </xdr:nvGrpSpPr>
      <xdr:grpSpPr>
        <a:xfrm>
          <a:off x="7858125" y="2501900"/>
          <a:ext cx="2822145" cy="540000"/>
          <a:chOff x="8772525" y="2501900"/>
          <a:chExt cx="2822145" cy="540000"/>
        </a:xfrm>
      </xdr:grpSpPr>
      <xdr:sp macro="" textlink="">
        <xdr:nvSpPr>
          <xdr:cNvPr id="18" name="Rectángulo 17">
            <a:extLst>
              <a:ext uri="{FF2B5EF4-FFF2-40B4-BE49-F238E27FC236}">
                <a16:creationId xmlns:a16="http://schemas.microsoft.com/office/drawing/2014/main" id="{00000000-0008-0000-0B00-000012000000}"/>
              </a:ext>
            </a:extLst>
          </xdr:cNvPr>
          <xdr:cNvSpPr/>
        </xdr:nvSpPr>
        <xdr:spPr>
          <a:xfrm>
            <a:off x="9434670" y="2629985"/>
            <a:ext cx="2160000" cy="406843"/>
          </a:xfrm>
          <a:prstGeom prst="rect">
            <a:avLst/>
          </a:prstGeom>
          <a:noFill/>
        </xdr:spPr>
        <xdr:txBody>
          <a:bodyPr wrap="none" lIns="91440" tIns="45720" rIns="91440" bIns="45720">
            <a:noAutofit/>
          </a:bodyPr>
          <a:lstStyle/>
          <a:p>
            <a:pPr marL="0" indent="0" algn="l"/>
            <a:r>
              <a:rPr lang="es-ES" sz="1400" b="0" cap="none" spc="50">
                <a:ln w="0"/>
                <a:solidFill>
                  <a:schemeClr val="tx1"/>
                </a:solidFill>
                <a:effectLst/>
                <a:latin typeface="Roboto" pitchFamily="2" charset="0"/>
                <a:ea typeface="Roboto" pitchFamily="2" charset="0"/>
                <a:cs typeface="+mn-cs"/>
              </a:rPr>
              <a:t>Registrar</a:t>
            </a:r>
            <a:r>
              <a:rPr lang="es-ES" sz="1400" b="0" cap="none" spc="50">
                <a:ln w="0"/>
                <a:solidFill>
                  <a:schemeClr val="tx1"/>
                </a:solidFill>
                <a:effectLst>
                  <a:outerShdw blurRad="50800" dist="38100" dir="2700000" algn="tl" rotWithShape="0">
                    <a:prstClr val="black">
                      <a:alpha val="40000"/>
                    </a:prstClr>
                  </a:outerShdw>
                </a:effectLst>
                <a:latin typeface="Roboto" pitchFamily="2" charset="0"/>
                <a:ea typeface="Roboto" pitchFamily="2" charset="0"/>
                <a:cs typeface="+mn-cs"/>
              </a:rPr>
              <a:t> </a:t>
            </a:r>
            <a:r>
              <a:rPr lang="es-ES" sz="1400" b="0" cap="none" spc="50">
                <a:ln w="0"/>
                <a:solidFill>
                  <a:schemeClr val="tx1"/>
                </a:solidFill>
                <a:effectLst/>
                <a:latin typeface="Roboto" pitchFamily="2" charset="0"/>
                <a:ea typeface="Roboto" pitchFamily="2" charset="0"/>
                <a:cs typeface="+mn-cs"/>
              </a:rPr>
              <a:t>por</a:t>
            </a:r>
            <a:r>
              <a:rPr lang="es-ES" sz="1400" b="0" cap="none" spc="50">
                <a:ln w="0"/>
                <a:solidFill>
                  <a:schemeClr val="tx1"/>
                </a:solidFill>
                <a:effectLst>
                  <a:outerShdw blurRad="50800" dist="38100" dir="2700000" algn="tl" rotWithShape="0">
                    <a:prstClr val="black">
                      <a:alpha val="40000"/>
                    </a:prstClr>
                  </a:outerShdw>
                </a:effectLst>
                <a:latin typeface="Roboto" pitchFamily="2" charset="0"/>
                <a:ea typeface="Roboto" pitchFamily="2" charset="0"/>
                <a:cs typeface="+mn-cs"/>
              </a:rPr>
              <a:t> </a:t>
            </a:r>
            <a:r>
              <a:rPr lang="es-ES" sz="1400" b="0" cap="none" spc="50">
                <a:ln w="0"/>
                <a:solidFill>
                  <a:schemeClr val="tx1"/>
                </a:solidFill>
                <a:effectLst/>
                <a:latin typeface="Roboto" pitchFamily="2" charset="0"/>
                <a:ea typeface="Roboto" pitchFamily="2" charset="0"/>
                <a:cs typeface="+mn-cs"/>
              </a:rPr>
              <a:t>Elemento Constructivo</a:t>
            </a:r>
          </a:p>
        </xdr:txBody>
      </xdr:sp>
      <xdr:grpSp>
        <xdr:nvGrpSpPr>
          <xdr:cNvPr id="37" name="Grupo 36">
            <a:extLst>
              <a:ext uri="{FF2B5EF4-FFF2-40B4-BE49-F238E27FC236}">
                <a16:creationId xmlns:a16="http://schemas.microsoft.com/office/drawing/2014/main" id="{00000000-0008-0000-0B00-000025000000}"/>
              </a:ext>
            </a:extLst>
          </xdr:cNvPr>
          <xdr:cNvGrpSpPr/>
        </xdr:nvGrpSpPr>
        <xdr:grpSpPr>
          <a:xfrm>
            <a:off x="8772525" y="2501900"/>
            <a:ext cx="540000" cy="540000"/>
            <a:chOff x="1301901" y="2787001"/>
            <a:chExt cx="1097280" cy="1097280"/>
          </a:xfrm>
        </xdr:grpSpPr>
        <xdr:sp macro="" textlink="">
          <xdr:nvSpPr>
            <xdr:cNvPr id="38" name="Oval 11">
              <a:extLst>
                <a:ext uri="{FF2B5EF4-FFF2-40B4-BE49-F238E27FC236}">
                  <a16:creationId xmlns:a16="http://schemas.microsoft.com/office/drawing/2014/main" id="{00000000-0008-0000-0B00-000026000000}"/>
                </a:ext>
              </a:extLst>
            </xdr:cNvPr>
            <xdr:cNvSpPr>
              <a:spLocks noChangeArrowheads="1"/>
            </xdr:cNvSpPr>
          </xdr:nvSpPr>
          <xdr:spPr bwMode="auto">
            <a:xfrm>
              <a:off x="1301901" y="2787001"/>
              <a:ext cx="1097280" cy="1097280"/>
            </a:xfrm>
            <a:prstGeom prst="ellipse">
              <a:avLst/>
            </a:prstGeom>
            <a:solidFill>
              <a:srgbClr val="879E3D"/>
            </a:solidFill>
            <a:ln>
              <a:noFill/>
            </a:ln>
          </xdr:spPr>
          <xdr:txBody>
            <a:bodyPr vert="horz" wrap="square" lIns="91440" tIns="45720" rIns="91440" bIns="45720" numCol="1" anchor="t" anchorCtr="0" compatLnSpc="1">
              <a:prstTxWarp prst="textNoShape">
                <a:avLst/>
              </a:prstTxWarp>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endParaRPr lang="en-US"/>
            </a:p>
          </xdr:txBody>
        </xdr:sp>
        <xdr:grpSp>
          <xdr:nvGrpSpPr>
            <xdr:cNvPr id="39" name="Grupo 38">
              <a:extLst>
                <a:ext uri="{FF2B5EF4-FFF2-40B4-BE49-F238E27FC236}">
                  <a16:creationId xmlns:a16="http://schemas.microsoft.com/office/drawing/2014/main" id="{00000000-0008-0000-0B00-000027000000}"/>
                </a:ext>
              </a:extLst>
            </xdr:cNvPr>
            <xdr:cNvGrpSpPr/>
          </xdr:nvGrpSpPr>
          <xdr:grpSpPr>
            <a:xfrm>
              <a:off x="1487586" y="3095706"/>
              <a:ext cx="585687" cy="544210"/>
              <a:chOff x="1487586" y="3095706"/>
              <a:chExt cx="585687" cy="544210"/>
            </a:xfrm>
          </xdr:grpSpPr>
          <xdr:sp macro="" textlink="">
            <xdr:nvSpPr>
              <xdr:cNvPr id="40" name="Rectángulo 39">
                <a:extLst>
                  <a:ext uri="{FF2B5EF4-FFF2-40B4-BE49-F238E27FC236}">
                    <a16:creationId xmlns:a16="http://schemas.microsoft.com/office/drawing/2014/main" id="{00000000-0008-0000-0B00-000028000000}"/>
                  </a:ext>
                </a:extLst>
              </xdr:cNvPr>
              <xdr:cNvSpPr/>
            </xdr:nvSpPr>
            <xdr:spPr>
              <a:xfrm>
                <a:off x="1487586" y="3095706"/>
                <a:ext cx="585687" cy="163683"/>
              </a:xfrm>
              <a:prstGeom prst="rect">
                <a:avLst/>
              </a:prstGeom>
              <a:noFill/>
              <a:ln w="127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algn="ctr"/>
                <a:endParaRPr lang="es-MX"/>
              </a:p>
            </xdr:txBody>
          </xdr:sp>
          <xdr:cxnSp macro="">
            <xdr:nvCxnSpPr>
              <xdr:cNvPr id="41" name="Conector recto 40">
                <a:extLst>
                  <a:ext uri="{FF2B5EF4-FFF2-40B4-BE49-F238E27FC236}">
                    <a16:creationId xmlns:a16="http://schemas.microsoft.com/office/drawing/2014/main" id="{00000000-0008-0000-0B00-000029000000}"/>
                  </a:ext>
                </a:extLst>
              </xdr:cNvPr>
              <xdr:cNvCxnSpPr>
                <a:cxnSpLocks/>
              </xdr:cNvCxnSpPr>
            </xdr:nvCxnSpPr>
            <xdr:spPr>
              <a:xfrm>
                <a:off x="1933575" y="3095706"/>
                <a:ext cx="0" cy="163683"/>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sp macro="" textlink="">
            <xdr:nvSpPr>
              <xdr:cNvPr id="42" name="Triángulo rectángulo 41">
                <a:extLst>
                  <a:ext uri="{FF2B5EF4-FFF2-40B4-BE49-F238E27FC236}">
                    <a16:creationId xmlns:a16="http://schemas.microsoft.com/office/drawing/2014/main" id="{00000000-0008-0000-0B00-00002A000000}"/>
                  </a:ext>
                </a:extLst>
              </xdr:cNvPr>
              <xdr:cNvSpPr/>
            </xdr:nvSpPr>
            <xdr:spPr>
              <a:xfrm rot="18900000">
                <a:off x="1983217" y="3151144"/>
                <a:ext cx="43200" cy="43200"/>
              </a:xfrm>
              <a:prstGeom prst="rtTriangl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algn="ctr"/>
                <a:endParaRPr lang="es-MX"/>
              </a:p>
            </xdr:txBody>
          </xdr:sp>
          <xdr:sp macro="" textlink="">
            <xdr:nvSpPr>
              <xdr:cNvPr id="43" name="Rectángulo 42">
                <a:extLst>
                  <a:ext uri="{FF2B5EF4-FFF2-40B4-BE49-F238E27FC236}">
                    <a16:creationId xmlns:a16="http://schemas.microsoft.com/office/drawing/2014/main" id="{00000000-0008-0000-0B00-00002B000000}"/>
                  </a:ext>
                </a:extLst>
              </xdr:cNvPr>
              <xdr:cNvSpPr/>
            </xdr:nvSpPr>
            <xdr:spPr>
              <a:xfrm>
                <a:off x="1640732" y="3312550"/>
                <a:ext cx="432538" cy="78350"/>
              </a:xfrm>
              <a:prstGeom prst="rect">
                <a:avLst/>
              </a:prstGeom>
              <a:noFill/>
              <a:ln w="127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algn="ctr"/>
                <a:endParaRPr lang="es-MX"/>
              </a:p>
            </xdr:txBody>
          </xdr:sp>
          <xdr:sp macro="" textlink="">
            <xdr:nvSpPr>
              <xdr:cNvPr id="44" name="Rectángulo 43">
                <a:extLst>
                  <a:ext uri="{FF2B5EF4-FFF2-40B4-BE49-F238E27FC236}">
                    <a16:creationId xmlns:a16="http://schemas.microsoft.com/office/drawing/2014/main" id="{00000000-0008-0000-0B00-00002C000000}"/>
                  </a:ext>
                </a:extLst>
              </xdr:cNvPr>
              <xdr:cNvSpPr/>
            </xdr:nvSpPr>
            <xdr:spPr>
              <a:xfrm>
                <a:off x="1640732" y="3437058"/>
                <a:ext cx="432538" cy="78350"/>
              </a:xfrm>
              <a:prstGeom prst="rect">
                <a:avLst/>
              </a:prstGeom>
              <a:noFill/>
              <a:ln w="127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algn="ctr"/>
                <a:endParaRPr lang="es-MX"/>
              </a:p>
            </xdr:txBody>
          </xdr:sp>
          <xdr:sp macro="" textlink="">
            <xdr:nvSpPr>
              <xdr:cNvPr id="45" name="Rectángulo 44">
                <a:extLst>
                  <a:ext uri="{FF2B5EF4-FFF2-40B4-BE49-F238E27FC236}">
                    <a16:creationId xmlns:a16="http://schemas.microsoft.com/office/drawing/2014/main" id="{00000000-0008-0000-0B00-00002D000000}"/>
                  </a:ext>
                </a:extLst>
              </xdr:cNvPr>
              <xdr:cNvSpPr/>
            </xdr:nvSpPr>
            <xdr:spPr>
              <a:xfrm>
                <a:off x="1640732" y="3561566"/>
                <a:ext cx="432538" cy="78350"/>
              </a:xfrm>
              <a:prstGeom prst="rect">
                <a:avLst/>
              </a:prstGeom>
              <a:noFill/>
              <a:ln w="127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algn="ctr"/>
                <a:endParaRPr lang="es-MX"/>
              </a:p>
            </xdr:txBody>
          </xdr:sp>
        </xdr:grpSp>
      </xdr:grpSp>
    </xdr:grpSp>
    <xdr:clientData/>
  </xdr:twoCellAnchor>
  <xdr:twoCellAnchor editAs="oneCell">
    <xdr:from>
      <xdr:col>8</xdr:col>
      <xdr:colOff>520701</xdr:colOff>
      <xdr:row>23</xdr:row>
      <xdr:rowOff>95626</xdr:rowOff>
    </xdr:from>
    <xdr:to>
      <xdr:col>10</xdr:col>
      <xdr:colOff>222251</xdr:colOff>
      <xdr:row>26</xdr:row>
      <xdr:rowOff>107950</xdr:rowOff>
    </xdr:to>
    <xdr:pic>
      <xdr:nvPicPr>
        <xdr:cNvPr id="50" name="Imagen 49" descr="IBERO. Soccer Femenil. #CUTelmex 2019.">
          <a:extLst>
            <a:ext uri="{FF2B5EF4-FFF2-40B4-BE49-F238E27FC236}">
              <a16:creationId xmlns:a16="http://schemas.microsoft.com/office/drawing/2014/main" id="{00000000-0008-0000-0B00-000032000000}"/>
            </a:ext>
          </a:extLst>
        </xdr:cNvPr>
        <xdr:cNvPicPr>
          <a:picLocks noChangeAspect="1" noChangeArrowheads="1"/>
        </xdr:cNvPicPr>
      </xdr:nvPicPr>
      <xdr:blipFill rotWithShape="1">
        <a:blip xmlns:r="http://schemas.openxmlformats.org/officeDocument/2006/relationships" r:embed="rId5" cstate="print">
          <a:extLst>
            <a:ext uri="{28A0092B-C50C-407E-A947-70E740481C1C}">
              <a14:useLocalDpi xmlns:a14="http://schemas.microsoft.com/office/drawing/2010/main" val="0"/>
            </a:ext>
          </a:extLst>
        </a:blip>
        <a:srcRect t="26833" b="27083"/>
        <a:stretch/>
      </xdr:blipFill>
      <xdr:spPr bwMode="auto">
        <a:xfrm>
          <a:off x="6616701" y="4331076"/>
          <a:ext cx="1225550" cy="56477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184150</xdr:colOff>
      <xdr:row>23</xdr:row>
      <xdr:rowOff>146050</xdr:rowOff>
    </xdr:from>
    <xdr:to>
      <xdr:col>16</xdr:col>
      <xdr:colOff>304800</xdr:colOff>
      <xdr:row>26</xdr:row>
      <xdr:rowOff>69850</xdr:rowOff>
    </xdr:to>
    <xdr:sp macro="" textlink="">
      <xdr:nvSpPr>
        <xdr:cNvPr id="56" name="Rectángulo 55">
          <a:extLst>
            <a:ext uri="{FF2B5EF4-FFF2-40B4-BE49-F238E27FC236}">
              <a16:creationId xmlns:a16="http://schemas.microsoft.com/office/drawing/2014/main" id="{00000000-0008-0000-0B00-000038000000}"/>
            </a:ext>
          </a:extLst>
        </xdr:cNvPr>
        <xdr:cNvSpPr/>
      </xdr:nvSpPr>
      <xdr:spPr>
        <a:xfrm>
          <a:off x="7804150" y="4381500"/>
          <a:ext cx="4692650" cy="476250"/>
        </a:xfrm>
        <a:prstGeom prst="rect">
          <a:avLst/>
        </a:prstGeom>
        <a:solidFill>
          <a:schemeClr val="bg1">
            <a:lumMod val="95000"/>
          </a:schemeClr>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10</xdr:col>
      <xdr:colOff>203200</xdr:colOff>
      <xdr:row>23</xdr:row>
      <xdr:rowOff>120650</xdr:rowOff>
    </xdr:from>
    <xdr:to>
      <xdr:col>12</xdr:col>
      <xdr:colOff>729059</xdr:colOff>
      <xdr:row>26</xdr:row>
      <xdr:rowOff>82550</xdr:rowOff>
    </xdr:to>
    <xdr:pic>
      <xdr:nvPicPr>
        <xdr:cNvPr id="54" name="Imagen 53">
          <a:extLst>
            <a:ext uri="{FF2B5EF4-FFF2-40B4-BE49-F238E27FC236}">
              <a16:creationId xmlns:a16="http://schemas.microsoft.com/office/drawing/2014/main" id="{00000000-0008-0000-0B00-000036000000}"/>
            </a:ext>
          </a:extLst>
        </xdr:cNvPr>
        <xdr:cNvPicPr>
          <a:picLocks noChangeAspect="1"/>
        </xdr:cNvPicPr>
      </xdr:nvPicPr>
      <xdr:blipFill rotWithShape="1">
        <a:blip xmlns:r="http://schemas.openxmlformats.org/officeDocument/2006/relationships" r:embed="rId6">
          <a:extLst>
            <a:ext uri="{28A0092B-C50C-407E-A947-70E740481C1C}">
              <a14:useLocalDpi xmlns:a14="http://schemas.microsoft.com/office/drawing/2010/main" val="0"/>
            </a:ext>
          </a:extLst>
        </a:blip>
        <a:srcRect l="46714" t="1" b="-5460"/>
        <a:stretch/>
      </xdr:blipFill>
      <xdr:spPr>
        <a:xfrm>
          <a:off x="7823200" y="4356100"/>
          <a:ext cx="2049859" cy="514350"/>
        </a:xfrm>
        <a:prstGeom prst="rect">
          <a:avLst/>
        </a:prstGeom>
      </xdr:spPr>
    </xdr:pic>
    <xdr:clientData/>
  </xdr:twoCellAnchor>
  <xdr:twoCellAnchor>
    <xdr:from>
      <xdr:col>12</xdr:col>
      <xdr:colOff>647700</xdr:colOff>
      <xdr:row>24</xdr:row>
      <xdr:rowOff>6350</xdr:rowOff>
    </xdr:from>
    <xdr:to>
      <xdr:col>12</xdr:col>
      <xdr:colOff>676500</xdr:colOff>
      <xdr:row>25</xdr:row>
      <xdr:rowOff>171450</xdr:rowOff>
    </xdr:to>
    <xdr:sp macro="" textlink="">
      <xdr:nvSpPr>
        <xdr:cNvPr id="57" name="Rectángulo 56">
          <a:extLst>
            <a:ext uri="{FF2B5EF4-FFF2-40B4-BE49-F238E27FC236}">
              <a16:creationId xmlns:a16="http://schemas.microsoft.com/office/drawing/2014/main" id="{00000000-0008-0000-0B00-000039000000}"/>
            </a:ext>
          </a:extLst>
        </xdr:cNvPr>
        <xdr:cNvSpPr/>
      </xdr:nvSpPr>
      <xdr:spPr>
        <a:xfrm>
          <a:off x="9791700" y="4425950"/>
          <a:ext cx="28800" cy="349250"/>
        </a:xfrm>
        <a:prstGeom prst="rect">
          <a:avLst/>
        </a:prstGeom>
        <a:solidFill>
          <a:schemeClr val="bg1">
            <a:lumMod val="75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641350</xdr:colOff>
      <xdr:row>24</xdr:row>
      <xdr:rowOff>25400</xdr:rowOff>
    </xdr:from>
    <xdr:to>
      <xdr:col>13</xdr:col>
      <xdr:colOff>717550</xdr:colOff>
      <xdr:row>25</xdr:row>
      <xdr:rowOff>171450</xdr:rowOff>
    </xdr:to>
    <xdr:sp macro="" textlink="">
      <xdr:nvSpPr>
        <xdr:cNvPr id="59" name="CuadroTexto 58">
          <a:extLst>
            <a:ext uri="{FF2B5EF4-FFF2-40B4-BE49-F238E27FC236}">
              <a16:creationId xmlns:a16="http://schemas.microsoft.com/office/drawing/2014/main" id="{00000000-0008-0000-0B00-00003B000000}"/>
            </a:ext>
          </a:extLst>
        </xdr:cNvPr>
        <xdr:cNvSpPr txBox="1"/>
      </xdr:nvSpPr>
      <xdr:spPr>
        <a:xfrm>
          <a:off x="9785350" y="4445000"/>
          <a:ext cx="838200" cy="330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600"/>
            <a:t>©2020 Copyright</a:t>
          </a:r>
        </a:p>
        <a:p>
          <a:r>
            <a:rPr lang="en-US" sz="600"/>
            <a:t>hola@</a:t>
          </a:r>
          <a:r>
            <a:rPr lang="en-US" sz="600" baseline="0"/>
            <a:t> proyecto.com</a:t>
          </a:r>
          <a:endParaRPr lang="en-US" sz="600"/>
        </a:p>
      </xdr:txBody>
    </xdr:sp>
    <xdr:clientData/>
  </xdr:twoCellAnchor>
  <xdr:twoCellAnchor>
    <xdr:from>
      <xdr:col>13</xdr:col>
      <xdr:colOff>692150</xdr:colOff>
      <xdr:row>24</xdr:row>
      <xdr:rowOff>19050</xdr:rowOff>
    </xdr:from>
    <xdr:to>
      <xdr:col>13</xdr:col>
      <xdr:colOff>720950</xdr:colOff>
      <xdr:row>26</xdr:row>
      <xdr:rowOff>0</xdr:rowOff>
    </xdr:to>
    <xdr:sp macro="" textlink="">
      <xdr:nvSpPr>
        <xdr:cNvPr id="60" name="Rectángulo 59">
          <a:extLst>
            <a:ext uri="{FF2B5EF4-FFF2-40B4-BE49-F238E27FC236}">
              <a16:creationId xmlns:a16="http://schemas.microsoft.com/office/drawing/2014/main" id="{00000000-0008-0000-0B00-00003C000000}"/>
            </a:ext>
          </a:extLst>
        </xdr:cNvPr>
        <xdr:cNvSpPr/>
      </xdr:nvSpPr>
      <xdr:spPr>
        <a:xfrm>
          <a:off x="10598150" y="4438650"/>
          <a:ext cx="28800" cy="349250"/>
        </a:xfrm>
        <a:prstGeom prst="rect">
          <a:avLst/>
        </a:prstGeom>
        <a:solidFill>
          <a:schemeClr val="bg1">
            <a:lumMod val="75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711200</xdr:colOff>
      <xdr:row>24</xdr:row>
      <xdr:rowOff>38100</xdr:rowOff>
    </xdr:from>
    <xdr:to>
      <xdr:col>15</xdr:col>
      <xdr:colOff>171450</xdr:colOff>
      <xdr:row>26</xdr:row>
      <xdr:rowOff>0</xdr:rowOff>
    </xdr:to>
    <xdr:sp macro="" textlink="">
      <xdr:nvSpPr>
        <xdr:cNvPr id="61" name="CuadroTexto 60">
          <a:extLst>
            <a:ext uri="{FF2B5EF4-FFF2-40B4-BE49-F238E27FC236}">
              <a16:creationId xmlns:a16="http://schemas.microsoft.com/office/drawing/2014/main" id="{00000000-0008-0000-0B00-00003D000000}"/>
            </a:ext>
          </a:extLst>
        </xdr:cNvPr>
        <xdr:cNvSpPr txBox="1"/>
      </xdr:nvSpPr>
      <xdr:spPr>
        <a:xfrm>
          <a:off x="10617200" y="4457700"/>
          <a:ext cx="984250" cy="330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600"/>
            <a:t>Aviso de Privacidad</a:t>
          </a:r>
        </a:p>
        <a:p>
          <a:r>
            <a:rPr lang="en-US" sz="600"/>
            <a:t>Terminos y Condiciones</a:t>
          </a:r>
        </a:p>
      </xdr:txBody>
    </xdr:sp>
    <xdr:clientData/>
  </xdr:twoCellAnchor>
  <xdr:twoCellAnchor editAs="oneCell">
    <xdr:from>
      <xdr:col>1</xdr:col>
      <xdr:colOff>514350</xdr:colOff>
      <xdr:row>3</xdr:row>
      <xdr:rowOff>0</xdr:rowOff>
    </xdr:from>
    <xdr:to>
      <xdr:col>7</xdr:col>
      <xdr:colOff>628650</xdr:colOff>
      <xdr:row>7</xdr:row>
      <xdr:rowOff>139700</xdr:rowOff>
    </xdr:to>
    <xdr:pic>
      <xdr:nvPicPr>
        <xdr:cNvPr id="67" name="Imagen 66">
          <a:extLst>
            <a:ext uri="{FF2B5EF4-FFF2-40B4-BE49-F238E27FC236}">
              <a16:creationId xmlns:a16="http://schemas.microsoft.com/office/drawing/2014/main" id="{00000000-0008-0000-0B00-000043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1276350" y="552450"/>
          <a:ext cx="4686300" cy="876300"/>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absolute">
    <xdr:from>
      <xdr:col>0</xdr:col>
      <xdr:colOff>0</xdr:colOff>
      <xdr:row>2</xdr:row>
      <xdr:rowOff>95252</xdr:rowOff>
    </xdr:from>
    <xdr:to>
      <xdr:col>1</xdr:col>
      <xdr:colOff>1295400</xdr:colOff>
      <xdr:row>10</xdr:row>
      <xdr:rowOff>68579</xdr:rowOff>
    </xdr:to>
    <mc:AlternateContent xmlns:mc="http://schemas.openxmlformats.org/markup-compatibility/2006" xmlns:sle15="http://schemas.microsoft.com/office/drawing/2012/slicer">
      <mc:Choice Requires="sle15">
        <xdr:graphicFrame macro="">
          <xdr:nvGraphicFramePr>
            <xdr:cNvPr id="2" name="Base">
              <a:extLst>
                <a:ext uri="{FF2B5EF4-FFF2-40B4-BE49-F238E27FC236}">
                  <a16:creationId xmlns:a16="http://schemas.microsoft.com/office/drawing/2014/main" id="{00000000-0008-0000-0C00-000002000000}"/>
                </a:ext>
              </a:extLst>
            </xdr:cNvPr>
            <xdr:cNvGraphicFramePr/>
          </xdr:nvGraphicFramePr>
          <xdr:xfrm>
            <a:off x="0" y="0"/>
            <a:ext cx="0" cy="0"/>
          </xdr:xfrm>
          <a:graphic>
            <a:graphicData uri="http://schemas.microsoft.com/office/drawing/2010/slicer">
              <sle:slicer xmlns:sle="http://schemas.microsoft.com/office/drawing/2010/slicer" name="Base"/>
            </a:graphicData>
          </a:graphic>
        </xdr:graphicFrame>
      </mc:Choice>
      <mc:Fallback xmlns="">
        <xdr:sp macro="" textlink="">
          <xdr:nvSpPr>
            <xdr:cNvPr id="0" name=""/>
            <xdr:cNvSpPr>
              <a:spLocks noTextEdit="1"/>
            </xdr:cNvSpPr>
          </xdr:nvSpPr>
          <xdr:spPr>
            <a:xfrm>
              <a:off x="0" y="460377"/>
              <a:ext cx="1827213" cy="1433827"/>
            </a:xfrm>
            <a:prstGeom prst="rect">
              <a:avLst/>
            </a:prstGeom>
            <a:solidFill>
              <a:prstClr val="white"/>
            </a:solidFill>
            <a:ln w="1">
              <a:solidFill>
                <a:prstClr val="green"/>
              </a:solidFill>
            </a:ln>
          </xdr:spPr>
          <xdr:txBody>
            <a:bodyPr vertOverflow="clip" horzOverflow="clip"/>
            <a:lstStyle/>
            <a:p>
              <a:r>
                <a:rPr lang="en-US" sz="1100"/>
                <a:t>Esta forma representa una segmentación de tabla. Las segmentaciones de tabla no se admiten en esta versión de Excel.
Si la forma se modificó en una versión anterior de Excel o si el libro se guardó en Excel 2007 o en una versión anterior, no se podrá usar la segmentación.</a:t>
              </a:r>
            </a:p>
          </xdr:txBody>
        </xdr:sp>
      </mc:Fallback>
    </mc:AlternateContent>
    <xdr:clientData fLocksWithSheet="0"/>
  </xdr:twoCellAnchor>
  <xdr:twoCellAnchor editAs="absolute">
    <xdr:from>
      <xdr:col>1</xdr:col>
      <xdr:colOff>1290815</xdr:colOff>
      <xdr:row>2</xdr:row>
      <xdr:rowOff>95252</xdr:rowOff>
    </xdr:from>
    <xdr:to>
      <xdr:col>2</xdr:col>
      <xdr:colOff>1290815</xdr:colOff>
      <xdr:row>10</xdr:row>
      <xdr:rowOff>68579</xdr:rowOff>
    </xdr:to>
    <mc:AlternateContent xmlns:mc="http://schemas.openxmlformats.org/markup-compatibility/2006" xmlns:sle15="http://schemas.microsoft.com/office/drawing/2012/slicer">
      <mc:Choice Requires="sle15">
        <xdr:graphicFrame macro="">
          <xdr:nvGraphicFramePr>
            <xdr:cNvPr id="3" name="Categoria">
              <a:extLst>
                <a:ext uri="{FF2B5EF4-FFF2-40B4-BE49-F238E27FC236}">
                  <a16:creationId xmlns:a16="http://schemas.microsoft.com/office/drawing/2014/main" id="{00000000-0008-0000-0C00-000003000000}"/>
                </a:ext>
              </a:extLst>
            </xdr:cNvPr>
            <xdr:cNvGraphicFramePr/>
          </xdr:nvGraphicFramePr>
          <xdr:xfrm>
            <a:off x="0" y="0"/>
            <a:ext cx="0" cy="0"/>
          </xdr:xfrm>
          <a:graphic>
            <a:graphicData uri="http://schemas.microsoft.com/office/drawing/2010/slicer">
              <sle:slicer xmlns:sle="http://schemas.microsoft.com/office/drawing/2010/slicer" name="Categoria"/>
            </a:graphicData>
          </a:graphic>
        </xdr:graphicFrame>
      </mc:Choice>
      <mc:Fallback xmlns="">
        <xdr:sp macro="" textlink="">
          <xdr:nvSpPr>
            <xdr:cNvPr id="0" name=""/>
            <xdr:cNvSpPr>
              <a:spLocks noTextEdit="1"/>
            </xdr:cNvSpPr>
          </xdr:nvSpPr>
          <xdr:spPr>
            <a:xfrm>
              <a:off x="1822628" y="460377"/>
              <a:ext cx="1825625" cy="1433827"/>
            </a:xfrm>
            <a:prstGeom prst="rect">
              <a:avLst/>
            </a:prstGeom>
            <a:solidFill>
              <a:prstClr val="white"/>
            </a:solidFill>
            <a:ln w="1">
              <a:solidFill>
                <a:prstClr val="green"/>
              </a:solidFill>
            </a:ln>
          </xdr:spPr>
          <xdr:txBody>
            <a:bodyPr vertOverflow="clip" horzOverflow="clip"/>
            <a:lstStyle/>
            <a:p>
              <a:r>
                <a:rPr lang="en-US" sz="1100"/>
                <a:t>Esta forma representa una segmentación de tabla. Las segmentaciones de tabla no se admiten en esta versión de Excel.
Si la forma se modificó en una versión anterior de Excel o si el libro se guardó en Excel 2007 o en una versión anterior, no se podrá usar la segmentación.</a:t>
              </a:r>
            </a:p>
          </xdr:txBody>
        </xdr:sp>
      </mc:Fallback>
    </mc:AlternateContent>
    <xdr:clientData fLocksWithSheet="0"/>
  </xdr:twoCellAnchor>
  <xdr:twoCellAnchor editAs="absolute">
    <xdr:from>
      <xdr:col>2</xdr:col>
      <xdr:colOff>1285525</xdr:colOff>
      <xdr:row>2</xdr:row>
      <xdr:rowOff>95252</xdr:rowOff>
    </xdr:from>
    <xdr:to>
      <xdr:col>3</xdr:col>
      <xdr:colOff>1302987</xdr:colOff>
      <xdr:row>10</xdr:row>
      <xdr:rowOff>68579</xdr:rowOff>
    </xdr:to>
    <mc:AlternateContent xmlns:mc="http://schemas.openxmlformats.org/markup-compatibility/2006" xmlns:sle15="http://schemas.microsoft.com/office/drawing/2012/slicer">
      <mc:Choice Requires="sle15">
        <xdr:graphicFrame macro="">
          <xdr:nvGraphicFramePr>
            <xdr:cNvPr id="4" name="Tipo">
              <a:extLst>
                <a:ext uri="{FF2B5EF4-FFF2-40B4-BE49-F238E27FC236}">
                  <a16:creationId xmlns:a16="http://schemas.microsoft.com/office/drawing/2014/main" id="{00000000-0008-0000-0C00-000004000000}"/>
                </a:ext>
              </a:extLst>
            </xdr:cNvPr>
            <xdr:cNvGraphicFramePr/>
          </xdr:nvGraphicFramePr>
          <xdr:xfrm>
            <a:off x="0" y="0"/>
            <a:ext cx="0" cy="0"/>
          </xdr:xfrm>
          <a:graphic>
            <a:graphicData uri="http://schemas.microsoft.com/office/drawing/2010/slicer">
              <sle:slicer xmlns:sle="http://schemas.microsoft.com/office/drawing/2010/slicer" name="Tipo"/>
            </a:graphicData>
          </a:graphic>
        </xdr:graphicFrame>
      </mc:Choice>
      <mc:Fallback xmlns="">
        <xdr:sp macro="" textlink="">
          <xdr:nvSpPr>
            <xdr:cNvPr id="0" name=""/>
            <xdr:cNvSpPr>
              <a:spLocks noTextEdit="1"/>
            </xdr:cNvSpPr>
          </xdr:nvSpPr>
          <xdr:spPr>
            <a:xfrm>
              <a:off x="3642963" y="460377"/>
              <a:ext cx="1827212" cy="1433827"/>
            </a:xfrm>
            <a:prstGeom prst="rect">
              <a:avLst/>
            </a:prstGeom>
            <a:solidFill>
              <a:prstClr val="white"/>
            </a:solidFill>
            <a:ln w="1">
              <a:solidFill>
                <a:prstClr val="green"/>
              </a:solidFill>
            </a:ln>
          </xdr:spPr>
          <xdr:txBody>
            <a:bodyPr vertOverflow="clip" horzOverflow="clip"/>
            <a:lstStyle/>
            <a:p>
              <a:r>
                <a:rPr lang="en-US" sz="1100"/>
                <a:t>Esta forma representa una segmentación de tabla. Las segmentaciones de tabla no se admiten en esta versión de Excel.
Si la forma se modificó en una versión anterior de Excel o si el libro se guardó en Excel 2007 o en una versión anterior, no se podrá usar la segmentación.</a:t>
              </a:r>
            </a:p>
          </xdr:txBody>
        </xdr:sp>
      </mc:Fallback>
    </mc:AlternateContent>
    <xdr:clientData fLocksWithSheet="0"/>
  </xdr:twoCellAnchor>
  <xdr:twoCellAnchor editAs="absolute">
    <xdr:from>
      <xdr:col>4</xdr:col>
      <xdr:colOff>295551</xdr:colOff>
      <xdr:row>8</xdr:row>
      <xdr:rowOff>58736</xdr:rowOff>
    </xdr:from>
    <xdr:to>
      <xdr:col>5</xdr:col>
      <xdr:colOff>1023686</xdr:colOff>
      <xdr:row>10</xdr:row>
      <xdr:rowOff>679</xdr:rowOff>
    </xdr:to>
    <xdr:grpSp>
      <xdr:nvGrpSpPr>
        <xdr:cNvPr id="12" name="Grupo 11">
          <a:extLst>
            <a:ext uri="{FF2B5EF4-FFF2-40B4-BE49-F238E27FC236}">
              <a16:creationId xmlns:a16="http://schemas.microsoft.com/office/drawing/2014/main" id="{00000000-0008-0000-0C00-00000C000000}"/>
            </a:ext>
          </a:extLst>
        </xdr:cNvPr>
        <xdr:cNvGrpSpPr/>
      </xdr:nvGrpSpPr>
      <xdr:grpSpPr>
        <a:xfrm>
          <a:off x="9661801" y="1519236"/>
          <a:ext cx="1466323" cy="307068"/>
          <a:chOff x="5967865" y="122236"/>
          <a:chExt cx="1471613" cy="310243"/>
        </a:xfrm>
        <a:solidFill>
          <a:schemeClr val="accent3"/>
        </a:solidFill>
      </xdr:grpSpPr>
      <xdr:grpSp>
        <xdr:nvGrpSpPr>
          <xdr:cNvPr id="10" name="Grupo 9">
            <a:extLst>
              <a:ext uri="{FF2B5EF4-FFF2-40B4-BE49-F238E27FC236}">
                <a16:creationId xmlns:a16="http://schemas.microsoft.com/office/drawing/2014/main" id="{00000000-0008-0000-0C00-00000A000000}"/>
              </a:ext>
            </a:extLst>
          </xdr:cNvPr>
          <xdr:cNvGrpSpPr/>
        </xdr:nvGrpSpPr>
        <xdr:grpSpPr>
          <a:xfrm>
            <a:off x="5967865" y="122236"/>
            <a:ext cx="1471613" cy="310243"/>
            <a:chOff x="6003244" y="2783793"/>
            <a:chExt cx="1471613" cy="312058"/>
          </a:xfrm>
          <a:grpFill/>
        </xdr:grpSpPr>
        <xdr:sp macro="[0]!Registrar" textlink="">
          <xdr:nvSpPr>
            <xdr:cNvPr id="7" name="Rectángulo: esquinas redondeadas 6">
              <a:extLst>
                <a:ext uri="{FF2B5EF4-FFF2-40B4-BE49-F238E27FC236}">
                  <a16:creationId xmlns:a16="http://schemas.microsoft.com/office/drawing/2014/main" id="{00000000-0008-0000-0C00-000007000000}"/>
                </a:ext>
              </a:extLst>
            </xdr:cNvPr>
            <xdr:cNvSpPr/>
          </xdr:nvSpPr>
          <xdr:spPr>
            <a:xfrm>
              <a:off x="6003244" y="2783793"/>
              <a:ext cx="1317625" cy="312058"/>
            </a:xfrm>
            <a:prstGeom prst="roundRect">
              <a:avLst>
                <a:gd name="adj" fmla="val 50000"/>
              </a:avLst>
            </a:prstGeom>
            <a:grpFill/>
            <a:ln>
              <a:solidFill>
                <a:schemeClr val="bg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8" name="Elipse 7">
              <a:extLst>
                <a:ext uri="{FF2B5EF4-FFF2-40B4-BE49-F238E27FC236}">
                  <a16:creationId xmlns:a16="http://schemas.microsoft.com/office/drawing/2014/main" id="{00000000-0008-0000-0C00-000008000000}"/>
                </a:ext>
              </a:extLst>
            </xdr:cNvPr>
            <xdr:cNvSpPr/>
          </xdr:nvSpPr>
          <xdr:spPr>
            <a:xfrm>
              <a:off x="7011306" y="2831420"/>
              <a:ext cx="222251" cy="224745"/>
            </a:xfrm>
            <a:prstGeom prst="ellipse">
              <a:avLst/>
            </a:prstGeom>
            <a:grp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0]!Registrar" textlink="">
          <xdr:nvSpPr>
            <xdr:cNvPr id="9" name="CuadroTexto 8">
              <a:extLst>
                <a:ext uri="{FF2B5EF4-FFF2-40B4-BE49-F238E27FC236}">
                  <a16:creationId xmlns:a16="http://schemas.microsoft.com/office/drawing/2014/main" id="{00000000-0008-0000-0C00-000009000000}"/>
                </a:ext>
              </a:extLst>
            </xdr:cNvPr>
            <xdr:cNvSpPr txBox="1"/>
          </xdr:nvSpPr>
          <xdr:spPr>
            <a:xfrm>
              <a:off x="7003143" y="2801256"/>
              <a:ext cx="471714" cy="28302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bg1"/>
                  </a:solidFill>
                </a:rPr>
                <a:t>&gt;</a:t>
              </a:r>
            </a:p>
          </xdr:txBody>
        </xdr:sp>
      </xdr:grpSp>
      <xdr:sp macro="[0]!Registrar" textlink="">
        <xdr:nvSpPr>
          <xdr:cNvPr id="11" name="CuadroTexto 10">
            <a:extLst>
              <a:ext uri="{FF2B5EF4-FFF2-40B4-BE49-F238E27FC236}">
                <a16:creationId xmlns:a16="http://schemas.microsoft.com/office/drawing/2014/main" id="{00000000-0008-0000-0C00-00000B000000}"/>
              </a:ext>
            </a:extLst>
          </xdr:cNvPr>
          <xdr:cNvSpPr txBox="1"/>
        </xdr:nvSpPr>
        <xdr:spPr>
          <a:xfrm>
            <a:off x="6050414" y="134936"/>
            <a:ext cx="852035" cy="2813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bg1"/>
                </a:solidFill>
                <a:latin typeface="Roboto" pitchFamily="2" charset="0"/>
                <a:ea typeface="Roboto" pitchFamily="2" charset="0"/>
              </a:rPr>
              <a:t>Registrar</a:t>
            </a:r>
          </a:p>
        </xdr:txBody>
      </xdr:sp>
    </xdr:grpSp>
    <xdr:clientData/>
  </xdr:twoCellAnchor>
  <xdr:twoCellAnchor editAs="absolute">
    <xdr:from>
      <xdr:col>0</xdr:col>
      <xdr:colOff>253168</xdr:colOff>
      <xdr:row>0</xdr:row>
      <xdr:rowOff>43731</xdr:rowOff>
    </xdr:from>
    <xdr:to>
      <xdr:col>1</xdr:col>
      <xdr:colOff>619768</xdr:colOff>
      <xdr:row>1</xdr:row>
      <xdr:rowOff>146636</xdr:rowOff>
    </xdr:to>
    <xdr:sp macro="" textlink="">
      <xdr:nvSpPr>
        <xdr:cNvPr id="53" name="Flecha: cheurón 52">
          <a:hlinkClick xmlns:r="http://schemas.openxmlformats.org/officeDocument/2006/relationships" r:id="rId1"/>
          <a:extLst>
            <a:ext uri="{FF2B5EF4-FFF2-40B4-BE49-F238E27FC236}">
              <a16:creationId xmlns:a16="http://schemas.microsoft.com/office/drawing/2014/main" id="{00000000-0008-0000-0C00-000035000000}"/>
            </a:ext>
          </a:extLst>
        </xdr:cNvPr>
        <xdr:cNvSpPr/>
      </xdr:nvSpPr>
      <xdr:spPr>
        <a:xfrm>
          <a:off x="253168" y="43731"/>
          <a:ext cx="900000" cy="285468"/>
        </a:xfrm>
        <a:prstGeom prst="chevron">
          <a:avLst>
            <a:gd name="adj" fmla="val 25204"/>
          </a:avLst>
        </a:prstGeom>
        <a:ln/>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lstStyle/>
        <a:p>
          <a:pPr algn="r"/>
          <a:r>
            <a:rPr lang="en-US" sz="900" b="1">
              <a:solidFill>
                <a:schemeClr val="tx1"/>
              </a:solidFill>
            </a:rPr>
            <a:t>Filtros</a:t>
          </a:r>
        </a:p>
      </xdr:txBody>
    </xdr:sp>
    <xdr:clientData/>
  </xdr:twoCellAnchor>
  <xdr:twoCellAnchor editAs="absolute">
    <xdr:from>
      <xdr:col>1</xdr:col>
      <xdr:colOff>584936</xdr:colOff>
      <xdr:row>0</xdr:row>
      <xdr:rowOff>43731</xdr:rowOff>
    </xdr:from>
    <xdr:to>
      <xdr:col>1</xdr:col>
      <xdr:colOff>1484936</xdr:colOff>
      <xdr:row>1</xdr:row>
      <xdr:rowOff>146636</xdr:rowOff>
    </xdr:to>
    <xdr:sp macro="" textlink="">
      <xdr:nvSpPr>
        <xdr:cNvPr id="54" name="Flecha: cheurón 53">
          <a:hlinkClick xmlns:r="http://schemas.openxmlformats.org/officeDocument/2006/relationships" r:id="rId2"/>
          <a:extLst>
            <a:ext uri="{FF2B5EF4-FFF2-40B4-BE49-F238E27FC236}">
              <a16:creationId xmlns:a16="http://schemas.microsoft.com/office/drawing/2014/main" id="{00000000-0008-0000-0C00-000036000000}"/>
            </a:ext>
          </a:extLst>
        </xdr:cNvPr>
        <xdr:cNvSpPr/>
      </xdr:nvSpPr>
      <xdr:spPr>
        <a:xfrm>
          <a:off x="1121158" y="43731"/>
          <a:ext cx="900000" cy="286349"/>
        </a:xfrm>
        <a:prstGeom prst="chevron">
          <a:avLst>
            <a:gd name="adj" fmla="val 25204"/>
          </a:avLst>
        </a:prstGeom>
        <a:solidFill>
          <a:schemeClr val="bg1">
            <a:lumMod val="85000"/>
          </a:schemeClr>
        </a:solid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900" b="1">
              <a:solidFill>
                <a:schemeClr val="bg2">
                  <a:lumMod val="50000"/>
                </a:schemeClr>
              </a:solidFill>
            </a:rPr>
            <a:t>Elementos</a:t>
          </a:r>
        </a:p>
      </xdr:txBody>
    </xdr:sp>
    <xdr:clientData/>
  </xdr:twoCellAnchor>
  <xdr:twoCellAnchor editAs="absolute">
    <xdr:from>
      <xdr:col>0</xdr:col>
      <xdr:colOff>0</xdr:colOff>
      <xdr:row>0</xdr:row>
      <xdr:rowOff>44038</xdr:rowOff>
    </xdr:from>
    <xdr:to>
      <xdr:col>0</xdr:col>
      <xdr:colOff>288000</xdr:colOff>
      <xdr:row>1</xdr:row>
      <xdr:rowOff>147543</xdr:rowOff>
    </xdr:to>
    <xdr:grpSp>
      <xdr:nvGrpSpPr>
        <xdr:cNvPr id="63" name="Grupo 62">
          <a:hlinkClick xmlns:r="http://schemas.openxmlformats.org/officeDocument/2006/relationships" r:id="rId3"/>
          <a:extLst>
            <a:ext uri="{FF2B5EF4-FFF2-40B4-BE49-F238E27FC236}">
              <a16:creationId xmlns:a16="http://schemas.microsoft.com/office/drawing/2014/main" id="{00000000-0008-0000-0C00-00003F000000}"/>
            </a:ext>
          </a:extLst>
        </xdr:cNvPr>
        <xdr:cNvGrpSpPr/>
      </xdr:nvGrpSpPr>
      <xdr:grpSpPr>
        <a:xfrm>
          <a:off x="0" y="44038"/>
          <a:ext cx="288000" cy="286068"/>
          <a:chOff x="82550" y="2604297"/>
          <a:chExt cx="288012" cy="285079"/>
        </a:xfrm>
      </xdr:grpSpPr>
      <xdr:sp macro="" textlink="">
        <xdr:nvSpPr>
          <xdr:cNvPr id="64" name="Hexágono 63">
            <a:extLst>
              <a:ext uri="{FF2B5EF4-FFF2-40B4-BE49-F238E27FC236}">
                <a16:creationId xmlns:a16="http://schemas.microsoft.com/office/drawing/2014/main" id="{00000000-0008-0000-0C00-000040000000}"/>
              </a:ext>
            </a:extLst>
          </xdr:cNvPr>
          <xdr:cNvSpPr/>
        </xdr:nvSpPr>
        <xdr:spPr>
          <a:xfrm>
            <a:off x="82550" y="2604297"/>
            <a:ext cx="288012" cy="285079"/>
          </a:xfrm>
          <a:prstGeom prst="hexagon">
            <a:avLst/>
          </a:prstGeom>
          <a:solidFill>
            <a:schemeClr val="accent3"/>
          </a:solidFill>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t"/>
          <a:lstStyle/>
          <a:p>
            <a:pPr algn="l"/>
            <a:endParaRPr lang="en-US" sz="1100">
              <a:solidFill>
                <a:schemeClr val="bg2">
                  <a:lumMod val="50000"/>
                </a:schemeClr>
              </a:solidFill>
            </a:endParaRPr>
          </a:p>
        </xdr:txBody>
      </xdr:sp>
      <xdr:pic>
        <xdr:nvPicPr>
          <xdr:cNvPr id="65" name="Gráfico 64" descr="Hogar">
            <a:extLst>
              <a:ext uri="{FF2B5EF4-FFF2-40B4-BE49-F238E27FC236}">
                <a16:creationId xmlns:a16="http://schemas.microsoft.com/office/drawing/2014/main" id="{00000000-0008-0000-0C00-000041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127002" y="2648604"/>
            <a:ext cx="196858" cy="195756"/>
          </a:xfrm>
          <a:prstGeom prst="rect">
            <a:avLst/>
          </a:prstGeom>
        </xdr:spPr>
      </xdr:pic>
    </xdr:grpSp>
    <xdr:clientData/>
  </xdr:twoCellAnchor>
  <xdr:twoCellAnchor editAs="oneCell">
    <xdr:from>
      <xdr:col>4</xdr:col>
      <xdr:colOff>146050</xdr:colOff>
      <xdr:row>2</xdr:row>
      <xdr:rowOff>127001</xdr:rowOff>
    </xdr:from>
    <xdr:to>
      <xdr:col>5</xdr:col>
      <xdr:colOff>500062</xdr:colOff>
      <xdr:row>7</xdr:row>
      <xdr:rowOff>105286</xdr:rowOff>
    </xdr:to>
    <xdr:pic>
      <xdr:nvPicPr>
        <xdr:cNvPr id="72" name="Imagen 71">
          <a:extLst>
            <a:ext uri="{FF2B5EF4-FFF2-40B4-BE49-F238E27FC236}">
              <a16:creationId xmlns:a16="http://schemas.microsoft.com/office/drawing/2014/main" id="{00000000-0008-0000-0C00-000048000000}"/>
            </a:ext>
          </a:extLst>
        </xdr:cNvPr>
        <xdr:cNvPicPr>
          <a:picLocks noChangeAspect="1"/>
        </xdr:cNvPicPr>
      </xdr:nvPicPr>
      <xdr:blipFill>
        <a:blip xmlns:r="http://schemas.openxmlformats.org/officeDocument/2006/relationships" r:embed="rId6"/>
        <a:stretch>
          <a:fillRect/>
        </a:stretch>
      </xdr:blipFill>
      <xdr:spPr>
        <a:xfrm>
          <a:off x="9772650" y="495301"/>
          <a:ext cx="1090612" cy="899035"/>
        </a:xfrm>
        <a:prstGeom prst="rect">
          <a:avLst/>
        </a:prstGeom>
      </xdr:spPr>
    </xdr:pic>
    <xdr:clientData/>
  </xdr:twoCellAnchor>
  <xdr:twoCellAnchor editAs="absolute">
    <xdr:from>
      <xdr:col>3</xdr:col>
      <xdr:colOff>1300337</xdr:colOff>
      <xdr:row>2</xdr:row>
      <xdr:rowOff>98424</xdr:rowOff>
    </xdr:from>
    <xdr:to>
      <xdr:col>3</xdr:col>
      <xdr:colOff>3129137</xdr:colOff>
      <xdr:row>10</xdr:row>
      <xdr:rowOff>66261</xdr:rowOff>
    </xdr:to>
    <mc:AlternateContent xmlns:mc="http://schemas.openxmlformats.org/markup-compatibility/2006" xmlns:sle15="http://schemas.microsoft.com/office/drawing/2012/slicer">
      <mc:Choice Requires="sle15">
        <xdr:graphicFrame macro="">
          <xdr:nvGraphicFramePr>
            <xdr:cNvPr id="5" name="Objetivo Gráfico">
              <a:extLst>
                <a:ext uri="{FF2B5EF4-FFF2-40B4-BE49-F238E27FC236}">
                  <a16:creationId xmlns:a16="http://schemas.microsoft.com/office/drawing/2014/main" id="{00000000-0008-0000-0C00-000005000000}"/>
                </a:ext>
              </a:extLst>
            </xdr:cNvPr>
            <xdr:cNvGraphicFramePr/>
          </xdr:nvGraphicFramePr>
          <xdr:xfrm>
            <a:off x="0" y="0"/>
            <a:ext cx="0" cy="0"/>
          </xdr:xfrm>
          <a:graphic>
            <a:graphicData uri="http://schemas.microsoft.com/office/drawing/2010/slicer">
              <sle:slicer xmlns:sle="http://schemas.microsoft.com/office/drawing/2010/slicer" name="Objetivo Gráfico"/>
            </a:graphicData>
          </a:graphic>
        </xdr:graphicFrame>
      </mc:Choice>
      <mc:Fallback xmlns="">
        <xdr:sp macro="" textlink="">
          <xdr:nvSpPr>
            <xdr:cNvPr id="0" name=""/>
            <xdr:cNvSpPr>
              <a:spLocks noTextEdit="1"/>
            </xdr:cNvSpPr>
          </xdr:nvSpPr>
          <xdr:spPr>
            <a:xfrm>
              <a:off x="5467525" y="463549"/>
              <a:ext cx="1828800" cy="1428337"/>
            </a:xfrm>
            <a:prstGeom prst="rect">
              <a:avLst/>
            </a:prstGeom>
            <a:solidFill>
              <a:prstClr val="white"/>
            </a:solidFill>
            <a:ln w="1">
              <a:solidFill>
                <a:prstClr val="green"/>
              </a:solidFill>
            </a:ln>
          </xdr:spPr>
          <xdr:txBody>
            <a:bodyPr vertOverflow="clip" horzOverflow="clip"/>
            <a:lstStyle/>
            <a:p>
              <a:r>
                <a:rPr lang="en-US" sz="1100"/>
                <a:t>Esta forma representa una segmentación de tabla. Las segmentaciones de tabla no se admiten en esta versión de Excel.
Si la forma se modificó en una versión anterior de Excel o si el libro se guardó en Excel 2007 o en una versión anterior, no se podrá usar la segmentación.</a:t>
              </a:r>
            </a:p>
          </xdr:txBody>
        </xdr:sp>
      </mc:Fallback>
    </mc:AlternateContent>
    <xdr:clientData fLocksWithSheet="0"/>
  </xdr:twoCellAnchor>
  <xdr:twoCellAnchor editAs="absolute">
    <xdr:from>
      <xdr:col>3</xdr:col>
      <xdr:colOff>3127620</xdr:colOff>
      <xdr:row>2</xdr:row>
      <xdr:rowOff>98494</xdr:rowOff>
    </xdr:from>
    <xdr:to>
      <xdr:col>3</xdr:col>
      <xdr:colOff>4956420</xdr:colOff>
      <xdr:row>10</xdr:row>
      <xdr:rowOff>66355</xdr:rowOff>
    </xdr:to>
    <mc:AlternateContent xmlns:mc="http://schemas.openxmlformats.org/markup-compatibility/2006" xmlns:sle15="http://schemas.microsoft.com/office/drawing/2012/slicer">
      <mc:Choice Requires="sle15">
        <xdr:graphicFrame macro="">
          <xdr:nvGraphicFramePr>
            <xdr:cNvPr id="13" name="Administrador EPDs">
              <a:extLst>
                <a:ext uri="{FF2B5EF4-FFF2-40B4-BE49-F238E27FC236}">
                  <a16:creationId xmlns:a16="http://schemas.microsoft.com/office/drawing/2014/main" id="{00000000-0008-0000-0C00-00000D000000}"/>
                </a:ext>
              </a:extLst>
            </xdr:cNvPr>
            <xdr:cNvGraphicFramePr/>
          </xdr:nvGraphicFramePr>
          <xdr:xfrm>
            <a:off x="0" y="0"/>
            <a:ext cx="0" cy="0"/>
          </xdr:xfrm>
          <a:graphic>
            <a:graphicData uri="http://schemas.microsoft.com/office/drawing/2010/slicer">
              <sle:slicer xmlns:sle="http://schemas.microsoft.com/office/drawing/2010/slicer" name="Administrador EPDs"/>
            </a:graphicData>
          </a:graphic>
        </xdr:graphicFrame>
      </mc:Choice>
      <mc:Fallback xmlns="">
        <xdr:sp macro="" textlink="">
          <xdr:nvSpPr>
            <xdr:cNvPr id="0" name=""/>
            <xdr:cNvSpPr>
              <a:spLocks noTextEdit="1"/>
            </xdr:cNvSpPr>
          </xdr:nvSpPr>
          <xdr:spPr>
            <a:xfrm>
              <a:off x="7294808" y="463619"/>
              <a:ext cx="1828800" cy="1428361"/>
            </a:xfrm>
            <a:prstGeom prst="rect">
              <a:avLst/>
            </a:prstGeom>
            <a:solidFill>
              <a:prstClr val="white"/>
            </a:solidFill>
            <a:ln w="1">
              <a:solidFill>
                <a:prstClr val="green"/>
              </a:solidFill>
            </a:ln>
          </xdr:spPr>
          <xdr:txBody>
            <a:bodyPr vertOverflow="clip" horzOverflow="clip"/>
            <a:lstStyle/>
            <a:p>
              <a:r>
                <a:rPr lang="en-US" sz="1100"/>
                <a:t>Esta forma representa una segmentación de tabla. Las segmentaciones de tabla no se admiten en esta versión de Excel.
Si la forma se modificó en una versión anterior de Excel o si el libro se guardó en Excel 2007 o en una versión anterior, no se podrá usar la segmentación.</a:t>
              </a:r>
            </a:p>
          </xdr:txBody>
        </xdr:sp>
      </mc:Fallback>
    </mc:AlternateContent>
    <xdr:clientData fLocksWithSheet="0"/>
  </xdr:twoCellAnchor>
  <xdr:twoCellAnchor editAs="absolute">
    <xdr:from>
      <xdr:col>1</xdr:col>
      <xdr:colOff>1450729</xdr:colOff>
      <xdr:row>0</xdr:row>
      <xdr:rowOff>44504</xdr:rowOff>
    </xdr:from>
    <xdr:to>
      <xdr:col>2</xdr:col>
      <xdr:colOff>520165</xdr:colOff>
      <xdr:row>1</xdr:row>
      <xdr:rowOff>144941</xdr:rowOff>
    </xdr:to>
    <xdr:sp macro="" textlink="">
      <xdr:nvSpPr>
        <xdr:cNvPr id="47" name="Flecha: cheurón 46">
          <a:hlinkClick xmlns:r="http://schemas.openxmlformats.org/officeDocument/2006/relationships" r:id="rId7"/>
          <a:extLst>
            <a:ext uri="{FF2B5EF4-FFF2-40B4-BE49-F238E27FC236}">
              <a16:creationId xmlns:a16="http://schemas.microsoft.com/office/drawing/2014/main" id="{00000000-0008-0000-0C00-00002F000000}"/>
            </a:ext>
          </a:extLst>
        </xdr:cNvPr>
        <xdr:cNvSpPr/>
      </xdr:nvSpPr>
      <xdr:spPr>
        <a:xfrm>
          <a:off x="1983152" y="44504"/>
          <a:ext cx="896282" cy="286052"/>
        </a:xfrm>
        <a:prstGeom prst="chevron">
          <a:avLst>
            <a:gd name="adj" fmla="val 25204"/>
          </a:avLst>
        </a:prstGeom>
        <a:solidFill>
          <a:schemeClr val="bg1">
            <a:lumMod val="85000"/>
          </a:schemeClr>
        </a:solid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850" b="1">
              <a:solidFill>
                <a:schemeClr val="bg2">
                  <a:lumMod val="50000"/>
                </a:schemeClr>
              </a:solidFill>
            </a:rPr>
            <a:t>Cimentación</a:t>
          </a:r>
        </a:p>
      </xdr:txBody>
    </xdr:sp>
    <xdr:clientData/>
  </xdr:twoCellAnchor>
  <xdr:twoCellAnchor editAs="absolute">
    <xdr:from>
      <xdr:col>3</xdr:col>
      <xdr:colOff>402937</xdr:colOff>
      <xdr:row>0</xdr:row>
      <xdr:rowOff>43731</xdr:rowOff>
    </xdr:from>
    <xdr:to>
      <xdr:col>3</xdr:col>
      <xdr:colOff>1303792</xdr:colOff>
      <xdr:row>1</xdr:row>
      <xdr:rowOff>146636</xdr:rowOff>
    </xdr:to>
    <xdr:sp macro="" textlink="">
      <xdr:nvSpPr>
        <xdr:cNvPr id="48" name="Flecha: cheurón 47">
          <a:hlinkClick xmlns:r="http://schemas.openxmlformats.org/officeDocument/2006/relationships" r:id="rId8"/>
          <a:extLst>
            <a:ext uri="{FF2B5EF4-FFF2-40B4-BE49-F238E27FC236}">
              <a16:creationId xmlns:a16="http://schemas.microsoft.com/office/drawing/2014/main" id="{00000000-0008-0000-0C00-000030000000}"/>
            </a:ext>
          </a:extLst>
        </xdr:cNvPr>
        <xdr:cNvSpPr/>
      </xdr:nvSpPr>
      <xdr:spPr>
        <a:xfrm>
          <a:off x="4574399" y="43731"/>
          <a:ext cx="900855" cy="288520"/>
        </a:xfrm>
        <a:prstGeom prst="chevron">
          <a:avLst>
            <a:gd name="adj" fmla="val 25204"/>
          </a:avLst>
        </a:prstGeom>
        <a:solidFill>
          <a:schemeClr val="bg1">
            <a:lumMod val="85000"/>
          </a:schemeClr>
        </a:solid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900" b="1">
              <a:solidFill>
                <a:schemeClr val="bg2">
                  <a:lumMod val="50000"/>
                </a:schemeClr>
              </a:solidFill>
            </a:rPr>
            <a:t>Pisos</a:t>
          </a:r>
        </a:p>
      </xdr:txBody>
    </xdr:sp>
    <xdr:clientData/>
  </xdr:twoCellAnchor>
  <xdr:twoCellAnchor editAs="absolute">
    <xdr:from>
      <xdr:col>3</xdr:col>
      <xdr:colOff>1270548</xdr:colOff>
      <xdr:row>0</xdr:row>
      <xdr:rowOff>43731</xdr:rowOff>
    </xdr:from>
    <xdr:to>
      <xdr:col>3</xdr:col>
      <xdr:colOff>2168960</xdr:colOff>
      <xdr:row>1</xdr:row>
      <xdr:rowOff>146636</xdr:rowOff>
    </xdr:to>
    <xdr:sp macro="" textlink="">
      <xdr:nvSpPr>
        <xdr:cNvPr id="49" name="Flecha: cheurón 48">
          <a:hlinkClick xmlns:r="http://schemas.openxmlformats.org/officeDocument/2006/relationships" r:id="rId9"/>
          <a:extLst>
            <a:ext uri="{FF2B5EF4-FFF2-40B4-BE49-F238E27FC236}">
              <a16:creationId xmlns:a16="http://schemas.microsoft.com/office/drawing/2014/main" id="{00000000-0008-0000-0C00-000031000000}"/>
            </a:ext>
          </a:extLst>
        </xdr:cNvPr>
        <xdr:cNvSpPr/>
      </xdr:nvSpPr>
      <xdr:spPr>
        <a:xfrm>
          <a:off x="5442010" y="43731"/>
          <a:ext cx="898412" cy="288520"/>
        </a:xfrm>
        <a:prstGeom prst="chevron">
          <a:avLst>
            <a:gd name="adj" fmla="val 25204"/>
          </a:avLst>
        </a:prstGeom>
        <a:solidFill>
          <a:schemeClr val="bg1">
            <a:lumMod val="85000"/>
          </a:schemeClr>
        </a:solid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900" b="1">
              <a:solidFill>
                <a:schemeClr val="bg2">
                  <a:lumMod val="50000"/>
                </a:schemeClr>
              </a:solidFill>
            </a:rPr>
            <a:t>Techos</a:t>
          </a:r>
        </a:p>
      </xdr:txBody>
    </xdr:sp>
    <xdr:clientData/>
  </xdr:twoCellAnchor>
  <xdr:twoCellAnchor editAs="absolute">
    <xdr:from>
      <xdr:col>3</xdr:col>
      <xdr:colOff>2134128</xdr:colOff>
      <xdr:row>0</xdr:row>
      <xdr:rowOff>43731</xdr:rowOff>
    </xdr:from>
    <xdr:to>
      <xdr:col>3</xdr:col>
      <xdr:colOff>3034128</xdr:colOff>
      <xdr:row>1</xdr:row>
      <xdr:rowOff>146636</xdr:rowOff>
    </xdr:to>
    <xdr:sp macro="" textlink="">
      <xdr:nvSpPr>
        <xdr:cNvPr id="50" name="Flecha: cheurón 49">
          <a:hlinkClick xmlns:r="http://schemas.openxmlformats.org/officeDocument/2006/relationships" r:id="rId10"/>
          <a:extLst>
            <a:ext uri="{FF2B5EF4-FFF2-40B4-BE49-F238E27FC236}">
              <a16:creationId xmlns:a16="http://schemas.microsoft.com/office/drawing/2014/main" id="{00000000-0008-0000-0C00-000032000000}"/>
            </a:ext>
          </a:extLst>
        </xdr:cNvPr>
        <xdr:cNvSpPr/>
      </xdr:nvSpPr>
      <xdr:spPr>
        <a:xfrm>
          <a:off x="6305590" y="43731"/>
          <a:ext cx="900000" cy="288520"/>
        </a:xfrm>
        <a:prstGeom prst="chevron">
          <a:avLst>
            <a:gd name="adj" fmla="val 25204"/>
          </a:avLst>
        </a:prstGeom>
        <a:solidFill>
          <a:schemeClr val="bg1">
            <a:lumMod val="85000"/>
          </a:schemeClr>
        </a:solid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900" b="1">
              <a:solidFill>
                <a:schemeClr val="bg2">
                  <a:lumMod val="50000"/>
                </a:schemeClr>
              </a:solidFill>
            </a:rPr>
            <a:t>Entrepiso</a:t>
          </a:r>
        </a:p>
      </xdr:txBody>
    </xdr:sp>
    <xdr:clientData/>
  </xdr:twoCellAnchor>
  <xdr:twoCellAnchor editAs="absolute">
    <xdr:from>
      <xdr:col>3</xdr:col>
      <xdr:colOff>2999296</xdr:colOff>
      <xdr:row>0</xdr:row>
      <xdr:rowOff>43731</xdr:rowOff>
    </xdr:from>
    <xdr:to>
      <xdr:col>3</xdr:col>
      <xdr:colOff>3899296</xdr:colOff>
      <xdr:row>1</xdr:row>
      <xdr:rowOff>146636</xdr:rowOff>
    </xdr:to>
    <xdr:sp macro="" textlink="">
      <xdr:nvSpPr>
        <xdr:cNvPr id="51" name="Flecha: cheurón 50">
          <a:hlinkClick xmlns:r="http://schemas.openxmlformats.org/officeDocument/2006/relationships" r:id="rId11"/>
          <a:extLst>
            <a:ext uri="{FF2B5EF4-FFF2-40B4-BE49-F238E27FC236}">
              <a16:creationId xmlns:a16="http://schemas.microsoft.com/office/drawing/2014/main" id="{00000000-0008-0000-0C00-000033000000}"/>
            </a:ext>
          </a:extLst>
        </xdr:cNvPr>
        <xdr:cNvSpPr/>
      </xdr:nvSpPr>
      <xdr:spPr>
        <a:xfrm>
          <a:off x="7170758" y="43731"/>
          <a:ext cx="900000" cy="288520"/>
        </a:xfrm>
        <a:prstGeom prst="chevron">
          <a:avLst>
            <a:gd name="adj" fmla="val 25204"/>
          </a:avLst>
        </a:prstGeom>
        <a:solidFill>
          <a:schemeClr val="bg1">
            <a:lumMod val="85000"/>
          </a:schemeClr>
        </a:solid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900" b="1">
              <a:solidFill>
                <a:schemeClr val="bg2">
                  <a:lumMod val="50000"/>
                </a:schemeClr>
              </a:solidFill>
            </a:rPr>
            <a:t>Estructura</a:t>
          </a:r>
        </a:p>
      </xdr:txBody>
    </xdr:sp>
    <xdr:clientData/>
  </xdr:twoCellAnchor>
  <xdr:twoCellAnchor editAs="absolute">
    <xdr:from>
      <xdr:col>3</xdr:col>
      <xdr:colOff>3864464</xdr:colOff>
      <xdr:row>0</xdr:row>
      <xdr:rowOff>43731</xdr:rowOff>
    </xdr:from>
    <xdr:to>
      <xdr:col>3</xdr:col>
      <xdr:colOff>4764464</xdr:colOff>
      <xdr:row>1</xdr:row>
      <xdr:rowOff>146636</xdr:rowOff>
    </xdr:to>
    <xdr:sp macro="" textlink="">
      <xdr:nvSpPr>
        <xdr:cNvPr id="52" name="Flecha: cheurón 51">
          <a:hlinkClick xmlns:r="http://schemas.openxmlformats.org/officeDocument/2006/relationships" r:id="rId12"/>
          <a:extLst>
            <a:ext uri="{FF2B5EF4-FFF2-40B4-BE49-F238E27FC236}">
              <a16:creationId xmlns:a16="http://schemas.microsoft.com/office/drawing/2014/main" id="{00000000-0008-0000-0C00-000034000000}"/>
            </a:ext>
          </a:extLst>
        </xdr:cNvPr>
        <xdr:cNvSpPr/>
      </xdr:nvSpPr>
      <xdr:spPr>
        <a:xfrm>
          <a:off x="8035926" y="43731"/>
          <a:ext cx="900000" cy="288520"/>
        </a:xfrm>
        <a:prstGeom prst="chevron">
          <a:avLst>
            <a:gd name="adj" fmla="val 25204"/>
          </a:avLst>
        </a:prstGeom>
        <a:solidFill>
          <a:schemeClr val="bg1">
            <a:lumMod val="85000"/>
          </a:schemeClr>
        </a:solid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900" b="1">
              <a:solidFill>
                <a:schemeClr val="bg2">
                  <a:lumMod val="50000"/>
                </a:schemeClr>
              </a:solidFill>
            </a:rPr>
            <a:t>Puertas</a:t>
          </a:r>
        </a:p>
      </xdr:txBody>
    </xdr:sp>
    <xdr:clientData/>
  </xdr:twoCellAnchor>
  <xdr:twoCellAnchor editAs="absolute">
    <xdr:from>
      <xdr:col>3</xdr:col>
      <xdr:colOff>4729632</xdr:colOff>
      <xdr:row>0</xdr:row>
      <xdr:rowOff>43731</xdr:rowOff>
    </xdr:from>
    <xdr:to>
      <xdr:col>4</xdr:col>
      <xdr:colOff>428928</xdr:colOff>
      <xdr:row>1</xdr:row>
      <xdr:rowOff>146636</xdr:rowOff>
    </xdr:to>
    <xdr:sp macro="" textlink="">
      <xdr:nvSpPr>
        <xdr:cNvPr id="73" name="Flecha: cheurón 72">
          <a:hlinkClick xmlns:r="http://schemas.openxmlformats.org/officeDocument/2006/relationships" r:id="rId13"/>
          <a:extLst>
            <a:ext uri="{FF2B5EF4-FFF2-40B4-BE49-F238E27FC236}">
              <a16:creationId xmlns:a16="http://schemas.microsoft.com/office/drawing/2014/main" id="{00000000-0008-0000-0C00-000049000000}"/>
            </a:ext>
          </a:extLst>
        </xdr:cNvPr>
        <xdr:cNvSpPr/>
      </xdr:nvSpPr>
      <xdr:spPr>
        <a:xfrm>
          <a:off x="8901094" y="43731"/>
          <a:ext cx="901411" cy="288520"/>
        </a:xfrm>
        <a:prstGeom prst="chevron">
          <a:avLst>
            <a:gd name="adj" fmla="val 25204"/>
          </a:avLst>
        </a:prstGeom>
        <a:solidFill>
          <a:schemeClr val="bg1">
            <a:lumMod val="85000"/>
          </a:schemeClr>
        </a:solid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900" b="1">
              <a:solidFill>
                <a:schemeClr val="bg2">
                  <a:lumMod val="50000"/>
                </a:schemeClr>
              </a:solidFill>
            </a:rPr>
            <a:t>Ventanas</a:t>
          </a:r>
        </a:p>
      </xdr:txBody>
    </xdr:sp>
    <xdr:clientData/>
  </xdr:twoCellAnchor>
  <xdr:twoCellAnchor editAs="absolute">
    <xdr:from>
      <xdr:col>4</xdr:col>
      <xdr:colOff>394096</xdr:colOff>
      <xdr:row>0</xdr:row>
      <xdr:rowOff>43731</xdr:rowOff>
    </xdr:from>
    <xdr:to>
      <xdr:col>5</xdr:col>
      <xdr:colOff>557984</xdr:colOff>
      <xdr:row>1</xdr:row>
      <xdr:rowOff>146636</xdr:rowOff>
    </xdr:to>
    <xdr:sp macro="" textlink="">
      <xdr:nvSpPr>
        <xdr:cNvPr id="74" name="Flecha: cheurón 73">
          <a:hlinkClick xmlns:r="http://schemas.openxmlformats.org/officeDocument/2006/relationships" r:id="rId14"/>
          <a:extLst>
            <a:ext uri="{FF2B5EF4-FFF2-40B4-BE49-F238E27FC236}">
              <a16:creationId xmlns:a16="http://schemas.microsoft.com/office/drawing/2014/main" id="{00000000-0008-0000-0C00-00004A000000}"/>
            </a:ext>
          </a:extLst>
        </xdr:cNvPr>
        <xdr:cNvSpPr/>
      </xdr:nvSpPr>
      <xdr:spPr>
        <a:xfrm>
          <a:off x="9767673" y="43731"/>
          <a:ext cx="901465" cy="288520"/>
        </a:xfrm>
        <a:prstGeom prst="chevron">
          <a:avLst>
            <a:gd name="adj" fmla="val 25204"/>
          </a:avLst>
        </a:prstGeom>
        <a:solidFill>
          <a:schemeClr val="bg1">
            <a:lumMod val="85000"/>
          </a:schemeClr>
        </a:solid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900" b="1">
              <a:solidFill>
                <a:schemeClr val="bg2">
                  <a:lumMod val="50000"/>
                </a:schemeClr>
              </a:solidFill>
            </a:rPr>
            <a:t>Especiales</a:t>
          </a:r>
        </a:p>
      </xdr:txBody>
    </xdr:sp>
    <xdr:clientData/>
  </xdr:twoCellAnchor>
  <xdr:twoCellAnchor editAs="absolute">
    <xdr:from>
      <xdr:col>5</xdr:col>
      <xdr:colOff>523154</xdr:colOff>
      <xdr:row>0</xdr:row>
      <xdr:rowOff>43731</xdr:rowOff>
    </xdr:from>
    <xdr:to>
      <xdr:col>6</xdr:col>
      <xdr:colOff>393125</xdr:colOff>
      <xdr:row>1</xdr:row>
      <xdr:rowOff>146636</xdr:rowOff>
    </xdr:to>
    <xdr:sp macro="" textlink="">
      <xdr:nvSpPr>
        <xdr:cNvPr id="75" name="Flecha: cheurón 74">
          <a:hlinkClick xmlns:r="http://schemas.openxmlformats.org/officeDocument/2006/relationships" r:id="rId15"/>
          <a:extLst>
            <a:ext uri="{FF2B5EF4-FFF2-40B4-BE49-F238E27FC236}">
              <a16:creationId xmlns:a16="http://schemas.microsoft.com/office/drawing/2014/main" id="{00000000-0008-0000-0C00-00004B000000}"/>
            </a:ext>
          </a:extLst>
        </xdr:cNvPr>
        <xdr:cNvSpPr/>
      </xdr:nvSpPr>
      <xdr:spPr>
        <a:xfrm>
          <a:off x="10634308" y="43731"/>
          <a:ext cx="900625" cy="288520"/>
        </a:xfrm>
        <a:prstGeom prst="chevron">
          <a:avLst>
            <a:gd name="adj" fmla="val 25204"/>
          </a:avLst>
        </a:prstGeom>
        <a:solidFill>
          <a:schemeClr val="bg1">
            <a:lumMod val="85000"/>
          </a:schemeClr>
        </a:solid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900" b="1">
              <a:solidFill>
                <a:schemeClr val="bg2">
                  <a:lumMod val="50000"/>
                </a:schemeClr>
              </a:solidFill>
            </a:rPr>
            <a:t>Otros</a:t>
          </a:r>
        </a:p>
      </xdr:txBody>
    </xdr:sp>
    <xdr:clientData/>
  </xdr:twoCellAnchor>
  <xdr:twoCellAnchor editAs="absolute">
    <xdr:from>
      <xdr:col>2</xdr:col>
      <xdr:colOff>483573</xdr:colOff>
      <xdr:row>0</xdr:row>
      <xdr:rowOff>0</xdr:rowOff>
    </xdr:from>
    <xdr:to>
      <xdr:col>2</xdr:col>
      <xdr:colOff>1384794</xdr:colOff>
      <xdr:row>2</xdr:row>
      <xdr:rowOff>17890</xdr:rowOff>
    </xdr:to>
    <xdr:grpSp>
      <xdr:nvGrpSpPr>
        <xdr:cNvPr id="76" name="Grupo 75">
          <a:hlinkClick xmlns:r="http://schemas.openxmlformats.org/officeDocument/2006/relationships" r:id="rId16"/>
          <a:extLst>
            <a:ext uri="{FF2B5EF4-FFF2-40B4-BE49-F238E27FC236}">
              <a16:creationId xmlns:a16="http://schemas.microsoft.com/office/drawing/2014/main" id="{00000000-0008-0000-0C00-00004C000000}"/>
            </a:ext>
          </a:extLst>
        </xdr:cNvPr>
        <xdr:cNvGrpSpPr/>
      </xdr:nvGrpSpPr>
      <xdr:grpSpPr>
        <a:xfrm>
          <a:off x="2841011" y="0"/>
          <a:ext cx="901221" cy="383015"/>
          <a:chOff x="2097804" y="31748"/>
          <a:chExt cx="900000" cy="380227"/>
        </a:xfrm>
        <a:solidFill>
          <a:schemeClr val="bg1">
            <a:lumMod val="85000"/>
          </a:schemeClr>
        </a:solidFill>
      </xdr:grpSpPr>
      <xdr:sp macro="" textlink="">
        <xdr:nvSpPr>
          <xdr:cNvPr id="77" name="Flecha: cheurón 76">
            <a:extLst>
              <a:ext uri="{FF2B5EF4-FFF2-40B4-BE49-F238E27FC236}">
                <a16:creationId xmlns:a16="http://schemas.microsoft.com/office/drawing/2014/main" id="{00000000-0008-0000-0C00-00004D000000}"/>
              </a:ext>
            </a:extLst>
          </xdr:cNvPr>
          <xdr:cNvSpPr/>
        </xdr:nvSpPr>
        <xdr:spPr>
          <a:xfrm>
            <a:off x="2097804" y="75479"/>
            <a:ext cx="900000" cy="284074"/>
          </a:xfrm>
          <a:prstGeom prst="chevron">
            <a:avLst>
              <a:gd name="adj" fmla="val 25204"/>
            </a:avLst>
          </a:prstGeom>
          <a:grp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endParaRPr lang="en-US" sz="1000" b="1">
              <a:solidFill>
                <a:schemeClr val="bg2">
                  <a:lumMod val="50000"/>
                </a:schemeClr>
              </a:solidFill>
            </a:endParaRPr>
          </a:p>
        </xdr:txBody>
      </xdr:sp>
      <xdr:sp macro="" textlink="">
        <xdr:nvSpPr>
          <xdr:cNvPr id="78" name="CuadroTexto 77">
            <a:extLst>
              <a:ext uri="{FF2B5EF4-FFF2-40B4-BE49-F238E27FC236}">
                <a16:creationId xmlns:a16="http://schemas.microsoft.com/office/drawing/2014/main" id="{00000000-0008-0000-0C00-00004E000000}"/>
              </a:ext>
            </a:extLst>
          </xdr:cNvPr>
          <xdr:cNvSpPr txBox="1"/>
        </xdr:nvSpPr>
        <xdr:spPr>
          <a:xfrm>
            <a:off x="2286000" y="31748"/>
            <a:ext cx="672171" cy="3802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900" b="1">
                <a:solidFill>
                  <a:schemeClr val="bg2">
                    <a:lumMod val="50000"/>
                  </a:schemeClr>
                </a:solidFill>
                <a:effectLst/>
                <a:latin typeface="+mn-lt"/>
                <a:ea typeface="+mn-ea"/>
                <a:cs typeface="+mn-cs"/>
              </a:rPr>
              <a:t>Muros</a:t>
            </a:r>
            <a:r>
              <a:rPr lang="en-US" sz="900" b="1" baseline="0">
                <a:solidFill>
                  <a:schemeClr val="bg2">
                    <a:lumMod val="50000"/>
                  </a:schemeClr>
                </a:solidFill>
                <a:effectLst/>
                <a:latin typeface="+mn-lt"/>
                <a:ea typeface="+mn-ea"/>
                <a:cs typeface="+mn-cs"/>
              </a:rPr>
              <a:t> Interiores</a:t>
            </a:r>
            <a:endParaRPr lang="en-US" sz="900">
              <a:solidFill>
                <a:schemeClr val="bg2">
                  <a:lumMod val="50000"/>
                </a:schemeClr>
              </a:solidFill>
              <a:effectLst/>
            </a:endParaRPr>
          </a:p>
        </xdr:txBody>
      </xdr:sp>
    </xdr:grpSp>
    <xdr:clientData/>
  </xdr:twoCellAnchor>
  <xdr:twoCellAnchor editAs="absolute">
    <xdr:from>
      <xdr:col>2</xdr:col>
      <xdr:colOff>1349962</xdr:colOff>
      <xdr:row>0</xdr:row>
      <xdr:rowOff>112</xdr:rowOff>
    </xdr:from>
    <xdr:to>
      <xdr:col>3</xdr:col>
      <xdr:colOff>437769</xdr:colOff>
      <xdr:row>2</xdr:row>
      <xdr:rowOff>28731</xdr:rowOff>
    </xdr:to>
    <xdr:grpSp>
      <xdr:nvGrpSpPr>
        <xdr:cNvPr id="79" name="Grupo 78">
          <a:hlinkClick xmlns:r="http://schemas.openxmlformats.org/officeDocument/2006/relationships" r:id="rId17"/>
          <a:extLst>
            <a:ext uri="{FF2B5EF4-FFF2-40B4-BE49-F238E27FC236}">
              <a16:creationId xmlns:a16="http://schemas.microsoft.com/office/drawing/2014/main" id="{00000000-0008-0000-0C00-00004F000000}"/>
            </a:ext>
          </a:extLst>
        </xdr:cNvPr>
        <xdr:cNvGrpSpPr/>
      </xdr:nvGrpSpPr>
      <xdr:grpSpPr>
        <a:xfrm>
          <a:off x="3707400" y="112"/>
          <a:ext cx="897557" cy="393744"/>
          <a:chOff x="2962972" y="31860"/>
          <a:chExt cx="900000" cy="390956"/>
        </a:xfrm>
        <a:solidFill>
          <a:schemeClr val="bg1">
            <a:lumMod val="85000"/>
          </a:schemeClr>
        </a:solidFill>
      </xdr:grpSpPr>
      <xdr:sp macro="" textlink="">
        <xdr:nvSpPr>
          <xdr:cNvPr id="80" name="Flecha: cheurón 79">
            <a:extLst>
              <a:ext uri="{FF2B5EF4-FFF2-40B4-BE49-F238E27FC236}">
                <a16:creationId xmlns:a16="http://schemas.microsoft.com/office/drawing/2014/main" id="{00000000-0008-0000-0C00-000050000000}"/>
              </a:ext>
            </a:extLst>
          </xdr:cNvPr>
          <xdr:cNvSpPr/>
        </xdr:nvSpPr>
        <xdr:spPr>
          <a:xfrm>
            <a:off x="2962972" y="75479"/>
            <a:ext cx="900000" cy="284074"/>
          </a:xfrm>
          <a:prstGeom prst="chevron">
            <a:avLst>
              <a:gd name="adj" fmla="val 25204"/>
            </a:avLst>
          </a:prstGeom>
          <a:grp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endParaRPr lang="en-US" sz="900" b="1">
              <a:solidFill>
                <a:schemeClr val="bg2">
                  <a:lumMod val="50000"/>
                </a:schemeClr>
              </a:solidFill>
            </a:endParaRPr>
          </a:p>
        </xdr:txBody>
      </xdr:sp>
      <xdr:sp macro="" textlink="">
        <xdr:nvSpPr>
          <xdr:cNvPr id="81" name="CuadroTexto 80">
            <a:extLst>
              <a:ext uri="{FF2B5EF4-FFF2-40B4-BE49-F238E27FC236}">
                <a16:creationId xmlns:a16="http://schemas.microsoft.com/office/drawing/2014/main" id="{00000000-0008-0000-0C00-000051000000}"/>
              </a:ext>
            </a:extLst>
          </xdr:cNvPr>
          <xdr:cNvSpPr txBox="1"/>
        </xdr:nvSpPr>
        <xdr:spPr>
          <a:xfrm>
            <a:off x="3187700" y="31860"/>
            <a:ext cx="662568" cy="3909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900" b="1">
                <a:solidFill>
                  <a:schemeClr val="bg2">
                    <a:lumMod val="50000"/>
                  </a:schemeClr>
                </a:solidFill>
                <a:effectLst/>
                <a:latin typeface="+mn-lt"/>
                <a:ea typeface="+mn-ea"/>
                <a:cs typeface="+mn-cs"/>
              </a:rPr>
              <a:t>Muros</a:t>
            </a:r>
            <a:r>
              <a:rPr lang="en-US" sz="900" b="1" baseline="0">
                <a:solidFill>
                  <a:schemeClr val="bg2">
                    <a:lumMod val="50000"/>
                  </a:schemeClr>
                </a:solidFill>
                <a:effectLst/>
                <a:latin typeface="+mn-lt"/>
                <a:ea typeface="+mn-ea"/>
                <a:cs typeface="+mn-cs"/>
              </a:rPr>
              <a:t> Exteriores</a:t>
            </a:r>
            <a:endParaRPr lang="en-US" sz="900">
              <a:solidFill>
                <a:schemeClr val="bg2">
                  <a:lumMod val="50000"/>
                </a:schemeClr>
              </a:solidFill>
              <a:effectLst/>
            </a:endParaRPr>
          </a:p>
        </xdr:txBody>
      </xdr:sp>
    </xdr:grp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152400</xdr:colOff>
      <xdr:row>2</xdr:row>
      <xdr:rowOff>127000</xdr:rowOff>
    </xdr:from>
    <xdr:to>
      <xdr:col>5</xdr:col>
      <xdr:colOff>435769</xdr:colOff>
      <xdr:row>24</xdr:row>
      <xdr:rowOff>139700</xdr:rowOff>
    </xdr:to>
    <xdr:graphicFrame macro="">
      <xdr:nvGraphicFramePr>
        <xdr:cNvPr id="62" name="Marcador de contenido 2">
          <a:extLst>
            <a:ext uri="{FF2B5EF4-FFF2-40B4-BE49-F238E27FC236}">
              <a16:creationId xmlns:a16="http://schemas.microsoft.com/office/drawing/2014/main" id="{00000000-0008-0000-0D00-00003E000000}"/>
            </a:ext>
          </a:extLst>
        </xdr:cNvPr>
        <xdr:cNvGraphicFramePr>
          <a:graphicFrameLocks noGrp="1"/>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1" r:lo="rId2" r:qs="rId3" r:cs="rId4"/>
        </a:graphicData>
      </a:graphic>
    </xdr:graphicFrame>
    <xdr:clientData/>
  </xdr:twoCellAnchor>
  <xdr:twoCellAnchor>
    <xdr:from>
      <xdr:col>5</xdr:col>
      <xdr:colOff>641350</xdr:colOff>
      <xdr:row>2</xdr:row>
      <xdr:rowOff>127000</xdr:rowOff>
    </xdr:from>
    <xdr:to>
      <xdr:col>14</xdr:col>
      <xdr:colOff>660400</xdr:colOff>
      <xdr:row>24</xdr:row>
      <xdr:rowOff>76200</xdr:rowOff>
    </xdr:to>
    <xdr:sp macro="" textlink="">
      <xdr:nvSpPr>
        <xdr:cNvPr id="107" name="Rectángulo: esquinas redondeadas 106">
          <a:extLst>
            <a:ext uri="{FF2B5EF4-FFF2-40B4-BE49-F238E27FC236}">
              <a16:creationId xmlns:a16="http://schemas.microsoft.com/office/drawing/2014/main" id="{00000000-0008-0000-0D00-00006B000000}"/>
            </a:ext>
          </a:extLst>
        </xdr:cNvPr>
        <xdr:cNvSpPr/>
      </xdr:nvSpPr>
      <xdr:spPr>
        <a:xfrm>
          <a:off x="4451350" y="495300"/>
          <a:ext cx="6877050" cy="4000500"/>
        </a:xfrm>
        <a:prstGeom prst="round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400" b="1">
              <a:solidFill>
                <a:schemeClr val="accent2">
                  <a:lumMod val="50000"/>
                </a:schemeClr>
              </a:solidFill>
            </a:rPr>
            <a:t>Instrucciones</a:t>
          </a:r>
        </a:p>
        <a:p>
          <a:pPr algn="ctr"/>
          <a:endParaRPr lang="en-US" sz="1400" b="1">
            <a:solidFill>
              <a:schemeClr val="accent2">
                <a:lumMod val="50000"/>
              </a:schemeClr>
            </a:solidFill>
          </a:endParaRPr>
        </a:p>
        <a:p>
          <a:pPr algn="l"/>
          <a:r>
            <a:rPr lang="en-US" sz="1400" b="0">
              <a:solidFill>
                <a:schemeClr val="accent2">
                  <a:lumMod val="50000"/>
                </a:schemeClr>
              </a:solidFill>
            </a:rPr>
            <a:t>Para registrar materiales, seleccione el elemento (separados por hojas) al que pertenecen el material, puede ingresar a dichos elementos a través de la lista que se muestra en esta pantalla.</a:t>
          </a:r>
        </a:p>
        <a:p>
          <a:pPr algn="l"/>
          <a:endParaRPr lang="en-US" sz="1400" b="0">
            <a:solidFill>
              <a:schemeClr val="accent2">
                <a:lumMod val="50000"/>
              </a:schemeClr>
            </a:solidFill>
          </a:endParaRPr>
        </a:p>
        <a:p>
          <a:pPr algn="l"/>
          <a:r>
            <a:rPr lang="en-US" sz="1400" b="0">
              <a:solidFill>
                <a:schemeClr val="accent2">
                  <a:lumMod val="50000"/>
                </a:schemeClr>
              </a:solidFill>
            </a:rPr>
            <a:t>Dentro de la hoja del elemento seleccionado, registre el nombre del material dentro de la columna con el mismo nombre (Material). Notara que al empezar a escribir se activa una lista donde se muestra las posibles coincidencias, de acuerdo con la palabra escrita. Solo seleccione con el ratón la opción que mejor describa el material a registrar.</a:t>
          </a:r>
        </a:p>
        <a:p>
          <a:pPr algn="l"/>
          <a:endParaRPr lang="en-US" sz="1400" b="0">
            <a:solidFill>
              <a:schemeClr val="accent2">
                <a:lumMod val="50000"/>
              </a:schemeClr>
            </a:solidFill>
          </a:endParaRPr>
        </a:p>
        <a:p>
          <a:pPr algn="l"/>
          <a:r>
            <a:rPr lang="en-US" sz="1400" b="0">
              <a:solidFill>
                <a:schemeClr val="accent2">
                  <a:lumMod val="50000"/>
                </a:schemeClr>
              </a:solidFill>
            </a:rPr>
            <a:t>Si los materiales mostrados en la lista de columna Material, no concuerdan con el material que se quiere registrar, solo escríbalo sobre la misma celda y presione Intro (Enter), podrá registrar materiales que no se encuentran en la lista.</a:t>
          </a:r>
        </a:p>
      </xdr:txBody>
    </xdr:sp>
    <xdr:clientData/>
  </xdr:twoCellAnchor>
  <xdr:twoCellAnchor editAs="absolute">
    <xdr:from>
      <xdr:col>0</xdr:col>
      <xdr:colOff>0</xdr:colOff>
      <xdr:row>0</xdr:row>
      <xdr:rowOff>12700</xdr:rowOff>
    </xdr:from>
    <xdr:to>
      <xdr:col>0</xdr:col>
      <xdr:colOff>288000</xdr:colOff>
      <xdr:row>1</xdr:row>
      <xdr:rowOff>114618</xdr:rowOff>
    </xdr:to>
    <xdr:grpSp>
      <xdr:nvGrpSpPr>
        <xdr:cNvPr id="108" name="Grupo 107">
          <a:hlinkClick xmlns:r="http://schemas.openxmlformats.org/officeDocument/2006/relationships" r:id="rId6"/>
          <a:extLst>
            <a:ext uri="{FF2B5EF4-FFF2-40B4-BE49-F238E27FC236}">
              <a16:creationId xmlns:a16="http://schemas.microsoft.com/office/drawing/2014/main" id="{00000000-0008-0000-0D00-00006C000000}"/>
            </a:ext>
          </a:extLst>
        </xdr:cNvPr>
        <xdr:cNvGrpSpPr/>
      </xdr:nvGrpSpPr>
      <xdr:grpSpPr>
        <a:xfrm>
          <a:off x="0" y="12700"/>
          <a:ext cx="288000" cy="286068"/>
          <a:chOff x="82550" y="2604297"/>
          <a:chExt cx="288012" cy="285079"/>
        </a:xfrm>
      </xdr:grpSpPr>
      <xdr:sp macro="" textlink="">
        <xdr:nvSpPr>
          <xdr:cNvPr id="109" name="Hexágono 108">
            <a:extLst>
              <a:ext uri="{FF2B5EF4-FFF2-40B4-BE49-F238E27FC236}">
                <a16:creationId xmlns:a16="http://schemas.microsoft.com/office/drawing/2014/main" id="{00000000-0008-0000-0D00-00006D000000}"/>
              </a:ext>
            </a:extLst>
          </xdr:cNvPr>
          <xdr:cNvSpPr/>
        </xdr:nvSpPr>
        <xdr:spPr>
          <a:xfrm>
            <a:off x="82550" y="2604297"/>
            <a:ext cx="288012" cy="285079"/>
          </a:xfrm>
          <a:prstGeom prst="hexagon">
            <a:avLst/>
          </a:prstGeom>
          <a:solidFill>
            <a:schemeClr val="accent3"/>
          </a:solidFill>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t"/>
          <a:lstStyle/>
          <a:p>
            <a:pPr algn="l"/>
            <a:endParaRPr lang="en-US" sz="1100">
              <a:solidFill>
                <a:schemeClr val="bg2">
                  <a:lumMod val="50000"/>
                </a:schemeClr>
              </a:solidFill>
            </a:endParaRPr>
          </a:p>
        </xdr:txBody>
      </xdr:sp>
      <xdr:pic>
        <xdr:nvPicPr>
          <xdr:cNvPr id="110" name="Gráfico 109" descr="Hogar">
            <a:extLst>
              <a:ext uri="{FF2B5EF4-FFF2-40B4-BE49-F238E27FC236}">
                <a16:creationId xmlns:a16="http://schemas.microsoft.com/office/drawing/2014/main" id="{00000000-0008-0000-0D00-00006E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127002" y="2648604"/>
            <a:ext cx="196858" cy="195756"/>
          </a:xfrm>
          <a:prstGeom prst="rect">
            <a:avLst/>
          </a:prstGeom>
        </xdr:spPr>
      </xdr:pic>
    </xdr:grpSp>
    <xdr:clientData/>
  </xdr:twoCellAnchor>
</xdr:wsDr>
</file>

<file path=xl/drawings/drawing15.xml><?xml version="1.0" encoding="utf-8"?>
<xdr:wsDr xmlns:xdr="http://schemas.openxmlformats.org/drawingml/2006/spreadsheetDrawing" xmlns:a="http://schemas.openxmlformats.org/drawingml/2006/main">
  <xdr:twoCellAnchor>
    <xdr:from>
      <xdr:col>2</xdr:col>
      <xdr:colOff>806450</xdr:colOff>
      <xdr:row>0</xdr:row>
      <xdr:rowOff>98425</xdr:rowOff>
    </xdr:from>
    <xdr:to>
      <xdr:col>3</xdr:col>
      <xdr:colOff>698020</xdr:colOff>
      <xdr:row>3</xdr:row>
      <xdr:rowOff>130175</xdr:rowOff>
    </xdr:to>
    <xdr:grpSp>
      <xdr:nvGrpSpPr>
        <xdr:cNvPr id="16" name="Grupo 15">
          <a:extLst>
            <a:ext uri="{FF2B5EF4-FFF2-40B4-BE49-F238E27FC236}">
              <a16:creationId xmlns:a16="http://schemas.microsoft.com/office/drawing/2014/main" id="{00000000-0008-0000-0E00-000010000000}"/>
            </a:ext>
          </a:extLst>
        </xdr:cNvPr>
        <xdr:cNvGrpSpPr/>
      </xdr:nvGrpSpPr>
      <xdr:grpSpPr>
        <a:xfrm>
          <a:off x="1295400" y="98425"/>
          <a:ext cx="1720370" cy="584200"/>
          <a:chOff x="939800" y="98425"/>
          <a:chExt cx="1720370" cy="584200"/>
        </a:xfrm>
      </xdr:grpSpPr>
      <xdr:pic macro="[0]!Proteger">
        <xdr:nvPicPr>
          <xdr:cNvPr id="6" name="Gráfico 5" descr="Bloquear">
            <a:extLst>
              <a:ext uri="{FF2B5EF4-FFF2-40B4-BE49-F238E27FC236}">
                <a16:creationId xmlns:a16="http://schemas.microsoft.com/office/drawing/2014/main" id="{00000000-0008-0000-0E00-000006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939800" y="98425"/>
            <a:ext cx="552450" cy="552450"/>
          </a:xfrm>
          <a:prstGeom prst="rect">
            <a:avLst/>
          </a:prstGeom>
        </xdr:spPr>
      </xdr:pic>
      <xdr:sp macro="[0]!Proteger" textlink="">
        <xdr:nvSpPr>
          <xdr:cNvPr id="9" name="CuadroTexto 8">
            <a:extLst>
              <a:ext uri="{FF2B5EF4-FFF2-40B4-BE49-F238E27FC236}">
                <a16:creationId xmlns:a16="http://schemas.microsoft.com/office/drawing/2014/main" id="{00000000-0008-0000-0E00-000009000000}"/>
              </a:ext>
            </a:extLst>
          </xdr:cNvPr>
          <xdr:cNvSpPr txBox="1"/>
        </xdr:nvSpPr>
        <xdr:spPr>
          <a:xfrm>
            <a:off x="1491770" y="339725"/>
            <a:ext cx="1168400" cy="3429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latin typeface="Roboto" pitchFamily="2" charset="0"/>
                <a:ea typeface="Roboto" pitchFamily="2" charset="0"/>
              </a:rPr>
              <a:t>Proteger Hojas</a:t>
            </a:r>
          </a:p>
        </xdr:txBody>
      </xdr:sp>
    </xdr:grpSp>
    <xdr:clientData/>
  </xdr:twoCellAnchor>
  <xdr:twoCellAnchor>
    <xdr:from>
      <xdr:col>3</xdr:col>
      <xdr:colOff>697540</xdr:colOff>
      <xdr:row>0</xdr:row>
      <xdr:rowOff>113700</xdr:rowOff>
    </xdr:from>
    <xdr:to>
      <xdr:col>4</xdr:col>
      <xdr:colOff>654050</xdr:colOff>
      <xdr:row>3</xdr:row>
      <xdr:rowOff>130175</xdr:rowOff>
    </xdr:to>
    <xdr:grpSp>
      <xdr:nvGrpSpPr>
        <xdr:cNvPr id="17" name="Grupo 16">
          <a:extLst>
            <a:ext uri="{FF2B5EF4-FFF2-40B4-BE49-F238E27FC236}">
              <a16:creationId xmlns:a16="http://schemas.microsoft.com/office/drawing/2014/main" id="{00000000-0008-0000-0E00-000011000000}"/>
            </a:ext>
          </a:extLst>
        </xdr:cNvPr>
        <xdr:cNvGrpSpPr/>
      </xdr:nvGrpSpPr>
      <xdr:grpSpPr>
        <a:xfrm>
          <a:off x="3015290" y="113700"/>
          <a:ext cx="1963110" cy="568925"/>
          <a:chOff x="2659690" y="113700"/>
          <a:chExt cx="1659270" cy="568925"/>
        </a:xfrm>
      </xdr:grpSpPr>
      <xdr:pic macro="[0]!DesProteger">
        <xdr:nvPicPr>
          <xdr:cNvPr id="8" name="Gráfico 7" descr="Desbloquear">
            <a:extLst>
              <a:ext uri="{FF2B5EF4-FFF2-40B4-BE49-F238E27FC236}">
                <a16:creationId xmlns:a16="http://schemas.microsoft.com/office/drawing/2014/main" id="{00000000-0008-0000-0E00-000008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2659690" y="113700"/>
            <a:ext cx="491350" cy="491350"/>
          </a:xfrm>
          <a:prstGeom prst="rect">
            <a:avLst/>
          </a:prstGeom>
        </xdr:spPr>
      </xdr:pic>
      <xdr:sp macro="[0]!DesProteger" textlink="">
        <xdr:nvSpPr>
          <xdr:cNvPr id="10" name="CuadroTexto 9">
            <a:extLst>
              <a:ext uri="{FF2B5EF4-FFF2-40B4-BE49-F238E27FC236}">
                <a16:creationId xmlns:a16="http://schemas.microsoft.com/office/drawing/2014/main" id="{00000000-0008-0000-0E00-00000A000000}"/>
              </a:ext>
            </a:extLst>
          </xdr:cNvPr>
          <xdr:cNvSpPr txBox="1"/>
        </xdr:nvSpPr>
        <xdr:spPr>
          <a:xfrm>
            <a:off x="3150560" y="339725"/>
            <a:ext cx="1168400" cy="3429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latin typeface="Roboto" pitchFamily="2" charset="0"/>
                <a:ea typeface="Roboto" pitchFamily="2" charset="0"/>
              </a:rPr>
              <a:t>Desproteger Hojas</a:t>
            </a:r>
          </a:p>
        </xdr:txBody>
      </xdr:sp>
    </xdr:grpSp>
    <xdr:clientData/>
  </xdr:twoCellAnchor>
  <xdr:twoCellAnchor>
    <xdr:from>
      <xdr:col>4</xdr:col>
      <xdr:colOff>737080</xdr:colOff>
      <xdr:row>0</xdr:row>
      <xdr:rowOff>106362</xdr:rowOff>
    </xdr:from>
    <xdr:to>
      <xdr:col>4</xdr:col>
      <xdr:colOff>2482850</xdr:colOff>
      <xdr:row>3</xdr:row>
      <xdr:rowOff>131762</xdr:rowOff>
    </xdr:to>
    <xdr:grpSp>
      <xdr:nvGrpSpPr>
        <xdr:cNvPr id="19" name="Grupo 18">
          <a:extLst>
            <a:ext uri="{FF2B5EF4-FFF2-40B4-BE49-F238E27FC236}">
              <a16:creationId xmlns:a16="http://schemas.microsoft.com/office/drawing/2014/main" id="{00000000-0008-0000-0E00-000013000000}"/>
            </a:ext>
          </a:extLst>
        </xdr:cNvPr>
        <xdr:cNvGrpSpPr/>
      </xdr:nvGrpSpPr>
      <xdr:grpSpPr>
        <a:xfrm>
          <a:off x="5061430" y="106362"/>
          <a:ext cx="1745770" cy="577850"/>
          <a:chOff x="4318480" y="106362"/>
          <a:chExt cx="1745770" cy="577850"/>
        </a:xfrm>
      </xdr:grpSpPr>
      <xdr:pic macro="[0]!MuestraParametros">
        <xdr:nvPicPr>
          <xdr:cNvPr id="14" name="Gráfico 13" descr="Engranajes">
            <a:extLst>
              <a:ext uri="{FF2B5EF4-FFF2-40B4-BE49-F238E27FC236}">
                <a16:creationId xmlns:a16="http://schemas.microsoft.com/office/drawing/2014/main" id="{00000000-0008-0000-0E00-00000E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 uri="{96DAC541-7B7A-43D3-8B79-37D633B846F1}">
                <asvg:svgBlip xmlns:asvg="http://schemas.microsoft.com/office/drawing/2016/SVG/main" r:embed="rId6"/>
              </a:ext>
            </a:extLst>
          </a:blip>
          <a:srcRect/>
          <a:stretch/>
        </xdr:blipFill>
        <xdr:spPr>
          <a:xfrm>
            <a:off x="4318480" y="106362"/>
            <a:ext cx="577850" cy="577850"/>
          </a:xfrm>
          <a:prstGeom prst="rect">
            <a:avLst/>
          </a:prstGeom>
        </xdr:spPr>
      </xdr:pic>
      <xdr:sp macro="[0]!MuestraParametros" textlink="">
        <xdr:nvSpPr>
          <xdr:cNvPr id="15" name="CuadroTexto 14">
            <a:extLst>
              <a:ext uri="{FF2B5EF4-FFF2-40B4-BE49-F238E27FC236}">
                <a16:creationId xmlns:a16="http://schemas.microsoft.com/office/drawing/2014/main" id="{00000000-0008-0000-0E00-00000F000000}"/>
              </a:ext>
            </a:extLst>
          </xdr:cNvPr>
          <xdr:cNvSpPr txBox="1"/>
        </xdr:nvSpPr>
        <xdr:spPr>
          <a:xfrm>
            <a:off x="4895850" y="339725"/>
            <a:ext cx="1168400" cy="3429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latin typeface="Roboto" pitchFamily="2" charset="0"/>
                <a:ea typeface="Roboto" pitchFamily="2" charset="0"/>
              </a:rPr>
              <a:t>Parametros</a:t>
            </a:r>
          </a:p>
        </xdr:txBody>
      </xdr:sp>
    </xdr:grpSp>
    <xdr:clientData/>
  </xdr:twoCellAnchor>
  <xdr:twoCellAnchor>
    <xdr:from>
      <xdr:col>1</xdr:col>
      <xdr:colOff>101600</xdr:colOff>
      <xdr:row>1</xdr:row>
      <xdr:rowOff>114300</xdr:rowOff>
    </xdr:from>
    <xdr:to>
      <xdr:col>2</xdr:col>
      <xdr:colOff>908050</xdr:colOff>
      <xdr:row>3</xdr:row>
      <xdr:rowOff>111125</xdr:rowOff>
    </xdr:to>
    <xdr:grpSp>
      <xdr:nvGrpSpPr>
        <xdr:cNvPr id="22" name="Grupo 21">
          <a:extLst>
            <a:ext uri="{FF2B5EF4-FFF2-40B4-BE49-F238E27FC236}">
              <a16:creationId xmlns:a16="http://schemas.microsoft.com/office/drawing/2014/main" id="{00000000-0008-0000-0E00-000016000000}"/>
            </a:ext>
          </a:extLst>
        </xdr:cNvPr>
        <xdr:cNvGrpSpPr/>
      </xdr:nvGrpSpPr>
      <xdr:grpSpPr>
        <a:xfrm>
          <a:off x="101600" y="298450"/>
          <a:ext cx="1295400" cy="365125"/>
          <a:chOff x="101600" y="298450"/>
          <a:chExt cx="1295400" cy="365125"/>
        </a:xfrm>
      </xdr:grpSpPr>
      <xdr:sp macro="[0]!MuestraInicio" textlink="">
        <xdr:nvSpPr>
          <xdr:cNvPr id="3" name="Hexágono 2">
            <a:extLst>
              <a:ext uri="{FF2B5EF4-FFF2-40B4-BE49-F238E27FC236}">
                <a16:creationId xmlns:a16="http://schemas.microsoft.com/office/drawing/2014/main" id="{00000000-0008-0000-0E00-000003000000}"/>
              </a:ext>
            </a:extLst>
          </xdr:cNvPr>
          <xdr:cNvSpPr/>
        </xdr:nvSpPr>
        <xdr:spPr>
          <a:xfrm>
            <a:off x="101600" y="298450"/>
            <a:ext cx="288000" cy="286068"/>
          </a:xfrm>
          <a:prstGeom prst="hexagon">
            <a:avLst/>
          </a:prstGeom>
          <a:solidFill>
            <a:schemeClr val="accent3"/>
          </a:solidFill>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t"/>
          <a:lstStyle/>
          <a:p>
            <a:pPr algn="l"/>
            <a:endParaRPr lang="en-US" sz="1100">
              <a:solidFill>
                <a:schemeClr val="bg2">
                  <a:lumMod val="50000"/>
                </a:schemeClr>
              </a:solidFill>
            </a:endParaRPr>
          </a:p>
        </xdr:txBody>
      </xdr:sp>
      <xdr:pic macro="[0]!MuestraInicio">
        <xdr:nvPicPr>
          <xdr:cNvPr id="4" name="Gráfico 3" descr="Hogar">
            <a:extLst>
              <a:ext uri="{FF2B5EF4-FFF2-40B4-BE49-F238E27FC236}">
                <a16:creationId xmlns:a16="http://schemas.microsoft.com/office/drawing/2014/main" id="{00000000-0008-0000-0E00-000004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146050" y="342911"/>
            <a:ext cx="196850" cy="196435"/>
          </a:xfrm>
          <a:prstGeom prst="rect">
            <a:avLst/>
          </a:prstGeom>
        </xdr:spPr>
      </xdr:pic>
      <xdr:sp macro="[0]!MuestraInicio" textlink="">
        <xdr:nvSpPr>
          <xdr:cNvPr id="20" name="CuadroTexto 19">
            <a:extLst>
              <a:ext uri="{FF2B5EF4-FFF2-40B4-BE49-F238E27FC236}">
                <a16:creationId xmlns:a16="http://schemas.microsoft.com/office/drawing/2014/main" id="{00000000-0008-0000-0E00-000014000000}"/>
              </a:ext>
            </a:extLst>
          </xdr:cNvPr>
          <xdr:cNvSpPr txBox="1"/>
        </xdr:nvSpPr>
        <xdr:spPr>
          <a:xfrm>
            <a:off x="457200" y="320675"/>
            <a:ext cx="939800" cy="3429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latin typeface="Roboto" pitchFamily="2" charset="0"/>
                <a:ea typeface="Roboto" pitchFamily="2" charset="0"/>
              </a:rPr>
              <a:t>Inicio</a:t>
            </a:r>
          </a:p>
        </xdr:txBody>
      </xdr:sp>
    </xdr:grpSp>
    <xdr:clientData/>
  </xdr:twoCellAnchor>
</xdr:wsDr>
</file>

<file path=xl/drawings/drawing16.xml><?xml version="1.0" encoding="utf-8"?>
<xdr:wsDr xmlns:xdr="http://schemas.openxmlformats.org/drawingml/2006/spreadsheetDrawing" xmlns:a="http://schemas.openxmlformats.org/drawingml/2006/main">
  <xdr:twoCellAnchor>
    <xdr:from>
      <xdr:col>6</xdr:col>
      <xdr:colOff>0</xdr:colOff>
      <xdr:row>1</xdr:row>
      <xdr:rowOff>0</xdr:rowOff>
    </xdr:from>
    <xdr:to>
      <xdr:col>8</xdr:col>
      <xdr:colOff>221770</xdr:colOff>
      <xdr:row>4</xdr:row>
      <xdr:rowOff>25400</xdr:rowOff>
    </xdr:to>
    <xdr:grpSp>
      <xdr:nvGrpSpPr>
        <xdr:cNvPr id="44" name="Grupo 43">
          <a:extLst>
            <a:ext uri="{FF2B5EF4-FFF2-40B4-BE49-F238E27FC236}">
              <a16:creationId xmlns:a16="http://schemas.microsoft.com/office/drawing/2014/main" id="{00000000-0008-0000-0F00-00002C000000}"/>
            </a:ext>
          </a:extLst>
        </xdr:cNvPr>
        <xdr:cNvGrpSpPr/>
      </xdr:nvGrpSpPr>
      <xdr:grpSpPr>
        <a:xfrm>
          <a:off x="5657850" y="196850"/>
          <a:ext cx="1745770" cy="577850"/>
          <a:chOff x="4318480" y="106362"/>
          <a:chExt cx="1745770" cy="577850"/>
        </a:xfrm>
      </xdr:grpSpPr>
      <xdr:pic macro="[0]!MuestraBaseDatos">
        <xdr:nvPicPr>
          <xdr:cNvPr id="45" name="Gráfico 44" descr="Base de datos">
            <a:extLst>
              <a:ext uri="{FF2B5EF4-FFF2-40B4-BE49-F238E27FC236}">
                <a16:creationId xmlns:a16="http://schemas.microsoft.com/office/drawing/2014/main" id="{00000000-0008-0000-0F00-00002D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rcRect/>
          <a:stretch/>
        </xdr:blipFill>
        <xdr:spPr>
          <a:xfrm>
            <a:off x="4318480" y="106362"/>
            <a:ext cx="577850" cy="577850"/>
          </a:xfrm>
          <a:prstGeom prst="rect">
            <a:avLst/>
          </a:prstGeom>
        </xdr:spPr>
      </xdr:pic>
      <xdr:sp macro="[0]!MuestraBaseDatos" textlink="">
        <xdr:nvSpPr>
          <xdr:cNvPr id="46" name="CuadroTexto 45">
            <a:extLst>
              <a:ext uri="{FF2B5EF4-FFF2-40B4-BE49-F238E27FC236}">
                <a16:creationId xmlns:a16="http://schemas.microsoft.com/office/drawing/2014/main" id="{00000000-0008-0000-0F00-00002E000000}"/>
              </a:ext>
            </a:extLst>
          </xdr:cNvPr>
          <xdr:cNvSpPr txBox="1"/>
        </xdr:nvSpPr>
        <xdr:spPr>
          <a:xfrm>
            <a:off x="4895850" y="339725"/>
            <a:ext cx="1168400" cy="3429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latin typeface="Roboto" pitchFamily="2" charset="0"/>
                <a:ea typeface="Roboto" pitchFamily="2" charset="0"/>
              </a:rPr>
              <a:t>Base de Datos</a:t>
            </a:r>
          </a:p>
        </xdr:txBody>
      </xdr:sp>
    </xdr:grp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Hoja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Hoja1"/>
    </sheetNames>
    <sheetDataSet>
      <sheetData sheetId="0" refreshError="1"/>
    </sheetDataSet>
  </externalBook>
</externalLink>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Base" xr10:uid="{531A624A-9727-4792-8198-08AFDD1B5E83}" sourceName="Base">
  <extLst>
    <x:ext xmlns:x15="http://schemas.microsoft.com/office/spreadsheetml/2010/11/main" uri="{2F2917AC-EB37-4324-AD4E-5DD8C200BD13}">
      <x15:tableSlicerCache tableId="1" column="1"/>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Tipo" xr10:uid="{B3CD24A8-C0AC-400B-BD89-156D80D70F02}" sourceName="Tipo">
  <extLst>
    <x:ext xmlns:x15="http://schemas.microsoft.com/office/spreadsheetml/2010/11/main" uri="{2F2917AC-EB37-4324-AD4E-5DD8C200BD13}">
      <x15:tableSlicerCache tableId="1" column="3"/>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Categoria" xr10:uid="{CBD42B7A-E303-496E-99C9-C6F812CA624B}" sourceName="Categoria">
  <extLst>
    <x:ext xmlns:x15="http://schemas.microsoft.com/office/spreadsheetml/2010/11/main" uri="{2F2917AC-EB37-4324-AD4E-5DD8C200BD13}">
      <x15:tableSlicerCache tableId="1" column="2"/>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Objetivo_Gráfico" xr10:uid="{83AE348F-7FFD-408D-A60A-3F2861CBB2B4}" sourceName="Objetivo Geográfico">
  <extLst>
    <x:ext xmlns:x15="http://schemas.microsoft.com/office/spreadsheetml/2010/11/main" uri="{2F2917AC-EB37-4324-AD4E-5DD8C200BD13}">
      <x15:tableSlicerCache tableId="1" column="7"/>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Administrador_EPDs" xr10:uid="{4A3D7091-AB3E-4A43-A85C-B1AA96CCBE7A}" sourceName="Administrador EPDs">
  <extLst>
    <x:ext xmlns:x15="http://schemas.microsoft.com/office/spreadsheetml/2010/11/main" uri="{2F2917AC-EB37-4324-AD4E-5DD8C200BD13}">
      <x15:tableSlicerCache tableId="1" column="6"/>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Base" xr10:uid="{88C271DC-A2CB-4F26-8AB3-BD3D46864116}" cache="SegmentaciónDeDatos_Base" caption="Base" style="SlicerStyleLight3" rowHeight="241300"/>
  <slicer name="Tipo" xr10:uid="{E76856A2-BEB1-40CF-B1E2-2E01572E375E}" cache="SegmentaciónDeDatos_Tipo" caption="Tipo" style="SlicerStyleLight3" rowHeight="241300"/>
  <slicer name="Categoria" xr10:uid="{0268C945-B316-4BD5-A9D0-6A014ABBDA80}" cache="SegmentaciónDeDatos_Categoria" caption="Categoria" style="SlicerStyleLight3" rowHeight="241300"/>
  <slicer name="Objetivo Gráfico" xr10:uid="{326B9DD7-3E8F-4D1E-BD17-26468F32EA1F}" cache="SegmentaciónDeDatos_Objetivo_Gráfico" caption="Objetivo Geográfico" style="SlicerStyleLight3" rowHeight="241300"/>
  <slicer name="Administrador EPDs" xr10:uid="{F23CEA29-92B2-4AB3-B43A-E07C51E4CCBF}" cache="SegmentaciónDeDatos_Administrador_EPDs" caption="Administrador EPDs" style="SlicerStyleLight3"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EEC4390-9495-489E-8B4F-20EC2E682414}" name="Seleccion" displayName="Seleccion" ref="A12:I1003" totalsRowShown="0" headerRowDxfId="55" headerRowBorderDxfId="54" tableBorderDxfId="53" totalsRowBorderDxfId="52">
  <autoFilter ref="A12:I1003" xr:uid="{586B8173-21BA-4A46-A3E9-9BDF7D5DBD1B}"/>
  <tableColumns count="9">
    <tableColumn id="1" xr3:uid="{2B99B33F-3B33-4749-A076-E2B6F5B19640}" name="Base" dataDxfId="51">
      <calculatedColumnFormula>IF(BD!B6="","",BD!B6)</calculatedColumnFormula>
    </tableColumn>
    <tableColumn id="2" xr3:uid="{BCE4B8D8-0D76-49F6-95E5-2165EF7935EC}" name="Categoria" dataDxfId="50"/>
    <tableColumn id="3" xr3:uid="{04D7526E-264B-4FA3-B58E-C4AEAD38D4C7}" name="Tipo" dataDxfId="49"/>
    <tableColumn id="4" xr3:uid="{B9EC047D-9857-4322-BB53-843CDF7B14B8}" name="Material" dataDxfId="48"/>
    <tableColumn id="11" xr3:uid="{2EF7DD10-0055-4DF8-9D49-616934F1ACAA}" name="Cantidad" dataDxfId="47"/>
    <tableColumn id="10" xr3:uid="{1A6F08DF-C3FC-4486-A903-886EC914E8F2}" name="Elementos Constructivos" dataDxfId="46"/>
    <tableColumn id="5" xr3:uid="{1B127E0B-58CA-4B89-ADAC-486D55AE05E7}" name="Unidad" dataDxfId="45"/>
    <tableColumn id="7" xr3:uid="{63799CDA-28D4-4399-ACB1-BAA359C03C9E}" name="Objetivo Geográfico" dataDxfId="44">
      <calculatedColumnFormula>IF(BD!L6="","",BD!L6)</calculatedColumnFormula>
    </tableColumn>
    <tableColumn id="6" xr3:uid="{C6AD0BA4-8CCC-4BDC-868A-A03C89E53FCF}" name="Administrador EPDs" dataDxfId="43">
      <calculatedColumnFormula>IF(BD!K6="","",BD!K6)</calculatedColumnFormula>
    </tableColumn>
  </tableColumns>
  <tableStyleInfo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C95656F-A8D4-4DBB-9421-2CF63FA7A65D}" name="BaseDatos" displayName="BaseDatos" ref="A5:AH351" totalsRowShown="0" headerRowDxfId="41" headerRowBorderDxfId="40" tableBorderDxfId="39" totalsRowBorderDxfId="38">
  <autoFilter ref="A5:AH351" xr:uid="{FC33E1D1-1301-4726-A6BB-316D5FF2E883}"/>
  <tableColumns count="34">
    <tableColumn id="34" xr3:uid="{69EF872B-8E60-41A0-9E60-C76073265B75}" name="Llave" dataDxfId="37">
      <calculatedColumnFormula>BaseDatos[[#This Row],[Material]]</calculatedColumnFormula>
    </tableColumn>
    <tableColumn id="1" xr3:uid="{D25C80C1-6E12-4F01-A4C9-4AF3DE2ED1C9}" name="Base" dataDxfId="36"/>
    <tableColumn id="2" xr3:uid="{87854E40-81B9-4FDF-9588-36547AD56C7C}" name="Categoria" dataDxfId="35"/>
    <tableColumn id="3" xr3:uid="{F33319DC-42C5-4A99-9EDC-6B87746C6D6B}" name="Tipo" dataDxfId="34"/>
    <tableColumn id="4" xr3:uid="{07A5FCB0-7FAF-400D-82BD-1DBAE809DE87}" name="Material" dataDxfId="33"/>
    <tableColumn id="11" xr3:uid="{42DD3C51-6881-4102-8534-F2E9B0CD0EF4}" name="Unidad" dataDxfId="32"/>
    <tableColumn id="10" xr3:uid="{5ED54110-1E69-4E9E-BDAC-59B0ADEDBDC7}" name="Embodied Energy (MJ)" dataDxfId="31"/>
    <tableColumn id="5" xr3:uid="{B57ACD43-3DDD-47A2-83C5-03AEC63B42EE}" name="Embodied Water (L)" dataDxfId="30"/>
    <tableColumn id="6" xr3:uid="{D2A32E41-3AA9-4E98-A050-3B0DE4DE8550}" name="Embodied Greenhouse Gas Emissions (kgCO₂e)" dataDxfId="29"/>
    <tableColumn id="7" xr3:uid="{9642D7FB-9AC3-4490-982B-03CC12BC3BC8}" name="More information" dataDxfId="28"/>
    <tableColumn id="13" xr3:uid="{FDD05805-D329-4B43-B0F2-AACF19F157B6}" name="Administrador EPDs" dataDxfId="27"/>
    <tableColumn id="14" xr3:uid="{F60838BF-FD92-433A-8892-A62A32927BC3}" name="Objetivo Geográfico" dataDxfId="26"/>
    <tableColumn id="24" xr3:uid="{446BBF4C-7007-4287-A669-D52AB2D4EDA3}" name="Descripción de Material" dataDxfId="25"/>
    <tableColumn id="23" xr3:uid="{9AE6FE0E-CDF1-470D-B103-C8570DA41286}" name="Por Definir" dataDxfId="24"/>
    <tableColumn id="22" xr3:uid="{33F055DF-EC58-4151-9C04-8D11A5A31B47}" name="Por Definir2" dataDxfId="23"/>
    <tableColumn id="21" xr3:uid="{88EC07F2-CDA9-457F-8C31-80242EDAF4CA}" name="Por Definir3" dataDxfId="22"/>
    <tableColumn id="20" xr3:uid="{7A4D3C38-1A86-46EA-957F-E714D5933CBB}" name="Por Definir4" dataDxfId="21"/>
    <tableColumn id="19" xr3:uid="{5858DDBA-9A7F-4717-BDDC-0A180F35E141}" name="Por Definir5" dataDxfId="20"/>
    <tableColumn id="18" xr3:uid="{6E5AAD7D-0728-4D9F-B6D6-256C2D9D0621}" name="Por Definir6" dataDxfId="19"/>
    <tableColumn id="17" xr3:uid="{D71CCC66-1C07-4B6A-93A9-E141BEB8CCCD}" name="Por Definir7" dataDxfId="18"/>
    <tableColumn id="16" xr3:uid="{B3B5076B-B31E-47F5-B56F-637AECA1C5CE}" name="Por Definir8" dataDxfId="17"/>
    <tableColumn id="27" xr3:uid="{629932F4-83CB-4F13-AD1B-4E17DC032C99}" name="Por Definir9" dataDxfId="16"/>
    <tableColumn id="31" xr3:uid="{4FA24DF7-B348-4B8F-95BE-B1CC001C5C7D}" name="TBD102" dataDxfId="15"/>
    <tableColumn id="32" xr3:uid="{87AF8C52-2E94-4405-A5E0-EC562453186B}" name="TBD103" dataDxfId="14"/>
    <tableColumn id="33" xr3:uid="{617945E6-5AD6-4C3F-BFB9-74BDC5B4F95F}" name="TBD104" dataDxfId="13"/>
    <tableColumn id="28" xr3:uid="{EE6DCE1E-34B1-479C-A6EB-1D3FA2C04514}" name="TBD11" dataDxfId="12"/>
    <tableColumn id="29" xr3:uid="{6B7A1FE3-770B-432B-9C65-411A00AA666D}" name="TBD12" dataDxfId="11"/>
    <tableColumn id="30" xr3:uid="{17CD62A8-3C1D-4F51-9B0A-F1EF92963551}" name="TBD13" dataDxfId="10"/>
    <tableColumn id="26" xr3:uid="{D5DD0433-3255-4713-ABB2-3BDCE175E131}" name="Columna23" dataDxfId="9"/>
    <tableColumn id="25" xr3:uid="{CF7A7271-CD70-4B0B-81FD-F32986F2E168}" name="Columna22" dataDxfId="8"/>
    <tableColumn id="15" xr3:uid="{F2A0BAB0-0D9C-4053-9D92-0DB75746362F}" name="Columna1" dataDxfId="7"/>
    <tableColumn id="8" xr3:uid="{9BFBC99D-11B1-437D-834C-FEE2B345A144}" name="Aux1" dataDxfId="6">
      <calculatedColumnFormula>--ISNUMBER(IFERROR(SEARCH($AH$2,BaseDatos[[#This Row],[Material]],1),""))</calculatedColumnFormula>
    </tableColumn>
    <tableColumn id="9" xr3:uid="{6CFDE945-E9C3-4312-ADE5-0FC453A72F25}" name="Aux2" dataDxfId="5">
      <calculatedColumnFormula>IF(AF6=1,COUNTIF($AF$6:AF6,1),"")</calculatedColumnFormula>
    </tableColumn>
    <tableColumn id="12" xr3:uid="{AB8112F6-7325-48B8-A229-9714B87438CF}" name="Aux3" dataDxfId="4">
      <calculatedColumnFormula>IFERROR(INDEX(BaseDatos[Material],MATCH(ROWS($AG$6:AG6),BaseDatos[Aux2],0)),"")</calculatedColumnFormula>
    </tableColumn>
  </tableColumns>
  <tableStyleInfo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99ECF488-3892-4B8B-B3E0-8058C9DB27F5}" name="Usuarios" displayName="Usuarios" ref="D1:E3" totalsRowShown="0" headerRowDxfId="3" headerRowBorderDxfId="2" tableBorderDxfId="1" totalsRowBorderDxfId="0">
  <autoFilter ref="D1:E3" xr:uid="{8AC47821-E56C-46D5-8EB4-C07D615DD76E}"/>
  <tableColumns count="2">
    <tableColumn id="1" xr3:uid="{18B6E7E7-A03C-41DD-9137-31B09D54A91D}" name="USUARIO"/>
    <tableColumn id="2" xr3:uid="{007D07B0-3BD7-46CE-92E6-A3CC1BEC1C93}" name="CONTRASEÑA"/>
  </tableColumns>
  <tableStyleInfo name="TableStyleMedium2" showFirstColumn="0" showLastColumn="0" showRowStripes="1" showColumnStripes="0"/>
</table>
</file>

<file path=xl/theme/theme1.xml><?xml version="1.0" encoding="utf-8"?>
<a:theme xmlns:a="http://schemas.openxmlformats.org/drawingml/2006/main" name="Tema de Office">
  <a:themeElements>
    <a:clrScheme name="Paleta EVAMED">
      <a:dk1>
        <a:sysClr val="windowText" lastClr="000000"/>
      </a:dk1>
      <a:lt1>
        <a:sysClr val="window" lastClr="FFFFFF"/>
      </a:lt1>
      <a:dk2>
        <a:srgbClr val="44546A"/>
      </a:dk2>
      <a:lt2>
        <a:srgbClr val="E7E6E6"/>
      </a:lt2>
      <a:accent1>
        <a:srgbClr val="A8D024"/>
      </a:accent1>
      <a:accent2>
        <a:srgbClr val="7FA32A"/>
      </a:accent2>
      <a:accent3>
        <a:srgbClr val="EDC903"/>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image" Target="../media/image1.emf"/></Relationships>
</file>

<file path=xl/worksheets/_rels/sheet2.xml.rels><?xml version="1.0" encoding="UTF-8" standalone="yes"?>
<Relationships xmlns="http://schemas.openxmlformats.org/package/2006/relationships"><Relationship Id="rId3" Type="http://schemas.openxmlformats.org/officeDocument/2006/relationships/control" Target="../activeX/activeX2.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image" Target="../media/image1.emf"/></Relationships>
</file>

<file path=xl/worksheets/_rels/sheet3.xml.rels><?xml version="1.0" encoding="UTF-8" standalone="yes"?>
<Relationships xmlns="http://schemas.openxmlformats.org/package/2006/relationships"><Relationship Id="rId3" Type="http://schemas.openxmlformats.org/officeDocument/2006/relationships/control" Target="../activeX/activeX3.xml"/><Relationship Id="rId2" Type="http://schemas.openxmlformats.org/officeDocument/2006/relationships/vmlDrawing" Target="../drawings/vmlDrawing3.vml"/><Relationship Id="rId1" Type="http://schemas.openxmlformats.org/officeDocument/2006/relationships/drawing" Target="../drawings/drawing3.xml"/><Relationship Id="rId4" Type="http://schemas.openxmlformats.org/officeDocument/2006/relationships/image" Target="../media/image1.emf"/></Relationships>
</file>

<file path=xl/worksheets/_rels/sheet4.xml.rels><?xml version="1.0" encoding="UTF-8" standalone="yes"?>
<Relationships xmlns="http://schemas.openxmlformats.org/package/2006/relationships"><Relationship Id="rId3" Type="http://schemas.openxmlformats.org/officeDocument/2006/relationships/control" Target="../activeX/activeX4.xml"/><Relationship Id="rId2" Type="http://schemas.openxmlformats.org/officeDocument/2006/relationships/vmlDrawing" Target="../drawings/vmlDrawing4.vml"/><Relationship Id="rId1" Type="http://schemas.openxmlformats.org/officeDocument/2006/relationships/drawing" Target="../drawings/drawing4.xml"/><Relationship Id="rId4" Type="http://schemas.openxmlformats.org/officeDocument/2006/relationships/image" Target="../media/image4.emf"/></Relationships>
</file>

<file path=xl/worksheets/_rels/sheet5.xml.rels><?xml version="1.0" encoding="UTF-8" standalone="yes"?>
<Relationships xmlns="http://schemas.openxmlformats.org/package/2006/relationships"><Relationship Id="rId3" Type="http://schemas.openxmlformats.org/officeDocument/2006/relationships/control" Target="../activeX/activeX5.xml"/><Relationship Id="rId2" Type="http://schemas.openxmlformats.org/officeDocument/2006/relationships/vmlDrawing" Target="../drawings/vmlDrawing5.vml"/><Relationship Id="rId1" Type="http://schemas.openxmlformats.org/officeDocument/2006/relationships/drawing" Target="../drawings/drawing5.xml"/><Relationship Id="rId4" Type="http://schemas.openxmlformats.org/officeDocument/2006/relationships/image" Target="../media/image1.emf"/></Relationships>
</file>

<file path=xl/worksheets/_rels/sheet6.xml.rels><?xml version="1.0" encoding="UTF-8" standalone="yes"?>
<Relationships xmlns="http://schemas.openxmlformats.org/package/2006/relationships"><Relationship Id="rId3" Type="http://schemas.openxmlformats.org/officeDocument/2006/relationships/control" Target="../activeX/activeX6.xml"/><Relationship Id="rId2" Type="http://schemas.openxmlformats.org/officeDocument/2006/relationships/vmlDrawing" Target="../drawings/vmlDrawing6.vml"/><Relationship Id="rId1" Type="http://schemas.openxmlformats.org/officeDocument/2006/relationships/drawing" Target="../drawings/drawing6.xml"/><Relationship Id="rId4" Type="http://schemas.openxmlformats.org/officeDocument/2006/relationships/image" Target="../media/image1.emf"/></Relationships>
</file>

<file path=xl/worksheets/_rels/sheet7.xml.rels><?xml version="1.0" encoding="UTF-8" standalone="yes"?>
<Relationships xmlns="http://schemas.openxmlformats.org/package/2006/relationships"><Relationship Id="rId3" Type="http://schemas.openxmlformats.org/officeDocument/2006/relationships/control" Target="../activeX/activeX7.xml"/><Relationship Id="rId2" Type="http://schemas.openxmlformats.org/officeDocument/2006/relationships/vmlDrawing" Target="../drawings/vmlDrawing7.vml"/><Relationship Id="rId1" Type="http://schemas.openxmlformats.org/officeDocument/2006/relationships/drawing" Target="../drawings/drawing7.xml"/><Relationship Id="rId4" Type="http://schemas.openxmlformats.org/officeDocument/2006/relationships/image" Target="../media/image1.emf"/></Relationships>
</file>

<file path=xl/worksheets/_rels/sheet8.xml.rels><?xml version="1.0" encoding="UTF-8" standalone="yes"?>
<Relationships xmlns="http://schemas.openxmlformats.org/package/2006/relationships"><Relationship Id="rId3" Type="http://schemas.openxmlformats.org/officeDocument/2006/relationships/control" Target="../activeX/activeX8.xml"/><Relationship Id="rId2" Type="http://schemas.openxmlformats.org/officeDocument/2006/relationships/vmlDrawing" Target="../drawings/vmlDrawing8.vml"/><Relationship Id="rId1" Type="http://schemas.openxmlformats.org/officeDocument/2006/relationships/drawing" Target="../drawings/drawing8.xml"/><Relationship Id="rId4" Type="http://schemas.openxmlformats.org/officeDocument/2006/relationships/image" Target="../media/image1.emf"/></Relationships>
</file>

<file path=xl/worksheets/_rels/sheet9.xml.rels><?xml version="1.0" encoding="UTF-8" standalone="yes"?>
<Relationships xmlns="http://schemas.openxmlformats.org/package/2006/relationships"><Relationship Id="rId3" Type="http://schemas.openxmlformats.org/officeDocument/2006/relationships/control" Target="../activeX/activeX9.xml"/><Relationship Id="rId2" Type="http://schemas.openxmlformats.org/officeDocument/2006/relationships/vmlDrawing" Target="../drawings/vmlDrawing9.vml"/><Relationship Id="rId1" Type="http://schemas.openxmlformats.org/officeDocument/2006/relationships/drawing" Target="../drawings/drawing9.xml"/><Relationship Id="rId4" Type="http://schemas.openxmlformats.org/officeDocument/2006/relationships/image" Target="../media/image1.emf"/></Relationships>
</file>

<file path=xl/worksheets/_rels/sheet10.xml.rels><?xml version="1.0" encoding="UTF-8" standalone="yes"?>
<Relationships xmlns="http://schemas.openxmlformats.org/package/2006/relationships"><Relationship Id="rId3" Type="http://schemas.openxmlformats.org/officeDocument/2006/relationships/control" Target="../activeX/activeX10.xml"/><Relationship Id="rId2" Type="http://schemas.openxmlformats.org/officeDocument/2006/relationships/vmlDrawing" Target="../drawings/vmlDrawing10.vml"/><Relationship Id="rId1" Type="http://schemas.openxmlformats.org/officeDocument/2006/relationships/drawing" Target="../drawings/drawing10.xml"/><Relationship Id="rId4" Type="http://schemas.openxmlformats.org/officeDocument/2006/relationships/image" Target="../media/image1.emf"/></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1.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2.bin"/></Relationships>
</file>

<file path=xl/worksheets/_rels/sheet13.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table" Target="../tables/table1.xml"/><Relationship Id="rId1" Type="http://schemas.openxmlformats.org/officeDocument/2006/relationships/drawing" Target="../drawings/drawing13.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5.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15.xml"/></Relationships>
</file>

<file path=xl/worksheets/_rels/sheet16.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1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3477B1-B3BA-48F8-B613-EFCC6D8AE5A8}">
  <sheetPr codeName="Hoja12"/>
  <dimension ref="A4:M103"/>
  <sheetViews>
    <sheetView showGridLines="0" zoomScale="80" zoomScaleNormal="80" workbookViewId="0">
      <selection activeCell="A8" sqref="A8"/>
    </sheetView>
  </sheetViews>
  <sheetFormatPr baseColWidth="10" defaultRowHeight="14.5" x14ac:dyDescent="0.35"/>
  <cols>
    <col min="1" max="1" width="26.6328125" customWidth="1"/>
    <col min="2" max="2" width="29.1796875" customWidth="1"/>
    <col min="3" max="3" width="50.54296875" bestFit="1" customWidth="1"/>
    <col min="6" max="6" width="64.08984375" customWidth="1"/>
    <col min="8" max="8" width="14.08984375" customWidth="1"/>
    <col min="9" max="9" width="13.453125" customWidth="1"/>
    <col min="10" max="13" width="0" hidden="1" customWidth="1"/>
  </cols>
  <sheetData>
    <row r="4" spans="1:13" ht="29" x14ac:dyDescent="0.35">
      <c r="A4" s="33" t="s">
        <v>338</v>
      </c>
      <c r="B4" s="33" t="s">
        <v>35</v>
      </c>
      <c r="C4" s="33" t="str">
        <f>BaseDatos[[#Headers],[Material]]</f>
        <v>Material</v>
      </c>
      <c r="D4" s="33" t="s">
        <v>36</v>
      </c>
      <c r="E4" s="33" t="str">
        <f>BaseDatos[[#Headers],[Unidad]]</f>
        <v>Unidad</v>
      </c>
      <c r="F4" s="33" t="str">
        <f>BaseDatos[[#Headers],[Descripción de Material]]</f>
        <v>Descripción de Material</v>
      </c>
      <c r="G4" s="33" t="s">
        <v>339</v>
      </c>
      <c r="H4" s="33" t="str">
        <f>BaseDatos[[#Headers],[Administrador EPDs]]</f>
        <v>Administrador EPDs</v>
      </c>
      <c r="I4" s="33" t="str">
        <f>BaseDatos[[#Headers],[Objetivo Geográfico]]</f>
        <v>Objetivo Geográfico</v>
      </c>
      <c r="J4" s="33" t="str">
        <f>BaseDatos[[#Headers],[Por Definir]]</f>
        <v>Por Definir</v>
      </c>
      <c r="K4" s="33" t="str">
        <f>BaseDatos[[#Headers],[Por Definir2]]</f>
        <v>Por Definir2</v>
      </c>
      <c r="L4" s="33" t="str">
        <f>BaseDatos[[#Headers],[Por Definir3]]</f>
        <v>Por Definir3</v>
      </c>
      <c r="M4" s="33" t="str">
        <f>BaseDatos[[#Headers],[Por Definir4]]</f>
        <v>Por Definir4</v>
      </c>
    </row>
    <row r="5" spans="1:13" x14ac:dyDescent="0.35">
      <c r="A5" s="44"/>
      <c r="B5" s="46"/>
      <c r="C5" s="44"/>
      <c r="D5" s="46"/>
      <c r="E5" s="43" t="str">
        <f>IF(C5="","",IF(_xlfn.IFNA(VLOOKUP(C5,BaseDatos[[#All],[Llave]:[Objetivo Geográfico]],6,0),"No encontrado")="","-",_xlfn.IFNA(VLOOKUP(C5,BaseDatos[[#All],[Llave]:[Objetivo Geográfico]],6,0),"-")))</f>
        <v/>
      </c>
      <c r="F5" s="45" t="str">
        <f>IF(C5="","",IF(_xlfn.IFNA(VLOOKUP(C5,BaseDatos[[#All],[Llave]:[Por Definir4]],13,0),"No encontrado")="","-",_xlfn.IFNA(VLOOKUP(C5,BaseDatos[[#All],[Llave]:[Por Definir4]],13,0),"-")))</f>
        <v/>
      </c>
      <c r="G5" s="43" t="str">
        <f>IF(C5="","",IF(_xlfn.IFNA(VLOOKUP(C5,BaseDatos[[#All],[Llave]:[Objetivo Geográfico]],2,0),"No disponible en la Base de Datos")="","-",_xlfn.IFNA(VLOOKUP(C5,BaseDatos[[#All],[Llave]:[Objetivo Geográfico]],2,0),"No disponible en la Base de Datos")))</f>
        <v/>
      </c>
      <c r="H5" s="43" t="str">
        <f>IF(C5="","",IF(_xlfn.IFNA(VLOOKUP(C5,BaseDatos[[#All],[Llave]:[Objetivo Geográfico]],11,0),"No encontrado")="","-",_xlfn.IFNA(VLOOKUP(C5,BaseDatos[[#All],[Llave]:[Objetivo Geográfico]],11,0),"-")))</f>
        <v/>
      </c>
      <c r="I5" s="43" t="str">
        <f>IF(C5="","",IF(_xlfn.IFNA(VLOOKUP(C5,BaseDatos[[#All],[Llave]:[Objetivo Geográfico]],12,0),"No encontrado")="","-",_xlfn.IFNA(VLOOKUP(C5,BaseDatos[[#All],[Llave]:[Objetivo Geográfico]],12,0),"-")))</f>
        <v/>
      </c>
      <c r="J5" s="2" t="str">
        <f>IF(C5="","",IF(_xlfn.IFNA(VLOOKUP(C5,BaseDatos[[#All],[Llave]:[Por Definir4]],14,0),"No encontrado")="","-",_xlfn.IFNA(VLOOKUP(C5,BaseDatos[[#All],[Llave]:[Objetivo Geográfico]],14,0),"-")))</f>
        <v/>
      </c>
      <c r="K5" s="2" t="str">
        <f>IF(C5="","",IF(_xlfn.IFNA(VLOOKUP(C5,BaseDatos[[#All],[Llave]:[Por Definir4]],15,0),"No encontrado")="","-",_xlfn.IFNA(VLOOKUP(C5,BaseDatos[[#All],[Llave]:[Objetivo Geográfico]],15,0),"-")))</f>
        <v/>
      </c>
      <c r="L5" s="2" t="str">
        <f>IF(C5="","",IF(_xlfn.IFNA(VLOOKUP(C5,BaseDatos[[#All],[Llave]:[Por Definir4]],16,0),"No encontrado")="","-",_xlfn.IFNA(VLOOKUP(C5,BaseDatos[[#All],[Llave]:[Objetivo Geográfico]],16,0),"-")))</f>
        <v/>
      </c>
      <c r="M5" s="2" t="str">
        <f>IF(C5="","",IF(_xlfn.IFNA(VLOOKUP(C5,BaseDatos[[#All],[Llave]:[Por Definir4]],17,0),"No encontrado")="","-",_xlfn.IFNA(VLOOKUP(C5,BaseDatos[[#All],[Llave]:[Objetivo Geográfico]],17,0),"-")))</f>
        <v/>
      </c>
    </row>
    <row r="6" spans="1:13" x14ac:dyDescent="0.35">
      <c r="A6" s="44"/>
      <c r="B6" s="46"/>
      <c r="C6" s="44"/>
      <c r="D6" s="46"/>
      <c r="E6" s="43" t="str">
        <f>IF(C6="","",IF(_xlfn.IFNA(VLOOKUP(C6,BaseDatos[[#All],[Llave]:[Objetivo Geográfico]],6,0),"No encontrado")="","-",_xlfn.IFNA(VLOOKUP(C6,BaseDatos[[#All],[Llave]:[Objetivo Geográfico]],6,0),"-")))</f>
        <v/>
      </c>
      <c r="F6" s="45" t="str">
        <f>IF(C6="","",IF(_xlfn.IFNA(VLOOKUP(C6,BaseDatos[[#All],[Llave]:[Por Definir4]],13,0),"No encontrado")="","-",_xlfn.IFNA(VLOOKUP(C6,BaseDatos[[#All],[Llave]:[Por Definir4]],13,0),"-")))</f>
        <v/>
      </c>
      <c r="G6" s="43" t="str">
        <f>IF(C6="","",IF(_xlfn.IFNA(VLOOKUP(C6,BaseDatos[[#All],[Llave]:[Objetivo Geográfico]],2,0),"No disponible en la Base de Datos")="","-",_xlfn.IFNA(VLOOKUP(C6,BaseDatos[[#All],[Llave]:[Objetivo Geográfico]],2,0),"No disponible en la Base de Datos")))</f>
        <v/>
      </c>
      <c r="H6" s="43" t="str">
        <f>IF(C6="","",IF(_xlfn.IFNA(VLOOKUP(C6,BaseDatos[[#All],[Llave]:[Objetivo Geográfico]],11,0),"No encontrado")="","-",_xlfn.IFNA(VLOOKUP(C6,BaseDatos[[#All],[Llave]:[Objetivo Geográfico]],11,0),"-")))</f>
        <v/>
      </c>
      <c r="I6" s="43" t="str">
        <f>IF(C6="","",IF(_xlfn.IFNA(VLOOKUP(C6,BaseDatos[[#All],[Llave]:[Objetivo Geográfico]],12,0),"No encontrado")="","-",_xlfn.IFNA(VLOOKUP(C6,BaseDatos[[#All],[Llave]:[Objetivo Geográfico]],12,0),"-")))</f>
        <v/>
      </c>
      <c r="J6" s="2" t="str">
        <f>IF(C6="","",IF(_xlfn.IFNA(VLOOKUP(C6,BaseDatos[[#All],[Llave]:[Por Definir4]],14,0),"No encontrado")="","-",_xlfn.IFNA(VLOOKUP(C6,BaseDatos[[#All],[Llave]:[Objetivo Geográfico]],14,0),"-")))</f>
        <v/>
      </c>
      <c r="K6" s="2" t="str">
        <f>IF(C6="","",IF(_xlfn.IFNA(VLOOKUP(C6,BaseDatos[[#All],[Llave]:[Por Definir4]],15,0),"No encontrado")="","-",_xlfn.IFNA(VLOOKUP(C6,BaseDatos[[#All],[Llave]:[Objetivo Geográfico]],15,0),"-")))</f>
        <v/>
      </c>
      <c r="L6" s="2" t="str">
        <f>IF(C6="","",IF(_xlfn.IFNA(VLOOKUP(C6,BaseDatos[[#All],[Llave]:[Por Definir4]],16,0),"No encontrado")="","-",_xlfn.IFNA(VLOOKUP(C6,BaseDatos[[#All],[Llave]:[Objetivo Geográfico]],16,0),"-")))</f>
        <v/>
      </c>
      <c r="M6" s="2" t="str">
        <f>IF(C6="","",IF(_xlfn.IFNA(VLOOKUP(C6,BaseDatos[[#All],[Llave]:[Por Definir4]],17,0),"No encontrado")="","-",_xlfn.IFNA(VLOOKUP(C6,BaseDatos[[#All],[Llave]:[Objetivo Geográfico]],17,0),"-")))</f>
        <v/>
      </c>
    </row>
    <row r="7" spans="1:13" x14ac:dyDescent="0.35">
      <c r="A7" s="44"/>
      <c r="B7" s="46"/>
      <c r="C7" s="44"/>
      <c r="D7" s="46"/>
      <c r="E7" s="43" t="str">
        <f>IF(C7="","",IF(_xlfn.IFNA(VLOOKUP(C7,BaseDatos[[#All],[Llave]:[Objetivo Geográfico]],6,0),"No encontrado")="","-",_xlfn.IFNA(VLOOKUP(C7,BaseDatos[[#All],[Llave]:[Objetivo Geográfico]],6,0),"-")))</f>
        <v/>
      </c>
      <c r="F7" s="45" t="str">
        <f>IF(C7="","",IF(_xlfn.IFNA(VLOOKUP(C7,BaseDatos[[#All],[Llave]:[Por Definir4]],13,0),"No encontrado")="","-",_xlfn.IFNA(VLOOKUP(C7,BaseDatos[[#All],[Llave]:[Por Definir4]],13,0),"-")))</f>
        <v/>
      </c>
      <c r="G7" s="43" t="str">
        <f>IF(C7="","",IF(_xlfn.IFNA(VLOOKUP(C7,BaseDatos[[#All],[Llave]:[Objetivo Geográfico]],2,0),"No disponible en la Base de Datos")="","-",_xlfn.IFNA(VLOOKUP(C7,BaseDatos[[#All],[Llave]:[Objetivo Geográfico]],2,0),"No disponible en la Base de Datos")))</f>
        <v/>
      </c>
      <c r="H7" s="43" t="str">
        <f>IF(C7="","",IF(_xlfn.IFNA(VLOOKUP(C7,BaseDatos[[#All],[Llave]:[Objetivo Geográfico]],11,0),"No encontrado")="","-",_xlfn.IFNA(VLOOKUP(C7,BaseDatos[[#All],[Llave]:[Objetivo Geográfico]],11,0),"-")))</f>
        <v/>
      </c>
      <c r="I7" s="43" t="str">
        <f>IF(C7="","",IF(_xlfn.IFNA(VLOOKUP(C7,BaseDatos[[#All],[Llave]:[Objetivo Geográfico]],12,0),"No encontrado")="","-",_xlfn.IFNA(VLOOKUP(C7,BaseDatos[[#All],[Llave]:[Objetivo Geográfico]],12,0),"-")))</f>
        <v/>
      </c>
      <c r="J7" s="2" t="str">
        <f>IF(C7="","",IF(_xlfn.IFNA(VLOOKUP(C7,BaseDatos[[#All],[Llave]:[Por Definir4]],14,0),"No encontrado")="","-",_xlfn.IFNA(VLOOKUP(C7,BaseDatos[[#All],[Llave]:[Objetivo Geográfico]],14,0),"-")))</f>
        <v/>
      </c>
      <c r="K7" s="2" t="str">
        <f>IF(C7="","",IF(_xlfn.IFNA(VLOOKUP(C7,BaseDatos[[#All],[Llave]:[Por Definir4]],15,0),"No encontrado")="","-",_xlfn.IFNA(VLOOKUP(C7,BaseDatos[[#All],[Llave]:[Objetivo Geográfico]],15,0),"-")))</f>
        <v/>
      </c>
      <c r="L7" s="2" t="str">
        <f>IF(C7="","",IF(_xlfn.IFNA(VLOOKUP(C7,BaseDatos[[#All],[Llave]:[Por Definir4]],16,0),"No encontrado")="","-",_xlfn.IFNA(VLOOKUP(C7,BaseDatos[[#All],[Llave]:[Objetivo Geográfico]],16,0),"-")))</f>
        <v/>
      </c>
      <c r="M7" s="2" t="str">
        <f>IF(C7="","",IF(_xlfn.IFNA(VLOOKUP(C7,BaseDatos[[#All],[Llave]:[Por Definir4]],17,0),"No encontrado")="","-",_xlfn.IFNA(VLOOKUP(C7,BaseDatos[[#All],[Llave]:[Objetivo Geográfico]],17,0),"-")))</f>
        <v/>
      </c>
    </row>
    <row r="8" spans="1:13" x14ac:dyDescent="0.35">
      <c r="A8" s="44"/>
      <c r="B8" s="46"/>
      <c r="C8" s="44"/>
      <c r="D8" s="46"/>
      <c r="E8" s="43" t="str">
        <f>IF(C8="","",IF(_xlfn.IFNA(VLOOKUP(C8,BaseDatos[[#All],[Llave]:[Objetivo Geográfico]],6,0),"No encontrado")="","-",_xlfn.IFNA(VLOOKUP(C8,BaseDatos[[#All],[Llave]:[Objetivo Geográfico]],6,0),"-")))</f>
        <v/>
      </c>
      <c r="F8" s="45" t="str">
        <f>IF(C8="","",IF(_xlfn.IFNA(VLOOKUP(C8,BaseDatos[[#All],[Llave]:[Por Definir4]],13,0),"No encontrado")="","-",_xlfn.IFNA(VLOOKUP(C8,BaseDatos[[#All],[Llave]:[Por Definir4]],13,0),"-")))</f>
        <v/>
      </c>
      <c r="G8" s="43" t="str">
        <f>IF(C8="","",IF(_xlfn.IFNA(VLOOKUP(C8,BaseDatos[[#All],[Llave]:[Objetivo Geográfico]],2,0),"No disponible en la Base de Datos")="","-",_xlfn.IFNA(VLOOKUP(C8,BaseDatos[[#All],[Llave]:[Objetivo Geográfico]],2,0),"No disponible en la Base de Datos")))</f>
        <v/>
      </c>
      <c r="H8" s="43" t="str">
        <f>IF(C8="","",IF(_xlfn.IFNA(VLOOKUP(C8,BaseDatos[[#All],[Llave]:[Objetivo Geográfico]],11,0),"No encontrado")="","-",_xlfn.IFNA(VLOOKUP(C8,BaseDatos[[#All],[Llave]:[Objetivo Geográfico]],11,0),"-")))</f>
        <v/>
      </c>
      <c r="I8" s="43" t="str">
        <f>IF(C8="","",IF(_xlfn.IFNA(VLOOKUP(C8,BaseDatos[[#All],[Llave]:[Objetivo Geográfico]],12,0),"No encontrado")="","-",_xlfn.IFNA(VLOOKUP(C8,BaseDatos[[#All],[Llave]:[Objetivo Geográfico]],12,0),"-")))</f>
        <v/>
      </c>
      <c r="J8" s="2" t="str">
        <f>IF(C8="","",IF(_xlfn.IFNA(VLOOKUP(C8,BaseDatos[[#All],[Llave]:[Por Definir4]],14,0),"No encontrado")="","-",_xlfn.IFNA(VLOOKUP(C8,BaseDatos[[#All],[Llave]:[Objetivo Geográfico]],14,0),"-")))</f>
        <v/>
      </c>
      <c r="K8" s="2" t="str">
        <f>IF(C8="","",IF(_xlfn.IFNA(VLOOKUP(C8,BaseDatos[[#All],[Llave]:[Por Definir4]],15,0),"No encontrado")="","-",_xlfn.IFNA(VLOOKUP(C8,BaseDatos[[#All],[Llave]:[Objetivo Geográfico]],15,0),"-")))</f>
        <v/>
      </c>
      <c r="L8" s="2" t="str">
        <f>IF(C8="","",IF(_xlfn.IFNA(VLOOKUP(C8,BaseDatos[[#All],[Llave]:[Por Definir4]],16,0),"No encontrado")="","-",_xlfn.IFNA(VLOOKUP(C8,BaseDatos[[#All],[Llave]:[Objetivo Geográfico]],16,0),"-")))</f>
        <v/>
      </c>
      <c r="M8" s="2" t="str">
        <f>IF(C8="","",IF(_xlfn.IFNA(VLOOKUP(C8,BaseDatos[[#All],[Llave]:[Por Definir4]],17,0),"No encontrado")="","-",_xlfn.IFNA(VLOOKUP(C8,BaseDatos[[#All],[Llave]:[Objetivo Geográfico]],17,0),"-")))</f>
        <v/>
      </c>
    </row>
    <row r="9" spans="1:13" x14ac:dyDescent="0.35">
      <c r="A9" s="44"/>
      <c r="B9" s="46"/>
      <c r="C9" s="44"/>
      <c r="D9" s="46"/>
      <c r="E9" s="43" t="str">
        <f>IF(C9="","",IF(_xlfn.IFNA(VLOOKUP(C9,BaseDatos[[#All],[Llave]:[Objetivo Geográfico]],6,0),"No encontrado")="","-",_xlfn.IFNA(VLOOKUP(C9,BaseDatos[[#All],[Llave]:[Objetivo Geográfico]],6,0),"-")))</f>
        <v/>
      </c>
      <c r="F9" s="45" t="str">
        <f>IF(C9="","",IF(_xlfn.IFNA(VLOOKUP(C9,BaseDatos[[#All],[Llave]:[Por Definir4]],13,0),"No encontrado")="","-",_xlfn.IFNA(VLOOKUP(C9,BaseDatos[[#All],[Llave]:[Por Definir4]],13,0),"-")))</f>
        <v/>
      </c>
      <c r="G9" s="43" t="str">
        <f>IF(C9="","",IF(_xlfn.IFNA(VLOOKUP(C9,BaseDatos[[#All],[Llave]:[Objetivo Geográfico]],2,0),"No disponible en la Base de Datos")="","-",_xlfn.IFNA(VLOOKUP(C9,BaseDatos[[#All],[Llave]:[Objetivo Geográfico]],2,0),"No disponible en la Base de Datos")))</f>
        <v/>
      </c>
      <c r="H9" s="43" t="str">
        <f>IF(C9="","",IF(_xlfn.IFNA(VLOOKUP(C9,BaseDatos[[#All],[Llave]:[Objetivo Geográfico]],11,0),"No encontrado")="","-",_xlfn.IFNA(VLOOKUP(C9,BaseDatos[[#All],[Llave]:[Objetivo Geográfico]],11,0),"-")))</f>
        <v/>
      </c>
      <c r="I9" s="43" t="str">
        <f>IF(C9="","",IF(_xlfn.IFNA(VLOOKUP(C9,BaseDatos[[#All],[Llave]:[Objetivo Geográfico]],12,0),"No encontrado")="","-",_xlfn.IFNA(VLOOKUP(C9,BaseDatos[[#All],[Llave]:[Objetivo Geográfico]],12,0),"-")))</f>
        <v/>
      </c>
      <c r="J9" s="2" t="str">
        <f>IF(C9="","",IF(_xlfn.IFNA(VLOOKUP(C9,BaseDatos[[#All],[Llave]:[Por Definir4]],14,0),"No encontrado")="","-",_xlfn.IFNA(VLOOKUP(C9,BaseDatos[[#All],[Llave]:[Objetivo Geográfico]],14,0),"-")))</f>
        <v/>
      </c>
      <c r="K9" s="2" t="str">
        <f>IF(C9="","",IF(_xlfn.IFNA(VLOOKUP(C9,BaseDatos[[#All],[Llave]:[Por Definir4]],15,0),"No encontrado")="","-",_xlfn.IFNA(VLOOKUP(C9,BaseDatos[[#All],[Llave]:[Objetivo Geográfico]],15,0),"-")))</f>
        <v/>
      </c>
      <c r="L9" s="2" t="str">
        <f>IF(C9="","",IF(_xlfn.IFNA(VLOOKUP(C9,BaseDatos[[#All],[Llave]:[Por Definir4]],16,0),"No encontrado")="","-",_xlfn.IFNA(VLOOKUP(C9,BaseDatos[[#All],[Llave]:[Objetivo Geográfico]],16,0),"-")))</f>
        <v/>
      </c>
      <c r="M9" s="2" t="str">
        <f>IF(C9="","",IF(_xlfn.IFNA(VLOOKUP(C9,BaseDatos[[#All],[Llave]:[Por Definir4]],17,0),"No encontrado")="","-",_xlfn.IFNA(VLOOKUP(C9,BaseDatos[[#All],[Llave]:[Objetivo Geográfico]],17,0),"-")))</f>
        <v/>
      </c>
    </row>
    <row r="10" spans="1:13" x14ac:dyDescent="0.35">
      <c r="A10" s="44"/>
      <c r="B10" s="46"/>
      <c r="C10" s="44"/>
      <c r="D10" s="46"/>
      <c r="E10" s="43" t="str">
        <f>IF(C10="","",IF(_xlfn.IFNA(VLOOKUP(C10,BaseDatos[[#All],[Llave]:[Objetivo Geográfico]],6,0),"No encontrado")="","-",_xlfn.IFNA(VLOOKUP(C10,BaseDatos[[#All],[Llave]:[Objetivo Geográfico]],6,0),"-")))</f>
        <v/>
      </c>
      <c r="F10" s="45" t="str">
        <f>IF(C10="","",IF(_xlfn.IFNA(VLOOKUP(C10,BaseDatos[[#All],[Llave]:[Por Definir4]],13,0),"No encontrado")="","-",_xlfn.IFNA(VLOOKUP(C10,BaseDatos[[#All],[Llave]:[Por Definir4]],13,0),"-")))</f>
        <v/>
      </c>
      <c r="G10" s="43" t="str">
        <f>IF(C10="","",IF(_xlfn.IFNA(VLOOKUP(C10,BaseDatos[[#All],[Llave]:[Objetivo Geográfico]],2,0),"No disponible en la Base de Datos")="","-",_xlfn.IFNA(VLOOKUP(C10,BaseDatos[[#All],[Llave]:[Objetivo Geográfico]],2,0),"No disponible en la Base de Datos")))</f>
        <v/>
      </c>
      <c r="H10" s="43" t="str">
        <f>IF(C10="","",IF(_xlfn.IFNA(VLOOKUP(C10,BaseDatos[[#All],[Llave]:[Objetivo Geográfico]],11,0),"No encontrado")="","-",_xlfn.IFNA(VLOOKUP(C10,BaseDatos[[#All],[Llave]:[Objetivo Geográfico]],11,0),"-")))</f>
        <v/>
      </c>
      <c r="I10" s="43" t="str">
        <f>IF(C10="","",IF(_xlfn.IFNA(VLOOKUP(C10,BaseDatos[[#All],[Llave]:[Objetivo Geográfico]],12,0),"No encontrado")="","-",_xlfn.IFNA(VLOOKUP(C10,BaseDatos[[#All],[Llave]:[Objetivo Geográfico]],12,0),"-")))</f>
        <v/>
      </c>
      <c r="J10" s="2" t="str">
        <f>IF(C10="","",IF(_xlfn.IFNA(VLOOKUP(C10,BaseDatos[[#All],[Llave]:[Por Definir4]],14,0),"No encontrado")="","-",_xlfn.IFNA(VLOOKUP(C10,BaseDatos[[#All],[Llave]:[Objetivo Geográfico]],14,0),"-")))</f>
        <v/>
      </c>
      <c r="K10" s="2" t="str">
        <f>IF(C10="","",IF(_xlfn.IFNA(VLOOKUP(C10,BaseDatos[[#All],[Llave]:[Por Definir4]],15,0),"No encontrado")="","-",_xlfn.IFNA(VLOOKUP(C10,BaseDatos[[#All],[Llave]:[Objetivo Geográfico]],15,0),"-")))</f>
        <v/>
      </c>
      <c r="L10" s="2" t="str">
        <f>IF(C10="","",IF(_xlfn.IFNA(VLOOKUP(C10,BaseDatos[[#All],[Llave]:[Por Definir4]],16,0),"No encontrado")="","-",_xlfn.IFNA(VLOOKUP(C10,BaseDatos[[#All],[Llave]:[Objetivo Geográfico]],16,0),"-")))</f>
        <v/>
      </c>
      <c r="M10" s="2" t="str">
        <f>IF(C10="","",IF(_xlfn.IFNA(VLOOKUP(C10,BaseDatos[[#All],[Llave]:[Por Definir4]],17,0),"No encontrado")="","-",_xlfn.IFNA(VLOOKUP(C10,BaseDatos[[#All],[Llave]:[Objetivo Geográfico]],17,0),"-")))</f>
        <v/>
      </c>
    </row>
    <row r="11" spans="1:13" x14ac:dyDescent="0.35">
      <c r="A11" s="44"/>
      <c r="B11" s="46"/>
      <c r="C11" s="44"/>
      <c r="D11" s="46"/>
      <c r="E11" s="43" t="str">
        <f>IF(C11="","",IF(_xlfn.IFNA(VLOOKUP(C11,BaseDatos[[#All],[Llave]:[Objetivo Geográfico]],6,0),"No encontrado")="","-",_xlfn.IFNA(VLOOKUP(C11,BaseDatos[[#All],[Llave]:[Objetivo Geográfico]],6,0),"-")))</f>
        <v/>
      </c>
      <c r="F11" s="45" t="str">
        <f>IF(C11="","",IF(_xlfn.IFNA(VLOOKUP(C11,BaseDatos[[#All],[Llave]:[Por Definir4]],13,0),"No encontrado")="","-",_xlfn.IFNA(VLOOKUP(C11,BaseDatos[[#All],[Llave]:[Por Definir4]],13,0),"-")))</f>
        <v/>
      </c>
      <c r="G11" s="43" t="str">
        <f>IF(C11="","",IF(_xlfn.IFNA(VLOOKUP(C11,BaseDatos[[#All],[Llave]:[Objetivo Geográfico]],2,0),"No disponible en la Base de Datos")="","-",_xlfn.IFNA(VLOOKUP(C11,BaseDatos[[#All],[Llave]:[Objetivo Geográfico]],2,0),"No disponible en la Base de Datos")))</f>
        <v/>
      </c>
      <c r="H11" s="43" t="str">
        <f>IF(C11="","",IF(_xlfn.IFNA(VLOOKUP(C11,BaseDatos[[#All],[Llave]:[Objetivo Geográfico]],11,0),"No encontrado")="","-",_xlfn.IFNA(VLOOKUP(C11,BaseDatos[[#All],[Llave]:[Objetivo Geográfico]],11,0),"-")))</f>
        <v/>
      </c>
      <c r="I11" s="43" t="str">
        <f>IF(C11="","",IF(_xlfn.IFNA(VLOOKUP(C11,BaseDatos[[#All],[Llave]:[Objetivo Geográfico]],12,0),"No encontrado")="","-",_xlfn.IFNA(VLOOKUP(C11,BaseDatos[[#All],[Llave]:[Objetivo Geográfico]],12,0),"-")))</f>
        <v/>
      </c>
      <c r="J11" s="2" t="str">
        <f>IF(C11="","",IF(_xlfn.IFNA(VLOOKUP(C11,BaseDatos[[#All],[Llave]:[Por Definir4]],14,0),"No encontrado")="","-",_xlfn.IFNA(VLOOKUP(C11,BaseDatos[[#All],[Llave]:[Objetivo Geográfico]],14,0),"-")))</f>
        <v/>
      </c>
      <c r="K11" s="2" t="str">
        <f>IF(C11="","",IF(_xlfn.IFNA(VLOOKUP(C11,BaseDatos[[#All],[Llave]:[Por Definir4]],15,0),"No encontrado")="","-",_xlfn.IFNA(VLOOKUP(C11,BaseDatos[[#All],[Llave]:[Objetivo Geográfico]],15,0),"-")))</f>
        <v/>
      </c>
      <c r="L11" s="2" t="str">
        <f>IF(C11="","",IF(_xlfn.IFNA(VLOOKUP(C11,BaseDatos[[#All],[Llave]:[Por Definir4]],16,0),"No encontrado")="","-",_xlfn.IFNA(VLOOKUP(C11,BaseDatos[[#All],[Llave]:[Objetivo Geográfico]],16,0),"-")))</f>
        <v/>
      </c>
      <c r="M11" s="2" t="str">
        <f>IF(C11="","",IF(_xlfn.IFNA(VLOOKUP(C11,BaseDatos[[#All],[Llave]:[Por Definir4]],17,0),"No encontrado")="","-",_xlfn.IFNA(VLOOKUP(C11,BaseDatos[[#All],[Llave]:[Objetivo Geográfico]],17,0),"-")))</f>
        <v/>
      </c>
    </row>
    <row r="12" spans="1:13" x14ac:dyDescent="0.35">
      <c r="A12" s="44"/>
      <c r="B12" s="46"/>
      <c r="C12" s="44"/>
      <c r="D12" s="46"/>
      <c r="E12" s="43" t="str">
        <f>IF(C12="","",IF(_xlfn.IFNA(VLOOKUP(C12,BaseDatos[[#All],[Llave]:[Objetivo Geográfico]],6,0),"No encontrado")="","-",_xlfn.IFNA(VLOOKUP(C12,BaseDatos[[#All],[Llave]:[Objetivo Geográfico]],6,0),"-")))</f>
        <v/>
      </c>
      <c r="F12" s="45" t="str">
        <f>IF(C12="","",IF(_xlfn.IFNA(VLOOKUP(C12,BaseDatos[[#All],[Llave]:[Por Definir4]],13,0),"No encontrado")="","-",_xlfn.IFNA(VLOOKUP(C12,BaseDatos[[#All],[Llave]:[Por Definir4]],13,0),"-")))</f>
        <v/>
      </c>
      <c r="G12" s="43" t="str">
        <f>IF(C12="","",IF(_xlfn.IFNA(VLOOKUP(C12,BaseDatos[[#All],[Llave]:[Objetivo Geográfico]],2,0),"No disponible en la Base de Datos")="","-",_xlfn.IFNA(VLOOKUP(C12,BaseDatos[[#All],[Llave]:[Objetivo Geográfico]],2,0),"No disponible en la Base de Datos")))</f>
        <v/>
      </c>
      <c r="H12" s="43" t="str">
        <f>IF(C12="","",IF(_xlfn.IFNA(VLOOKUP(C12,BaseDatos[[#All],[Llave]:[Objetivo Geográfico]],11,0),"No encontrado")="","-",_xlfn.IFNA(VLOOKUP(C12,BaseDatos[[#All],[Llave]:[Objetivo Geográfico]],11,0),"-")))</f>
        <v/>
      </c>
      <c r="I12" s="43" t="str">
        <f>IF(C12="","",IF(_xlfn.IFNA(VLOOKUP(C12,BaseDatos[[#All],[Llave]:[Objetivo Geográfico]],12,0),"No encontrado")="","-",_xlfn.IFNA(VLOOKUP(C12,BaseDatos[[#All],[Llave]:[Objetivo Geográfico]],12,0),"-")))</f>
        <v/>
      </c>
      <c r="J12" s="2" t="str">
        <f>IF(C12="","",IF(_xlfn.IFNA(VLOOKUP(C12,BaseDatos[[#All],[Llave]:[Por Definir4]],14,0),"No encontrado")="","-",_xlfn.IFNA(VLOOKUP(C12,BaseDatos[[#All],[Llave]:[Objetivo Geográfico]],14,0),"-")))</f>
        <v/>
      </c>
      <c r="K12" s="2" t="str">
        <f>IF(C12="","",IF(_xlfn.IFNA(VLOOKUP(C12,BaseDatos[[#All],[Llave]:[Por Definir4]],15,0),"No encontrado")="","-",_xlfn.IFNA(VLOOKUP(C12,BaseDatos[[#All],[Llave]:[Objetivo Geográfico]],15,0),"-")))</f>
        <v/>
      </c>
      <c r="L12" s="2" t="str">
        <f>IF(C12="","",IF(_xlfn.IFNA(VLOOKUP(C12,BaseDatos[[#All],[Llave]:[Por Definir4]],16,0),"No encontrado")="","-",_xlfn.IFNA(VLOOKUP(C12,BaseDatos[[#All],[Llave]:[Objetivo Geográfico]],16,0),"-")))</f>
        <v/>
      </c>
      <c r="M12" s="2" t="str">
        <f>IF(C12="","",IF(_xlfn.IFNA(VLOOKUP(C12,BaseDatos[[#All],[Llave]:[Por Definir4]],17,0),"No encontrado")="","-",_xlfn.IFNA(VLOOKUP(C12,BaseDatos[[#All],[Llave]:[Objetivo Geográfico]],17,0),"-")))</f>
        <v/>
      </c>
    </row>
    <row r="13" spans="1:13" x14ac:dyDescent="0.35">
      <c r="A13" s="44"/>
      <c r="B13" s="46"/>
      <c r="C13" s="44"/>
      <c r="D13" s="46"/>
      <c r="E13" s="43" t="str">
        <f>IF(C13="","",IF(_xlfn.IFNA(VLOOKUP(C13,BaseDatos[[#All],[Llave]:[Objetivo Geográfico]],6,0),"No encontrado")="","-",_xlfn.IFNA(VLOOKUP(C13,BaseDatos[[#All],[Llave]:[Objetivo Geográfico]],6,0),"-")))</f>
        <v/>
      </c>
      <c r="F13" s="45" t="str">
        <f>IF(C13="","",IF(_xlfn.IFNA(VLOOKUP(C13,BaseDatos[[#All],[Llave]:[Por Definir4]],13,0),"No encontrado")="","-",_xlfn.IFNA(VLOOKUP(C13,BaseDatos[[#All],[Llave]:[Por Definir4]],13,0),"-")))</f>
        <v/>
      </c>
      <c r="G13" s="43" t="str">
        <f>IF(C13="","",IF(_xlfn.IFNA(VLOOKUP(C13,BaseDatos[[#All],[Llave]:[Objetivo Geográfico]],2,0),"No disponible en la Base de Datos")="","-",_xlfn.IFNA(VLOOKUP(C13,BaseDatos[[#All],[Llave]:[Objetivo Geográfico]],2,0),"No disponible en la Base de Datos")))</f>
        <v/>
      </c>
      <c r="H13" s="43" t="str">
        <f>IF(C13="","",IF(_xlfn.IFNA(VLOOKUP(C13,BaseDatos[[#All],[Llave]:[Objetivo Geográfico]],11,0),"No encontrado")="","-",_xlfn.IFNA(VLOOKUP(C13,BaseDatos[[#All],[Llave]:[Objetivo Geográfico]],11,0),"-")))</f>
        <v/>
      </c>
      <c r="I13" s="43" t="str">
        <f>IF(C13="","",IF(_xlfn.IFNA(VLOOKUP(C13,BaseDatos[[#All],[Llave]:[Objetivo Geográfico]],12,0),"No encontrado")="","-",_xlfn.IFNA(VLOOKUP(C13,BaseDatos[[#All],[Llave]:[Objetivo Geográfico]],12,0),"-")))</f>
        <v/>
      </c>
      <c r="J13" s="2" t="str">
        <f>IF(C13="","",IF(_xlfn.IFNA(VLOOKUP(C13,BaseDatos[[#All],[Llave]:[Por Definir4]],14,0),"No encontrado")="","-",_xlfn.IFNA(VLOOKUP(C13,BaseDatos[[#All],[Llave]:[Objetivo Geográfico]],14,0),"-")))</f>
        <v/>
      </c>
      <c r="K13" s="2" t="str">
        <f>IF(C13="","",IF(_xlfn.IFNA(VLOOKUP(C13,BaseDatos[[#All],[Llave]:[Por Definir4]],15,0),"No encontrado")="","-",_xlfn.IFNA(VLOOKUP(C13,BaseDatos[[#All],[Llave]:[Objetivo Geográfico]],15,0),"-")))</f>
        <v/>
      </c>
      <c r="L13" s="2" t="str">
        <f>IF(C13="","",IF(_xlfn.IFNA(VLOOKUP(C13,BaseDatos[[#All],[Llave]:[Por Definir4]],16,0),"No encontrado")="","-",_xlfn.IFNA(VLOOKUP(C13,BaseDatos[[#All],[Llave]:[Objetivo Geográfico]],16,0),"-")))</f>
        <v/>
      </c>
      <c r="M13" s="2" t="str">
        <f>IF(C13="","",IF(_xlfn.IFNA(VLOOKUP(C13,BaseDatos[[#All],[Llave]:[Por Definir4]],17,0),"No encontrado")="","-",_xlfn.IFNA(VLOOKUP(C13,BaseDatos[[#All],[Llave]:[Objetivo Geográfico]],17,0),"-")))</f>
        <v/>
      </c>
    </row>
    <row r="14" spans="1:13" x14ac:dyDescent="0.35">
      <c r="A14" s="44"/>
      <c r="B14" s="46"/>
      <c r="C14" s="44"/>
      <c r="D14" s="46"/>
      <c r="E14" s="43" t="str">
        <f>IF(C14="","",IF(_xlfn.IFNA(VLOOKUP(C14,BaseDatos[[#All],[Llave]:[Objetivo Geográfico]],6,0),"No encontrado")="","-",_xlfn.IFNA(VLOOKUP(C14,BaseDatos[[#All],[Llave]:[Objetivo Geográfico]],6,0),"-")))</f>
        <v/>
      </c>
      <c r="F14" s="45" t="str">
        <f>IF(C14="","",IF(_xlfn.IFNA(VLOOKUP(C14,BaseDatos[[#All],[Llave]:[Por Definir4]],13,0),"No encontrado")="","-",_xlfn.IFNA(VLOOKUP(C14,BaseDatos[[#All],[Llave]:[Por Definir4]],13,0),"-")))</f>
        <v/>
      </c>
      <c r="G14" s="43" t="str">
        <f>IF(C14="","",IF(_xlfn.IFNA(VLOOKUP(C14,BaseDatos[[#All],[Llave]:[Objetivo Geográfico]],2,0),"No disponible en la Base de Datos")="","-",_xlfn.IFNA(VLOOKUP(C14,BaseDatos[[#All],[Llave]:[Objetivo Geográfico]],2,0),"No disponible en la Base de Datos")))</f>
        <v/>
      </c>
      <c r="H14" s="43" t="str">
        <f>IF(C14="","",IF(_xlfn.IFNA(VLOOKUP(C14,BaseDatos[[#All],[Llave]:[Objetivo Geográfico]],11,0),"No encontrado")="","-",_xlfn.IFNA(VLOOKUP(C14,BaseDatos[[#All],[Llave]:[Objetivo Geográfico]],11,0),"-")))</f>
        <v/>
      </c>
      <c r="I14" s="43" t="str">
        <f>IF(C14="","",IF(_xlfn.IFNA(VLOOKUP(C14,BaseDatos[[#All],[Llave]:[Objetivo Geográfico]],12,0),"No encontrado")="","-",_xlfn.IFNA(VLOOKUP(C14,BaseDatos[[#All],[Llave]:[Objetivo Geográfico]],12,0),"-")))</f>
        <v/>
      </c>
      <c r="J14" s="2" t="str">
        <f>IF(C14="","",IF(_xlfn.IFNA(VLOOKUP(C14,BaseDatos[[#All],[Llave]:[Por Definir4]],14,0),"No encontrado")="","-",_xlfn.IFNA(VLOOKUP(C14,BaseDatos[[#All],[Llave]:[Objetivo Geográfico]],14,0),"-")))</f>
        <v/>
      </c>
      <c r="K14" s="2" t="str">
        <f>IF(C14="","",IF(_xlfn.IFNA(VLOOKUP(C14,BaseDatos[[#All],[Llave]:[Por Definir4]],15,0),"No encontrado")="","-",_xlfn.IFNA(VLOOKUP(C14,BaseDatos[[#All],[Llave]:[Objetivo Geográfico]],15,0),"-")))</f>
        <v/>
      </c>
      <c r="L14" s="2" t="str">
        <f>IF(C14="","",IF(_xlfn.IFNA(VLOOKUP(C14,BaseDatos[[#All],[Llave]:[Por Definir4]],16,0),"No encontrado")="","-",_xlfn.IFNA(VLOOKUP(C14,BaseDatos[[#All],[Llave]:[Objetivo Geográfico]],16,0),"-")))</f>
        <v/>
      </c>
      <c r="M14" s="2" t="str">
        <f>IF(C14="","",IF(_xlfn.IFNA(VLOOKUP(C14,BaseDatos[[#All],[Llave]:[Por Definir4]],17,0),"No encontrado")="","-",_xlfn.IFNA(VLOOKUP(C14,BaseDatos[[#All],[Llave]:[Objetivo Geográfico]],17,0),"-")))</f>
        <v/>
      </c>
    </row>
    <row r="15" spans="1:13" x14ac:dyDescent="0.35">
      <c r="A15" s="44"/>
      <c r="B15" s="46"/>
      <c r="C15" s="44"/>
      <c r="D15" s="46"/>
      <c r="E15" s="43" t="str">
        <f>IF(C15="","",IF(_xlfn.IFNA(VLOOKUP(C15,BaseDatos[[#All],[Llave]:[Objetivo Geográfico]],6,0),"No encontrado")="","-",_xlfn.IFNA(VLOOKUP(C15,BaseDatos[[#All],[Llave]:[Objetivo Geográfico]],6,0),"-")))</f>
        <v/>
      </c>
      <c r="F15" s="45" t="str">
        <f>IF(C15="","",IF(_xlfn.IFNA(VLOOKUP(C15,BaseDatos[[#All],[Llave]:[Por Definir4]],13,0),"No encontrado")="","-",_xlfn.IFNA(VLOOKUP(C15,BaseDatos[[#All],[Llave]:[Por Definir4]],13,0),"-")))</f>
        <v/>
      </c>
      <c r="G15" s="43" t="str">
        <f>IF(C15="","",IF(_xlfn.IFNA(VLOOKUP(C15,BaseDatos[[#All],[Llave]:[Objetivo Geográfico]],2,0),"No disponible en la Base de Datos")="","-",_xlfn.IFNA(VLOOKUP(C15,BaseDatos[[#All],[Llave]:[Objetivo Geográfico]],2,0),"No disponible en la Base de Datos")))</f>
        <v/>
      </c>
      <c r="H15" s="43" t="str">
        <f>IF(C15="","",IF(_xlfn.IFNA(VLOOKUP(C15,BaseDatos[[#All],[Llave]:[Objetivo Geográfico]],11,0),"No encontrado")="","-",_xlfn.IFNA(VLOOKUP(C15,BaseDatos[[#All],[Llave]:[Objetivo Geográfico]],11,0),"-")))</f>
        <v/>
      </c>
      <c r="I15" s="43" t="str">
        <f>IF(C15="","",IF(_xlfn.IFNA(VLOOKUP(C15,BaseDatos[[#All],[Llave]:[Objetivo Geográfico]],12,0),"No encontrado")="","-",_xlfn.IFNA(VLOOKUP(C15,BaseDatos[[#All],[Llave]:[Objetivo Geográfico]],12,0),"-")))</f>
        <v/>
      </c>
      <c r="J15" s="2" t="str">
        <f>IF(C15="","",IF(_xlfn.IFNA(VLOOKUP(C15,BaseDatos[[#All],[Llave]:[Por Definir4]],14,0),"No encontrado")="","-",_xlfn.IFNA(VLOOKUP(C15,BaseDatos[[#All],[Llave]:[Objetivo Geográfico]],14,0),"-")))</f>
        <v/>
      </c>
      <c r="K15" s="2" t="str">
        <f>IF(C15="","",IF(_xlfn.IFNA(VLOOKUP(C15,BaseDatos[[#All],[Llave]:[Por Definir4]],15,0),"No encontrado")="","-",_xlfn.IFNA(VLOOKUP(C15,BaseDatos[[#All],[Llave]:[Objetivo Geográfico]],15,0),"-")))</f>
        <v/>
      </c>
      <c r="L15" s="2" t="str">
        <f>IF(C15="","",IF(_xlfn.IFNA(VLOOKUP(C15,BaseDatos[[#All],[Llave]:[Por Definir4]],16,0),"No encontrado")="","-",_xlfn.IFNA(VLOOKUP(C15,BaseDatos[[#All],[Llave]:[Objetivo Geográfico]],16,0),"-")))</f>
        <v/>
      </c>
      <c r="M15" s="2" t="str">
        <f>IF(C15="","",IF(_xlfn.IFNA(VLOOKUP(C15,BaseDatos[[#All],[Llave]:[Por Definir4]],17,0),"No encontrado")="","-",_xlfn.IFNA(VLOOKUP(C15,BaseDatos[[#All],[Llave]:[Objetivo Geográfico]],17,0),"-")))</f>
        <v/>
      </c>
    </row>
    <row r="16" spans="1:13" x14ac:dyDescent="0.35">
      <c r="A16" s="44"/>
      <c r="B16" s="46"/>
      <c r="C16" s="44"/>
      <c r="D16" s="46"/>
      <c r="E16" s="43" t="str">
        <f>IF(C16="","",IF(_xlfn.IFNA(VLOOKUP(C16,BaseDatos[[#All],[Llave]:[Objetivo Geográfico]],6,0),"No encontrado")="","-",_xlfn.IFNA(VLOOKUP(C16,BaseDatos[[#All],[Llave]:[Objetivo Geográfico]],6,0),"-")))</f>
        <v/>
      </c>
      <c r="F16" s="45" t="str">
        <f>IF(C16="","",IF(_xlfn.IFNA(VLOOKUP(C16,BaseDatos[[#All],[Llave]:[Por Definir4]],13,0),"No encontrado")="","-",_xlfn.IFNA(VLOOKUP(C16,BaseDatos[[#All],[Llave]:[Por Definir4]],13,0),"-")))</f>
        <v/>
      </c>
      <c r="G16" s="43" t="str">
        <f>IF(C16="","",IF(_xlfn.IFNA(VLOOKUP(C16,BaseDatos[[#All],[Llave]:[Objetivo Geográfico]],2,0),"No disponible en la Base de Datos")="","-",_xlfn.IFNA(VLOOKUP(C16,BaseDatos[[#All],[Llave]:[Objetivo Geográfico]],2,0),"No disponible en la Base de Datos")))</f>
        <v/>
      </c>
      <c r="H16" s="43" t="str">
        <f>IF(C16="","",IF(_xlfn.IFNA(VLOOKUP(C16,BaseDatos[[#All],[Llave]:[Objetivo Geográfico]],11,0),"No encontrado")="","-",_xlfn.IFNA(VLOOKUP(C16,BaseDatos[[#All],[Llave]:[Objetivo Geográfico]],11,0),"-")))</f>
        <v/>
      </c>
      <c r="I16" s="43" t="str">
        <f>IF(C16="","",IF(_xlfn.IFNA(VLOOKUP(C16,BaseDatos[[#All],[Llave]:[Objetivo Geográfico]],12,0),"No encontrado")="","-",_xlfn.IFNA(VLOOKUP(C16,BaseDatos[[#All],[Llave]:[Objetivo Geográfico]],12,0),"-")))</f>
        <v/>
      </c>
      <c r="J16" s="2" t="str">
        <f>IF(C16="","",IF(_xlfn.IFNA(VLOOKUP(C16,BaseDatos[[#All],[Llave]:[Por Definir4]],14,0),"No encontrado")="","-",_xlfn.IFNA(VLOOKUP(C16,BaseDatos[[#All],[Llave]:[Objetivo Geográfico]],14,0),"-")))</f>
        <v/>
      </c>
      <c r="K16" s="2" t="str">
        <f>IF(C16="","",IF(_xlfn.IFNA(VLOOKUP(C16,BaseDatos[[#All],[Llave]:[Por Definir4]],15,0),"No encontrado")="","-",_xlfn.IFNA(VLOOKUP(C16,BaseDatos[[#All],[Llave]:[Objetivo Geográfico]],15,0),"-")))</f>
        <v/>
      </c>
      <c r="L16" s="2" t="str">
        <f>IF(C16="","",IF(_xlfn.IFNA(VLOOKUP(C16,BaseDatos[[#All],[Llave]:[Por Definir4]],16,0),"No encontrado")="","-",_xlfn.IFNA(VLOOKUP(C16,BaseDatos[[#All],[Llave]:[Objetivo Geográfico]],16,0),"-")))</f>
        <v/>
      </c>
      <c r="M16" s="2" t="str">
        <f>IF(C16="","",IF(_xlfn.IFNA(VLOOKUP(C16,BaseDatos[[#All],[Llave]:[Por Definir4]],17,0),"No encontrado")="","-",_xlfn.IFNA(VLOOKUP(C16,BaseDatos[[#All],[Llave]:[Objetivo Geográfico]],17,0),"-")))</f>
        <v/>
      </c>
    </row>
    <row r="17" spans="1:13" x14ac:dyDescent="0.35">
      <c r="A17" s="44"/>
      <c r="B17" s="46"/>
      <c r="C17" s="44"/>
      <c r="D17" s="46"/>
      <c r="E17" s="43" t="str">
        <f>IF(C17="","",IF(_xlfn.IFNA(VLOOKUP(C17,BaseDatos[[#All],[Llave]:[Objetivo Geográfico]],6,0),"No encontrado")="","-",_xlfn.IFNA(VLOOKUP(C17,BaseDatos[[#All],[Llave]:[Objetivo Geográfico]],6,0),"-")))</f>
        <v/>
      </c>
      <c r="F17" s="45" t="str">
        <f>IF(C17="","",IF(_xlfn.IFNA(VLOOKUP(C17,BaseDatos[[#All],[Llave]:[Por Definir4]],13,0),"No encontrado")="","-",_xlfn.IFNA(VLOOKUP(C17,BaseDatos[[#All],[Llave]:[Por Definir4]],13,0),"-")))</f>
        <v/>
      </c>
      <c r="G17" s="43" t="str">
        <f>IF(C17="","",IF(_xlfn.IFNA(VLOOKUP(C17,BaseDatos[[#All],[Llave]:[Objetivo Geográfico]],2,0),"No disponible en la Base de Datos")="","-",_xlfn.IFNA(VLOOKUP(C17,BaseDatos[[#All],[Llave]:[Objetivo Geográfico]],2,0),"No disponible en la Base de Datos")))</f>
        <v/>
      </c>
      <c r="H17" s="43" t="str">
        <f>IF(C17="","",IF(_xlfn.IFNA(VLOOKUP(C17,BaseDatos[[#All],[Llave]:[Objetivo Geográfico]],11,0),"No encontrado")="","-",_xlfn.IFNA(VLOOKUP(C17,BaseDatos[[#All],[Llave]:[Objetivo Geográfico]],11,0),"-")))</f>
        <v/>
      </c>
      <c r="I17" s="43" t="str">
        <f>IF(C17="","",IF(_xlfn.IFNA(VLOOKUP(C17,BaseDatos[[#All],[Llave]:[Objetivo Geográfico]],12,0),"No encontrado")="","-",_xlfn.IFNA(VLOOKUP(C17,BaseDatos[[#All],[Llave]:[Objetivo Geográfico]],12,0),"-")))</f>
        <v/>
      </c>
      <c r="J17" s="2" t="str">
        <f>IF(C17="","",IF(_xlfn.IFNA(VLOOKUP(C17,BaseDatos[[#All],[Llave]:[Por Definir4]],14,0),"No encontrado")="","-",_xlfn.IFNA(VLOOKUP(C17,BaseDatos[[#All],[Llave]:[Objetivo Geográfico]],14,0),"-")))</f>
        <v/>
      </c>
      <c r="K17" s="2" t="str">
        <f>IF(C17="","",IF(_xlfn.IFNA(VLOOKUP(C17,BaseDatos[[#All],[Llave]:[Por Definir4]],15,0),"No encontrado")="","-",_xlfn.IFNA(VLOOKUP(C17,BaseDatos[[#All],[Llave]:[Objetivo Geográfico]],15,0),"-")))</f>
        <v/>
      </c>
      <c r="L17" s="2" t="str">
        <f>IF(C17="","",IF(_xlfn.IFNA(VLOOKUP(C17,BaseDatos[[#All],[Llave]:[Por Definir4]],16,0),"No encontrado")="","-",_xlfn.IFNA(VLOOKUP(C17,BaseDatos[[#All],[Llave]:[Objetivo Geográfico]],16,0),"-")))</f>
        <v/>
      </c>
      <c r="M17" s="2" t="str">
        <f>IF(C17="","",IF(_xlfn.IFNA(VLOOKUP(C17,BaseDatos[[#All],[Llave]:[Por Definir4]],17,0),"No encontrado")="","-",_xlfn.IFNA(VLOOKUP(C17,BaseDatos[[#All],[Llave]:[Objetivo Geográfico]],17,0),"-")))</f>
        <v/>
      </c>
    </row>
    <row r="18" spans="1:13" x14ac:dyDescent="0.35">
      <c r="A18" s="44"/>
      <c r="B18" s="46"/>
      <c r="C18" s="44" t="s">
        <v>337</v>
      </c>
      <c r="D18" s="46"/>
      <c r="E18" s="43" t="str">
        <f>IF(C18="","",IF(_xlfn.IFNA(VLOOKUP(C18,BaseDatos[[#All],[Llave]:[Objetivo Geográfico]],6,0),"No encontrado")="","-",_xlfn.IFNA(VLOOKUP(C18,BaseDatos[[#All],[Llave]:[Objetivo Geográfico]],6,0),"-")))</f>
        <v/>
      </c>
      <c r="F18" s="45" t="str">
        <f>IF(C18="","",IF(_xlfn.IFNA(VLOOKUP(C18,BaseDatos[[#All],[Llave]:[Por Definir4]],13,0),"No encontrado")="","-",_xlfn.IFNA(VLOOKUP(C18,BaseDatos[[#All],[Llave]:[Por Definir4]],13,0),"-")))</f>
        <v/>
      </c>
      <c r="G18" s="43" t="str">
        <f>IF(C18="","",IF(_xlfn.IFNA(VLOOKUP(C18,BaseDatos[[#All],[Llave]:[Objetivo Geográfico]],2,0),"No disponible en la Base de Datos")="","-",_xlfn.IFNA(VLOOKUP(C18,BaseDatos[[#All],[Llave]:[Objetivo Geográfico]],2,0),"No disponible en la Base de Datos")))</f>
        <v/>
      </c>
      <c r="H18" s="43" t="str">
        <f>IF(C18="","",IF(_xlfn.IFNA(VLOOKUP(C18,BaseDatos[[#All],[Llave]:[Objetivo Geográfico]],11,0),"No encontrado")="","-",_xlfn.IFNA(VLOOKUP(C18,BaseDatos[[#All],[Llave]:[Objetivo Geográfico]],11,0),"-")))</f>
        <v/>
      </c>
      <c r="I18" s="43" t="str">
        <f>IF(C18="","",IF(_xlfn.IFNA(VLOOKUP(C18,BaseDatos[[#All],[Llave]:[Objetivo Geográfico]],12,0),"No encontrado")="","-",_xlfn.IFNA(VLOOKUP(C18,BaseDatos[[#All],[Llave]:[Objetivo Geográfico]],12,0),"-")))</f>
        <v/>
      </c>
      <c r="J18" s="2" t="str">
        <f>IF(C18="","",IF(_xlfn.IFNA(VLOOKUP(C18,BaseDatos[[#All],[Llave]:[Por Definir4]],14,0),"No encontrado")="","-",_xlfn.IFNA(VLOOKUP(C18,BaseDatos[[#All],[Llave]:[Objetivo Geográfico]],14,0),"-")))</f>
        <v/>
      </c>
      <c r="K18" s="2" t="str">
        <f>IF(C18="","",IF(_xlfn.IFNA(VLOOKUP(C18,BaseDatos[[#All],[Llave]:[Por Definir4]],15,0),"No encontrado")="","-",_xlfn.IFNA(VLOOKUP(C18,BaseDatos[[#All],[Llave]:[Objetivo Geográfico]],15,0),"-")))</f>
        <v/>
      </c>
      <c r="L18" s="2" t="str">
        <f>IF(C18="","",IF(_xlfn.IFNA(VLOOKUP(C18,BaseDatos[[#All],[Llave]:[Por Definir4]],16,0),"No encontrado")="","-",_xlfn.IFNA(VLOOKUP(C18,BaseDatos[[#All],[Llave]:[Objetivo Geográfico]],16,0),"-")))</f>
        <v/>
      </c>
      <c r="M18" s="2" t="str">
        <f>IF(C18="","",IF(_xlfn.IFNA(VLOOKUP(C18,BaseDatos[[#All],[Llave]:[Por Definir4]],17,0),"No encontrado")="","-",_xlfn.IFNA(VLOOKUP(C18,BaseDatos[[#All],[Llave]:[Objetivo Geográfico]],17,0),"-")))</f>
        <v/>
      </c>
    </row>
    <row r="19" spans="1:13" x14ac:dyDescent="0.35">
      <c r="A19" s="44"/>
      <c r="B19" s="46"/>
      <c r="C19" s="44"/>
      <c r="D19" s="46"/>
      <c r="E19" s="43" t="str">
        <f>IF(C19="","",IF(_xlfn.IFNA(VLOOKUP(C19,BaseDatos[[#All],[Llave]:[Objetivo Geográfico]],6,0),"No encontrado")="","-",_xlfn.IFNA(VLOOKUP(C19,BaseDatos[[#All],[Llave]:[Objetivo Geográfico]],6,0),"-")))</f>
        <v/>
      </c>
      <c r="F19" s="45" t="str">
        <f>IF(C19="","",IF(_xlfn.IFNA(VLOOKUP(C19,BaseDatos[[#All],[Llave]:[Por Definir4]],13,0),"No encontrado")="","-",_xlfn.IFNA(VLOOKUP(C19,BaseDatos[[#All],[Llave]:[Por Definir4]],13,0),"-")))</f>
        <v/>
      </c>
      <c r="G19" s="43" t="str">
        <f>IF(C19="","",IF(_xlfn.IFNA(VLOOKUP(C19,BaseDatos[[#All],[Llave]:[Objetivo Geográfico]],2,0),"No disponible en la Base de Datos")="","-",_xlfn.IFNA(VLOOKUP(C19,BaseDatos[[#All],[Llave]:[Objetivo Geográfico]],2,0),"No disponible en la Base de Datos")))</f>
        <v/>
      </c>
      <c r="H19" s="43" t="str">
        <f>IF(C19="","",IF(_xlfn.IFNA(VLOOKUP(C19,BaseDatos[[#All],[Llave]:[Objetivo Geográfico]],11,0),"No encontrado")="","-",_xlfn.IFNA(VLOOKUP(C19,BaseDatos[[#All],[Llave]:[Objetivo Geográfico]],11,0),"-")))</f>
        <v/>
      </c>
      <c r="I19" s="43" t="str">
        <f>IF(C19="","",IF(_xlfn.IFNA(VLOOKUP(C19,BaseDatos[[#All],[Llave]:[Objetivo Geográfico]],12,0),"No encontrado")="","-",_xlfn.IFNA(VLOOKUP(C19,BaseDatos[[#All],[Llave]:[Objetivo Geográfico]],12,0),"-")))</f>
        <v/>
      </c>
      <c r="J19" s="2" t="str">
        <f>IF(C19="","",IF(_xlfn.IFNA(VLOOKUP(C19,BaseDatos[[#All],[Llave]:[Por Definir4]],14,0),"No encontrado")="","-",_xlfn.IFNA(VLOOKUP(C19,BaseDatos[[#All],[Llave]:[Objetivo Geográfico]],14,0),"-")))</f>
        <v/>
      </c>
      <c r="K19" s="2" t="str">
        <f>IF(C19="","",IF(_xlfn.IFNA(VLOOKUP(C19,BaseDatos[[#All],[Llave]:[Por Definir4]],15,0),"No encontrado")="","-",_xlfn.IFNA(VLOOKUP(C19,BaseDatos[[#All],[Llave]:[Objetivo Geográfico]],15,0),"-")))</f>
        <v/>
      </c>
      <c r="L19" s="2" t="str">
        <f>IF(C19="","",IF(_xlfn.IFNA(VLOOKUP(C19,BaseDatos[[#All],[Llave]:[Por Definir4]],16,0),"No encontrado")="","-",_xlfn.IFNA(VLOOKUP(C19,BaseDatos[[#All],[Llave]:[Objetivo Geográfico]],16,0),"-")))</f>
        <v/>
      </c>
      <c r="M19" s="2" t="str">
        <f>IF(C19="","",IF(_xlfn.IFNA(VLOOKUP(C19,BaseDatos[[#All],[Llave]:[Por Definir4]],17,0),"No encontrado")="","-",_xlfn.IFNA(VLOOKUP(C19,BaseDatos[[#All],[Llave]:[Objetivo Geográfico]],17,0),"-")))</f>
        <v/>
      </c>
    </row>
    <row r="20" spans="1:13" x14ac:dyDescent="0.35">
      <c r="A20" s="44"/>
      <c r="B20" s="46"/>
      <c r="C20" s="44"/>
      <c r="D20" s="46"/>
      <c r="E20" s="43" t="str">
        <f>IF(C20="","",IF(_xlfn.IFNA(VLOOKUP(C20,BaseDatos[[#All],[Llave]:[Objetivo Geográfico]],6,0),"No encontrado")="","-",_xlfn.IFNA(VLOOKUP(C20,BaseDatos[[#All],[Llave]:[Objetivo Geográfico]],6,0),"-")))</f>
        <v/>
      </c>
      <c r="F20" s="45" t="str">
        <f>IF(C20="","",IF(_xlfn.IFNA(VLOOKUP(C20,BaseDatos[[#All],[Llave]:[Por Definir4]],13,0),"No encontrado")="","-",_xlfn.IFNA(VLOOKUP(C20,BaseDatos[[#All],[Llave]:[Por Definir4]],13,0),"-")))</f>
        <v/>
      </c>
      <c r="G20" s="43" t="str">
        <f>IF(C20="","",IF(_xlfn.IFNA(VLOOKUP(C20,BaseDatos[[#All],[Llave]:[Objetivo Geográfico]],2,0),"No disponible en la Base de Datos")="","-",_xlfn.IFNA(VLOOKUP(C20,BaseDatos[[#All],[Llave]:[Objetivo Geográfico]],2,0),"No disponible en la Base de Datos")))</f>
        <v/>
      </c>
      <c r="H20" s="43" t="str">
        <f>IF(C20="","",IF(_xlfn.IFNA(VLOOKUP(C20,BaseDatos[[#All],[Llave]:[Objetivo Geográfico]],11,0),"No encontrado")="","-",_xlfn.IFNA(VLOOKUP(C20,BaseDatos[[#All],[Llave]:[Objetivo Geográfico]],11,0),"-")))</f>
        <v/>
      </c>
      <c r="I20" s="43" t="str">
        <f>IF(C20="","",IF(_xlfn.IFNA(VLOOKUP(C20,BaseDatos[[#All],[Llave]:[Objetivo Geográfico]],12,0),"No encontrado")="","-",_xlfn.IFNA(VLOOKUP(C20,BaseDatos[[#All],[Llave]:[Objetivo Geográfico]],12,0),"-")))</f>
        <v/>
      </c>
      <c r="J20" s="2" t="str">
        <f>IF(C20="","",IF(_xlfn.IFNA(VLOOKUP(C20,BaseDatos[[#All],[Llave]:[Por Definir4]],14,0),"No encontrado")="","-",_xlfn.IFNA(VLOOKUP(C20,BaseDatos[[#All],[Llave]:[Objetivo Geográfico]],14,0),"-")))</f>
        <v/>
      </c>
      <c r="K20" s="2" t="str">
        <f>IF(C20="","",IF(_xlfn.IFNA(VLOOKUP(C20,BaseDatos[[#All],[Llave]:[Por Definir4]],15,0),"No encontrado")="","-",_xlfn.IFNA(VLOOKUP(C20,BaseDatos[[#All],[Llave]:[Objetivo Geográfico]],15,0),"-")))</f>
        <v/>
      </c>
      <c r="L20" s="2" t="str">
        <f>IF(C20="","",IF(_xlfn.IFNA(VLOOKUP(C20,BaseDatos[[#All],[Llave]:[Por Definir4]],16,0),"No encontrado")="","-",_xlfn.IFNA(VLOOKUP(C20,BaseDatos[[#All],[Llave]:[Objetivo Geográfico]],16,0),"-")))</f>
        <v/>
      </c>
      <c r="M20" s="2" t="str">
        <f>IF(C20="","",IF(_xlfn.IFNA(VLOOKUP(C20,BaseDatos[[#All],[Llave]:[Por Definir4]],17,0),"No encontrado")="","-",_xlfn.IFNA(VLOOKUP(C20,BaseDatos[[#All],[Llave]:[Objetivo Geográfico]],17,0),"-")))</f>
        <v/>
      </c>
    </row>
    <row r="21" spans="1:13" x14ac:dyDescent="0.35">
      <c r="A21" s="44"/>
      <c r="B21" s="46"/>
      <c r="C21" s="44" t="s">
        <v>337</v>
      </c>
      <c r="D21" s="46"/>
      <c r="E21" s="43" t="str">
        <f>IF(C21="","",IF(_xlfn.IFNA(VLOOKUP(C21,BaseDatos[[#All],[Llave]:[Objetivo Geográfico]],6,0),"No encontrado")="","-",_xlfn.IFNA(VLOOKUP(C21,BaseDatos[[#All],[Llave]:[Objetivo Geográfico]],6,0),"-")))</f>
        <v/>
      </c>
      <c r="F21" s="45" t="str">
        <f>IF(C21="","",IF(_xlfn.IFNA(VLOOKUP(C21,BaseDatos[[#All],[Llave]:[Por Definir4]],13,0),"No encontrado")="","-",_xlfn.IFNA(VLOOKUP(C21,BaseDatos[[#All],[Llave]:[Por Definir4]],13,0),"-")))</f>
        <v/>
      </c>
      <c r="G21" s="43" t="str">
        <f>IF(C21="","",IF(_xlfn.IFNA(VLOOKUP(C21,BaseDatos[[#All],[Llave]:[Objetivo Geográfico]],2,0),"No disponible en la Base de Datos")="","-",_xlfn.IFNA(VLOOKUP(C21,BaseDatos[[#All],[Llave]:[Objetivo Geográfico]],2,0),"No disponible en la Base de Datos")))</f>
        <v/>
      </c>
      <c r="H21" s="43" t="str">
        <f>IF(C21="","",IF(_xlfn.IFNA(VLOOKUP(C21,BaseDatos[[#All],[Llave]:[Objetivo Geográfico]],11,0),"No encontrado")="","-",_xlfn.IFNA(VLOOKUP(C21,BaseDatos[[#All],[Llave]:[Objetivo Geográfico]],11,0),"-")))</f>
        <v/>
      </c>
      <c r="I21" s="43" t="str">
        <f>IF(C21="","",IF(_xlfn.IFNA(VLOOKUP(C21,BaseDatos[[#All],[Llave]:[Objetivo Geográfico]],12,0),"No encontrado")="","-",_xlfn.IFNA(VLOOKUP(C21,BaseDatos[[#All],[Llave]:[Objetivo Geográfico]],12,0),"-")))</f>
        <v/>
      </c>
      <c r="J21" s="2" t="str">
        <f>IF(C21="","",IF(_xlfn.IFNA(VLOOKUP(C21,BaseDatos[[#All],[Llave]:[Por Definir4]],14,0),"No encontrado")="","-",_xlfn.IFNA(VLOOKUP(C21,BaseDatos[[#All],[Llave]:[Objetivo Geográfico]],14,0),"-")))</f>
        <v/>
      </c>
      <c r="K21" s="2" t="str">
        <f>IF(C21="","",IF(_xlfn.IFNA(VLOOKUP(C21,BaseDatos[[#All],[Llave]:[Por Definir4]],15,0),"No encontrado")="","-",_xlfn.IFNA(VLOOKUP(C21,BaseDatos[[#All],[Llave]:[Objetivo Geográfico]],15,0),"-")))</f>
        <v/>
      </c>
      <c r="L21" s="2" t="str">
        <f>IF(C21="","",IF(_xlfn.IFNA(VLOOKUP(C21,BaseDatos[[#All],[Llave]:[Por Definir4]],16,0),"No encontrado")="","-",_xlfn.IFNA(VLOOKUP(C21,BaseDatos[[#All],[Llave]:[Objetivo Geográfico]],16,0),"-")))</f>
        <v/>
      </c>
      <c r="M21" s="2" t="str">
        <f>IF(C21="","",IF(_xlfn.IFNA(VLOOKUP(C21,BaseDatos[[#All],[Llave]:[Por Definir4]],17,0),"No encontrado")="","-",_xlfn.IFNA(VLOOKUP(C21,BaseDatos[[#All],[Llave]:[Objetivo Geográfico]],17,0),"-")))</f>
        <v/>
      </c>
    </row>
    <row r="22" spans="1:13" x14ac:dyDescent="0.35">
      <c r="A22" s="44"/>
      <c r="B22" s="46"/>
      <c r="C22" s="44"/>
      <c r="D22" s="46"/>
      <c r="E22" s="43" t="str">
        <f>IF(C22="","",IF(_xlfn.IFNA(VLOOKUP(C22,BaseDatos[[#All],[Llave]:[Objetivo Geográfico]],6,0),"No encontrado")="","-",_xlfn.IFNA(VLOOKUP(C22,BaseDatos[[#All],[Llave]:[Objetivo Geográfico]],6,0),"-")))</f>
        <v/>
      </c>
      <c r="F22" s="45" t="str">
        <f>IF(C22="","",IF(_xlfn.IFNA(VLOOKUP(C22,BaseDatos[[#All],[Llave]:[Por Definir4]],13,0),"No encontrado")="","-",_xlfn.IFNA(VLOOKUP(C22,BaseDatos[[#All],[Llave]:[Por Definir4]],13,0),"-")))</f>
        <v/>
      </c>
      <c r="G22" s="43" t="str">
        <f>IF(C22="","",IF(_xlfn.IFNA(VLOOKUP(C22,BaseDatos[[#All],[Llave]:[Objetivo Geográfico]],2,0),"No disponible en la Base de Datos")="","-",_xlfn.IFNA(VLOOKUP(C22,BaseDatos[[#All],[Llave]:[Objetivo Geográfico]],2,0),"No disponible en la Base de Datos")))</f>
        <v/>
      </c>
      <c r="H22" s="43" t="str">
        <f>IF(C22="","",IF(_xlfn.IFNA(VLOOKUP(C22,BaseDatos[[#All],[Llave]:[Objetivo Geográfico]],11,0),"No encontrado")="","-",_xlfn.IFNA(VLOOKUP(C22,BaseDatos[[#All],[Llave]:[Objetivo Geográfico]],11,0),"-")))</f>
        <v/>
      </c>
      <c r="I22" s="43" t="str">
        <f>IF(C22="","",IF(_xlfn.IFNA(VLOOKUP(C22,BaseDatos[[#All],[Llave]:[Objetivo Geográfico]],12,0),"No encontrado")="","-",_xlfn.IFNA(VLOOKUP(C22,BaseDatos[[#All],[Llave]:[Objetivo Geográfico]],12,0),"-")))</f>
        <v/>
      </c>
      <c r="J22" s="2" t="str">
        <f>IF(C22="","",IF(_xlfn.IFNA(VLOOKUP(C22,BaseDatos[[#All],[Llave]:[Por Definir4]],14,0),"No encontrado")="","-",_xlfn.IFNA(VLOOKUP(C22,BaseDatos[[#All],[Llave]:[Objetivo Geográfico]],14,0),"-")))</f>
        <v/>
      </c>
      <c r="K22" s="2" t="str">
        <f>IF(C22="","",IF(_xlfn.IFNA(VLOOKUP(C22,BaseDatos[[#All],[Llave]:[Por Definir4]],15,0),"No encontrado")="","-",_xlfn.IFNA(VLOOKUP(C22,BaseDatos[[#All],[Llave]:[Objetivo Geográfico]],15,0),"-")))</f>
        <v/>
      </c>
      <c r="L22" s="2" t="str">
        <f>IF(C22="","",IF(_xlfn.IFNA(VLOOKUP(C22,BaseDatos[[#All],[Llave]:[Por Definir4]],16,0),"No encontrado")="","-",_xlfn.IFNA(VLOOKUP(C22,BaseDatos[[#All],[Llave]:[Objetivo Geográfico]],16,0),"-")))</f>
        <v/>
      </c>
      <c r="M22" s="2" t="str">
        <f>IF(C22="","",IF(_xlfn.IFNA(VLOOKUP(C22,BaseDatos[[#All],[Llave]:[Por Definir4]],17,0),"No encontrado")="","-",_xlfn.IFNA(VLOOKUP(C22,BaseDatos[[#All],[Llave]:[Objetivo Geográfico]],17,0),"-")))</f>
        <v/>
      </c>
    </row>
    <row r="23" spans="1:13" x14ac:dyDescent="0.35">
      <c r="A23" s="44"/>
      <c r="B23" s="46"/>
      <c r="C23" s="44"/>
      <c r="D23" s="46"/>
      <c r="E23" s="43" t="str">
        <f>IF(C23="","",IF(_xlfn.IFNA(VLOOKUP(C23,BaseDatos[[#All],[Llave]:[Objetivo Geográfico]],6,0),"No encontrado")="","-",_xlfn.IFNA(VLOOKUP(C23,BaseDatos[[#All],[Llave]:[Objetivo Geográfico]],6,0),"-")))</f>
        <v/>
      </c>
      <c r="F23" s="45" t="str">
        <f>IF(C23="","",IF(_xlfn.IFNA(VLOOKUP(C23,BaseDatos[[#All],[Llave]:[Por Definir4]],13,0),"No encontrado")="","-",_xlfn.IFNA(VLOOKUP(C23,BaseDatos[[#All],[Llave]:[Por Definir4]],13,0),"-")))</f>
        <v/>
      </c>
      <c r="G23" s="43" t="str">
        <f>IF(C23="","",IF(_xlfn.IFNA(VLOOKUP(C23,BaseDatos[[#All],[Llave]:[Objetivo Geográfico]],2,0),"No disponible en la Base de Datos")="","-",_xlfn.IFNA(VLOOKUP(C23,BaseDatos[[#All],[Llave]:[Objetivo Geográfico]],2,0),"No disponible en la Base de Datos")))</f>
        <v/>
      </c>
      <c r="H23" s="43" t="str">
        <f>IF(C23="","",IF(_xlfn.IFNA(VLOOKUP(C23,BaseDatos[[#All],[Llave]:[Objetivo Geográfico]],11,0),"No encontrado")="","-",_xlfn.IFNA(VLOOKUP(C23,BaseDatos[[#All],[Llave]:[Objetivo Geográfico]],11,0),"-")))</f>
        <v/>
      </c>
      <c r="I23" s="43" t="str">
        <f>IF(C23="","",IF(_xlfn.IFNA(VLOOKUP(C23,BaseDatos[[#All],[Llave]:[Objetivo Geográfico]],12,0),"No encontrado")="","-",_xlfn.IFNA(VLOOKUP(C23,BaseDatos[[#All],[Llave]:[Objetivo Geográfico]],12,0),"-")))</f>
        <v/>
      </c>
      <c r="J23" s="2" t="str">
        <f>IF(C23="","",IF(_xlfn.IFNA(VLOOKUP(C23,BaseDatos[[#All],[Llave]:[Por Definir4]],14,0),"No encontrado")="","-",_xlfn.IFNA(VLOOKUP(C23,BaseDatos[[#All],[Llave]:[Objetivo Geográfico]],14,0),"-")))</f>
        <v/>
      </c>
      <c r="K23" s="2" t="str">
        <f>IF(C23="","",IF(_xlfn.IFNA(VLOOKUP(C23,BaseDatos[[#All],[Llave]:[Por Definir4]],15,0),"No encontrado")="","-",_xlfn.IFNA(VLOOKUP(C23,BaseDatos[[#All],[Llave]:[Objetivo Geográfico]],15,0),"-")))</f>
        <v/>
      </c>
      <c r="L23" s="2" t="str">
        <f>IF(C23="","",IF(_xlfn.IFNA(VLOOKUP(C23,BaseDatos[[#All],[Llave]:[Por Definir4]],16,0),"No encontrado")="","-",_xlfn.IFNA(VLOOKUP(C23,BaseDatos[[#All],[Llave]:[Objetivo Geográfico]],16,0),"-")))</f>
        <v/>
      </c>
      <c r="M23" s="2" t="str">
        <f>IF(C23="","",IF(_xlfn.IFNA(VLOOKUP(C23,BaseDatos[[#All],[Llave]:[Por Definir4]],17,0),"No encontrado")="","-",_xlfn.IFNA(VLOOKUP(C23,BaseDatos[[#All],[Llave]:[Objetivo Geográfico]],17,0),"-")))</f>
        <v/>
      </c>
    </row>
    <row r="24" spans="1:13" x14ac:dyDescent="0.35">
      <c r="A24" s="44"/>
      <c r="B24" s="46"/>
      <c r="C24" s="44"/>
      <c r="D24" s="46"/>
      <c r="E24" s="43" t="str">
        <f>IF(C24="","",IF(_xlfn.IFNA(VLOOKUP(C24,BaseDatos[[#All],[Llave]:[Objetivo Geográfico]],6,0),"No encontrado")="","-",_xlfn.IFNA(VLOOKUP(C24,BaseDatos[[#All],[Llave]:[Objetivo Geográfico]],6,0),"-")))</f>
        <v/>
      </c>
      <c r="F24" s="45" t="str">
        <f>IF(C24="","",IF(_xlfn.IFNA(VLOOKUP(C24,BaseDatos[[#All],[Llave]:[Por Definir4]],13,0),"No encontrado")="","-",_xlfn.IFNA(VLOOKUP(C24,BaseDatos[[#All],[Llave]:[Por Definir4]],13,0),"-")))</f>
        <v/>
      </c>
      <c r="G24" s="43" t="str">
        <f>IF(C24="","",IF(_xlfn.IFNA(VLOOKUP(C24,BaseDatos[[#All],[Llave]:[Objetivo Geográfico]],2,0),"No disponible en la Base de Datos")="","-",_xlfn.IFNA(VLOOKUP(C24,BaseDatos[[#All],[Llave]:[Objetivo Geográfico]],2,0),"No disponible en la Base de Datos")))</f>
        <v/>
      </c>
      <c r="H24" s="43" t="str">
        <f>IF(C24="","",IF(_xlfn.IFNA(VLOOKUP(C24,BaseDatos[[#All],[Llave]:[Objetivo Geográfico]],11,0),"No encontrado")="","-",_xlfn.IFNA(VLOOKUP(C24,BaseDatos[[#All],[Llave]:[Objetivo Geográfico]],11,0),"-")))</f>
        <v/>
      </c>
      <c r="I24" s="43" t="str">
        <f>IF(C24="","",IF(_xlfn.IFNA(VLOOKUP(C24,BaseDatos[[#All],[Llave]:[Objetivo Geográfico]],12,0),"No encontrado")="","-",_xlfn.IFNA(VLOOKUP(C24,BaseDatos[[#All],[Llave]:[Objetivo Geográfico]],12,0),"-")))</f>
        <v/>
      </c>
      <c r="J24" s="2" t="str">
        <f>IF(C24="","",IF(_xlfn.IFNA(VLOOKUP(C24,BaseDatos[[#All],[Llave]:[Por Definir4]],14,0),"No encontrado")="","-",_xlfn.IFNA(VLOOKUP(C24,BaseDatos[[#All],[Llave]:[Objetivo Geográfico]],14,0),"-")))</f>
        <v/>
      </c>
      <c r="K24" s="2" t="str">
        <f>IF(C24="","",IF(_xlfn.IFNA(VLOOKUP(C24,BaseDatos[[#All],[Llave]:[Por Definir4]],15,0),"No encontrado")="","-",_xlfn.IFNA(VLOOKUP(C24,BaseDatos[[#All],[Llave]:[Objetivo Geográfico]],15,0),"-")))</f>
        <v/>
      </c>
      <c r="L24" s="2" t="str">
        <f>IF(C24="","",IF(_xlfn.IFNA(VLOOKUP(C24,BaseDatos[[#All],[Llave]:[Por Definir4]],16,0),"No encontrado")="","-",_xlfn.IFNA(VLOOKUP(C24,BaseDatos[[#All],[Llave]:[Objetivo Geográfico]],16,0),"-")))</f>
        <v/>
      </c>
      <c r="M24" s="2" t="str">
        <f>IF(C24="","",IF(_xlfn.IFNA(VLOOKUP(C24,BaseDatos[[#All],[Llave]:[Por Definir4]],17,0),"No encontrado")="","-",_xlfn.IFNA(VLOOKUP(C24,BaseDatos[[#All],[Llave]:[Objetivo Geográfico]],17,0),"-")))</f>
        <v/>
      </c>
    </row>
    <row r="25" spans="1:13" x14ac:dyDescent="0.35">
      <c r="A25" s="44"/>
      <c r="B25" s="46"/>
      <c r="C25" s="44"/>
      <c r="D25" s="46"/>
      <c r="E25" s="43" t="str">
        <f>IF(C25="","",IF(_xlfn.IFNA(VLOOKUP(C25,BaseDatos[[#All],[Llave]:[Objetivo Geográfico]],6,0),"No encontrado")="","-",_xlfn.IFNA(VLOOKUP(C25,BaseDatos[[#All],[Llave]:[Objetivo Geográfico]],6,0),"-")))</f>
        <v/>
      </c>
      <c r="F25" s="45" t="str">
        <f>IF(C25="","",IF(_xlfn.IFNA(VLOOKUP(C25,BaseDatos[[#All],[Llave]:[Por Definir4]],13,0),"No encontrado")="","-",_xlfn.IFNA(VLOOKUP(C25,BaseDatos[[#All],[Llave]:[Por Definir4]],13,0),"-")))</f>
        <v/>
      </c>
      <c r="G25" s="43" t="str">
        <f>IF(C25="","",IF(_xlfn.IFNA(VLOOKUP(C25,BaseDatos[[#All],[Llave]:[Objetivo Geográfico]],2,0),"No disponible en la Base de Datos")="","-",_xlfn.IFNA(VLOOKUP(C25,BaseDatos[[#All],[Llave]:[Objetivo Geográfico]],2,0),"No disponible en la Base de Datos")))</f>
        <v/>
      </c>
      <c r="H25" s="43" t="str">
        <f>IF(C25="","",IF(_xlfn.IFNA(VLOOKUP(C25,BaseDatos[[#All],[Llave]:[Objetivo Geográfico]],11,0),"No encontrado")="","-",_xlfn.IFNA(VLOOKUP(C25,BaseDatos[[#All],[Llave]:[Objetivo Geográfico]],11,0),"-")))</f>
        <v/>
      </c>
      <c r="I25" s="43" t="str">
        <f>IF(C25="","",IF(_xlfn.IFNA(VLOOKUP(C25,BaseDatos[[#All],[Llave]:[Objetivo Geográfico]],12,0),"No encontrado")="","-",_xlfn.IFNA(VLOOKUP(C25,BaseDatos[[#All],[Llave]:[Objetivo Geográfico]],12,0),"-")))</f>
        <v/>
      </c>
      <c r="J25" s="2" t="str">
        <f>IF(C25="","",IF(_xlfn.IFNA(VLOOKUP(C25,BaseDatos[[#All],[Llave]:[Por Definir4]],14,0),"No encontrado")="","-",_xlfn.IFNA(VLOOKUP(C25,BaseDatos[[#All],[Llave]:[Objetivo Geográfico]],14,0),"-")))</f>
        <v/>
      </c>
      <c r="K25" s="2" t="str">
        <f>IF(C25="","",IF(_xlfn.IFNA(VLOOKUP(C25,BaseDatos[[#All],[Llave]:[Por Definir4]],15,0),"No encontrado")="","-",_xlfn.IFNA(VLOOKUP(C25,BaseDatos[[#All],[Llave]:[Objetivo Geográfico]],15,0),"-")))</f>
        <v/>
      </c>
      <c r="L25" s="2" t="str">
        <f>IF(C25="","",IF(_xlfn.IFNA(VLOOKUP(C25,BaseDatos[[#All],[Llave]:[Por Definir4]],16,0),"No encontrado")="","-",_xlfn.IFNA(VLOOKUP(C25,BaseDatos[[#All],[Llave]:[Objetivo Geográfico]],16,0),"-")))</f>
        <v/>
      </c>
      <c r="M25" s="2" t="str">
        <f>IF(C25="","",IF(_xlfn.IFNA(VLOOKUP(C25,BaseDatos[[#All],[Llave]:[Por Definir4]],17,0),"No encontrado")="","-",_xlfn.IFNA(VLOOKUP(C25,BaseDatos[[#All],[Llave]:[Objetivo Geográfico]],17,0),"-")))</f>
        <v/>
      </c>
    </row>
    <row r="26" spans="1:13" x14ac:dyDescent="0.35">
      <c r="A26" s="44"/>
      <c r="B26" s="46"/>
      <c r="C26" s="44"/>
      <c r="D26" s="46"/>
      <c r="E26" s="43" t="str">
        <f>IF(C26="","",IF(_xlfn.IFNA(VLOOKUP(C26,BaseDatos[[#All],[Llave]:[Objetivo Geográfico]],6,0),"No encontrado")="","-",_xlfn.IFNA(VLOOKUP(C26,BaseDatos[[#All],[Llave]:[Objetivo Geográfico]],6,0),"-")))</f>
        <v/>
      </c>
      <c r="F26" s="45" t="str">
        <f>IF(C26="","",IF(_xlfn.IFNA(VLOOKUP(C26,BaseDatos[[#All],[Llave]:[Por Definir4]],13,0),"No encontrado")="","-",_xlfn.IFNA(VLOOKUP(C26,BaseDatos[[#All],[Llave]:[Por Definir4]],13,0),"-")))</f>
        <v/>
      </c>
      <c r="G26" s="43" t="str">
        <f>IF(C26="","",IF(_xlfn.IFNA(VLOOKUP(C26,BaseDatos[[#All],[Llave]:[Objetivo Geográfico]],2,0),"No disponible en la Base de Datos")="","-",_xlfn.IFNA(VLOOKUP(C26,BaseDatos[[#All],[Llave]:[Objetivo Geográfico]],2,0),"No disponible en la Base de Datos")))</f>
        <v/>
      </c>
      <c r="H26" s="43" t="str">
        <f>IF(C26="","",IF(_xlfn.IFNA(VLOOKUP(C26,BaseDatos[[#All],[Llave]:[Objetivo Geográfico]],11,0),"No encontrado")="","-",_xlfn.IFNA(VLOOKUP(C26,BaseDatos[[#All],[Llave]:[Objetivo Geográfico]],11,0),"-")))</f>
        <v/>
      </c>
      <c r="I26" s="43" t="str">
        <f>IF(C26="","",IF(_xlfn.IFNA(VLOOKUP(C26,BaseDatos[[#All],[Llave]:[Objetivo Geográfico]],12,0),"No encontrado")="","-",_xlfn.IFNA(VLOOKUP(C26,BaseDatos[[#All],[Llave]:[Objetivo Geográfico]],12,0),"-")))</f>
        <v/>
      </c>
      <c r="J26" s="2" t="str">
        <f>IF(C26="","",IF(_xlfn.IFNA(VLOOKUP(C26,BaseDatos[[#All],[Llave]:[Por Definir4]],14,0),"No encontrado")="","-",_xlfn.IFNA(VLOOKUP(C26,BaseDatos[[#All],[Llave]:[Objetivo Geográfico]],14,0),"-")))</f>
        <v/>
      </c>
      <c r="K26" s="2" t="str">
        <f>IF(C26="","",IF(_xlfn.IFNA(VLOOKUP(C26,BaseDatos[[#All],[Llave]:[Por Definir4]],15,0),"No encontrado")="","-",_xlfn.IFNA(VLOOKUP(C26,BaseDatos[[#All],[Llave]:[Objetivo Geográfico]],15,0),"-")))</f>
        <v/>
      </c>
      <c r="L26" s="2" t="str">
        <f>IF(C26="","",IF(_xlfn.IFNA(VLOOKUP(C26,BaseDatos[[#All],[Llave]:[Por Definir4]],16,0),"No encontrado")="","-",_xlfn.IFNA(VLOOKUP(C26,BaseDatos[[#All],[Llave]:[Objetivo Geográfico]],16,0),"-")))</f>
        <v/>
      </c>
      <c r="M26" s="2" t="str">
        <f>IF(C26="","",IF(_xlfn.IFNA(VLOOKUP(C26,BaseDatos[[#All],[Llave]:[Por Definir4]],17,0),"No encontrado")="","-",_xlfn.IFNA(VLOOKUP(C26,BaseDatos[[#All],[Llave]:[Objetivo Geográfico]],17,0),"-")))</f>
        <v/>
      </c>
    </row>
    <row r="27" spans="1:13" x14ac:dyDescent="0.35">
      <c r="A27" s="44"/>
      <c r="B27" s="46"/>
      <c r="C27" s="44"/>
      <c r="D27" s="46"/>
      <c r="E27" s="43" t="str">
        <f>IF(C27="","",IF(_xlfn.IFNA(VLOOKUP(C27,BaseDatos[[#All],[Llave]:[Objetivo Geográfico]],6,0),"No encontrado")="","-",_xlfn.IFNA(VLOOKUP(C27,BaseDatos[[#All],[Llave]:[Objetivo Geográfico]],6,0),"-")))</f>
        <v/>
      </c>
      <c r="F27" s="45" t="str">
        <f>IF(C27="","",IF(_xlfn.IFNA(VLOOKUP(C27,BaseDatos[[#All],[Llave]:[Por Definir4]],13,0),"No encontrado")="","-",_xlfn.IFNA(VLOOKUP(C27,BaseDatos[[#All],[Llave]:[Por Definir4]],13,0),"-")))</f>
        <v/>
      </c>
      <c r="G27" s="43" t="str">
        <f>IF(C27="","",IF(_xlfn.IFNA(VLOOKUP(C27,BaseDatos[[#All],[Llave]:[Objetivo Geográfico]],2,0),"No disponible en la Base de Datos")="","-",_xlfn.IFNA(VLOOKUP(C27,BaseDatos[[#All],[Llave]:[Objetivo Geográfico]],2,0),"No disponible en la Base de Datos")))</f>
        <v/>
      </c>
      <c r="H27" s="43" t="str">
        <f>IF(C27="","",IF(_xlfn.IFNA(VLOOKUP(C27,BaseDatos[[#All],[Llave]:[Objetivo Geográfico]],11,0),"No encontrado")="","-",_xlfn.IFNA(VLOOKUP(C27,BaseDatos[[#All],[Llave]:[Objetivo Geográfico]],11,0),"-")))</f>
        <v/>
      </c>
      <c r="I27" s="43" t="str">
        <f>IF(C27="","",IF(_xlfn.IFNA(VLOOKUP(C27,BaseDatos[[#All],[Llave]:[Objetivo Geográfico]],12,0),"No encontrado")="","-",_xlfn.IFNA(VLOOKUP(C27,BaseDatos[[#All],[Llave]:[Objetivo Geográfico]],12,0),"-")))</f>
        <v/>
      </c>
      <c r="J27" s="2" t="str">
        <f>IF(C27="","",IF(_xlfn.IFNA(VLOOKUP(C27,BaseDatos[[#All],[Llave]:[Por Definir4]],14,0),"No encontrado")="","-",_xlfn.IFNA(VLOOKUP(C27,BaseDatos[[#All],[Llave]:[Objetivo Geográfico]],14,0),"-")))</f>
        <v/>
      </c>
      <c r="K27" s="2" t="str">
        <f>IF(C27="","",IF(_xlfn.IFNA(VLOOKUP(C27,BaseDatos[[#All],[Llave]:[Por Definir4]],15,0),"No encontrado")="","-",_xlfn.IFNA(VLOOKUP(C27,BaseDatos[[#All],[Llave]:[Objetivo Geográfico]],15,0),"-")))</f>
        <v/>
      </c>
      <c r="L27" s="2" t="str">
        <f>IF(C27="","",IF(_xlfn.IFNA(VLOOKUP(C27,BaseDatos[[#All],[Llave]:[Por Definir4]],16,0),"No encontrado")="","-",_xlfn.IFNA(VLOOKUP(C27,BaseDatos[[#All],[Llave]:[Objetivo Geográfico]],16,0),"-")))</f>
        <v/>
      </c>
      <c r="M27" s="2" t="str">
        <f>IF(C27="","",IF(_xlfn.IFNA(VLOOKUP(C27,BaseDatos[[#All],[Llave]:[Por Definir4]],17,0),"No encontrado")="","-",_xlfn.IFNA(VLOOKUP(C27,BaseDatos[[#All],[Llave]:[Objetivo Geográfico]],17,0),"-")))</f>
        <v/>
      </c>
    </row>
    <row r="28" spans="1:13" x14ac:dyDescent="0.35">
      <c r="A28" s="44"/>
      <c r="B28" s="46"/>
      <c r="C28" s="44"/>
      <c r="D28" s="46"/>
      <c r="E28" s="43" t="str">
        <f>IF(C28="","",IF(_xlfn.IFNA(VLOOKUP(C28,BaseDatos[[#All],[Llave]:[Objetivo Geográfico]],6,0),"No encontrado")="","-",_xlfn.IFNA(VLOOKUP(C28,BaseDatos[[#All],[Llave]:[Objetivo Geográfico]],6,0),"-")))</f>
        <v/>
      </c>
      <c r="F28" s="45" t="str">
        <f>IF(C28="","",IF(_xlfn.IFNA(VLOOKUP(C28,BaseDatos[[#All],[Llave]:[Por Definir4]],13,0),"No encontrado")="","-",_xlfn.IFNA(VLOOKUP(C28,BaseDatos[[#All],[Llave]:[Por Definir4]],13,0),"-")))</f>
        <v/>
      </c>
      <c r="G28" s="43" t="str">
        <f>IF(C28="","",IF(_xlfn.IFNA(VLOOKUP(C28,BaseDatos[[#All],[Llave]:[Objetivo Geográfico]],2,0),"No disponible en la Base de Datos")="","-",_xlfn.IFNA(VLOOKUP(C28,BaseDatos[[#All],[Llave]:[Objetivo Geográfico]],2,0),"No disponible en la Base de Datos")))</f>
        <v/>
      </c>
      <c r="H28" s="43" t="str">
        <f>IF(C28="","",IF(_xlfn.IFNA(VLOOKUP(C28,BaseDatos[[#All],[Llave]:[Objetivo Geográfico]],11,0),"No encontrado")="","-",_xlfn.IFNA(VLOOKUP(C28,BaseDatos[[#All],[Llave]:[Objetivo Geográfico]],11,0),"-")))</f>
        <v/>
      </c>
      <c r="I28" s="43" t="str">
        <f>IF(C28="","",IF(_xlfn.IFNA(VLOOKUP(C28,BaseDatos[[#All],[Llave]:[Objetivo Geográfico]],12,0),"No encontrado")="","-",_xlfn.IFNA(VLOOKUP(C28,BaseDatos[[#All],[Llave]:[Objetivo Geográfico]],12,0),"-")))</f>
        <v/>
      </c>
      <c r="J28" s="2" t="str">
        <f>IF(C28="","",IF(_xlfn.IFNA(VLOOKUP(C28,BaseDatos[[#All],[Llave]:[Por Definir4]],14,0),"No encontrado")="","-",_xlfn.IFNA(VLOOKUP(C28,BaseDatos[[#All],[Llave]:[Objetivo Geográfico]],14,0),"-")))</f>
        <v/>
      </c>
      <c r="K28" s="2" t="str">
        <f>IF(C28="","",IF(_xlfn.IFNA(VLOOKUP(C28,BaseDatos[[#All],[Llave]:[Por Definir4]],15,0),"No encontrado")="","-",_xlfn.IFNA(VLOOKUP(C28,BaseDatos[[#All],[Llave]:[Objetivo Geográfico]],15,0),"-")))</f>
        <v/>
      </c>
      <c r="L28" s="2" t="str">
        <f>IF(C28="","",IF(_xlfn.IFNA(VLOOKUP(C28,BaseDatos[[#All],[Llave]:[Por Definir4]],16,0),"No encontrado")="","-",_xlfn.IFNA(VLOOKUP(C28,BaseDatos[[#All],[Llave]:[Objetivo Geográfico]],16,0),"-")))</f>
        <v/>
      </c>
      <c r="M28" s="2" t="str">
        <f>IF(C28="","",IF(_xlfn.IFNA(VLOOKUP(C28,BaseDatos[[#All],[Llave]:[Por Definir4]],17,0),"No encontrado")="","-",_xlfn.IFNA(VLOOKUP(C28,BaseDatos[[#All],[Llave]:[Objetivo Geográfico]],17,0),"-")))</f>
        <v/>
      </c>
    </row>
    <row r="29" spans="1:13" x14ac:dyDescent="0.35">
      <c r="A29" s="44"/>
      <c r="B29" s="46"/>
      <c r="C29" s="44"/>
      <c r="D29" s="46"/>
      <c r="E29" s="43" t="str">
        <f>IF(C29="","",IF(_xlfn.IFNA(VLOOKUP(C29,BaseDatos[[#All],[Llave]:[Objetivo Geográfico]],6,0),"No encontrado")="","-",_xlfn.IFNA(VLOOKUP(C29,BaseDatos[[#All],[Llave]:[Objetivo Geográfico]],6,0),"-")))</f>
        <v/>
      </c>
      <c r="F29" s="45" t="str">
        <f>IF(C29="","",IF(_xlfn.IFNA(VLOOKUP(C29,BaseDatos[[#All],[Llave]:[Por Definir4]],13,0),"No encontrado")="","-",_xlfn.IFNA(VLOOKUP(C29,BaseDatos[[#All],[Llave]:[Por Definir4]],13,0),"-")))</f>
        <v/>
      </c>
      <c r="G29" s="43" t="str">
        <f>IF(C29="","",IF(_xlfn.IFNA(VLOOKUP(C29,BaseDatos[[#All],[Llave]:[Objetivo Geográfico]],2,0),"No disponible en la Base de Datos")="","-",_xlfn.IFNA(VLOOKUP(C29,BaseDatos[[#All],[Llave]:[Objetivo Geográfico]],2,0),"No disponible en la Base de Datos")))</f>
        <v/>
      </c>
      <c r="H29" s="43" t="str">
        <f>IF(C29="","",IF(_xlfn.IFNA(VLOOKUP(C29,BaseDatos[[#All],[Llave]:[Objetivo Geográfico]],11,0),"No encontrado")="","-",_xlfn.IFNA(VLOOKUP(C29,BaseDatos[[#All],[Llave]:[Objetivo Geográfico]],11,0),"-")))</f>
        <v/>
      </c>
      <c r="I29" s="43" t="str">
        <f>IF(C29="","",IF(_xlfn.IFNA(VLOOKUP(C29,BaseDatos[[#All],[Llave]:[Objetivo Geográfico]],12,0),"No encontrado")="","-",_xlfn.IFNA(VLOOKUP(C29,BaseDatos[[#All],[Llave]:[Objetivo Geográfico]],12,0),"-")))</f>
        <v/>
      </c>
      <c r="J29" s="2" t="str">
        <f>IF(C29="","",IF(_xlfn.IFNA(VLOOKUP(C29,BaseDatos[[#All],[Llave]:[Por Definir4]],14,0),"No encontrado")="","-",_xlfn.IFNA(VLOOKUP(C29,BaseDatos[[#All],[Llave]:[Objetivo Geográfico]],14,0),"-")))</f>
        <v/>
      </c>
      <c r="K29" s="2" t="str">
        <f>IF(C29="","",IF(_xlfn.IFNA(VLOOKUP(C29,BaseDatos[[#All],[Llave]:[Por Definir4]],15,0),"No encontrado")="","-",_xlfn.IFNA(VLOOKUP(C29,BaseDatos[[#All],[Llave]:[Objetivo Geográfico]],15,0),"-")))</f>
        <v/>
      </c>
      <c r="L29" s="2" t="str">
        <f>IF(C29="","",IF(_xlfn.IFNA(VLOOKUP(C29,BaseDatos[[#All],[Llave]:[Por Definir4]],16,0),"No encontrado")="","-",_xlfn.IFNA(VLOOKUP(C29,BaseDatos[[#All],[Llave]:[Objetivo Geográfico]],16,0),"-")))</f>
        <v/>
      </c>
      <c r="M29" s="2" t="str">
        <f>IF(C29="","",IF(_xlfn.IFNA(VLOOKUP(C29,BaseDatos[[#All],[Llave]:[Por Definir4]],17,0),"No encontrado")="","-",_xlfn.IFNA(VLOOKUP(C29,BaseDatos[[#All],[Llave]:[Objetivo Geográfico]],17,0),"-")))</f>
        <v/>
      </c>
    </row>
    <row r="30" spans="1:13" x14ac:dyDescent="0.35">
      <c r="A30" s="44"/>
      <c r="B30" s="46"/>
      <c r="C30" s="44"/>
      <c r="D30" s="46"/>
      <c r="E30" s="43" t="str">
        <f>IF(C30="","",IF(_xlfn.IFNA(VLOOKUP(C30,BaseDatos[[#All],[Llave]:[Objetivo Geográfico]],6,0),"No encontrado")="","-",_xlfn.IFNA(VLOOKUP(C30,BaseDatos[[#All],[Llave]:[Objetivo Geográfico]],6,0),"-")))</f>
        <v/>
      </c>
      <c r="F30" s="45" t="str">
        <f>IF(C30="","",IF(_xlfn.IFNA(VLOOKUP(C30,BaseDatos[[#All],[Llave]:[Por Definir4]],13,0),"No encontrado")="","-",_xlfn.IFNA(VLOOKUP(C30,BaseDatos[[#All],[Llave]:[Por Definir4]],13,0),"-")))</f>
        <v/>
      </c>
      <c r="G30" s="43" t="str">
        <f>IF(C30="","",IF(_xlfn.IFNA(VLOOKUP(C30,BaseDatos[[#All],[Llave]:[Objetivo Geográfico]],2,0),"No disponible en la Base de Datos")="","-",_xlfn.IFNA(VLOOKUP(C30,BaseDatos[[#All],[Llave]:[Objetivo Geográfico]],2,0),"No disponible en la Base de Datos")))</f>
        <v/>
      </c>
      <c r="H30" s="43" t="str">
        <f>IF(C30="","",IF(_xlfn.IFNA(VLOOKUP(C30,BaseDatos[[#All],[Llave]:[Objetivo Geográfico]],11,0),"No encontrado")="","-",_xlfn.IFNA(VLOOKUP(C30,BaseDatos[[#All],[Llave]:[Objetivo Geográfico]],11,0),"-")))</f>
        <v/>
      </c>
      <c r="I30" s="43" t="str">
        <f>IF(C30="","",IF(_xlfn.IFNA(VLOOKUP(C30,BaseDatos[[#All],[Llave]:[Objetivo Geográfico]],12,0),"No encontrado")="","-",_xlfn.IFNA(VLOOKUP(C30,BaseDatos[[#All],[Llave]:[Objetivo Geográfico]],12,0),"-")))</f>
        <v/>
      </c>
      <c r="J30" s="2" t="str">
        <f>IF(C30="","",IF(_xlfn.IFNA(VLOOKUP(C30,BaseDatos[[#All],[Llave]:[Por Definir4]],14,0),"No encontrado")="","-",_xlfn.IFNA(VLOOKUP(C30,BaseDatos[[#All],[Llave]:[Objetivo Geográfico]],14,0),"-")))</f>
        <v/>
      </c>
      <c r="K30" s="2" t="str">
        <f>IF(C30="","",IF(_xlfn.IFNA(VLOOKUP(C30,BaseDatos[[#All],[Llave]:[Por Definir4]],15,0),"No encontrado")="","-",_xlfn.IFNA(VLOOKUP(C30,BaseDatos[[#All],[Llave]:[Objetivo Geográfico]],15,0),"-")))</f>
        <v/>
      </c>
      <c r="L30" s="2" t="str">
        <f>IF(C30="","",IF(_xlfn.IFNA(VLOOKUP(C30,BaseDatos[[#All],[Llave]:[Por Definir4]],16,0),"No encontrado")="","-",_xlfn.IFNA(VLOOKUP(C30,BaseDatos[[#All],[Llave]:[Objetivo Geográfico]],16,0),"-")))</f>
        <v/>
      </c>
      <c r="M30" s="2" t="str">
        <f>IF(C30="","",IF(_xlfn.IFNA(VLOOKUP(C30,BaseDatos[[#All],[Llave]:[Por Definir4]],17,0),"No encontrado")="","-",_xlfn.IFNA(VLOOKUP(C30,BaseDatos[[#All],[Llave]:[Objetivo Geográfico]],17,0),"-")))</f>
        <v/>
      </c>
    </row>
    <row r="31" spans="1:13" x14ac:dyDescent="0.35">
      <c r="A31" s="44"/>
      <c r="B31" s="46"/>
      <c r="C31" s="44"/>
      <c r="D31" s="46"/>
      <c r="E31" s="43" t="str">
        <f>IF(C31="","",IF(_xlfn.IFNA(VLOOKUP(C31,BaseDatos[[#All],[Llave]:[Objetivo Geográfico]],6,0),"No encontrado")="","-",_xlfn.IFNA(VLOOKUP(C31,BaseDatos[[#All],[Llave]:[Objetivo Geográfico]],6,0),"-")))</f>
        <v/>
      </c>
      <c r="F31" s="45" t="str">
        <f>IF(C31="","",IF(_xlfn.IFNA(VLOOKUP(C31,BaseDatos[[#All],[Llave]:[Por Definir4]],13,0),"No encontrado")="","-",_xlfn.IFNA(VLOOKUP(C31,BaseDatos[[#All],[Llave]:[Por Definir4]],13,0),"-")))</f>
        <v/>
      </c>
      <c r="G31" s="43" t="str">
        <f>IF(C31="","",IF(_xlfn.IFNA(VLOOKUP(C31,BaseDatos[[#All],[Llave]:[Objetivo Geográfico]],2,0),"No disponible en la Base de Datos")="","-",_xlfn.IFNA(VLOOKUP(C31,BaseDatos[[#All],[Llave]:[Objetivo Geográfico]],2,0),"No disponible en la Base de Datos")))</f>
        <v/>
      </c>
      <c r="H31" s="43" t="str">
        <f>IF(C31="","",IF(_xlfn.IFNA(VLOOKUP(C31,BaseDatos[[#All],[Llave]:[Objetivo Geográfico]],11,0),"No encontrado")="","-",_xlfn.IFNA(VLOOKUP(C31,BaseDatos[[#All],[Llave]:[Objetivo Geográfico]],11,0),"-")))</f>
        <v/>
      </c>
      <c r="I31" s="43" t="str">
        <f>IF(C31="","",IF(_xlfn.IFNA(VLOOKUP(C31,BaseDatos[[#All],[Llave]:[Objetivo Geográfico]],12,0),"No encontrado")="","-",_xlfn.IFNA(VLOOKUP(C31,BaseDatos[[#All],[Llave]:[Objetivo Geográfico]],12,0),"-")))</f>
        <v/>
      </c>
      <c r="J31" s="2" t="str">
        <f>IF(C31="","",IF(_xlfn.IFNA(VLOOKUP(C31,BaseDatos[[#All],[Llave]:[Por Definir4]],14,0),"No encontrado")="","-",_xlfn.IFNA(VLOOKUP(C31,BaseDatos[[#All],[Llave]:[Objetivo Geográfico]],14,0),"-")))</f>
        <v/>
      </c>
      <c r="K31" s="2" t="str">
        <f>IF(C31="","",IF(_xlfn.IFNA(VLOOKUP(C31,BaseDatos[[#All],[Llave]:[Por Definir4]],15,0),"No encontrado")="","-",_xlfn.IFNA(VLOOKUP(C31,BaseDatos[[#All],[Llave]:[Objetivo Geográfico]],15,0),"-")))</f>
        <v/>
      </c>
      <c r="L31" s="2" t="str">
        <f>IF(C31="","",IF(_xlfn.IFNA(VLOOKUP(C31,BaseDatos[[#All],[Llave]:[Por Definir4]],16,0),"No encontrado")="","-",_xlfn.IFNA(VLOOKUP(C31,BaseDatos[[#All],[Llave]:[Objetivo Geográfico]],16,0),"-")))</f>
        <v/>
      </c>
      <c r="M31" s="2" t="str">
        <f>IF(C31="","",IF(_xlfn.IFNA(VLOOKUP(C31,BaseDatos[[#All],[Llave]:[Por Definir4]],17,0),"No encontrado")="","-",_xlfn.IFNA(VLOOKUP(C31,BaseDatos[[#All],[Llave]:[Objetivo Geográfico]],17,0),"-")))</f>
        <v/>
      </c>
    </row>
    <row r="32" spans="1:13" x14ac:dyDescent="0.35">
      <c r="A32" s="44"/>
      <c r="B32" s="46"/>
      <c r="C32" s="44"/>
      <c r="D32" s="46"/>
      <c r="E32" s="43" t="str">
        <f>IF(C32="","",IF(_xlfn.IFNA(VLOOKUP(C32,BaseDatos[[#All],[Llave]:[Objetivo Geográfico]],6,0),"No encontrado")="","-",_xlfn.IFNA(VLOOKUP(C32,BaseDatos[[#All],[Llave]:[Objetivo Geográfico]],6,0),"-")))</f>
        <v/>
      </c>
      <c r="F32" s="45" t="str">
        <f>IF(C32="","",IF(_xlfn.IFNA(VLOOKUP(C32,BaseDatos[[#All],[Llave]:[Por Definir4]],13,0),"No encontrado")="","-",_xlfn.IFNA(VLOOKUP(C32,BaseDatos[[#All],[Llave]:[Por Definir4]],13,0),"-")))</f>
        <v/>
      </c>
      <c r="G32" s="43" t="str">
        <f>IF(C32="","",IF(_xlfn.IFNA(VLOOKUP(C32,BaseDatos[[#All],[Llave]:[Objetivo Geográfico]],2,0),"No disponible en la Base de Datos")="","-",_xlfn.IFNA(VLOOKUP(C32,BaseDatos[[#All],[Llave]:[Objetivo Geográfico]],2,0),"No disponible en la Base de Datos")))</f>
        <v/>
      </c>
      <c r="H32" s="43" t="str">
        <f>IF(C32="","",IF(_xlfn.IFNA(VLOOKUP(C32,BaseDatos[[#All],[Llave]:[Objetivo Geográfico]],11,0),"No encontrado")="","-",_xlfn.IFNA(VLOOKUP(C32,BaseDatos[[#All],[Llave]:[Objetivo Geográfico]],11,0),"-")))</f>
        <v/>
      </c>
      <c r="I32" s="43" t="str">
        <f>IF(C32="","",IF(_xlfn.IFNA(VLOOKUP(C32,BaseDatos[[#All],[Llave]:[Objetivo Geográfico]],12,0),"No encontrado")="","-",_xlfn.IFNA(VLOOKUP(C32,BaseDatos[[#All],[Llave]:[Objetivo Geográfico]],12,0),"-")))</f>
        <v/>
      </c>
      <c r="J32" s="2" t="str">
        <f>IF(C32="","",IF(_xlfn.IFNA(VLOOKUP(C32,BaseDatos[[#All],[Llave]:[Por Definir4]],14,0),"No encontrado")="","-",_xlfn.IFNA(VLOOKUP(C32,BaseDatos[[#All],[Llave]:[Objetivo Geográfico]],14,0),"-")))</f>
        <v/>
      </c>
      <c r="K32" s="2" t="str">
        <f>IF(C32="","",IF(_xlfn.IFNA(VLOOKUP(C32,BaseDatos[[#All],[Llave]:[Por Definir4]],15,0),"No encontrado")="","-",_xlfn.IFNA(VLOOKUP(C32,BaseDatos[[#All],[Llave]:[Objetivo Geográfico]],15,0),"-")))</f>
        <v/>
      </c>
      <c r="L32" s="2" t="str">
        <f>IF(C32="","",IF(_xlfn.IFNA(VLOOKUP(C32,BaseDatos[[#All],[Llave]:[Por Definir4]],16,0),"No encontrado")="","-",_xlfn.IFNA(VLOOKUP(C32,BaseDatos[[#All],[Llave]:[Objetivo Geográfico]],16,0),"-")))</f>
        <v/>
      </c>
      <c r="M32" s="2" t="str">
        <f>IF(C32="","",IF(_xlfn.IFNA(VLOOKUP(C32,BaseDatos[[#All],[Llave]:[Por Definir4]],17,0),"No encontrado")="","-",_xlfn.IFNA(VLOOKUP(C32,BaseDatos[[#All],[Llave]:[Objetivo Geográfico]],17,0),"-")))</f>
        <v/>
      </c>
    </row>
    <row r="33" spans="1:13" x14ac:dyDescent="0.35">
      <c r="A33" s="44"/>
      <c r="B33" s="46"/>
      <c r="C33" s="44"/>
      <c r="D33" s="46"/>
      <c r="E33" s="43" t="str">
        <f>IF(C33="","",IF(_xlfn.IFNA(VLOOKUP(C33,BaseDatos[[#All],[Llave]:[Objetivo Geográfico]],6,0),"No encontrado")="","-",_xlfn.IFNA(VLOOKUP(C33,BaseDatos[[#All],[Llave]:[Objetivo Geográfico]],6,0),"-")))</f>
        <v/>
      </c>
      <c r="F33" s="45" t="str">
        <f>IF(C33="","",IF(_xlfn.IFNA(VLOOKUP(C33,BaseDatos[[#All],[Llave]:[Por Definir4]],13,0),"No encontrado")="","-",_xlfn.IFNA(VLOOKUP(C33,BaseDatos[[#All],[Llave]:[Por Definir4]],13,0),"-")))</f>
        <v/>
      </c>
      <c r="G33" s="43" t="str">
        <f>IF(C33="","",IF(_xlfn.IFNA(VLOOKUP(C33,BaseDatos[[#All],[Llave]:[Objetivo Geográfico]],2,0),"No disponible en la Base de Datos")="","-",_xlfn.IFNA(VLOOKUP(C33,BaseDatos[[#All],[Llave]:[Objetivo Geográfico]],2,0),"No disponible en la Base de Datos")))</f>
        <v/>
      </c>
      <c r="H33" s="43" t="str">
        <f>IF(C33="","",IF(_xlfn.IFNA(VLOOKUP(C33,BaseDatos[[#All],[Llave]:[Objetivo Geográfico]],11,0),"No encontrado")="","-",_xlfn.IFNA(VLOOKUP(C33,BaseDatos[[#All],[Llave]:[Objetivo Geográfico]],11,0),"-")))</f>
        <v/>
      </c>
      <c r="I33" s="43" t="str">
        <f>IF(C33="","",IF(_xlfn.IFNA(VLOOKUP(C33,BaseDatos[[#All],[Llave]:[Objetivo Geográfico]],12,0),"No encontrado")="","-",_xlfn.IFNA(VLOOKUP(C33,BaseDatos[[#All],[Llave]:[Objetivo Geográfico]],12,0),"-")))</f>
        <v/>
      </c>
      <c r="J33" s="2" t="str">
        <f>IF(C33="","",IF(_xlfn.IFNA(VLOOKUP(C33,BaseDatos[[#All],[Llave]:[Por Definir4]],14,0),"No encontrado")="","-",_xlfn.IFNA(VLOOKUP(C33,BaseDatos[[#All],[Llave]:[Objetivo Geográfico]],14,0),"-")))</f>
        <v/>
      </c>
      <c r="K33" s="2" t="str">
        <f>IF(C33="","",IF(_xlfn.IFNA(VLOOKUP(C33,BaseDatos[[#All],[Llave]:[Por Definir4]],15,0),"No encontrado")="","-",_xlfn.IFNA(VLOOKUP(C33,BaseDatos[[#All],[Llave]:[Objetivo Geográfico]],15,0),"-")))</f>
        <v/>
      </c>
      <c r="L33" s="2" t="str">
        <f>IF(C33="","",IF(_xlfn.IFNA(VLOOKUP(C33,BaseDatos[[#All],[Llave]:[Por Definir4]],16,0),"No encontrado")="","-",_xlfn.IFNA(VLOOKUP(C33,BaseDatos[[#All],[Llave]:[Objetivo Geográfico]],16,0),"-")))</f>
        <v/>
      </c>
      <c r="M33" s="2" t="str">
        <f>IF(C33="","",IF(_xlfn.IFNA(VLOOKUP(C33,BaseDatos[[#All],[Llave]:[Por Definir4]],17,0),"No encontrado")="","-",_xlfn.IFNA(VLOOKUP(C33,BaseDatos[[#All],[Llave]:[Objetivo Geográfico]],17,0),"-")))</f>
        <v/>
      </c>
    </row>
    <row r="34" spans="1:13" x14ac:dyDescent="0.35">
      <c r="A34" s="44"/>
      <c r="B34" s="46"/>
      <c r="C34" s="44"/>
      <c r="D34" s="46"/>
      <c r="E34" s="43" t="str">
        <f>IF(C34="","",IF(_xlfn.IFNA(VLOOKUP(C34,BaseDatos[[#All],[Llave]:[Objetivo Geográfico]],6,0),"No encontrado")="","-",_xlfn.IFNA(VLOOKUP(C34,BaseDatos[[#All],[Llave]:[Objetivo Geográfico]],6,0),"-")))</f>
        <v/>
      </c>
      <c r="F34" s="45" t="str">
        <f>IF(C34="","",IF(_xlfn.IFNA(VLOOKUP(C34,BaseDatos[[#All],[Llave]:[Por Definir4]],13,0),"No encontrado")="","-",_xlfn.IFNA(VLOOKUP(C34,BaseDatos[[#All],[Llave]:[Por Definir4]],13,0),"-")))</f>
        <v/>
      </c>
      <c r="G34" s="43" t="str">
        <f>IF(C34="","",IF(_xlfn.IFNA(VLOOKUP(C34,BaseDatos[[#All],[Llave]:[Objetivo Geográfico]],2,0),"No disponible en la Base de Datos")="","-",_xlfn.IFNA(VLOOKUP(C34,BaseDatos[[#All],[Llave]:[Objetivo Geográfico]],2,0),"No disponible en la Base de Datos")))</f>
        <v/>
      </c>
      <c r="H34" s="43" t="str">
        <f>IF(C34="","",IF(_xlfn.IFNA(VLOOKUP(C34,BaseDatos[[#All],[Llave]:[Objetivo Geográfico]],11,0),"No encontrado")="","-",_xlfn.IFNA(VLOOKUP(C34,BaseDatos[[#All],[Llave]:[Objetivo Geográfico]],11,0),"-")))</f>
        <v/>
      </c>
      <c r="I34" s="43" t="str">
        <f>IF(C34="","",IF(_xlfn.IFNA(VLOOKUP(C34,BaseDatos[[#All],[Llave]:[Objetivo Geográfico]],12,0),"No encontrado")="","-",_xlfn.IFNA(VLOOKUP(C34,BaseDatos[[#All],[Llave]:[Objetivo Geográfico]],12,0),"-")))</f>
        <v/>
      </c>
      <c r="J34" s="2" t="str">
        <f>IF(C34="","",IF(_xlfn.IFNA(VLOOKUP(C34,BaseDatos[[#All],[Llave]:[Por Definir4]],14,0),"No encontrado")="","-",_xlfn.IFNA(VLOOKUP(C34,BaseDatos[[#All],[Llave]:[Objetivo Geográfico]],14,0),"-")))</f>
        <v/>
      </c>
      <c r="K34" s="2" t="str">
        <f>IF(C34="","",IF(_xlfn.IFNA(VLOOKUP(C34,BaseDatos[[#All],[Llave]:[Por Definir4]],15,0),"No encontrado")="","-",_xlfn.IFNA(VLOOKUP(C34,BaseDatos[[#All],[Llave]:[Objetivo Geográfico]],15,0),"-")))</f>
        <v/>
      </c>
      <c r="L34" s="2" t="str">
        <f>IF(C34="","",IF(_xlfn.IFNA(VLOOKUP(C34,BaseDatos[[#All],[Llave]:[Por Definir4]],16,0),"No encontrado")="","-",_xlfn.IFNA(VLOOKUP(C34,BaseDatos[[#All],[Llave]:[Objetivo Geográfico]],16,0),"-")))</f>
        <v/>
      </c>
      <c r="M34" s="2" t="str">
        <f>IF(C34="","",IF(_xlfn.IFNA(VLOOKUP(C34,BaseDatos[[#All],[Llave]:[Por Definir4]],17,0),"No encontrado")="","-",_xlfn.IFNA(VLOOKUP(C34,BaseDatos[[#All],[Llave]:[Objetivo Geográfico]],17,0),"-")))</f>
        <v/>
      </c>
    </row>
    <row r="35" spans="1:13" x14ac:dyDescent="0.35">
      <c r="A35" s="44"/>
      <c r="B35" s="46"/>
      <c r="C35" s="44"/>
      <c r="D35" s="46"/>
      <c r="E35" s="43" t="str">
        <f>IF(C35="","",IF(_xlfn.IFNA(VLOOKUP(C35,BaseDatos[[#All],[Llave]:[Objetivo Geográfico]],6,0),"No encontrado")="","-",_xlfn.IFNA(VLOOKUP(C35,BaseDatos[[#All],[Llave]:[Objetivo Geográfico]],6,0),"-")))</f>
        <v/>
      </c>
      <c r="F35" s="45" t="str">
        <f>IF(C35="","",IF(_xlfn.IFNA(VLOOKUP(C35,BaseDatos[[#All],[Llave]:[Por Definir4]],13,0),"No encontrado")="","-",_xlfn.IFNA(VLOOKUP(C35,BaseDatos[[#All],[Llave]:[Por Definir4]],13,0),"-")))</f>
        <v/>
      </c>
      <c r="G35" s="43" t="str">
        <f>IF(C35="","",IF(_xlfn.IFNA(VLOOKUP(C35,BaseDatos[[#All],[Llave]:[Objetivo Geográfico]],2,0),"No disponible en la Base de Datos")="","-",_xlfn.IFNA(VLOOKUP(C35,BaseDatos[[#All],[Llave]:[Objetivo Geográfico]],2,0),"No disponible en la Base de Datos")))</f>
        <v/>
      </c>
      <c r="H35" s="43" t="str">
        <f>IF(C35="","",IF(_xlfn.IFNA(VLOOKUP(C35,BaseDatos[[#All],[Llave]:[Objetivo Geográfico]],11,0),"No encontrado")="","-",_xlfn.IFNA(VLOOKUP(C35,BaseDatos[[#All],[Llave]:[Objetivo Geográfico]],11,0),"-")))</f>
        <v/>
      </c>
      <c r="I35" s="43" t="str">
        <f>IF(C35="","",IF(_xlfn.IFNA(VLOOKUP(C35,BaseDatos[[#All],[Llave]:[Objetivo Geográfico]],12,0),"No encontrado")="","-",_xlfn.IFNA(VLOOKUP(C35,BaseDatos[[#All],[Llave]:[Objetivo Geográfico]],12,0),"-")))</f>
        <v/>
      </c>
      <c r="J35" s="2" t="str">
        <f>IF(C35="","",IF(_xlfn.IFNA(VLOOKUP(C35,BaseDatos[[#All],[Llave]:[Por Definir4]],14,0),"No encontrado")="","-",_xlfn.IFNA(VLOOKUP(C35,BaseDatos[[#All],[Llave]:[Objetivo Geográfico]],14,0),"-")))</f>
        <v/>
      </c>
      <c r="K35" s="2" t="str">
        <f>IF(C35="","",IF(_xlfn.IFNA(VLOOKUP(C35,BaseDatos[[#All],[Llave]:[Por Definir4]],15,0),"No encontrado")="","-",_xlfn.IFNA(VLOOKUP(C35,BaseDatos[[#All],[Llave]:[Objetivo Geográfico]],15,0),"-")))</f>
        <v/>
      </c>
      <c r="L35" s="2" t="str">
        <f>IF(C35="","",IF(_xlfn.IFNA(VLOOKUP(C35,BaseDatos[[#All],[Llave]:[Por Definir4]],16,0),"No encontrado")="","-",_xlfn.IFNA(VLOOKUP(C35,BaseDatos[[#All],[Llave]:[Objetivo Geográfico]],16,0),"-")))</f>
        <v/>
      </c>
      <c r="M35" s="2" t="str">
        <f>IF(C35="","",IF(_xlfn.IFNA(VLOOKUP(C35,BaseDatos[[#All],[Llave]:[Por Definir4]],17,0),"No encontrado")="","-",_xlfn.IFNA(VLOOKUP(C35,BaseDatos[[#All],[Llave]:[Objetivo Geográfico]],17,0),"-")))</f>
        <v/>
      </c>
    </row>
    <row r="36" spans="1:13" x14ac:dyDescent="0.35">
      <c r="A36" s="44"/>
      <c r="B36" s="46"/>
      <c r="C36" s="44"/>
      <c r="D36" s="46"/>
      <c r="E36" s="43" t="str">
        <f>IF(C36="","",IF(_xlfn.IFNA(VLOOKUP(C36,BaseDatos[[#All],[Llave]:[Objetivo Geográfico]],6,0),"No encontrado")="","-",_xlfn.IFNA(VLOOKUP(C36,BaseDatos[[#All],[Llave]:[Objetivo Geográfico]],6,0),"-")))</f>
        <v/>
      </c>
      <c r="F36" s="45" t="str">
        <f>IF(C36="","",IF(_xlfn.IFNA(VLOOKUP(C36,BaseDatos[[#All],[Llave]:[Por Definir4]],13,0),"No encontrado")="","-",_xlfn.IFNA(VLOOKUP(C36,BaseDatos[[#All],[Llave]:[Por Definir4]],13,0),"-")))</f>
        <v/>
      </c>
      <c r="G36" s="43" t="str">
        <f>IF(C36="","",IF(_xlfn.IFNA(VLOOKUP(C36,BaseDatos[[#All],[Llave]:[Objetivo Geográfico]],2,0),"No disponible en la Base de Datos")="","-",_xlfn.IFNA(VLOOKUP(C36,BaseDatos[[#All],[Llave]:[Objetivo Geográfico]],2,0),"No disponible en la Base de Datos")))</f>
        <v/>
      </c>
      <c r="H36" s="43" t="str">
        <f>IF(C36="","",IF(_xlfn.IFNA(VLOOKUP(C36,BaseDatos[[#All],[Llave]:[Objetivo Geográfico]],11,0),"No encontrado")="","-",_xlfn.IFNA(VLOOKUP(C36,BaseDatos[[#All],[Llave]:[Objetivo Geográfico]],11,0),"-")))</f>
        <v/>
      </c>
      <c r="I36" s="43" t="str">
        <f>IF(C36="","",IF(_xlfn.IFNA(VLOOKUP(C36,BaseDatos[[#All],[Llave]:[Objetivo Geográfico]],12,0),"No encontrado")="","-",_xlfn.IFNA(VLOOKUP(C36,BaseDatos[[#All],[Llave]:[Objetivo Geográfico]],12,0),"-")))</f>
        <v/>
      </c>
      <c r="J36" s="2" t="str">
        <f>IF(C36="","",IF(_xlfn.IFNA(VLOOKUP(C36,BaseDatos[[#All],[Llave]:[Por Definir4]],14,0),"No encontrado")="","-",_xlfn.IFNA(VLOOKUP(C36,BaseDatos[[#All],[Llave]:[Objetivo Geográfico]],14,0),"-")))</f>
        <v/>
      </c>
      <c r="K36" s="2" t="str">
        <f>IF(C36="","",IF(_xlfn.IFNA(VLOOKUP(C36,BaseDatos[[#All],[Llave]:[Por Definir4]],15,0),"No encontrado")="","-",_xlfn.IFNA(VLOOKUP(C36,BaseDatos[[#All],[Llave]:[Objetivo Geográfico]],15,0),"-")))</f>
        <v/>
      </c>
      <c r="L36" s="2" t="str">
        <f>IF(C36="","",IF(_xlfn.IFNA(VLOOKUP(C36,BaseDatos[[#All],[Llave]:[Por Definir4]],16,0),"No encontrado")="","-",_xlfn.IFNA(VLOOKUP(C36,BaseDatos[[#All],[Llave]:[Objetivo Geográfico]],16,0),"-")))</f>
        <v/>
      </c>
      <c r="M36" s="2" t="str">
        <f>IF(C36="","",IF(_xlfn.IFNA(VLOOKUP(C36,BaseDatos[[#All],[Llave]:[Por Definir4]],17,0),"No encontrado")="","-",_xlfn.IFNA(VLOOKUP(C36,BaseDatos[[#All],[Llave]:[Objetivo Geográfico]],17,0),"-")))</f>
        <v/>
      </c>
    </row>
    <row r="37" spans="1:13" x14ac:dyDescent="0.35">
      <c r="A37" s="44"/>
      <c r="B37" s="46"/>
      <c r="C37" s="44"/>
      <c r="D37" s="46"/>
      <c r="E37" s="43" t="str">
        <f>IF(C37="","",IF(_xlfn.IFNA(VLOOKUP(C37,BaseDatos[[#All],[Llave]:[Objetivo Geográfico]],6,0),"No encontrado")="","-",_xlfn.IFNA(VLOOKUP(C37,BaseDatos[[#All],[Llave]:[Objetivo Geográfico]],6,0),"-")))</f>
        <v/>
      </c>
      <c r="F37" s="45" t="str">
        <f>IF(C37="","",IF(_xlfn.IFNA(VLOOKUP(C37,BaseDatos[[#All],[Llave]:[Por Definir4]],13,0),"No encontrado")="","-",_xlfn.IFNA(VLOOKUP(C37,BaseDatos[[#All],[Llave]:[Por Definir4]],13,0),"-")))</f>
        <v/>
      </c>
      <c r="G37" s="43" t="str">
        <f>IF(C37="","",IF(_xlfn.IFNA(VLOOKUP(C37,BaseDatos[[#All],[Llave]:[Objetivo Geográfico]],2,0),"No disponible en la Base de Datos")="","-",_xlfn.IFNA(VLOOKUP(C37,BaseDatos[[#All],[Llave]:[Objetivo Geográfico]],2,0),"No disponible en la Base de Datos")))</f>
        <v/>
      </c>
      <c r="H37" s="43" t="str">
        <f>IF(C37="","",IF(_xlfn.IFNA(VLOOKUP(C37,BaseDatos[[#All],[Llave]:[Objetivo Geográfico]],11,0),"No encontrado")="","-",_xlfn.IFNA(VLOOKUP(C37,BaseDatos[[#All],[Llave]:[Objetivo Geográfico]],11,0),"-")))</f>
        <v/>
      </c>
      <c r="I37" s="43" t="str">
        <f>IF(C37="","",IF(_xlfn.IFNA(VLOOKUP(C37,BaseDatos[[#All],[Llave]:[Objetivo Geográfico]],12,0),"No encontrado")="","-",_xlfn.IFNA(VLOOKUP(C37,BaseDatos[[#All],[Llave]:[Objetivo Geográfico]],12,0),"-")))</f>
        <v/>
      </c>
      <c r="J37" s="2" t="str">
        <f>IF(C37="","",IF(_xlfn.IFNA(VLOOKUP(C37,BaseDatos[[#All],[Llave]:[Por Definir4]],14,0),"No encontrado")="","-",_xlfn.IFNA(VLOOKUP(C37,BaseDatos[[#All],[Llave]:[Objetivo Geográfico]],14,0),"-")))</f>
        <v/>
      </c>
      <c r="K37" s="2" t="str">
        <f>IF(C37="","",IF(_xlfn.IFNA(VLOOKUP(C37,BaseDatos[[#All],[Llave]:[Por Definir4]],15,0),"No encontrado")="","-",_xlfn.IFNA(VLOOKUP(C37,BaseDatos[[#All],[Llave]:[Objetivo Geográfico]],15,0),"-")))</f>
        <v/>
      </c>
      <c r="L37" s="2" t="str">
        <f>IF(C37="","",IF(_xlfn.IFNA(VLOOKUP(C37,BaseDatos[[#All],[Llave]:[Por Definir4]],16,0),"No encontrado")="","-",_xlfn.IFNA(VLOOKUP(C37,BaseDatos[[#All],[Llave]:[Objetivo Geográfico]],16,0),"-")))</f>
        <v/>
      </c>
      <c r="M37" s="2" t="str">
        <f>IF(C37="","",IF(_xlfn.IFNA(VLOOKUP(C37,BaseDatos[[#All],[Llave]:[Por Definir4]],17,0),"No encontrado")="","-",_xlfn.IFNA(VLOOKUP(C37,BaseDatos[[#All],[Llave]:[Objetivo Geográfico]],17,0),"-")))</f>
        <v/>
      </c>
    </row>
    <row r="38" spans="1:13" x14ac:dyDescent="0.35">
      <c r="A38" s="44"/>
      <c r="B38" s="46"/>
      <c r="C38" s="44"/>
      <c r="D38" s="46"/>
      <c r="E38" s="43" t="str">
        <f>IF(C38="","",IF(_xlfn.IFNA(VLOOKUP(C38,BaseDatos[[#All],[Llave]:[Objetivo Geográfico]],6,0),"No encontrado")="","-",_xlfn.IFNA(VLOOKUP(C38,BaseDatos[[#All],[Llave]:[Objetivo Geográfico]],6,0),"-")))</f>
        <v/>
      </c>
      <c r="F38" s="45" t="str">
        <f>IF(C38="","",IF(_xlfn.IFNA(VLOOKUP(C38,BaseDatos[[#All],[Llave]:[Por Definir4]],13,0),"No encontrado")="","-",_xlfn.IFNA(VLOOKUP(C38,BaseDatos[[#All],[Llave]:[Por Definir4]],13,0),"-")))</f>
        <v/>
      </c>
      <c r="G38" s="43" t="str">
        <f>IF(C38="","",IF(_xlfn.IFNA(VLOOKUP(C38,BaseDatos[[#All],[Llave]:[Objetivo Geográfico]],2,0),"No disponible en la Base de Datos")="","-",_xlfn.IFNA(VLOOKUP(C38,BaseDatos[[#All],[Llave]:[Objetivo Geográfico]],2,0),"No disponible en la Base de Datos")))</f>
        <v/>
      </c>
      <c r="H38" s="43" t="str">
        <f>IF(C38="","",IF(_xlfn.IFNA(VLOOKUP(C38,BaseDatos[[#All],[Llave]:[Objetivo Geográfico]],11,0),"No encontrado")="","-",_xlfn.IFNA(VLOOKUP(C38,BaseDatos[[#All],[Llave]:[Objetivo Geográfico]],11,0),"-")))</f>
        <v/>
      </c>
      <c r="I38" s="43" t="str">
        <f>IF(C38="","",IF(_xlfn.IFNA(VLOOKUP(C38,BaseDatos[[#All],[Llave]:[Objetivo Geográfico]],12,0),"No encontrado")="","-",_xlfn.IFNA(VLOOKUP(C38,BaseDatos[[#All],[Llave]:[Objetivo Geográfico]],12,0),"-")))</f>
        <v/>
      </c>
      <c r="J38" s="2" t="str">
        <f>IF(C38="","",IF(_xlfn.IFNA(VLOOKUP(C38,BaseDatos[[#All],[Llave]:[Por Definir4]],14,0),"No encontrado")="","-",_xlfn.IFNA(VLOOKUP(C38,BaseDatos[[#All],[Llave]:[Objetivo Geográfico]],14,0),"-")))</f>
        <v/>
      </c>
      <c r="K38" s="2" t="str">
        <f>IF(C38="","",IF(_xlfn.IFNA(VLOOKUP(C38,BaseDatos[[#All],[Llave]:[Por Definir4]],15,0),"No encontrado")="","-",_xlfn.IFNA(VLOOKUP(C38,BaseDatos[[#All],[Llave]:[Objetivo Geográfico]],15,0),"-")))</f>
        <v/>
      </c>
      <c r="L38" s="2" t="str">
        <f>IF(C38="","",IF(_xlfn.IFNA(VLOOKUP(C38,BaseDatos[[#All],[Llave]:[Por Definir4]],16,0),"No encontrado")="","-",_xlfn.IFNA(VLOOKUP(C38,BaseDatos[[#All],[Llave]:[Objetivo Geográfico]],16,0),"-")))</f>
        <v/>
      </c>
      <c r="M38" s="2" t="str">
        <f>IF(C38="","",IF(_xlfn.IFNA(VLOOKUP(C38,BaseDatos[[#All],[Llave]:[Por Definir4]],17,0),"No encontrado")="","-",_xlfn.IFNA(VLOOKUP(C38,BaseDatos[[#All],[Llave]:[Objetivo Geográfico]],17,0),"-")))</f>
        <v/>
      </c>
    </row>
    <row r="39" spans="1:13" x14ac:dyDescent="0.35">
      <c r="A39" s="44"/>
      <c r="B39" s="46"/>
      <c r="C39" s="44"/>
      <c r="D39" s="46"/>
      <c r="E39" s="43" t="str">
        <f>IF(C39="","",IF(_xlfn.IFNA(VLOOKUP(C39,BaseDatos[[#All],[Llave]:[Objetivo Geográfico]],6,0),"No encontrado")="","-",_xlfn.IFNA(VLOOKUP(C39,BaseDatos[[#All],[Llave]:[Objetivo Geográfico]],6,0),"-")))</f>
        <v/>
      </c>
      <c r="F39" s="45" t="str">
        <f>IF(C39="","",IF(_xlfn.IFNA(VLOOKUP(C39,BaseDatos[[#All],[Llave]:[Por Definir4]],13,0),"No encontrado")="","-",_xlfn.IFNA(VLOOKUP(C39,BaseDatos[[#All],[Llave]:[Por Definir4]],13,0),"-")))</f>
        <v/>
      </c>
      <c r="G39" s="43" t="str">
        <f>IF(C39="","",IF(_xlfn.IFNA(VLOOKUP(C39,BaseDatos[[#All],[Llave]:[Objetivo Geográfico]],2,0),"No disponible en la Base de Datos")="","-",_xlfn.IFNA(VLOOKUP(C39,BaseDatos[[#All],[Llave]:[Objetivo Geográfico]],2,0),"No disponible en la Base de Datos")))</f>
        <v/>
      </c>
      <c r="H39" s="43" t="str">
        <f>IF(C39="","",IF(_xlfn.IFNA(VLOOKUP(C39,BaseDatos[[#All],[Llave]:[Objetivo Geográfico]],11,0),"No encontrado")="","-",_xlfn.IFNA(VLOOKUP(C39,BaseDatos[[#All],[Llave]:[Objetivo Geográfico]],11,0),"-")))</f>
        <v/>
      </c>
      <c r="I39" s="43" t="str">
        <f>IF(C39="","",IF(_xlfn.IFNA(VLOOKUP(C39,BaseDatos[[#All],[Llave]:[Objetivo Geográfico]],12,0),"No encontrado")="","-",_xlfn.IFNA(VLOOKUP(C39,BaseDatos[[#All],[Llave]:[Objetivo Geográfico]],12,0),"-")))</f>
        <v/>
      </c>
      <c r="J39" s="2" t="str">
        <f>IF(C39="","",IF(_xlfn.IFNA(VLOOKUP(C39,BaseDatos[[#All],[Llave]:[Por Definir4]],14,0),"No encontrado")="","-",_xlfn.IFNA(VLOOKUP(C39,BaseDatos[[#All],[Llave]:[Objetivo Geográfico]],14,0),"-")))</f>
        <v/>
      </c>
      <c r="K39" s="2" t="str">
        <f>IF(C39="","",IF(_xlfn.IFNA(VLOOKUP(C39,BaseDatos[[#All],[Llave]:[Por Definir4]],15,0),"No encontrado")="","-",_xlfn.IFNA(VLOOKUP(C39,BaseDatos[[#All],[Llave]:[Objetivo Geográfico]],15,0),"-")))</f>
        <v/>
      </c>
      <c r="L39" s="2" t="str">
        <f>IF(C39="","",IF(_xlfn.IFNA(VLOOKUP(C39,BaseDatos[[#All],[Llave]:[Por Definir4]],16,0),"No encontrado")="","-",_xlfn.IFNA(VLOOKUP(C39,BaseDatos[[#All],[Llave]:[Objetivo Geográfico]],16,0),"-")))</f>
        <v/>
      </c>
      <c r="M39" s="2" t="str">
        <f>IF(C39="","",IF(_xlfn.IFNA(VLOOKUP(C39,BaseDatos[[#All],[Llave]:[Por Definir4]],17,0),"No encontrado")="","-",_xlfn.IFNA(VLOOKUP(C39,BaseDatos[[#All],[Llave]:[Objetivo Geográfico]],17,0),"-")))</f>
        <v/>
      </c>
    </row>
    <row r="40" spans="1:13" x14ac:dyDescent="0.35">
      <c r="A40" s="44"/>
      <c r="B40" s="46"/>
      <c r="C40" s="44"/>
      <c r="D40" s="46"/>
      <c r="E40" s="43" t="str">
        <f>IF(C40="","",IF(_xlfn.IFNA(VLOOKUP(C40,BaseDatos[[#All],[Llave]:[Objetivo Geográfico]],6,0),"No encontrado")="","-",_xlfn.IFNA(VLOOKUP(C40,BaseDatos[[#All],[Llave]:[Objetivo Geográfico]],6,0),"-")))</f>
        <v/>
      </c>
      <c r="F40" s="45" t="str">
        <f>IF(C40="","",IF(_xlfn.IFNA(VLOOKUP(C40,BaseDatos[[#All],[Llave]:[Por Definir4]],13,0),"No encontrado")="","-",_xlfn.IFNA(VLOOKUP(C40,BaseDatos[[#All],[Llave]:[Por Definir4]],13,0),"-")))</f>
        <v/>
      </c>
      <c r="G40" s="43" t="str">
        <f>IF(C40="","",IF(_xlfn.IFNA(VLOOKUP(C40,BaseDatos[[#All],[Llave]:[Objetivo Geográfico]],2,0),"No disponible en la Base de Datos")="","-",_xlfn.IFNA(VLOOKUP(C40,BaseDatos[[#All],[Llave]:[Objetivo Geográfico]],2,0),"No disponible en la Base de Datos")))</f>
        <v/>
      </c>
      <c r="H40" s="43" t="str">
        <f>IF(C40="","",IF(_xlfn.IFNA(VLOOKUP(C40,BaseDatos[[#All],[Llave]:[Objetivo Geográfico]],11,0),"No encontrado")="","-",_xlfn.IFNA(VLOOKUP(C40,BaseDatos[[#All],[Llave]:[Objetivo Geográfico]],11,0),"-")))</f>
        <v/>
      </c>
      <c r="I40" s="43" t="str">
        <f>IF(C40="","",IF(_xlfn.IFNA(VLOOKUP(C40,BaseDatos[[#All],[Llave]:[Objetivo Geográfico]],12,0),"No encontrado")="","-",_xlfn.IFNA(VLOOKUP(C40,BaseDatos[[#All],[Llave]:[Objetivo Geográfico]],12,0),"-")))</f>
        <v/>
      </c>
      <c r="J40" s="2" t="str">
        <f>IF(C40="","",IF(_xlfn.IFNA(VLOOKUP(C40,BaseDatos[[#All],[Llave]:[Por Definir4]],14,0),"No encontrado")="","-",_xlfn.IFNA(VLOOKUP(C40,BaseDatos[[#All],[Llave]:[Objetivo Geográfico]],14,0),"-")))</f>
        <v/>
      </c>
      <c r="K40" s="2" t="str">
        <f>IF(C40="","",IF(_xlfn.IFNA(VLOOKUP(C40,BaseDatos[[#All],[Llave]:[Por Definir4]],15,0),"No encontrado")="","-",_xlfn.IFNA(VLOOKUP(C40,BaseDatos[[#All],[Llave]:[Objetivo Geográfico]],15,0),"-")))</f>
        <v/>
      </c>
      <c r="L40" s="2" t="str">
        <f>IF(C40="","",IF(_xlfn.IFNA(VLOOKUP(C40,BaseDatos[[#All],[Llave]:[Por Definir4]],16,0),"No encontrado")="","-",_xlfn.IFNA(VLOOKUP(C40,BaseDatos[[#All],[Llave]:[Objetivo Geográfico]],16,0),"-")))</f>
        <v/>
      </c>
      <c r="M40" s="2" t="str">
        <f>IF(C40="","",IF(_xlfn.IFNA(VLOOKUP(C40,BaseDatos[[#All],[Llave]:[Por Definir4]],17,0),"No encontrado")="","-",_xlfn.IFNA(VLOOKUP(C40,BaseDatos[[#All],[Llave]:[Objetivo Geográfico]],17,0),"-")))</f>
        <v/>
      </c>
    </row>
    <row r="41" spans="1:13" x14ac:dyDescent="0.35">
      <c r="A41" s="44"/>
      <c r="B41" s="46"/>
      <c r="C41" s="44"/>
      <c r="D41" s="46"/>
      <c r="E41" s="43" t="str">
        <f>IF(C41="","",IF(_xlfn.IFNA(VLOOKUP(C41,BaseDatos[[#All],[Llave]:[Objetivo Geográfico]],6,0),"No encontrado")="","-",_xlfn.IFNA(VLOOKUP(C41,BaseDatos[[#All],[Llave]:[Objetivo Geográfico]],6,0),"-")))</f>
        <v/>
      </c>
      <c r="F41" s="45" t="str">
        <f>IF(C41="","",IF(_xlfn.IFNA(VLOOKUP(C41,BaseDatos[[#All],[Llave]:[Por Definir4]],13,0),"No encontrado")="","-",_xlfn.IFNA(VLOOKUP(C41,BaseDatos[[#All],[Llave]:[Por Definir4]],13,0),"-")))</f>
        <v/>
      </c>
      <c r="G41" s="43" t="str">
        <f>IF(C41="","",IF(_xlfn.IFNA(VLOOKUP(C41,BaseDatos[[#All],[Llave]:[Objetivo Geográfico]],2,0),"No disponible en la Base de Datos")="","-",_xlfn.IFNA(VLOOKUP(C41,BaseDatos[[#All],[Llave]:[Objetivo Geográfico]],2,0),"No disponible en la Base de Datos")))</f>
        <v/>
      </c>
      <c r="H41" s="43" t="str">
        <f>IF(C41="","",IF(_xlfn.IFNA(VLOOKUP(C41,BaseDatos[[#All],[Llave]:[Objetivo Geográfico]],11,0),"No encontrado")="","-",_xlfn.IFNA(VLOOKUP(C41,BaseDatos[[#All],[Llave]:[Objetivo Geográfico]],11,0),"-")))</f>
        <v/>
      </c>
      <c r="I41" s="43" t="str">
        <f>IF(C41="","",IF(_xlfn.IFNA(VLOOKUP(C41,BaseDatos[[#All],[Llave]:[Objetivo Geográfico]],12,0),"No encontrado")="","-",_xlfn.IFNA(VLOOKUP(C41,BaseDatos[[#All],[Llave]:[Objetivo Geográfico]],12,0),"-")))</f>
        <v/>
      </c>
      <c r="J41" s="2" t="str">
        <f>IF(C41="","",IF(_xlfn.IFNA(VLOOKUP(C41,BaseDatos[[#All],[Llave]:[Por Definir4]],14,0),"No encontrado")="","-",_xlfn.IFNA(VLOOKUP(C41,BaseDatos[[#All],[Llave]:[Objetivo Geográfico]],14,0),"-")))</f>
        <v/>
      </c>
      <c r="K41" s="2" t="str">
        <f>IF(C41="","",IF(_xlfn.IFNA(VLOOKUP(C41,BaseDatos[[#All],[Llave]:[Por Definir4]],15,0),"No encontrado")="","-",_xlfn.IFNA(VLOOKUP(C41,BaseDatos[[#All],[Llave]:[Objetivo Geográfico]],15,0),"-")))</f>
        <v/>
      </c>
      <c r="L41" s="2" t="str">
        <f>IF(C41="","",IF(_xlfn.IFNA(VLOOKUP(C41,BaseDatos[[#All],[Llave]:[Por Definir4]],16,0),"No encontrado")="","-",_xlfn.IFNA(VLOOKUP(C41,BaseDatos[[#All],[Llave]:[Objetivo Geográfico]],16,0),"-")))</f>
        <v/>
      </c>
      <c r="M41" s="2" t="str">
        <f>IF(C41="","",IF(_xlfn.IFNA(VLOOKUP(C41,BaseDatos[[#All],[Llave]:[Por Definir4]],17,0),"No encontrado")="","-",_xlfn.IFNA(VLOOKUP(C41,BaseDatos[[#All],[Llave]:[Objetivo Geográfico]],17,0),"-")))</f>
        <v/>
      </c>
    </row>
    <row r="42" spans="1:13" x14ac:dyDescent="0.35">
      <c r="A42" s="44"/>
      <c r="B42" s="46"/>
      <c r="C42" s="44"/>
      <c r="D42" s="46"/>
      <c r="E42" s="43" t="str">
        <f>IF(C42="","",IF(_xlfn.IFNA(VLOOKUP(C42,BaseDatos[[#All],[Llave]:[Objetivo Geográfico]],6,0),"No encontrado")="","-",_xlfn.IFNA(VLOOKUP(C42,BaseDatos[[#All],[Llave]:[Objetivo Geográfico]],6,0),"-")))</f>
        <v/>
      </c>
      <c r="F42" s="45" t="str">
        <f>IF(C42="","",IF(_xlfn.IFNA(VLOOKUP(C42,BaseDatos[[#All],[Llave]:[Por Definir4]],13,0),"No encontrado")="","-",_xlfn.IFNA(VLOOKUP(C42,BaseDatos[[#All],[Llave]:[Por Definir4]],13,0),"-")))</f>
        <v/>
      </c>
      <c r="G42" s="43" t="str">
        <f>IF(C42="","",IF(_xlfn.IFNA(VLOOKUP(C42,BaseDatos[[#All],[Llave]:[Objetivo Geográfico]],2,0),"No disponible en la Base de Datos")="","-",_xlfn.IFNA(VLOOKUP(C42,BaseDatos[[#All],[Llave]:[Objetivo Geográfico]],2,0),"No disponible en la Base de Datos")))</f>
        <v/>
      </c>
      <c r="H42" s="43" t="str">
        <f>IF(C42="","",IF(_xlfn.IFNA(VLOOKUP(C42,BaseDatos[[#All],[Llave]:[Objetivo Geográfico]],11,0),"No encontrado")="","-",_xlfn.IFNA(VLOOKUP(C42,BaseDatos[[#All],[Llave]:[Objetivo Geográfico]],11,0),"-")))</f>
        <v/>
      </c>
      <c r="I42" s="43" t="str">
        <f>IF(C42="","",IF(_xlfn.IFNA(VLOOKUP(C42,BaseDatos[[#All],[Llave]:[Objetivo Geográfico]],12,0),"No encontrado")="","-",_xlfn.IFNA(VLOOKUP(C42,BaseDatos[[#All],[Llave]:[Objetivo Geográfico]],12,0),"-")))</f>
        <v/>
      </c>
      <c r="J42" s="2" t="str">
        <f>IF(C42="","",IF(_xlfn.IFNA(VLOOKUP(C42,BaseDatos[[#All],[Llave]:[Por Definir4]],14,0),"No encontrado")="","-",_xlfn.IFNA(VLOOKUP(C42,BaseDatos[[#All],[Llave]:[Objetivo Geográfico]],14,0),"-")))</f>
        <v/>
      </c>
      <c r="K42" s="2" t="str">
        <f>IF(C42="","",IF(_xlfn.IFNA(VLOOKUP(C42,BaseDatos[[#All],[Llave]:[Por Definir4]],15,0),"No encontrado")="","-",_xlfn.IFNA(VLOOKUP(C42,BaseDatos[[#All],[Llave]:[Objetivo Geográfico]],15,0),"-")))</f>
        <v/>
      </c>
      <c r="L42" s="2" t="str">
        <f>IF(C42="","",IF(_xlfn.IFNA(VLOOKUP(C42,BaseDatos[[#All],[Llave]:[Por Definir4]],16,0),"No encontrado")="","-",_xlfn.IFNA(VLOOKUP(C42,BaseDatos[[#All],[Llave]:[Objetivo Geográfico]],16,0),"-")))</f>
        <v/>
      </c>
      <c r="M42" s="2" t="str">
        <f>IF(C42="","",IF(_xlfn.IFNA(VLOOKUP(C42,BaseDatos[[#All],[Llave]:[Por Definir4]],17,0),"No encontrado")="","-",_xlfn.IFNA(VLOOKUP(C42,BaseDatos[[#All],[Llave]:[Objetivo Geográfico]],17,0),"-")))</f>
        <v/>
      </c>
    </row>
    <row r="43" spans="1:13" x14ac:dyDescent="0.35">
      <c r="A43" s="44"/>
      <c r="B43" s="46"/>
      <c r="C43" s="44"/>
      <c r="D43" s="46"/>
      <c r="E43" s="43" t="str">
        <f>IF(C43="","",IF(_xlfn.IFNA(VLOOKUP(C43,BaseDatos[[#All],[Llave]:[Objetivo Geográfico]],6,0),"No encontrado")="","-",_xlfn.IFNA(VLOOKUP(C43,BaseDatos[[#All],[Llave]:[Objetivo Geográfico]],6,0),"-")))</f>
        <v/>
      </c>
      <c r="F43" s="45" t="str">
        <f>IF(C43="","",IF(_xlfn.IFNA(VLOOKUP(C43,BaseDatos[[#All],[Llave]:[Por Definir4]],13,0),"No encontrado")="","-",_xlfn.IFNA(VLOOKUP(C43,BaseDatos[[#All],[Llave]:[Por Definir4]],13,0),"-")))</f>
        <v/>
      </c>
      <c r="G43" s="43" t="str">
        <f>IF(C43="","",IF(_xlfn.IFNA(VLOOKUP(C43,BaseDatos[[#All],[Llave]:[Objetivo Geográfico]],2,0),"No disponible en la Base de Datos")="","-",_xlfn.IFNA(VLOOKUP(C43,BaseDatos[[#All],[Llave]:[Objetivo Geográfico]],2,0),"No disponible en la Base de Datos")))</f>
        <v/>
      </c>
      <c r="H43" s="43" t="str">
        <f>IF(C43="","",IF(_xlfn.IFNA(VLOOKUP(C43,BaseDatos[[#All],[Llave]:[Objetivo Geográfico]],11,0),"No encontrado")="","-",_xlfn.IFNA(VLOOKUP(C43,BaseDatos[[#All],[Llave]:[Objetivo Geográfico]],11,0),"-")))</f>
        <v/>
      </c>
      <c r="I43" s="43" t="str">
        <f>IF(C43="","",IF(_xlfn.IFNA(VLOOKUP(C43,BaseDatos[[#All],[Llave]:[Objetivo Geográfico]],12,0),"No encontrado")="","-",_xlfn.IFNA(VLOOKUP(C43,BaseDatos[[#All],[Llave]:[Objetivo Geográfico]],12,0),"-")))</f>
        <v/>
      </c>
      <c r="J43" s="2" t="str">
        <f>IF(C43="","",IF(_xlfn.IFNA(VLOOKUP(C43,BaseDatos[[#All],[Llave]:[Por Definir4]],14,0),"No encontrado")="","-",_xlfn.IFNA(VLOOKUP(C43,BaseDatos[[#All],[Llave]:[Objetivo Geográfico]],14,0),"-")))</f>
        <v/>
      </c>
      <c r="K43" s="2" t="str">
        <f>IF(C43="","",IF(_xlfn.IFNA(VLOOKUP(C43,BaseDatos[[#All],[Llave]:[Por Definir4]],15,0),"No encontrado")="","-",_xlfn.IFNA(VLOOKUP(C43,BaseDatos[[#All],[Llave]:[Objetivo Geográfico]],15,0),"-")))</f>
        <v/>
      </c>
      <c r="L43" s="2" t="str">
        <f>IF(C43="","",IF(_xlfn.IFNA(VLOOKUP(C43,BaseDatos[[#All],[Llave]:[Por Definir4]],16,0),"No encontrado")="","-",_xlfn.IFNA(VLOOKUP(C43,BaseDatos[[#All],[Llave]:[Objetivo Geográfico]],16,0),"-")))</f>
        <v/>
      </c>
      <c r="M43" s="2" t="str">
        <f>IF(C43="","",IF(_xlfn.IFNA(VLOOKUP(C43,BaseDatos[[#All],[Llave]:[Por Definir4]],17,0),"No encontrado")="","-",_xlfn.IFNA(VLOOKUP(C43,BaseDatos[[#All],[Llave]:[Objetivo Geográfico]],17,0),"-")))</f>
        <v/>
      </c>
    </row>
    <row r="44" spans="1:13" x14ac:dyDescent="0.35">
      <c r="A44" s="44"/>
      <c r="B44" s="46"/>
      <c r="C44" s="44"/>
      <c r="D44" s="46"/>
      <c r="E44" s="43" t="str">
        <f>IF(C44="","",IF(_xlfn.IFNA(VLOOKUP(C44,BaseDatos[[#All],[Llave]:[Objetivo Geográfico]],6,0),"No encontrado")="","-",_xlfn.IFNA(VLOOKUP(C44,BaseDatos[[#All],[Llave]:[Objetivo Geográfico]],6,0),"-")))</f>
        <v/>
      </c>
      <c r="F44" s="45" t="str">
        <f>IF(C44="","",IF(_xlfn.IFNA(VLOOKUP(C44,BaseDatos[[#All],[Llave]:[Por Definir4]],13,0),"No encontrado")="","-",_xlfn.IFNA(VLOOKUP(C44,BaseDatos[[#All],[Llave]:[Por Definir4]],13,0),"-")))</f>
        <v/>
      </c>
      <c r="G44" s="43" t="str">
        <f>IF(C44="","",IF(_xlfn.IFNA(VLOOKUP(C44,BaseDatos[[#All],[Llave]:[Objetivo Geográfico]],2,0),"No disponible en la Base de Datos")="","-",_xlfn.IFNA(VLOOKUP(C44,BaseDatos[[#All],[Llave]:[Objetivo Geográfico]],2,0),"No disponible en la Base de Datos")))</f>
        <v/>
      </c>
      <c r="H44" s="43" t="str">
        <f>IF(C44="","",IF(_xlfn.IFNA(VLOOKUP(C44,BaseDatos[[#All],[Llave]:[Objetivo Geográfico]],11,0),"No encontrado")="","-",_xlfn.IFNA(VLOOKUP(C44,BaseDatos[[#All],[Llave]:[Objetivo Geográfico]],11,0),"-")))</f>
        <v/>
      </c>
      <c r="I44" s="43" t="str">
        <f>IF(C44="","",IF(_xlfn.IFNA(VLOOKUP(C44,BaseDatos[[#All],[Llave]:[Objetivo Geográfico]],12,0),"No encontrado")="","-",_xlfn.IFNA(VLOOKUP(C44,BaseDatos[[#All],[Llave]:[Objetivo Geográfico]],12,0),"-")))</f>
        <v/>
      </c>
      <c r="J44" s="2" t="str">
        <f>IF(C44="","",IF(_xlfn.IFNA(VLOOKUP(C44,BaseDatos[[#All],[Llave]:[Por Definir4]],14,0),"No encontrado")="","-",_xlfn.IFNA(VLOOKUP(C44,BaseDatos[[#All],[Llave]:[Objetivo Geográfico]],14,0),"-")))</f>
        <v/>
      </c>
      <c r="K44" s="2" t="str">
        <f>IF(C44="","",IF(_xlfn.IFNA(VLOOKUP(C44,BaseDatos[[#All],[Llave]:[Por Definir4]],15,0),"No encontrado")="","-",_xlfn.IFNA(VLOOKUP(C44,BaseDatos[[#All],[Llave]:[Objetivo Geográfico]],15,0),"-")))</f>
        <v/>
      </c>
      <c r="L44" s="2" t="str">
        <f>IF(C44="","",IF(_xlfn.IFNA(VLOOKUP(C44,BaseDatos[[#All],[Llave]:[Por Definir4]],16,0),"No encontrado")="","-",_xlfn.IFNA(VLOOKUP(C44,BaseDatos[[#All],[Llave]:[Objetivo Geográfico]],16,0),"-")))</f>
        <v/>
      </c>
      <c r="M44" s="2" t="str">
        <f>IF(C44="","",IF(_xlfn.IFNA(VLOOKUP(C44,BaseDatos[[#All],[Llave]:[Por Definir4]],17,0),"No encontrado")="","-",_xlfn.IFNA(VLOOKUP(C44,BaseDatos[[#All],[Llave]:[Objetivo Geográfico]],17,0),"-")))</f>
        <v/>
      </c>
    </row>
    <row r="45" spans="1:13" x14ac:dyDescent="0.35">
      <c r="A45" s="44"/>
      <c r="B45" s="46"/>
      <c r="C45" s="44"/>
      <c r="D45" s="46"/>
      <c r="E45" s="43" t="str">
        <f>IF(C45="","",IF(_xlfn.IFNA(VLOOKUP(C45,BaseDatos[[#All],[Llave]:[Objetivo Geográfico]],6,0),"No encontrado")="","-",_xlfn.IFNA(VLOOKUP(C45,BaseDatos[[#All],[Llave]:[Objetivo Geográfico]],6,0),"-")))</f>
        <v/>
      </c>
      <c r="F45" s="45" t="str">
        <f>IF(C45="","",IF(_xlfn.IFNA(VLOOKUP(C45,BaseDatos[[#All],[Llave]:[Por Definir4]],13,0),"No encontrado")="","-",_xlfn.IFNA(VLOOKUP(C45,BaseDatos[[#All],[Llave]:[Por Definir4]],13,0),"-")))</f>
        <v/>
      </c>
      <c r="G45" s="43" t="str">
        <f>IF(C45="","",IF(_xlfn.IFNA(VLOOKUP(C45,BaseDatos[[#All],[Llave]:[Objetivo Geográfico]],2,0),"No disponible en la Base de Datos")="","-",_xlfn.IFNA(VLOOKUP(C45,BaseDatos[[#All],[Llave]:[Objetivo Geográfico]],2,0),"No disponible en la Base de Datos")))</f>
        <v/>
      </c>
      <c r="H45" s="43" t="str">
        <f>IF(C45="","",IF(_xlfn.IFNA(VLOOKUP(C45,BaseDatos[[#All],[Llave]:[Objetivo Geográfico]],11,0),"No encontrado")="","-",_xlfn.IFNA(VLOOKUP(C45,BaseDatos[[#All],[Llave]:[Objetivo Geográfico]],11,0),"-")))</f>
        <v/>
      </c>
      <c r="I45" s="43" t="str">
        <f>IF(C45="","",IF(_xlfn.IFNA(VLOOKUP(C45,BaseDatos[[#All],[Llave]:[Objetivo Geográfico]],12,0),"No encontrado")="","-",_xlfn.IFNA(VLOOKUP(C45,BaseDatos[[#All],[Llave]:[Objetivo Geográfico]],12,0),"-")))</f>
        <v/>
      </c>
      <c r="J45" s="2" t="str">
        <f>IF(C45="","",IF(_xlfn.IFNA(VLOOKUP(C45,BaseDatos[[#All],[Llave]:[Por Definir4]],14,0),"No encontrado")="","-",_xlfn.IFNA(VLOOKUP(C45,BaseDatos[[#All],[Llave]:[Objetivo Geográfico]],14,0),"-")))</f>
        <v/>
      </c>
      <c r="K45" s="2" t="str">
        <f>IF(C45="","",IF(_xlfn.IFNA(VLOOKUP(C45,BaseDatos[[#All],[Llave]:[Por Definir4]],15,0),"No encontrado")="","-",_xlfn.IFNA(VLOOKUP(C45,BaseDatos[[#All],[Llave]:[Objetivo Geográfico]],15,0),"-")))</f>
        <v/>
      </c>
      <c r="L45" s="2" t="str">
        <f>IF(C45="","",IF(_xlfn.IFNA(VLOOKUP(C45,BaseDatos[[#All],[Llave]:[Por Definir4]],16,0),"No encontrado")="","-",_xlfn.IFNA(VLOOKUP(C45,BaseDatos[[#All],[Llave]:[Objetivo Geográfico]],16,0),"-")))</f>
        <v/>
      </c>
      <c r="M45" s="2" t="str">
        <f>IF(C45="","",IF(_xlfn.IFNA(VLOOKUP(C45,BaseDatos[[#All],[Llave]:[Por Definir4]],17,0),"No encontrado")="","-",_xlfn.IFNA(VLOOKUP(C45,BaseDatos[[#All],[Llave]:[Objetivo Geográfico]],17,0),"-")))</f>
        <v/>
      </c>
    </row>
    <row r="46" spans="1:13" x14ac:dyDescent="0.35">
      <c r="A46" s="44"/>
      <c r="B46" s="46"/>
      <c r="C46" s="44"/>
      <c r="D46" s="46"/>
      <c r="E46" s="43" t="str">
        <f>IF(C46="","",IF(_xlfn.IFNA(VLOOKUP(C46,BaseDatos[[#All],[Llave]:[Objetivo Geográfico]],6,0),"No encontrado")="","-",_xlfn.IFNA(VLOOKUP(C46,BaseDatos[[#All],[Llave]:[Objetivo Geográfico]],6,0),"-")))</f>
        <v/>
      </c>
      <c r="F46" s="45" t="str">
        <f>IF(C46="","",IF(_xlfn.IFNA(VLOOKUP(C46,BaseDatos[[#All],[Llave]:[Por Definir4]],13,0),"No encontrado")="","-",_xlfn.IFNA(VLOOKUP(C46,BaseDatos[[#All],[Llave]:[Por Definir4]],13,0),"-")))</f>
        <v/>
      </c>
      <c r="G46" s="43" t="str">
        <f>IF(C46="","",IF(_xlfn.IFNA(VLOOKUP(C46,BaseDatos[[#All],[Llave]:[Objetivo Geográfico]],2,0),"No disponible en la Base de Datos")="","-",_xlfn.IFNA(VLOOKUP(C46,BaseDatos[[#All],[Llave]:[Objetivo Geográfico]],2,0),"No disponible en la Base de Datos")))</f>
        <v/>
      </c>
      <c r="H46" s="43" t="str">
        <f>IF(C46="","",IF(_xlfn.IFNA(VLOOKUP(C46,BaseDatos[[#All],[Llave]:[Objetivo Geográfico]],11,0),"No encontrado")="","-",_xlfn.IFNA(VLOOKUP(C46,BaseDatos[[#All],[Llave]:[Objetivo Geográfico]],11,0),"-")))</f>
        <v/>
      </c>
      <c r="I46" s="43" t="str">
        <f>IF(C46="","",IF(_xlfn.IFNA(VLOOKUP(C46,BaseDatos[[#All],[Llave]:[Objetivo Geográfico]],12,0),"No encontrado")="","-",_xlfn.IFNA(VLOOKUP(C46,BaseDatos[[#All],[Llave]:[Objetivo Geográfico]],12,0),"-")))</f>
        <v/>
      </c>
      <c r="J46" s="2" t="str">
        <f>IF(C46="","",IF(_xlfn.IFNA(VLOOKUP(C46,BaseDatos[[#All],[Llave]:[Por Definir4]],14,0),"No encontrado")="","-",_xlfn.IFNA(VLOOKUP(C46,BaseDatos[[#All],[Llave]:[Objetivo Geográfico]],14,0),"-")))</f>
        <v/>
      </c>
      <c r="K46" s="2" t="str">
        <f>IF(C46="","",IF(_xlfn.IFNA(VLOOKUP(C46,BaseDatos[[#All],[Llave]:[Por Definir4]],15,0),"No encontrado")="","-",_xlfn.IFNA(VLOOKUP(C46,BaseDatos[[#All],[Llave]:[Objetivo Geográfico]],15,0),"-")))</f>
        <v/>
      </c>
      <c r="L46" s="2" t="str">
        <f>IF(C46="","",IF(_xlfn.IFNA(VLOOKUP(C46,BaseDatos[[#All],[Llave]:[Por Definir4]],16,0),"No encontrado")="","-",_xlfn.IFNA(VLOOKUP(C46,BaseDatos[[#All],[Llave]:[Objetivo Geográfico]],16,0),"-")))</f>
        <v/>
      </c>
      <c r="M46" s="2" t="str">
        <f>IF(C46="","",IF(_xlfn.IFNA(VLOOKUP(C46,BaseDatos[[#All],[Llave]:[Por Definir4]],17,0),"No encontrado")="","-",_xlfn.IFNA(VLOOKUP(C46,BaseDatos[[#All],[Llave]:[Objetivo Geográfico]],17,0),"-")))</f>
        <v/>
      </c>
    </row>
    <row r="47" spans="1:13" x14ac:dyDescent="0.35">
      <c r="A47" s="44"/>
      <c r="B47" s="46"/>
      <c r="C47" s="44"/>
      <c r="D47" s="46"/>
      <c r="E47" s="43" t="str">
        <f>IF(C47="","",IF(_xlfn.IFNA(VLOOKUP(C47,BaseDatos[[#All],[Llave]:[Objetivo Geográfico]],6,0),"No encontrado")="","-",_xlfn.IFNA(VLOOKUP(C47,BaseDatos[[#All],[Llave]:[Objetivo Geográfico]],6,0),"-")))</f>
        <v/>
      </c>
      <c r="F47" s="45" t="str">
        <f>IF(C47="","",IF(_xlfn.IFNA(VLOOKUP(C47,BaseDatos[[#All],[Llave]:[Por Definir4]],13,0),"No encontrado")="","-",_xlfn.IFNA(VLOOKUP(C47,BaseDatos[[#All],[Llave]:[Por Definir4]],13,0),"-")))</f>
        <v/>
      </c>
      <c r="G47" s="43" t="str">
        <f>IF(C47="","",IF(_xlfn.IFNA(VLOOKUP(C47,BaseDatos[[#All],[Llave]:[Objetivo Geográfico]],2,0),"No disponible en la Base de Datos")="","-",_xlfn.IFNA(VLOOKUP(C47,BaseDatos[[#All],[Llave]:[Objetivo Geográfico]],2,0),"No disponible en la Base de Datos")))</f>
        <v/>
      </c>
      <c r="H47" s="43" t="str">
        <f>IF(C47="","",IF(_xlfn.IFNA(VLOOKUP(C47,BaseDatos[[#All],[Llave]:[Objetivo Geográfico]],11,0),"No encontrado")="","-",_xlfn.IFNA(VLOOKUP(C47,BaseDatos[[#All],[Llave]:[Objetivo Geográfico]],11,0),"-")))</f>
        <v/>
      </c>
      <c r="I47" s="43" t="str">
        <f>IF(C47="","",IF(_xlfn.IFNA(VLOOKUP(C47,BaseDatos[[#All],[Llave]:[Objetivo Geográfico]],12,0),"No encontrado")="","-",_xlfn.IFNA(VLOOKUP(C47,BaseDatos[[#All],[Llave]:[Objetivo Geográfico]],12,0),"-")))</f>
        <v/>
      </c>
      <c r="J47" s="2" t="str">
        <f>IF(C47="","",IF(_xlfn.IFNA(VLOOKUP(C47,BaseDatos[[#All],[Llave]:[Por Definir4]],14,0),"No encontrado")="","-",_xlfn.IFNA(VLOOKUP(C47,BaseDatos[[#All],[Llave]:[Objetivo Geográfico]],14,0),"-")))</f>
        <v/>
      </c>
      <c r="K47" s="2" t="str">
        <f>IF(C47="","",IF(_xlfn.IFNA(VLOOKUP(C47,BaseDatos[[#All],[Llave]:[Por Definir4]],15,0),"No encontrado")="","-",_xlfn.IFNA(VLOOKUP(C47,BaseDatos[[#All],[Llave]:[Objetivo Geográfico]],15,0),"-")))</f>
        <v/>
      </c>
      <c r="L47" s="2" t="str">
        <f>IF(C47="","",IF(_xlfn.IFNA(VLOOKUP(C47,BaseDatos[[#All],[Llave]:[Por Definir4]],16,0),"No encontrado")="","-",_xlfn.IFNA(VLOOKUP(C47,BaseDatos[[#All],[Llave]:[Objetivo Geográfico]],16,0),"-")))</f>
        <v/>
      </c>
      <c r="M47" s="2" t="str">
        <f>IF(C47="","",IF(_xlfn.IFNA(VLOOKUP(C47,BaseDatos[[#All],[Llave]:[Por Definir4]],17,0),"No encontrado")="","-",_xlfn.IFNA(VLOOKUP(C47,BaseDatos[[#All],[Llave]:[Objetivo Geográfico]],17,0),"-")))</f>
        <v/>
      </c>
    </row>
    <row r="48" spans="1:13" x14ac:dyDescent="0.35">
      <c r="A48" s="44"/>
      <c r="B48" s="46"/>
      <c r="C48" s="44"/>
      <c r="D48" s="46"/>
      <c r="E48" s="43" t="str">
        <f>IF(C48="","",IF(_xlfn.IFNA(VLOOKUP(C48,BaseDatos[[#All],[Llave]:[Objetivo Geográfico]],6,0),"No encontrado")="","-",_xlfn.IFNA(VLOOKUP(C48,BaseDatos[[#All],[Llave]:[Objetivo Geográfico]],6,0),"-")))</f>
        <v/>
      </c>
      <c r="F48" s="45" t="str">
        <f>IF(C48="","",IF(_xlfn.IFNA(VLOOKUP(C48,BaseDatos[[#All],[Llave]:[Por Definir4]],13,0),"No encontrado")="","-",_xlfn.IFNA(VLOOKUP(C48,BaseDatos[[#All],[Llave]:[Por Definir4]],13,0),"-")))</f>
        <v/>
      </c>
      <c r="G48" s="43" t="str">
        <f>IF(C48="","",IF(_xlfn.IFNA(VLOOKUP(C48,BaseDatos[[#All],[Llave]:[Objetivo Geográfico]],2,0),"No disponible en la Base de Datos")="","-",_xlfn.IFNA(VLOOKUP(C48,BaseDatos[[#All],[Llave]:[Objetivo Geográfico]],2,0),"No disponible en la Base de Datos")))</f>
        <v/>
      </c>
      <c r="H48" s="43" t="str">
        <f>IF(C48="","",IF(_xlfn.IFNA(VLOOKUP(C48,BaseDatos[[#All],[Llave]:[Objetivo Geográfico]],11,0),"No encontrado")="","-",_xlfn.IFNA(VLOOKUP(C48,BaseDatos[[#All],[Llave]:[Objetivo Geográfico]],11,0),"-")))</f>
        <v/>
      </c>
      <c r="I48" s="43" t="str">
        <f>IF(C48="","",IF(_xlfn.IFNA(VLOOKUP(C48,BaseDatos[[#All],[Llave]:[Objetivo Geográfico]],12,0),"No encontrado")="","-",_xlfn.IFNA(VLOOKUP(C48,BaseDatos[[#All],[Llave]:[Objetivo Geográfico]],12,0),"-")))</f>
        <v/>
      </c>
      <c r="J48" s="2" t="str">
        <f>IF(C48="","",IF(_xlfn.IFNA(VLOOKUP(C48,BaseDatos[[#All],[Llave]:[Por Definir4]],14,0),"No encontrado")="","-",_xlfn.IFNA(VLOOKUP(C48,BaseDatos[[#All],[Llave]:[Objetivo Geográfico]],14,0),"-")))</f>
        <v/>
      </c>
      <c r="K48" s="2" t="str">
        <f>IF(C48="","",IF(_xlfn.IFNA(VLOOKUP(C48,BaseDatos[[#All],[Llave]:[Por Definir4]],15,0),"No encontrado")="","-",_xlfn.IFNA(VLOOKUP(C48,BaseDatos[[#All],[Llave]:[Objetivo Geográfico]],15,0),"-")))</f>
        <v/>
      </c>
      <c r="L48" s="2" t="str">
        <f>IF(C48="","",IF(_xlfn.IFNA(VLOOKUP(C48,BaseDatos[[#All],[Llave]:[Por Definir4]],16,0),"No encontrado")="","-",_xlfn.IFNA(VLOOKUP(C48,BaseDatos[[#All],[Llave]:[Objetivo Geográfico]],16,0),"-")))</f>
        <v/>
      </c>
      <c r="M48" s="2" t="str">
        <f>IF(C48="","",IF(_xlfn.IFNA(VLOOKUP(C48,BaseDatos[[#All],[Llave]:[Por Definir4]],17,0),"No encontrado")="","-",_xlfn.IFNA(VLOOKUP(C48,BaseDatos[[#All],[Llave]:[Objetivo Geográfico]],17,0),"-")))</f>
        <v/>
      </c>
    </row>
    <row r="49" spans="1:13" x14ac:dyDescent="0.35">
      <c r="A49" s="44"/>
      <c r="B49" s="46"/>
      <c r="C49" s="44"/>
      <c r="D49" s="46"/>
      <c r="E49" s="43" t="str">
        <f>IF(C49="","",IF(_xlfn.IFNA(VLOOKUP(C49,BaseDatos[[#All],[Llave]:[Objetivo Geográfico]],6,0),"No encontrado")="","-",_xlfn.IFNA(VLOOKUP(C49,BaseDatos[[#All],[Llave]:[Objetivo Geográfico]],6,0),"-")))</f>
        <v/>
      </c>
      <c r="F49" s="45" t="str">
        <f>IF(C49="","",IF(_xlfn.IFNA(VLOOKUP(C49,BaseDatos[[#All],[Llave]:[Por Definir4]],13,0),"No encontrado")="","-",_xlfn.IFNA(VLOOKUP(C49,BaseDatos[[#All],[Llave]:[Por Definir4]],13,0),"-")))</f>
        <v/>
      </c>
      <c r="G49" s="43" t="str">
        <f>IF(C49="","",IF(_xlfn.IFNA(VLOOKUP(C49,BaseDatos[[#All],[Llave]:[Objetivo Geográfico]],2,0),"No disponible en la Base de Datos")="","-",_xlfn.IFNA(VLOOKUP(C49,BaseDatos[[#All],[Llave]:[Objetivo Geográfico]],2,0),"No disponible en la Base de Datos")))</f>
        <v/>
      </c>
      <c r="H49" s="43" t="str">
        <f>IF(C49="","",IF(_xlfn.IFNA(VLOOKUP(C49,BaseDatos[[#All],[Llave]:[Objetivo Geográfico]],11,0),"No encontrado")="","-",_xlfn.IFNA(VLOOKUP(C49,BaseDatos[[#All],[Llave]:[Objetivo Geográfico]],11,0),"-")))</f>
        <v/>
      </c>
      <c r="I49" s="43" t="str">
        <f>IF(C49="","",IF(_xlfn.IFNA(VLOOKUP(C49,BaseDatos[[#All],[Llave]:[Objetivo Geográfico]],12,0),"No encontrado")="","-",_xlfn.IFNA(VLOOKUP(C49,BaseDatos[[#All],[Llave]:[Objetivo Geográfico]],12,0),"-")))</f>
        <v/>
      </c>
      <c r="J49" s="2" t="str">
        <f>IF(C49="","",IF(_xlfn.IFNA(VLOOKUP(C49,BaseDatos[[#All],[Llave]:[Por Definir4]],14,0),"No encontrado")="","-",_xlfn.IFNA(VLOOKUP(C49,BaseDatos[[#All],[Llave]:[Objetivo Geográfico]],14,0),"-")))</f>
        <v/>
      </c>
      <c r="K49" s="2" t="str">
        <f>IF(C49="","",IF(_xlfn.IFNA(VLOOKUP(C49,BaseDatos[[#All],[Llave]:[Por Definir4]],15,0),"No encontrado")="","-",_xlfn.IFNA(VLOOKUP(C49,BaseDatos[[#All],[Llave]:[Objetivo Geográfico]],15,0),"-")))</f>
        <v/>
      </c>
      <c r="L49" s="2" t="str">
        <f>IF(C49="","",IF(_xlfn.IFNA(VLOOKUP(C49,BaseDatos[[#All],[Llave]:[Por Definir4]],16,0),"No encontrado")="","-",_xlfn.IFNA(VLOOKUP(C49,BaseDatos[[#All],[Llave]:[Objetivo Geográfico]],16,0),"-")))</f>
        <v/>
      </c>
      <c r="M49" s="2" t="str">
        <f>IF(C49="","",IF(_xlfn.IFNA(VLOOKUP(C49,BaseDatos[[#All],[Llave]:[Por Definir4]],17,0),"No encontrado")="","-",_xlfn.IFNA(VLOOKUP(C49,BaseDatos[[#All],[Llave]:[Objetivo Geográfico]],17,0),"-")))</f>
        <v/>
      </c>
    </row>
    <row r="50" spans="1:13" x14ac:dyDescent="0.35">
      <c r="A50" s="44"/>
      <c r="B50" s="46"/>
      <c r="C50" s="44"/>
      <c r="D50" s="46"/>
      <c r="E50" s="43" t="str">
        <f>IF(C50="","",IF(_xlfn.IFNA(VLOOKUP(C50,BaseDatos[[#All],[Llave]:[Objetivo Geográfico]],6,0),"No encontrado")="","-",_xlfn.IFNA(VLOOKUP(C50,BaseDatos[[#All],[Llave]:[Objetivo Geográfico]],6,0),"-")))</f>
        <v/>
      </c>
      <c r="F50" s="45" t="str">
        <f>IF(C50="","",IF(_xlfn.IFNA(VLOOKUP(C50,BaseDatos[[#All],[Llave]:[Por Definir4]],13,0),"No encontrado")="","-",_xlfn.IFNA(VLOOKUP(C50,BaseDatos[[#All],[Llave]:[Por Definir4]],13,0),"-")))</f>
        <v/>
      </c>
      <c r="G50" s="43" t="str">
        <f>IF(C50="","",IF(_xlfn.IFNA(VLOOKUP(C50,BaseDatos[[#All],[Llave]:[Objetivo Geográfico]],2,0),"No disponible en la Base de Datos")="","-",_xlfn.IFNA(VLOOKUP(C50,BaseDatos[[#All],[Llave]:[Objetivo Geográfico]],2,0),"No disponible en la Base de Datos")))</f>
        <v/>
      </c>
      <c r="H50" s="43" t="str">
        <f>IF(C50="","",IF(_xlfn.IFNA(VLOOKUP(C50,BaseDatos[[#All],[Llave]:[Objetivo Geográfico]],11,0),"No encontrado")="","-",_xlfn.IFNA(VLOOKUP(C50,BaseDatos[[#All],[Llave]:[Objetivo Geográfico]],11,0),"-")))</f>
        <v/>
      </c>
      <c r="I50" s="43" t="str">
        <f>IF(C50="","",IF(_xlfn.IFNA(VLOOKUP(C50,BaseDatos[[#All],[Llave]:[Objetivo Geográfico]],12,0),"No encontrado")="","-",_xlfn.IFNA(VLOOKUP(C50,BaseDatos[[#All],[Llave]:[Objetivo Geográfico]],12,0),"-")))</f>
        <v/>
      </c>
      <c r="J50" s="2" t="str">
        <f>IF(C50="","",IF(_xlfn.IFNA(VLOOKUP(C50,BaseDatos[[#All],[Llave]:[Por Definir4]],14,0),"No encontrado")="","-",_xlfn.IFNA(VLOOKUP(C50,BaseDatos[[#All],[Llave]:[Objetivo Geográfico]],14,0),"-")))</f>
        <v/>
      </c>
      <c r="K50" s="2" t="str">
        <f>IF(C50="","",IF(_xlfn.IFNA(VLOOKUP(C50,BaseDatos[[#All],[Llave]:[Por Definir4]],15,0),"No encontrado")="","-",_xlfn.IFNA(VLOOKUP(C50,BaseDatos[[#All],[Llave]:[Objetivo Geográfico]],15,0),"-")))</f>
        <v/>
      </c>
      <c r="L50" s="2" t="str">
        <f>IF(C50="","",IF(_xlfn.IFNA(VLOOKUP(C50,BaseDatos[[#All],[Llave]:[Por Definir4]],16,0),"No encontrado")="","-",_xlfn.IFNA(VLOOKUP(C50,BaseDatos[[#All],[Llave]:[Objetivo Geográfico]],16,0),"-")))</f>
        <v/>
      </c>
      <c r="M50" s="2" t="str">
        <f>IF(C50="","",IF(_xlfn.IFNA(VLOOKUP(C50,BaseDatos[[#All],[Llave]:[Por Definir4]],17,0),"No encontrado")="","-",_xlfn.IFNA(VLOOKUP(C50,BaseDatos[[#All],[Llave]:[Objetivo Geográfico]],17,0),"-")))</f>
        <v/>
      </c>
    </row>
    <row r="51" spans="1:13" x14ac:dyDescent="0.35">
      <c r="A51" s="44"/>
      <c r="B51" s="46"/>
      <c r="C51" s="44"/>
      <c r="D51" s="46"/>
      <c r="E51" s="43" t="str">
        <f>IF(C51="","",IF(_xlfn.IFNA(VLOOKUP(C51,BaseDatos[[#All],[Llave]:[Objetivo Geográfico]],6,0),"No encontrado")="","-",_xlfn.IFNA(VLOOKUP(C51,BaseDatos[[#All],[Llave]:[Objetivo Geográfico]],6,0),"-")))</f>
        <v/>
      </c>
      <c r="F51" s="45" t="str">
        <f>IF(C51="","",IF(_xlfn.IFNA(VLOOKUP(C51,BaseDatos[[#All],[Llave]:[Por Definir4]],13,0),"No encontrado")="","-",_xlfn.IFNA(VLOOKUP(C51,BaseDatos[[#All],[Llave]:[Por Definir4]],13,0),"-")))</f>
        <v/>
      </c>
      <c r="G51" s="43" t="str">
        <f>IF(C51="","",IF(_xlfn.IFNA(VLOOKUP(C51,BaseDatos[[#All],[Llave]:[Objetivo Geográfico]],2,0),"No disponible en la Base de Datos")="","-",_xlfn.IFNA(VLOOKUP(C51,BaseDatos[[#All],[Llave]:[Objetivo Geográfico]],2,0),"No disponible en la Base de Datos")))</f>
        <v/>
      </c>
      <c r="H51" s="43" t="str">
        <f>IF(C51="","",IF(_xlfn.IFNA(VLOOKUP(C51,BaseDatos[[#All],[Llave]:[Objetivo Geográfico]],11,0),"No encontrado")="","-",_xlfn.IFNA(VLOOKUP(C51,BaseDatos[[#All],[Llave]:[Objetivo Geográfico]],11,0),"-")))</f>
        <v/>
      </c>
      <c r="I51" s="43" t="str">
        <f>IF(C51="","",IF(_xlfn.IFNA(VLOOKUP(C51,BaseDatos[[#All],[Llave]:[Objetivo Geográfico]],12,0),"No encontrado")="","-",_xlfn.IFNA(VLOOKUP(C51,BaseDatos[[#All],[Llave]:[Objetivo Geográfico]],12,0),"-")))</f>
        <v/>
      </c>
      <c r="J51" s="2" t="str">
        <f>IF(C51="","",IF(_xlfn.IFNA(VLOOKUP(C51,BaseDatos[[#All],[Llave]:[Por Definir4]],14,0),"No encontrado")="","-",_xlfn.IFNA(VLOOKUP(C51,BaseDatos[[#All],[Llave]:[Objetivo Geográfico]],14,0),"-")))</f>
        <v/>
      </c>
      <c r="K51" s="2" t="str">
        <f>IF(C51="","",IF(_xlfn.IFNA(VLOOKUP(C51,BaseDatos[[#All],[Llave]:[Por Definir4]],15,0),"No encontrado")="","-",_xlfn.IFNA(VLOOKUP(C51,BaseDatos[[#All],[Llave]:[Objetivo Geográfico]],15,0),"-")))</f>
        <v/>
      </c>
      <c r="L51" s="2" t="str">
        <f>IF(C51="","",IF(_xlfn.IFNA(VLOOKUP(C51,BaseDatos[[#All],[Llave]:[Por Definir4]],16,0),"No encontrado")="","-",_xlfn.IFNA(VLOOKUP(C51,BaseDatos[[#All],[Llave]:[Objetivo Geográfico]],16,0),"-")))</f>
        <v/>
      </c>
      <c r="M51" s="2" t="str">
        <f>IF(C51="","",IF(_xlfn.IFNA(VLOOKUP(C51,BaseDatos[[#All],[Llave]:[Por Definir4]],17,0),"No encontrado")="","-",_xlfn.IFNA(VLOOKUP(C51,BaseDatos[[#All],[Llave]:[Objetivo Geográfico]],17,0),"-")))</f>
        <v/>
      </c>
    </row>
    <row r="52" spans="1:13" x14ac:dyDescent="0.35">
      <c r="A52" s="44"/>
      <c r="B52" s="46"/>
      <c r="C52" s="44"/>
      <c r="D52" s="46"/>
      <c r="E52" s="43" t="str">
        <f>IF(C52="","",IF(_xlfn.IFNA(VLOOKUP(C52,BaseDatos[[#All],[Llave]:[Objetivo Geográfico]],6,0),"No encontrado")="","-",_xlfn.IFNA(VLOOKUP(C52,BaseDatos[[#All],[Llave]:[Objetivo Geográfico]],6,0),"-")))</f>
        <v/>
      </c>
      <c r="F52" s="45" t="str">
        <f>IF(C52="","",IF(_xlfn.IFNA(VLOOKUP(C52,BaseDatos[[#All],[Llave]:[Por Definir4]],13,0),"No encontrado")="","-",_xlfn.IFNA(VLOOKUP(C52,BaseDatos[[#All],[Llave]:[Por Definir4]],13,0),"-")))</f>
        <v/>
      </c>
      <c r="G52" s="43" t="str">
        <f>IF(C52="","",IF(_xlfn.IFNA(VLOOKUP(C52,BaseDatos[[#All],[Llave]:[Objetivo Geográfico]],2,0),"No disponible en la Base de Datos")="","-",_xlfn.IFNA(VLOOKUP(C52,BaseDatos[[#All],[Llave]:[Objetivo Geográfico]],2,0),"No disponible en la Base de Datos")))</f>
        <v/>
      </c>
      <c r="H52" s="43" t="str">
        <f>IF(C52="","",IF(_xlfn.IFNA(VLOOKUP(C52,BaseDatos[[#All],[Llave]:[Objetivo Geográfico]],11,0),"No encontrado")="","-",_xlfn.IFNA(VLOOKUP(C52,BaseDatos[[#All],[Llave]:[Objetivo Geográfico]],11,0),"-")))</f>
        <v/>
      </c>
      <c r="I52" s="43" t="str">
        <f>IF(C52="","",IF(_xlfn.IFNA(VLOOKUP(C52,BaseDatos[[#All],[Llave]:[Objetivo Geográfico]],12,0),"No encontrado")="","-",_xlfn.IFNA(VLOOKUP(C52,BaseDatos[[#All],[Llave]:[Objetivo Geográfico]],12,0),"-")))</f>
        <v/>
      </c>
      <c r="J52" s="2" t="str">
        <f>IF(C52="","",IF(_xlfn.IFNA(VLOOKUP(C52,BaseDatos[[#All],[Llave]:[Por Definir4]],14,0),"No encontrado")="","-",_xlfn.IFNA(VLOOKUP(C52,BaseDatos[[#All],[Llave]:[Objetivo Geográfico]],14,0),"-")))</f>
        <v/>
      </c>
      <c r="K52" s="2" t="str">
        <f>IF(C52="","",IF(_xlfn.IFNA(VLOOKUP(C52,BaseDatos[[#All],[Llave]:[Por Definir4]],15,0),"No encontrado")="","-",_xlfn.IFNA(VLOOKUP(C52,BaseDatos[[#All],[Llave]:[Objetivo Geográfico]],15,0),"-")))</f>
        <v/>
      </c>
      <c r="L52" s="2" t="str">
        <f>IF(C52="","",IF(_xlfn.IFNA(VLOOKUP(C52,BaseDatos[[#All],[Llave]:[Por Definir4]],16,0),"No encontrado")="","-",_xlfn.IFNA(VLOOKUP(C52,BaseDatos[[#All],[Llave]:[Objetivo Geográfico]],16,0),"-")))</f>
        <v/>
      </c>
      <c r="M52" s="2" t="str">
        <f>IF(C52="","",IF(_xlfn.IFNA(VLOOKUP(C52,BaseDatos[[#All],[Llave]:[Por Definir4]],17,0),"No encontrado")="","-",_xlfn.IFNA(VLOOKUP(C52,BaseDatos[[#All],[Llave]:[Objetivo Geográfico]],17,0),"-")))</f>
        <v/>
      </c>
    </row>
    <row r="53" spans="1:13" x14ac:dyDescent="0.35">
      <c r="A53" s="44"/>
      <c r="B53" s="46"/>
      <c r="C53" s="44"/>
      <c r="D53" s="46"/>
      <c r="E53" s="43" t="str">
        <f>IF(C53="","",IF(_xlfn.IFNA(VLOOKUP(C53,BaseDatos[[#All],[Llave]:[Objetivo Geográfico]],6,0),"No encontrado")="","-",_xlfn.IFNA(VLOOKUP(C53,BaseDatos[[#All],[Llave]:[Objetivo Geográfico]],6,0),"-")))</f>
        <v/>
      </c>
      <c r="F53" s="45" t="str">
        <f>IF(C53="","",IF(_xlfn.IFNA(VLOOKUP(C53,BaseDatos[[#All],[Llave]:[Por Definir4]],13,0),"No encontrado")="","-",_xlfn.IFNA(VLOOKUP(C53,BaseDatos[[#All],[Llave]:[Por Definir4]],13,0),"-")))</f>
        <v/>
      </c>
      <c r="G53" s="43" t="str">
        <f>IF(C53="","",IF(_xlfn.IFNA(VLOOKUP(C53,BaseDatos[[#All],[Llave]:[Objetivo Geográfico]],2,0),"No disponible en la Base de Datos")="","-",_xlfn.IFNA(VLOOKUP(C53,BaseDatos[[#All],[Llave]:[Objetivo Geográfico]],2,0),"No disponible en la Base de Datos")))</f>
        <v/>
      </c>
      <c r="H53" s="43" t="str">
        <f>IF(C53="","",IF(_xlfn.IFNA(VLOOKUP(C53,BaseDatos[[#All],[Llave]:[Objetivo Geográfico]],11,0),"No encontrado")="","-",_xlfn.IFNA(VLOOKUP(C53,BaseDatos[[#All],[Llave]:[Objetivo Geográfico]],11,0),"-")))</f>
        <v/>
      </c>
      <c r="I53" s="43" t="str">
        <f>IF(C53="","",IF(_xlfn.IFNA(VLOOKUP(C53,BaseDatos[[#All],[Llave]:[Objetivo Geográfico]],12,0),"No encontrado")="","-",_xlfn.IFNA(VLOOKUP(C53,BaseDatos[[#All],[Llave]:[Objetivo Geográfico]],12,0),"-")))</f>
        <v/>
      </c>
      <c r="J53" s="2" t="str">
        <f>IF(C53="","",IF(_xlfn.IFNA(VLOOKUP(C53,BaseDatos[[#All],[Llave]:[Por Definir4]],14,0),"No encontrado")="","-",_xlfn.IFNA(VLOOKUP(C53,BaseDatos[[#All],[Llave]:[Objetivo Geográfico]],14,0),"-")))</f>
        <v/>
      </c>
      <c r="K53" s="2" t="str">
        <f>IF(C53="","",IF(_xlfn.IFNA(VLOOKUP(C53,BaseDatos[[#All],[Llave]:[Por Definir4]],15,0),"No encontrado")="","-",_xlfn.IFNA(VLOOKUP(C53,BaseDatos[[#All],[Llave]:[Objetivo Geográfico]],15,0),"-")))</f>
        <v/>
      </c>
      <c r="L53" s="2" t="str">
        <f>IF(C53="","",IF(_xlfn.IFNA(VLOOKUP(C53,BaseDatos[[#All],[Llave]:[Por Definir4]],16,0),"No encontrado")="","-",_xlfn.IFNA(VLOOKUP(C53,BaseDatos[[#All],[Llave]:[Objetivo Geográfico]],16,0),"-")))</f>
        <v/>
      </c>
      <c r="M53" s="2" t="str">
        <f>IF(C53="","",IF(_xlfn.IFNA(VLOOKUP(C53,BaseDatos[[#All],[Llave]:[Por Definir4]],17,0),"No encontrado")="","-",_xlfn.IFNA(VLOOKUP(C53,BaseDatos[[#All],[Llave]:[Objetivo Geográfico]],17,0),"-")))</f>
        <v/>
      </c>
    </row>
    <row r="54" spans="1:13" x14ac:dyDescent="0.35">
      <c r="A54" s="44"/>
      <c r="B54" s="46"/>
      <c r="C54" s="44"/>
      <c r="D54" s="46"/>
      <c r="E54" s="43" t="str">
        <f>IF(C54="","",IF(_xlfn.IFNA(VLOOKUP(C54,BaseDatos[[#All],[Llave]:[Objetivo Geográfico]],6,0),"No encontrado")="","-",_xlfn.IFNA(VLOOKUP(C54,BaseDatos[[#All],[Llave]:[Objetivo Geográfico]],6,0),"-")))</f>
        <v/>
      </c>
      <c r="F54" s="45" t="str">
        <f>IF(C54="","",IF(_xlfn.IFNA(VLOOKUP(C54,BaseDatos[[#All],[Llave]:[Por Definir4]],13,0),"No encontrado")="","-",_xlfn.IFNA(VLOOKUP(C54,BaseDatos[[#All],[Llave]:[Por Definir4]],13,0),"-")))</f>
        <v/>
      </c>
      <c r="G54" s="43" t="str">
        <f>IF(C54="","",IF(_xlfn.IFNA(VLOOKUP(C54,BaseDatos[[#All],[Llave]:[Objetivo Geográfico]],2,0),"No disponible en la Base de Datos")="","-",_xlfn.IFNA(VLOOKUP(C54,BaseDatos[[#All],[Llave]:[Objetivo Geográfico]],2,0),"No disponible en la Base de Datos")))</f>
        <v/>
      </c>
      <c r="H54" s="43" t="str">
        <f>IF(C54="","",IF(_xlfn.IFNA(VLOOKUP(C54,BaseDatos[[#All],[Llave]:[Objetivo Geográfico]],11,0),"No encontrado")="","-",_xlfn.IFNA(VLOOKUP(C54,BaseDatos[[#All],[Llave]:[Objetivo Geográfico]],11,0),"-")))</f>
        <v/>
      </c>
      <c r="I54" s="43" t="str">
        <f>IF(C54="","",IF(_xlfn.IFNA(VLOOKUP(C54,BaseDatos[[#All],[Llave]:[Objetivo Geográfico]],12,0),"No encontrado")="","-",_xlfn.IFNA(VLOOKUP(C54,BaseDatos[[#All],[Llave]:[Objetivo Geográfico]],12,0),"-")))</f>
        <v/>
      </c>
      <c r="J54" s="2" t="str">
        <f>IF(C54="","",IF(_xlfn.IFNA(VLOOKUP(C54,BaseDatos[[#All],[Llave]:[Por Definir4]],14,0),"No encontrado")="","-",_xlfn.IFNA(VLOOKUP(C54,BaseDatos[[#All],[Llave]:[Objetivo Geográfico]],14,0),"-")))</f>
        <v/>
      </c>
      <c r="K54" s="2" t="str">
        <f>IF(C54="","",IF(_xlfn.IFNA(VLOOKUP(C54,BaseDatos[[#All],[Llave]:[Por Definir4]],15,0),"No encontrado")="","-",_xlfn.IFNA(VLOOKUP(C54,BaseDatos[[#All],[Llave]:[Objetivo Geográfico]],15,0),"-")))</f>
        <v/>
      </c>
      <c r="L54" s="2" t="str">
        <f>IF(C54="","",IF(_xlfn.IFNA(VLOOKUP(C54,BaseDatos[[#All],[Llave]:[Por Definir4]],16,0),"No encontrado")="","-",_xlfn.IFNA(VLOOKUP(C54,BaseDatos[[#All],[Llave]:[Objetivo Geográfico]],16,0),"-")))</f>
        <v/>
      </c>
      <c r="M54" s="2" t="str">
        <f>IF(C54="","",IF(_xlfn.IFNA(VLOOKUP(C54,BaseDatos[[#All],[Llave]:[Por Definir4]],17,0),"No encontrado")="","-",_xlfn.IFNA(VLOOKUP(C54,BaseDatos[[#All],[Llave]:[Objetivo Geográfico]],17,0),"-")))</f>
        <v/>
      </c>
    </row>
    <row r="55" spans="1:13" x14ac:dyDescent="0.35">
      <c r="A55" s="44"/>
      <c r="B55" s="46"/>
      <c r="C55" s="44"/>
      <c r="D55" s="46"/>
      <c r="E55" s="43" t="str">
        <f>IF(C55="","",IF(_xlfn.IFNA(VLOOKUP(C55,BaseDatos[[#All],[Llave]:[Objetivo Geográfico]],6,0),"No encontrado")="","-",_xlfn.IFNA(VLOOKUP(C55,BaseDatos[[#All],[Llave]:[Objetivo Geográfico]],6,0),"-")))</f>
        <v/>
      </c>
      <c r="F55" s="45" t="str">
        <f>IF(C55="","",IF(_xlfn.IFNA(VLOOKUP(C55,BaseDatos[[#All],[Llave]:[Por Definir4]],13,0),"No encontrado")="","-",_xlfn.IFNA(VLOOKUP(C55,BaseDatos[[#All],[Llave]:[Por Definir4]],13,0),"-")))</f>
        <v/>
      </c>
      <c r="G55" s="43" t="str">
        <f>IF(C55="","",IF(_xlfn.IFNA(VLOOKUP(C55,BaseDatos[[#All],[Llave]:[Objetivo Geográfico]],2,0),"No disponible en la Base de Datos")="","-",_xlfn.IFNA(VLOOKUP(C55,BaseDatos[[#All],[Llave]:[Objetivo Geográfico]],2,0),"No disponible en la Base de Datos")))</f>
        <v/>
      </c>
      <c r="H55" s="43" t="str">
        <f>IF(C55="","",IF(_xlfn.IFNA(VLOOKUP(C55,BaseDatos[[#All],[Llave]:[Objetivo Geográfico]],11,0),"No encontrado")="","-",_xlfn.IFNA(VLOOKUP(C55,BaseDatos[[#All],[Llave]:[Objetivo Geográfico]],11,0),"-")))</f>
        <v/>
      </c>
      <c r="I55" s="43" t="str">
        <f>IF(C55="","",IF(_xlfn.IFNA(VLOOKUP(C55,BaseDatos[[#All],[Llave]:[Objetivo Geográfico]],12,0),"No encontrado")="","-",_xlfn.IFNA(VLOOKUP(C55,BaseDatos[[#All],[Llave]:[Objetivo Geográfico]],12,0),"-")))</f>
        <v/>
      </c>
      <c r="J55" s="2" t="str">
        <f>IF(C55="","",IF(_xlfn.IFNA(VLOOKUP(C55,BaseDatos[[#All],[Llave]:[Por Definir4]],14,0),"No encontrado")="","-",_xlfn.IFNA(VLOOKUP(C55,BaseDatos[[#All],[Llave]:[Objetivo Geográfico]],14,0),"-")))</f>
        <v/>
      </c>
      <c r="K55" s="2" t="str">
        <f>IF(C55="","",IF(_xlfn.IFNA(VLOOKUP(C55,BaseDatos[[#All],[Llave]:[Por Definir4]],15,0),"No encontrado")="","-",_xlfn.IFNA(VLOOKUP(C55,BaseDatos[[#All],[Llave]:[Objetivo Geográfico]],15,0),"-")))</f>
        <v/>
      </c>
      <c r="L55" s="2" t="str">
        <f>IF(C55="","",IF(_xlfn.IFNA(VLOOKUP(C55,BaseDatos[[#All],[Llave]:[Por Definir4]],16,0),"No encontrado")="","-",_xlfn.IFNA(VLOOKUP(C55,BaseDatos[[#All],[Llave]:[Objetivo Geográfico]],16,0),"-")))</f>
        <v/>
      </c>
      <c r="M55" s="2" t="str">
        <f>IF(C55="","",IF(_xlfn.IFNA(VLOOKUP(C55,BaseDatos[[#All],[Llave]:[Por Definir4]],17,0),"No encontrado")="","-",_xlfn.IFNA(VLOOKUP(C55,BaseDatos[[#All],[Llave]:[Objetivo Geográfico]],17,0),"-")))</f>
        <v/>
      </c>
    </row>
    <row r="56" spans="1:13" x14ac:dyDescent="0.35">
      <c r="A56" s="44"/>
      <c r="B56" s="46"/>
      <c r="C56" s="44"/>
      <c r="D56" s="46"/>
      <c r="E56" s="43" t="str">
        <f>IF(C56="","",IF(_xlfn.IFNA(VLOOKUP(C56,BaseDatos[[#All],[Llave]:[Objetivo Geográfico]],6,0),"No encontrado")="","-",_xlfn.IFNA(VLOOKUP(C56,BaseDatos[[#All],[Llave]:[Objetivo Geográfico]],6,0),"-")))</f>
        <v/>
      </c>
      <c r="F56" s="45" t="str">
        <f>IF(C56="","",IF(_xlfn.IFNA(VLOOKUP(C56,BaseDatos[[#All],[Llave]:[Por Definir4]],13,0),"No encontrado")="","-",_xlfn.IFNA(VLOOKUP(C56,BaseDatos[[#All],[Llave]:[Por Definir4]],13,0),"-")))</f>
        <v/>
      </c>
      <c r="G56" s="43" t="str">
        <f>IF(C56="","",IF(_xlfn.IFNA(VLOOKUP(C56,BaseDatos[[#All],[Llave]:[Objetivo Geográfico]],2,0),"No disponible en la Base de Datos")="","-",_xlfn.IFNA(VLOOKUP(C56,BaseDatos[[#All],[Llave]:[Objetivo Geográfico]],2,0),"No disponible en la Base de Datos")))</f>
        <v/>
      </c>
      <c r="H56" s="43" t="str">
        <f>IF(C56="","",IF(_xlfn.IFNA(VLOOKUP(C56,BaseDatos[[#All],[Llave]:[Objetivo Geográfico]],11,0),"No encontrado")="","-",_xlfn.IFNA(VLOOKUP(C56,BaseDatos[[#All],[Llave]:[Objetivo Geográfico]],11,0),"-")))</f>
        <v/>
      </c>
      <c r="I56" s="43" t="str">
        <f>IF(C56="","",IF(_xlfn.IFNA(VLOOKUP(C56,BaseDatos[[#All],[Llave]:[Objetivo Geográfico]],12,0),"No encontrado")="","-",_xlfn.IFNA(VLOOKUP(C56,BaseDatos[[#All],[Llave]:[Objetivo Geográfico]],12,0),"-")))</f>
        <v/>
      </c>
      <c r="J56" s="2" t="str">
        <f>IF(C56="","",IF(_xlfn.IFNA(VLOOKUP(C56,BaseDatos[[#All],[Llave]:[Por Definir4]],14,0),"No encontrado")="","-",_xlfn.IFNA(VLOOKUP(C56,BaseDatos[[#All],[Llave]:[Objetivo Geográfico]],14,0),"-")))</f>
        <v/>
      </c>
      <c r="K56" s="2" t="str">
        <f>IF(C56="","",IF(_xlfn.IFNA(VLOOKUP(C56,BaseDatos[[#All],[Llave]:[Por Definir4]],15,0),"No encontrado")="","-",_xlfn.IFNA(VLOOKUP(C56,BaseDatos[[#All],[Llave]:[Objetivo Geográfico]],15,0),"-")))</f>
        <v/>
      </c>
      <c r="L56" s="2" t="str">
        <f>IF(C56="","",IF(_xlfn.IFNA(VLOOKUP(C56,BaseDatos[[#All],[Llave]:[Por Definir4]],16,0),"No encontrado")="","-",_xlfn.IFNA(VLOOKUP(C56,BaseDatos[[#All],[Llave]:[Objetivo Geográfico]],16,0),"-")))</f>
        <v/>
      </c>
      <c r="M56" s="2" t="str">
        <f>IF(C56="","",IF(_xlfn.IFNA(VLOOKUP(C56,BaseDatos[[#All],[Llave]:[Por Definir4]],17,0),"No encontrado")="","-",_xlfn.IFNA(VLOOKUP(C56,BaseDatos[[#All],[Llave]:[Objetivo Geográfico]],17,0),"-")))</f>
        <v/>
      </c>
    </row>
    <row r="57" spans="1:13" x14ac:dyDescent="0.35">
      <c r="A57" s="44"/>
      <c r="B57" s="46"/>
      <c r="C57" s="44"/>
      <c r="D57" s="46"/>
      <c r="E57" s="43" t="str">
        <f>IF(C57="","",IF(_xlfn.IFNA(VLOOKUP(C57,BaseDatos[[#All],[Llave]:[Objetivo Geográfico]],6,0),"No encontrado")="","-",_xlfn.IFNA(VLOOKUP(C57,BaseDatos[[#All],[Llave]:[Objetivo Geográfico]],6,0),"-")))</f>
        <v/>
      </c>
      <c r="F57" s="45" t="str">
        <f>IF(C57="","",IF(_xlfn.IFNA(VLOOKUP(C57,BaseDatos[[#All],[Llave]:[Por Definir4]],13,0),"No encontrado")="","-",_xlfn.IFNA(VLOOKUP(C57,BaseDatos[[#All],[Llave]:[Por Definir4]],13,0),"-")))</f>
        <v/>
      </c>
      <c r="G57" s="43" t="str">
        <f>IF(C57="","",IF(_xlfn.IFNA(VLOOKUP(C57,BaseDatos[[#All],[Llave]:[Objetivo Geográfico]],2,0),"No disponible en la Base de Datos")="","-",_xlfn.IFNA(VLOOKUP(C57,BaseDatos[[#All],[Llave]:[Objetivo Geográfico]],2,0),"No disponible en la Base de Datos")))</f>
        <v/>
      </c>
      <c r="H57" s="43" t="str">
        <f>IF(C57="","",IF(_xlfn.IFNA(VLOOKUP(C57,BaseDatos[[#All],[Llave]:[Objetivo Geográfico]],11,0),"No encontrado")="","-",_xlfn.IFNA(VLOOKUP(C57,BaseDatos[[#All],[Llave]:[Objetivo Geográfico]],11,0),"-")))</f>
        <v/>
      </c>
      <c r="I57" s="43" t="str">
        <f>IF(C57="","",IF(_xlfn.IFNA(VLOOKUP(C57,BaseDatos[[#All],[Llave]:[Objetivo Geográfico]],12,0),"No encontrado")="","-",_xlfn.IFNA(VLOOKUP(C57,BaseDatos[[#All],[Llave]:[Objetivo Geográfico]],12,0),"-")))</f>
        <v/>
      </c>
      <c r="J57" s="2" t="str">
        <f>IF(C57="","",IF(_xlfn.IFNA(VLOOKUP(C57,BaseDatos[[#All],[Llave]:[Por Definir4]],14,0),"No encontrado")="","-",_xlfn.IFNA(VLOOKUP(C57,BaseDatos[[#All],[Llave]:[Objetivo Geográfico]],14,0),"-")))</f>
        <v/>
      </c>
      <c r="K57" s="2" t="str">
        <f>IF(C57="","",IF(_xlfn.IFNA(VLOOKUP(C57,BaseDatos[[#All],[Llave]:[Por Definir4]],15,0),"No encontrado")="","-",_xlfn.IFNA(VLOOKUP(C57,BaseDatos[[#All],[Llave]:[Objetivo Geográfico]],15,0),"-")))</f>
        <v/>
      </c>
      <c r="L57" s="2" t="str">
        <f>IF(C57="","",IF(_xlfn.IFNA(VLOOKUP(C57,BaseDatos[[#All],[Llave]:[Por Definir4]],16,0),"No encontrado")="","-",_xlfn.IFNA(VLOOKUP(C57,BaseDatos[[#All],[Llave]:[Objetivo Geográfico]],16,0),"-")))</f>
        <v/>
      </c>
      <c r="M57" s="2" t="str">
        <f>IF(C57="","",IF(_xlfn.IFNA(VLOOKUP(C57,BaseDatos[[#All],[Llave]:[Por Definir4]],17,0),"No encontrado")="","-",_xlfn.IFNA(VLOOKUP(C57,BaseDatos[[#All],[Llave]:[Objetivo Geográfico]],17,0),"-")))</f>
        <v/>
      </c>
    </row>
    <row r="58" spans="1:13" x14ac:dyDescent="0.35">
      <c r="A58" s="44"/>
      <c r="B58" s="46"/>
      <c r="C58" s="44"/>
      <c r="D58" s="46"/>
      <c r="E58" s="43" t="str">
        <f>IF(C58="","",IF(_xlfn.IFNA(VLOOKUP(C58,BaseDatos[[#All],[Llave]:[Objetivo Geográfico]],6,0),"No encontrado")="","-",_xlfn.IFNA(VLOOKUP(C58,BaseDatos[[#All],[Llave]:[Objetivo Geográfico]],6,0),"-")))</f>
        <v/>
      </c>
      <c r="F58" s="45" t="str">
        <f>IF(C58="","",IF(_xlfn.IFNA(VLOOKUP(C58,BaseDatos[[#All],[Llave]:[Por Definir4]],13,0),"No encontrado")="","-",_xlfn.IFNA(VLOOKUP(C58,BaseDatos[[#All],[Llave]:[Por Definir4]],13,0),"-")))</f>
        <v/>
      </c>
      <c r="G58" s="43" t="str">
        <f>IF(C58="","",IF(_xlfn.IFNA(VLOOKUP(C58,BaseDatos[[#All],[Llave]:[Objetivo Geográfico]],2,0),"No disponible en la Base de Datos")="","-",_xlfn.IFNA(VLOOKUP(C58,BaseDatos[[#All],[Llave]:[Objetivo Geográfico]],2,0),"No disponible en la Base de Datos")))</f>
        <v/>
      </c>
      <c r="H58" s="43" t="str">
        <f>IF(C58="","",IF(_xlfn.IFNA(VLOOKUP(C58,BaseDatos[[#All],[Llave]:[Objetivo Geográfico]],11,0),"No encontrado")="","-",_xlfn.IFNA(VLOOKUP(C58,BaseDatos[[#All],[Llave]:[Objetivo Geográfico]],11,0),"-")))</f>
        <v/>
      </c>
      <c r="I58" s="43" t="str">
        <f>IF(C58="","",IF(_xlfn.IFNA(VLOOKUP(C58,BaseDatos[[#All],[Llave]:[Objetivo Geográfico]],12,0),"No encontrado")="","-",_xlfn.IFNA(VLOOKUP(C58,BaseDatos[[#All],[Llave]:[Objetivo Geográfico]],12,0),"-")))</f>
        <v/>
      </c>
      <c r="J58" s="2" t="str">
        <f>IF(C58="","",IF(_xlfn.IFNA(VLOOKUP(C58,BaseDatos[[#All],[Llave]:[Por Definir4]],14,0),"No encontrado")="","-",_xlfn.IFNA(VLOOKUP(C58,BaseDatos[[#All],[Llave]:[Objetivo Geográfico]],14,0),"-")))</f>
        <v/>
      </c>
      <c r="K58" s="2" t="str">
        <f>IF(C58="","",IF(_xlfn.IFNA(VLOOKUP(C58,BaseDatos[[#All],[Llave]:[Por Definir4]],15,0),"No encontrado")="","-",_xlfn.IFNA(VLOOKUP(C58,BaseDatos[[#All],[Llave]:[Objetivo Geográfico]],15,0),"-")))</f>
        <v/>
      </c>
      <c r="L58" s="2" t="str">
        <f>IF(C58="","",IF(_xlfn.IFNA(VLOOKUP(C58,BaseDatos[[#All],[Llave]:[Por Definir4]],16,0),"No encontrado")="","-",_xlfn.IFNA(VLOOKUP(C58,BaseDatos[[#All],[Llave]:[Objetivo Geográfico]],16,0),"-")))</f>
        <v/>
      </c>
      <c r="M58" s="2" t="str">
        <f>IF(C58="","",IF(_xlfn.IFNA(VLOOKUP(C58,BaseDatos[[#All],[Llave]:[Por Definir4]],17,0),"No encontrado")="","-",_xlfn.IFNA(VLOOKUP(C58,BaseDatos[[#All],[Llave]:[Objetivo Geográfico]],17,0),"-")))</f>
        <v/>
      </c>
    </row>
    <row r="59" spans="1:13" x14ac:dyDescent="0.35">
      <c r="A59" s="44"/>
      <c r="B59" s="46"/>
      <c r="C59" s="44"/>
      <c r="D59" s="46"/>
      <c r="E59" s="43" t="str">
        <f>IF(C59="","",IF(_xlfn.IFNA(VLOOKUP(C59,BaseDatos[[#All],[Llave]:[Objetivo Geográfico]],6,0),"No encontrado")="","-",_xlfn.IFNA(VLOOKUP(C59,BaseDatos[[#All],[Llave]:[Objetivo Geográfico]],6,0),"-")))</f>
        <v/>
      </c>
      <c r="F59" s="45" t="str">
        <f>IF(C59="","",IF(_xlfn.IFNA(VLOOKUP(C59,BaseDatos[[#All],[Llave]:[Por Definir4]],13,0),"No encontrado")="","-",_xlfn.IFNA(VLOOKUP(C59,BaseDatos[[#All],[Llave]:[Por Definir4]],13,0),"-")))</f>
        <v/>
      </c>
      <c r="G59" s="43" t="str">
        <f>IF(C59="","",IF(_xlfn.IFNA(VLOOKUP(C59,BaseDatos[[#All],[Llave]:[Objetivo Geográfico]],2,0),"No disponible en la Base de Datos")="","-",_xlfn.IFNA(VLOOKUP(C59,BaseDatos[[#All],[Llave]:[Objetivo Geográfico]],2,0),"No disponible en la Base de Datos")))</f>
        <v/>
      </c>
      <c r="H59" s="43" t="str">
        <f>IF(C59="","",IF(_xlfn.IFNA(VLOOKUP(C59,BaseDatos[[#All],[Llave]:[Objetivo Geográfico]],11,0),"No encontrado")="","-",_xlfn.IFNA(VLOOKUP(C59,BaseDatos[[#All],[Llave]:[Objetivo Geográfico]],11,0),"-")))</f>
        <v/>
      </c>
      <c r="I59" s="43" t="str">
        <f>IF(C59="","",IF(_xlfn.IFNA(VLOOKUP(C59,BaseDatos[[#All],[Llave]:[Objetivo Geográfico]],12,0),"No encontrado")="","-",_xlfn.IFNA(VLOOKUP(C59,BaseDatos[[#All],[Llave]:[Objetivo Geográfico]],12,0),"-")))</f>
        <v/>
      </c>
      <c r="J59" s="2" t="str">
        <f>IF(C59="","",IF(_xlfn.IFNA(VLOOKUP(C59,BaseDatos[[#All],[Llave]:[Por Definir4]],14,0),"No encontrado")="","-",_xlfn.IFNA(VLOOKUP(C59,BaseDatos[[#All],[Llave]:[Objetivo Geográfico]],14,0),"-")))</f>
        <v/>
      </c>
      <c r="K59" s="2" t="str">
        <f>IF(C59="","",IF(_xlfn.IFNA(VLOOKUP(C59,BaseDatos[[#All],[Llave]:[Por Definir4]],15,0),"No encontrado")="","-",_xlfn.IFNA(VLOOKUP(C59,BaseDatos[[#All],[Llave]:[Objetivo Geográfico]],15,0),"-")))</f>
        <v/>
      </c>
      <c r="L59" s="2" t="str">
        <f>IF(C59="","",IF(_xlfn.IFNA(VLOOKUP(C59,BaseDatos[[#All],[Llave]:[Por Definir4]],16,0),"No encontrado")="","-",_xlfn.IFNA(VLOOKUP(C59,BaseDatos[[#All],[Llave]:[Objetivo Geográfico]],16,0),"-")))</f>
        <v/>
      </c>
      <c r="M59" s="2" t="str">
        <f>IF(C59="","",IF(_xlfn.IFNA(VLOOKUP(C59,BaseDatos[[#All],[Llave]:[Por Definir4]],17,0),"No encontrado")="","-",_xlfn.IFNA(VLOOKUP(C59,BaseDatos[[#All],[Llave]:[Objetivo Geográfico]],17,0),"-")))</f>
        <v/>
      </c>
    </row>
    <row r="60" spans="1:13" x14ac:dyDescent="0.35">
      <c r="A60" s="44"/>
      <c r="B60" s="46"/>
      <c r="C60" s="44"/>
      <c r="D60" s="46"/>
      <c r="E60" s="43" t="str">
        <f>IF(C60="","",IF(_xlfn.IFNA(VLOOKUP(C60,BaseDatos[[#All],[Llave]:[Objetivo Geográfico]],6,0),"No encontrado")="","-",_xlfn.IFNA(VLOOKUP(C60,BaseDatos[[#All],[Llave]:[Objetivo Geográfico]],6,0),"-")))</f>
        <v/>
      </c>
      <c r="F60" s="45" t="str">
        <f>IF(C60="","",IF(_xlfn.IFNA(VLOOKUP(C60,BaseDatos[[#All],[Llave]:[Por Definir4]],13,0),"No encontrado")="","-",_xlfn.IFNA(VLOOKUP(C60,BaseDatos[[#All],[Llave]:[Por Definir4]],13,0),"-")))</f>
        <v/>
      </c>
      <c r="G60" s="43" t="str">
        <f>IF(C60="","",IF(_xlfn.IFNA(VLOOKUP(C60,BaseDatos[[#All],[Llave]:[Objetivo Geográfico]],2,0),"No disponible en la Base de Datos")="","-",_xlfn.IFNA(VLOOKUP(C60,BaseDatos[[#All],[Llave]:[Objetivo Geográfico]],2,0),"No disponible en la Base de Datos")))</f>
        <v/>
      </c>
      <c r="H60" s="43" t="str">
        <f>IF(C60="","",IF(_xlfn.IFNA(VLOOKUP(C60,BaseDatos[[#All],[Llave]:[Objetivo Geográfico]],11,0),"No encontrado")="","-",_xlfn.IFNA(VLOOKUP(C60,BaseDatos[[#All],[Llave]:[Objetivo Geográfico]],11,0),"-")))</f>
        <v/>
      </c>
      <c r="I60" s="43" t="str">
        <f>IF(C60="","",IF(_xlfn.IFNA(VLOOKUP(C60,BaseDatos[[#All],[Llave]:[Objetivo Geográfico]],12,0),"No encontrado")="","-",_xlfn.IFNA(VLOOKUP(C60,BaseDatos[[#All],[Llave]:[Objetivo Geográfico]],12,0),"-")))</f>
        <v/>
      </c>
      <c r="J60" s="2" t="str">
        <f>IF(C60="","",IF(_xlfn.IFNA(VLOOKUP(C60,BaseDatos[[#All],[Llave]:[Por Definir4]],14,0),"No encontrado")="","-",_xlfn.IFNA(VLOOKUP(C60,BaseDatos[[#All],[Llave]:[Objetivo Geográfico]],14,0),"-")))</f>
        <v/>
      </c>
      <c r="K60" s="2" t="str">
        <f>IF(C60="","",IF(_xlfn.IFNA(VLOOKUP(C60,BaseDatos[[#All],[Llave]:[Por Definir4]],15,0),"No encontrado")="","-",_xlfn.IFNA(VLOOKUP(C60,BaseDatos[[#All],[Llave]:[Objetivo Geográfico]],15,0),"-")))</f>
        <v/>
      </c>
      <c r="L60" s="2" t="str">
        <f>IF(C60="","",IF(_xlfn.IFNA(VLOOKUP(C60,BaseDatos[[#All],[Llave]:[Por Definir4]],16,0),"No encontrado")="","-",_xlfn.IFNA(VLOOKUP(C60,BaseDatos[[#All],[Llave]:[Objetivo Geográfico]],16,0),"-")))</f>
        <v/>
      </c>
      <c r="M60" s="2" t="str">
        <f>IF(C60="","",IF(_xlfn.IFNA(VLOOKUP(C60,BaseDatos[[#All],[Llave]:[Por Definir4]],17,0),"No encontrado")="","-",_xlfn.IFNA(VLOOKUP(C60,BaseDatos[[#All],[Llave]:[Objetivo Geográfico]],17,0),"-")))</f>
        <v/>
      </c>
    </row>
    <row r="61" spans="1:13" x14ac:dyDescent="0.35">
      <c r="A61" s="44"/>
      <c r="B61" s="46"/>
      <c r="C61" s="44"/>
      <c r="D61" s="46"/>
      <c r="E61" s="43" t="str">
        <f>IF(C61="","",IF(_xlfn.IFNA(VLOOKUP(C61,BaseDatos[[#All],[Llave]:[Objetivo Geográfico]],6,0),"No encontrado")="","-",_xlfn.IFNA(VLOOKUP(C61,BaseDatos[[#All],[Llave]:[Objetivo Geográfico]],6,0),"-")))</f>
        <v/>
      </c>
      <c r="F61" s="45" t="str">
        <f>IF(C61="","",IF(_xlfn.IFNA(VLOOKUP(C61,BaseDatos[[#All],[Llave]:[Por Definir4]],13,0),"No encontrado")="","-",_xlfn.IFNA(VLOOKUP(C61,BaseDatos[[#All],[Llave]:[Por Definir4]],13,0),"-")))</f>
        <v/>
      </c>
      <c r="G61" s="43" t="str">
        <f>IF(C61="","",IF(_xlfn.IFNA(VLOOKUP(C61,BaseDatos[[#All],[Llave]:[Objetivo Geográfico]],2,0),"No disponible en la Base de Datos")="","-",_xlfn.IFNA(VLOOKUP(C61,BaseDatos[[#All],[Llave]:[Objetivo Geográfico]],2,0),"No disponible en la Base de Datos")))</f>
        <v/>
      </c>
      <c r="H61" s="43" t="str">
        <f>IF(C61="","",IF(_xlfn.IFNA(VLOOKUP(C61,BaseDatos[[#All],[Llave]:[Objetivo Geográfico]],11,0),"No encontrado")="","-",_xlfn.IFNA(VLOOKUP(C61,BaseDatos[[#All],[Llave]:[Objetivo Geográfico]],11,0),"-")))</f>
        <v/>
      </c>
      <c r="I61" s="43" t="str">
        <f>IF(C61="","",IF(_xlfn.IFNA(VLOOKUP(C61,BaseDatos[[#All],[Llave]:[Objetivo Geográfico]],12,0),"No encontrado")="","-",_xlfn.IFNA(VLOOKUP(C61,BaseDatos[[#All],[Llave]:[Objetivo Geográfico]],12,0),"-")))</f>
        <v/>
      </c>
      <c r="J61" s="2" t="str">
        <f>IF(C61="","",IF(_xlfn.IFNA(VLOOKUP(C61,BaseDatos[[#All],[Llave]:[Por Definir4]],14,0),"No encontrado")="","-",_xlfn.IFNA(VLOOKUP(C61,BaseDatos[[#All],[Llave]:[Objetivo Geográfico]],14,0),"-")))</f>
        <v/>
      </c>
      <c r="K61" s="2" t="str">
        <f>IF(C61="","",IF(_xlfn.IFNA(VLOOKUP(C61,BaseDatos[[#All],[Llave]:[Por Definir4]],15,0),"No encontrado")="","-",_xlfn.IFNA(VLOOKUP(C61,BaseDatos[[#All],[Llave]:[Objetivo Geográfico]],15,0),"-")))</f>
        <v/>
      </c>
      <c r="L61" s="2" t="str">
        <f>IF(C61="","",IF(_xlfn.IFNA(VLOOKUP(C61,BaseDatos[[#All],[Llave]:[Por Definir4]],16,0),"No encontrado")="","-",_xlfn.IFNA(VLOOKUP(C61,BaseDatos[[#All],[Llave]:[Objetivo Geográfico]],16,0),"-")))</f>
        <v/>
      </c>
      <c r="M61" s="2" t="str">
        <f>IF(C61="","",IF(_xlfn.IFNA(VLOOKUP(C61,BaseDatos[[#All],[Llave]:[Por Definir4]],17,0),"No encontrado")="","-",_xlfn.IFNA(VLOOKUP(C61,BaseDatos[[#All],[Llave]:[Objetivo Geográfico]],17,0),"-")))</f>
        <v/>
      </c>
    </row>
    <row r="62" spans="1:13" x14ac:dyDescent="0.35">
      <c r="A62" s="44"/>
      <c r="B62" s="46"/>
      <c r="C62" s="44"/>
      <c r="D62" s="46"/>
      <c r="E62" s="43" t="str">
        <f>IF(C62="","",IF(_xlfn.IFNA(VLOOKUP(C62,BaseDatos[[#All],[Llave]:[Objetivo Geográfico]],6,0),"No encontrado")="","-",_xlfn.IFNA(VLOOKUP(C62,BaseDatos[[#All],[Llave]:[Objetivo Geográfico]],6,0),"-")))</f>
        <v/>
      </c>
      <c r="F62" s="45" t="str">
        <f>IF(C62="","",IF(_xlfn.IFNA(VLOOKUP(C62,BaseDatos[[#All],[Llave]:[Por Definir4]],13,0),"No encontrado")="","-",_xlfn.IFNA(VLOOKUP(C62,BaseDatos[[#All],[Llave]:[Por Definir4]],13,0),"-")))</f>
        <v/>
      </c>
      <c r="G62" s="43" t="str">
        <f>IF(C62="","",IF(_xlfn.IFNA(VLOOKUP(C62,BaseDatos[[#All],[Llave]:[Objetivo Geográfico]],2,0),"No disponible en la Base de Datos")="","-",_xlfn.IFNA(VLOOKUP(C62,BaseDatos[[#All],[Llave]:[Objetivo Geográfico]],2,0),"No disponible en la Base de Datos")))</f>
        <v/>
      </c>
      <c r="H62" s="43" t="str">
        <f>IF(C62="","",IF(_xlfn.IFNA(VLOOKUP(C62,BaseDatos[[#All],[Llave]:[Objetivo Geográfico]],11,0),"No encontrado")="","-",_xlfn.IFNA(VLOOKUP(C62,BaseDatos[[#All],[Llave]:[Objetivo Geográfico]],11,0),"-")))</f>
        <v/>
      </c>
      <c r="I62" s="43" t="str">
        <f>IF(C62="","",IF(_xlfn.IFNA(VLOOKUP(C62,BaseDatos[[#All],[Llave]:[Objetivo Geográfico]],12,0),"No encontrado")="","-",_xlfn.IFNA(VLOOKUP(C62,BaseDatos[[#All],[Llave]:[Objetivo Geográfico]],12,0),"-")))</f>
        <v/>
      </c>
      <c r="J62" s="2" t="str">
        <f>IF(C62="","",IF(_xlfn.IFNA(VLOOKUP(C62,BaseDatos[[#All],[Llave]:[Por Definir4]],14,0),"No encontrado")="","-",_xlfn.IFNA(VLOOKUP(C62,BaseDatos[[#All],[Llave]:[Objetivo Geográfico]],14,0),"-")))</f>
        <v/>
      </c>
      <c r="K62" s="2" t="str">
        <f>IF(C62="","",IF(_xlfn.IFNA(VLOOKUP(C62,BaseDatos[[#All],[Llave]:[Por Definir4]],15,0),"No encontrado")="","-",_xlfn.IFNA(VLOOKUP(C62,BaseDatos[[#All],[Llave]:[Objetivo Geográfico]],15,0),"-")))</f>
        <v/>
      </c>
      <c r="L62" s="2" t="str">
        <f>IF(C62="","",IF(_xlfn.IFNA(VLOOKUP(C62,BaseDatos[[#All],[Llave]:[Por Definir4]],16,0),"No encontrado")="","-",_xlfn.IFNA(VLOOKUP(C62,BaseDatos[[#All],[Llave]:[Objetivo Geográfico]],16,0),"-")))</f>
        <v/>
      </c>
      <c r="M62" s="2" t="str">
        <f>IF(C62="","",IF(_xlfn.IFNA(VLOOKUP(C62,BaseDatos[[#All],[Llave]:[Por Definir4]],17,0),"No encontrado")="","-",_xlfn.IFNA(VLOOKUP(C62,BaseDatos[[#All],[Llave]:[Objetivo Geográfico]],17,0),"-")))</f>
        <v/>
      </c>
    </row>
    <row r="63" spans="1:13" x14ac:dyDescent="0.35">
      <c r="A63" s="44"/>
      <c r="B63" s="46"/>
      <c r="C63" s="44"/>
      <c r="D63" s="46"/>
      <c r="E63" s="43" t="str">
        <f>IF(C63="","",IF(_xlfn.IFNA(VLOOKUP(C63,BaseDatos[[#All],[Llave]:[Objetivo Geográfico]],6,0),"No encontrado")="","-",_xlfn.IFNA(VLOOKUP(C63,BaseDatos[[#All],[Llave]:[Objetivo Geográfico]],6,0),"-")))</f>
        <v/>
      </c>
      <c r="F63" s="45" t="str">
        <f>IF(C63="","",IF(_xlfn.IFNA(VLOOKUP(C63,BaseDatos[[#All],[Llave]:[Por Definir4]],13,0),"No encontrado")="","-",_xlfn.IFNA(VLOOKUP(C63,BaseDatos[[#All],[Llave]:[Por Definir4]],13,0),"-")))</f>
        <v/>
      </c>
      <c r="G63" s="43" t="str">
        <f>IF(C63="","",IF(_xlfn.IFNA(VLOOKUP(C63,BaseDatos[[#All],[Llave]:[Objetivo Geográfico]],2,0),"No disponible en la Base de Datos")="","-",_xlfn.IFNA(VLOOKUP(C63,BaseDatos[[#All],[Llave]:[Objetivo Geográfico]],2,0),"No disponible en la Base de Datos")))</f>
        <v/>
      </c>
      <c r="H63" s="43" t="str">
        <f>IF(C63="","",IF(_xlfn.IFNA(VLOOKUP(C63,BaseDatos[[#All],[Llave]:[Objetivo Geográfico]],11,0),"No encontrado")="","-",_xlfn.IFNA(VLOOKUP(C63,BaseDatos[[#All],[Llave]:[Objetivo Geográfico]],11,0),"-")))</f>
        <v/>
      </c>
      <c r="I63" s="43" t="str">
        <f>IF(C63="","",IF(_xlfn.IFNA(VLOOKUP(C63,BaseDatos[[#All],[Llave]:[Objetivo Geográfico]],12,0),"No encontrado")="","-",_xlfn.IFNA(VLOOKUP(C63,BaseDatos[[#All],[Llave]:[Objetivo Geográfico]],12,0),"-")))</f>
        <v/>
      </c>
      <c r="J63" s="2" t="str">
        <f>IF(C63="","",IF(_xlfn.IFNA(VLOOKUP(C63,BaseDatos[[#All],[Llave]:[Por Definir4]],14,0),"No encontrado")="","-",_xlfn.IFNA(VLOOKUP(C63,BaseDatos[[#All],[Llave]:[Objetivo Geográfico]],14,0),"-")))</f>
        <v/>
      </c>
      <c r="K63" s="2" t="str">
        <f>IF(C63="","",IF(_xlfn.IFNA(VLOOKUP(C63,BaseDatos[[#All],[Llave]:[Por Definir4]],15,0),"No encontrado")="","-",_xlfn.IFNA(VLOOKUP(C63,BaseDatos[[#All],[Llave]:[Objetivo Geográfico]],15,0),"-")))</f>
        <v/>
      </c>
      <c r="L63" s="2" t="str">
        <f>IF(C63="","",IF(_xlfn.IFNA(VLOOKUP(C63,BaseDatos[[#All],[Llave]:[Por Definir4]],16,0),"No encontrado")="","-",_xlfn.IFNA(VLOOKUP(C63,BaseDatos[[#All],[Llave]:[Objetivo Geográfico]],16,0),"-")))</f>
        <v/>
      </c>
      <c r="M63" s="2" t="str">
        <f>IF(C63="","",IF(_xlfn.IFNA(VLOOKUP(C63,BaseDatos[[#All],[Llave]:[Por Definir4]],17,0),"No encontrado")="","-",_xlfn.IFNA(VLOOKUP(C63,BaseDatos[[#All],[Llave]:[Objetivo Geográfico]],17,0),"-")))</f>
        <v/>
      </c>
    </row>
    <row r="64" spans="1:13" x14ac:dyDescent="0.35">
      <c r="A64" s="44"/>
      <c r="B64" s="46"/>
      <c r="C64" s="44"/>
      <c r="D64" s="46"/>
      <c r="E64" s="43" t="str">
        <f>IF(C64="","",IF(_xlfn.IFNA(VLOOKUP(C64,BaseDatos[[#All],[Llave]:[Objetivo Geográfico]],6,0),"No encontrado")="","-",_xlfn.IFNA(VLOOKUP(C64,BaseDatos[[#All],[Llave]:[Objetivo Geográfico]],6,0),"-")))</f>
        <v/>
      </c>
      <c r="F64" s="45" t="str">
        <f>IF(C64="","",IF(_xlfn.IFNA(VLOOKUP(C64,BaseDatos[[#All],[Llave]:[Por Definir4]],13,0),"No encontrado")="","-",_xlfn.IFNA(VLOOKUP(C64,BaseDatos[[#All],[Llave]:[Por Definir4]],13,0),"-")))</f>
        <v/>
      </c>
      <c r="G64" s="43" t="str">
        <f>IF(C64="","",IF(_xlfn.IFNA(VLOOKUP(C64,BaseDatos[[#All],[Llave]:[Objetivo Geográfico]],2,0),"No disponible en la Base de Datos")="","-",_xlfn.IFNA(VLOOKUP(C64,BaseDatos[[#All],[Llave]:[Objetivo Geográfico]],2,0),"No disponible en la Base de Datos")))</f>
        <v/>
      </c>
      <c r="H64" s="43" t="str">
        <f>IF(C64="","",IF(_xlfn.IFNA(VLOOKUP(C64,BaseDatos[[#All],[Llave]:[Objetivo Geográfico]],11,0),"No encontrado")="","-",_xlfn.IFNA(VLOOKUP(C64,BaseDatos[[#All],[Llave]:[Objetivo Geográfico]],11,0),"-")))</f>
        <v/>
      </c>
      <c r="I64" s="43" t="str">
        <f>IF(C64="","",IF(_xlfn.IFNA(VLOOKUP(C64,BaseDatos[[#All],[Llave]:[Objetivo Geográfico]],12,0),"No encontrado")="","-",_xlfn.IFNA(VLOOKUP(C64,BaseDatos[[#All],[Llave]:[Objetivo Geográfico]],12,0),"-")))</f>
        <v/>
      </c>
      <c r="J64" s="2" t="str">
        <f>IF(C64="","",IF(_xlfn.IFNA(VLOOKUP(C64,BaseDatos[[#All],[Llave]:[Por Definir4]],14,0),"No encontrado")="","-",_xlfn.IFNA(VLOOKUP(C64,BaseDatos[[#All],[Llave]:[Objetivo Geográfico]],14,0),"-")))</f>
        <v/>
      </c>
      <c r="K64" s="2" t="str">
        <f>IF(C64="","",IF(_xlfn.IFNA(VLOOKUP(C64,BaseDatos[[#All],[Llave]:[Por Definir4]],15,0),"No encontrado")="","-",_xlfn.IFNA(VLOOKUP(C64,BaseDatos[[#All],[Llave]:[Objetivo Geográfico]],15,0),"-")))</f>
        <v/>
      </c>
      <c r="L64" s="2" t="str">
        <f>IF(C64="","",IF(_xlfn.IFNA(VLOOKUP(C64,BaseDatos[[#All],[Llave]:[Por Definir4]],16,0),"No encontrado")="","-",_xlfn.IFNA(VLOOKUP(C64,BaseDatos[[#All],[Llave]:[Objetivo Geográfico]],16,0),"-")))</f>
        <v/>
      </c>
      <c r="M64" s="2" t="str">
        <f>IF(C64="","",IF(_xlfn.IFNA(VLOOKUP(C64,BaseDatos[[#All],[Llave]:[Por Definir4]],17,0),"No encontrado")="","-",_xlfn.IFNA(VLOOKUP(C64,BaseDatos[[#All],[Llave]:[Objetivo Geográfico]],17,0),"-")))</f>
        <v/>
      </c>
    </row>
    <row r="65" spans="1:13" x14ac:dyDescent="0.35">
      <c r="A65" s="44"/>
      <c r="B65" s="46"/>
      <c r="C65" s="44"/>
      <c r="D65" s="46"/>
      <c r="E65" s="43" t="str">
        <f>IF(C65="","",IF(_xlfn.IFNA(VLOOKUP(C65,BaseDatos[[#All],[Llave]:[Objetivo Geográfico]],6,0),"No encontrado")="","-",_xlfn.IFNA(VLOOKUP(C65,BaseDatos[[#All],[Llave]:[Objetivo Geográfico]],6,0),"-")))</f>
        <v/>
      </c>
      <c r="F65" s="45" t="str">
        <f>IF(C65="","",IF(_xlfn.IFNA(VLOOKUP(C65,BaseDatos[[#All],[Llave]:[Por Definir4]],13,0),"No encontrado")="","-",_xlfn.IFNA(VLOOKUP(C65,BaseDatos[[#All],[Llave]:[Por Definir4]],13,0),"-")))</f>
        <v/>
      </c>
      <c r="G65" s="43" t="str">
        <f>IF(C65="","",IF(_xlfn.IFNA(VLOOKUP(C65,BaseDatos[[#All],[Llave]:[Objetivo Geográfico]],2,0),"No disponible en la Base de Datos")="","-",_xlfn.IFNA(VLOOKUP(C65,BaseDatos[[#All],[Llave]:[Objetivo Geográfico]],2,0),"No disponible en la Base de Datos")))</f>
        <v/>
      </c>
      <c r="H65" s="43" t="str">
        <f>IF(C65="","",IF(_xlfn.IFNA(VLOOKUP(C65,BaseDatos[[#All],[Llave]:[Objetivo Geográfico]],11,0),"No encontrado")="","-",_xlfn.IFNA(VLOOKUP(C65,BaseDatos[[#All],[Llave]:[Objetivo Geográfico]],11,0),"-")))</f>
        <v/>
      </c>
      <c r="I65" s="43" t="str">
        <f>IF(C65="","",IF(_xlfn.IFNA(VLOOKUP(C65,BaseDatos[[#All],[Llave]:[Objetivo Geográfico]],12,0),"No encontrado")="","-",_xlfn.IFNA(VLOOKUP(C65,BaseDatos[[#All],[Llave]:[Objetivo Geográfico]],12,0),"-")))</f>
        <v/>
      </c>
      <c r="J65" s="2" t="str">
        <f>IF(C65="","",IF(_xlfn.IFNA(VLOOKUP(C65,BaseDatos[[#All],[Llave]:[Por Definir4]],14,0),"No encontrado")="","-",_xlfn.IFNA(VLOOKUP(C65,BaseDatos[[#All],[Llave]:[Objetivo Geográfico]],14,0),"-")))</f>
        <v/>
      </c>
      <c r="K65" s="2" t="str">
        <f>IF(C65="","",IF(_xlfn.IFNA(VLOOKUP(C65,BaseDatos[[#All],[Llave]:[Por Definir4]],15,0),"No encontrado")="","-",_xlfn.IFNA(VLOOKUP(C65,BaseDatos[[#All],[Llave]:[Objetivo Geográfico]],15,0),"-")))</f>
        <v/>
      </c>
      <c r="L65" s="2" t="str">
        <f>IF(C65="","",IF(_xlfn.IFNA(VLOOKUP(C65,BaseDatos[[#All],[Llave]:[Por Definir4]],16,0),"No encontrado")="","-",_xlfn.IFNA(VLOOKUP(C65,BaseDatos[[#All],[Llave]:[Objetivo Geográfico]],16,0),"-")))</f>
        <v/>
      </c>
      <c r="M65" s="2" t="str">
        <f>IF(C65="","",IF(_xlfn.IFNA(VLOOKUP(C65,BaseDatos[[#All],[Llave]:[Por Definir4]],17,0),"No encontrado")="","-",_xlfn.IFNA(VLOOKUP(C65,BaseDatos[[#All],[Llave]:[Objetivo Geográfico]],17,0),"-")))</f>
        <v/>
      </c>
    </row>
    <row r="66" spans="1:13" x14ac:dyDescent="0.35">
      <c r="A66" s="44"/>
      <c r="B66" s="46"/>
      <c r="C66" s="44"/>
      <c r="D66" s="46"/>
      <c r="E66" s="43" t="str">
        <f>IF(C66="","",IF(_xlfn.IFNA(VLOOKUP(C66,BaseDatos[[#All],[Llave]:[Objetivo Geográfico]],6,0),"No encontrado")="","-",_xlfn.IFNA(VLOOKUP(C66,BaseDatos[[#All],[Llave]:[Objetivo Geográfico]],6,0),"-")))</f>
        <v/>
      </c>
      <c r="F66" s="45" t="str">
        <f>IF(C66="","",IF(_xlfn.IFNA(VLOOKUP(C66,BaseDatos[[#All],[Llave]:[Por Definir4]],13,0),"No encontrado")="","-",_xlfn.IFNA(VLOOKUP(C66,BaseDatos[[#All],[Llave]:[Por Definir4]],13,0),"-")))</f>
        <v/>
      </c>
      <c r="G66" s="43" t="str">
        <f>IF(C66="","",IF(_xlfn.IFNA(VLOOKUP(C66,BaseDatos[[#All],[Llave]:[Objetivo Geográfico]],2,0),"No disponible en la Base de Datos")="","-",_xlfn.IFNA(VLOOKUP(C66,BaseDatos[[#All],[Llave]:[Objetivo Geográfico]],2,0),"No disponible en la Base de Datos")))</f>
        <v/>
      </c>
      <c r="H66" s="43" t="str">
        <f>IF(C66="","",IF(_xlfn.IFNA(VLOOKUP(C66,BaseDatos[[#All],[Llave]:[Objetivo Geográfico]],11,0),"No encontrado")="","-",_xlfn.IFNA(VLOOKUP(C66,BaseDatos[[#All],[Llave]:[Objetivo Geográfico]],11,0),"-")))</f>
        <v/>
      </c>
      <c r="I66" s="43" t="str">
        <f>IF(C66="","",IF(_xlfn.IFNA(VLOOKUP(C66,BaseDatos[[#All],[Llave]:[Objetivo Geográfico]],12,0),"No encontrado")="","-",_xlfn.IFNA(VLOOKUP(C66,BaseDatos[[#All],[Llave]:[Objetivo Geográfico]],12,0),"-")))</f>
        <v/>
      </c>
      <c r="J66" s="2" t="str">
        <f>IF(C66="","",IF(_xlfn.IFNA(VLOOKUP(C66,BaseDatos[[#All],[Llave]:[Por Definir4]],14,0),"No encontrado")="","-",_xlfn.IFNA(VLOOKUP(C66,BaseDatos[[#All],[Llave]:[Objetivo Geográfico]],14,0),"-")))</f>
        <v/>
      </c>
      <c r="K66" s="2" t="str">
        <f>IF(C66="","",IF(_xlfn.IFNA(VLOOKUP(C66,BaseDatos[[#All],[Llave]:[Por Definir4]],15,0),"No encontrado")="","-",_xlfn.IFNA(VLOOKUP(C66,BaseDatos[[#All],[Llave]:[Objetivo Geográfico]],15,0),"-")))</f>
        <v/>
      </c>
      <c r="L66" s="2" t="str">
        <f>IF(C66="","",IF(_xlfn.IFNA(VLOOKUP(C66,BaseDatos[[#All],[Llave]:[Por Definir4]],16,0),"No encontrado")="","-",_xlfn.IFNA(VLOOKUP(C66,BaseDatos[[#All],[Llave]:[Objetivo Geográfico]],16,0),"-")))</f>
        <v/>
      </c>
      <c r="M66" s="2" t="str">
        <f>IF(C66="","",IF(_xlfn.IFNA(VLOOKUP(C66,BaseDatos[[#All],[Llave]:[Por Definir4]],17,0),"No encontrado")="","-",_xlfn.IFNA(VLOOKUP(C66,BaseDatos[[#All],[Llave]:[Objetivo Geográfico]],17,0),"-")))</f>
        <v/>
      </c>
    </row>
    <row r="67" spans="1:13" x14ac:dyDescent="0.35">
      <c r="A67" s="44"/>
      <c r="B67" s="46"/>
      <c r="C67" s="44"/>
      <c r="D67" s="46"/>
      <c r="E67" s="43" t="str">
        <f>IF(C67="","",IF(_xlfn.IFNA(VLOOKUP(C67,BaseDatos[[#All],[Llave]:[Objetivo Geográfico]],6,0),"No encontrado")="","-",_xlfn.IFNA(VLOOKUP(C67,BaseDatos[[#All],[Llave]:[Objetivo Geográfico]],6,0),"-")))</f>
        <v/>
      </c>
      <c r="F67" s="45" t="str">
        <f>IF(C67="","",IF(_xlfn.IFNA(VLOOKUP(C67,BaseDatos[[#All],[Llave]:[Por Definir4]],13,0),"No encontrado")="","-",_xlfn.IFNA(VLOOKUP(C67,BaseDatos[[#All],[Llave]:[Por Definir4]],13,0),"-")))</f>
        <v/>
      </c>
      <c r="G67" s="43" t="str">
        <f>IF(C67="","",IF(_xlfn.IFNA(VLOOKUP(C67,BaseDatos[[#All],[Llave]:[Objetivo Geográfico]],2,0),"No disponible en la Base de Datos")="","-",_xlfn.IFNA(VLOOKUP(C67,BaseDatos[[#All],[Llave]:[Objetivo Geográfico]],2,0),"No disponible en la Base de Datos")))</f>
        <v/>
      </c>
      <c r="H67" s="43" t="str">
        <f>IF(C67="","",IF(_xlfn.IFNA(VLOOKUP(C67,BaseDatos[[#All],[Llave]:[Objetivo Geográfico]],11,0),"No encontrado")="","-",_xlfn.IFNA(VLOOKUP(C67,BaseDatos[[#All],[Llave]:[Objetivo Geográfico]],11,0),"-")))</f>
        <v/>
      </c>
      <c r="I67" s="43" t="str">
        <f>IF(C67="","",IF(_xlfn.IFNA(VLOOKUP(C67,BaseDatos[[#All],[Llave]:[Objetivo Geográfico]],12,0),"No encontrado")="","-",_xlfn.IFNA(VLOOKUP(C67,BaseDatos[[#All],[Llave]:[Objetivo Geográfico]],12,0),"-")))</f>
        <v/>
      </c>
      <c r="J67" s="2" t="str">
        <f>IF(C67="","",IF(_xlfn.IFNA(VLOOKUP(C67,BaseDatos[[#All],[Llave]:[Por Definir4]],14,0),"No encontrado")="","-",_xlfn.IFNA(VLOOKUP(C67,BaseDatos[[#All],[Llave]:[Objetivo Geográfico]],14,0),"-")))</f>
        <v/>
      </c>
      <c r="K67" s="2" t="str">
        <f>IF(C67="","",IF(_xlfn.IFNA(VLOOKUP(C67,BaseDatos[[#All],[Llave]:[Por Definir4]],15,0),"No encontrado")="","-",_xlfn.IFNA(VLOOKUP(C67,BaseDatos[[#All],[Llave]:[Objetivo Geográfico]],15,0),"-")))</f>
        <v/>
      </c>
      <c r="L67" s="2" t="str">
        <f>IF(C67="","",IF(_xlfn.IFNA(VLOOKUP(C67,BaseDatos[[#All],[Llave]:[Por Definir4]],16,0),"No encontrado")="","-",_xlfn.IFNA(VLOOKUP(C67,BaseDatos[[#All],[Llave]:[Objetivo Geográfico]],16,0),"-")))</f>
        <v/>
      </c>
      <c r="M67" s="2" t="str">
        <f>IF(C67="","",IF(_xlfn.IFNA(VLOOKUP(C67,BaseDatos[[#All],[Llave]:[Por Definir4]],17,0),"No encontrado")="","-",_xlfn.IFNA(VLOOKUP(C67,BaseDatos[[#All],[Llave]:[Objetivo Geográfico]],17,0),"-")))</f>
        <v/>
      </c>
    </row>
    <row r="68" spans="1:13" x14ac:dyDescent="0.35">
      <c r="A68" s="44"/>
      <c r="B68" s="46"/>
      <c r="C68" s="44"/>
      <c r="D68" s="46"/>
      <c r="E68" s="43" t="str">
        <f>IF(C68="","",IF(_xlfn.IFNA(VLOOKUP(C68,BaseDatos[[#All],[Llave]:[Objetivo Geográfico]],6,0),"No encontrado")="","-",_xlfn.IFNA(VLOOKUP(C68,BaseDatos[[#All],[Llave]:[Objetivo Geográfico]],6,0),"-")))</f>
        <v/>
      </c>
      <c r="F68" s="45" t="str">
        <f>IF(C68="","",IF(_xlfn.IFNA(VLOOKUP(C68,BaseDatos[[#All],[Llave]:[Por Definir4]],13,0),"No encontrado")="","-",_xlfn.IFNA(VLOOKUP(C68,BaseDatos[[#All],[Llave]:[Por Definir4]],13,0),"-")))</f>
        <v/>
      </c>
      <c r="G68" s="43" t="str">
        <f>IF(C68="","",IF(_xlfn.IFNA(VLOOKUP(C68,BaseDatos[[#All],[Llave]:[Objetivo Geográfico]],2,0),"No disponible en la Base de Datos")="","-",_xlfn.IFNA(VLOOKUP(C68,BaseDatos[[#All],[Llave]:[Objetivo Geográfico]],2,0),"No disponible en la Base de Datos")))</f>
        <v/>
      </c>
      <c r="H68" s="43" t="str">
        <f>IF(C68="","",IF(_xlfn.IFNA(VLOOKUP(C68,BaseDatos[[#All],[Llave]:[Objetivo Geográfico]],11,0),"No encontrado")="","-",_xlfn.IFNA(VLOOKUP(C68,BaseDatos[[#All],[Llave]:[Objetivo Geográfico]],11,0),"-")))</f>
        <v/>
      </c>
      <c r="I68" s="43" t="str">
        <f>IF(C68="","",IF(_xlfn.IFNA(VLOOKUP(C68,BaseDatos[[#All],[Llave]:[Objetivo Geográfico]],12,0),"No encontrado")="","-",_xlfn.IFNA(VLOOKUP(C68,BaseDatos[[#All],[Llave]:[Objetivo Geográfico]],12,0),"-")))</f>
        <v/>
      </c>
      <c r="J68" s="2" t="str">
        <f>IF(C68="","",IF(_xlfn.IFNA(VLOOKUP(C68,BaseDatos[[#All],[Llave]:[Por Definir4]],14,0),"No encontrado")="","-",_xlfn.IFNA(VLOOKUP(C68,BaseDatos[[#All],[Llave]:[Objetivo Geográfico]],14,0),"-")))</f>
        <v/>
      </c>
      <c r="K68" s="2" t="str">
        <f>IF(C68="","",IF(_xlfn.IFNA(VLOOKUP(C68,BaseDatos[[#All],[Llave]:[Por Definir4]],15,0),"No encontrado")="","-",_xlfn.IFNA(VLOOKUP(C68,BaseDatos[[#All],[Llave]:[Objetivo Geográfico]],15,0),"-")))</f>
        <v/>
      </c>
      <c r="L68" s="2" t="str">
        <f>IF(C68="","",IF(_xlfn.IFNA(VLOOKUP(C68,BaseDatos[[#All],[Llave]:[Por Definir4]],16,0),"No encontrado")="","-",_xlfn.IFNA(VLOOKUP(C68,BaseDatos[[#All],[Llave]:[Objetivo Geográfico]],16,0),"-")))</f>
        <v/>
      </c>
      <c r="M68" s="2" t="str">
        <f>IF(C68="","",IF(_xlfn.IFNA(VLOOKUP(C68,BaseDatos[[#All],[Llave]:[Por Definir4]],17,0),"No encontrado")="","-",_xlfn.IFNA(VLOOKUP(C68,BaseDatos[[#All],[Llave]:[Objetivo Geográfico]],17,0),"-")))</f>
        <v/>
      </c>
    </row>
    <row r="69" spans="1:13" x14ac:dyDescent="0.35">
      <c r="A69" s="44"/>
      <c r="B69" s="46"/>
      <c r="C69" s="44"/>
      <c r="D69" s="46"/>
      <c r="E69" s="43" t="str">
        <f>IF(C69="","",IF(_xlfn.IFNA(VLOOKUP(C69,BaseDatos[[#All],[Llave]:[Objetivo Geográfico]],6,0),"No encontrado")="","-",_xlfn.IFNA(VLOOKUP(C69,BaseDatos[[#All],[Llave]:[Objetivo Geográfico]],6,0),"-")))</f>
        <v/>
      </c>
      <c r="F69" s="45" t="str">
        <f>IF(C69="","",IF(_xlfn.IFNA(VLOOKUP(C69,BaseDatos[[#All],[Llave]:[Por Definir4]],13,0),"No encontrado")="","-",_xlfn.IFNA(VLOOKUP(C69,BaseDatos[[#All],[Llave]:[Por Definir4]],13,0),"-")))</f>
        <v/>
      </c>
      <c r="G69" s="43" t="str">
        <f>IF(C69="","",IF(_xlfn.IFNA(VLOOKUP(C69,BaseDatos[[#All],[Llave]:[Objetivo Geográfico]],2,0),"No disponible en la Base de Datos")="","-",_xlfn.IFNA(VLOOKUP(C69,BaseDatos[[#All],[Llave]:[Objetivo Geográfico]],2,0),"No disponible en la Base de Datos")))</f>
        <v/>
      </c>
      <c r="H69" s="43" t="str">
        <f>IF(C69="","",IF(_xlfn.IFNA(VLOOKUP(C69,BaseDatos[[#All],[Llave]:[Objetivo Geográfico]],11,0),"No encontrado")="","-",_xlfn.IFNA(VLOOKUP(C69,BaseDatos[[#All],[Llave]:[Objetivo Geográfico]],11,0),"-")))</f>
        <v/>
      </c>
      <c r="I69" s="43" t="str">
        <f>IF(C69="","",IF(_xlfn.IFNA(VLOOKUP(C69,BaseDatos[[#All],[Llave]:[Objetivo Geográfico]],12,0),"No encontrado")="","-",_xlfn.IFNA(VLOOKUP(C69,BaseDatos[[#All],[Llave]:[Objetivo Geográfico]],12,0),"-")))</f>
        <v/>
      </c>
      <c r="J69" s="2" t="str">
        <f>IF(C69="","",IF(_xlfn.IFNA(VLOOKUP(C69,BaseDatos[[#All],[Llave]:[Por Definir4]],14,0),"No encontrado")="","-",_xlfn.IFNA(VLOOKUP(C69,BaseDatos[[#All],[Llave]:[Objetivo Geográfico]],14,0),"-")))</f>
        <v/>
      </c>
      <c r="K69" s="2" t="str">
        <f>IF(C69="","",IF(_xlfn.IFNA(VLOOKUP(C69,BaseDatos[[#All],[Llave]:[Por Definir4]],15,0),"No encontrado")="","-",_xlfn.IFNA(VLOOKUP(C69,BaseDatos[[#All],[Llave]:[Objetivo Geográfico]],15,0),"-")))</f>
        <v/>
      </c>
      <c r="L69" s="2" t="str">
        <f>IF(C69="","",IF(_xlfn.IFNA(VLOOKUP(C69,BaseDatos[[#All],[Llave]:[Por Definir4]],16,0),"No encontrado")="","-",_xlfn.IFNA(VLOOKUP(C69,BaseDatos[[#All],[Llave]:[Objetivo Geográfico]],16,0),"-")))</f>
        <v/>
      </c>
      <c r="M69" s="2" t="str">
        <f>IF(C69="","",IF(_xlfn.IFNA(VLOOKUP(C69,BaseDatos[[#All],[Llave]:[Por Definir4]],17,0),"No encontrado")="","-",_xlfn.IFNA(VLOOKUP(C69,BaseDatos[[#All],[Llave]:[Objetivo Geográfico]],17,0),"-")))</f>
        <v/>
      </c>
    </row>
    <row r="70" spans="1:13" x14ac:dyDescent="0.35">
      <c r="A70" s="44"/>
      <c r="B70" s="46"/>
      <c r="C70" s="44"/>
      <c r="D70" s="46"/>
      <c r="E70" s="43" t="str">
        <f>IF(C70="","",IF(_xlfn.IFNA(VLOOKUP(C70,BaseDatos[[#All],[Llave]:[Objetivo Geográfico]],6,0),"No encontrado")="","-",_xlfn.IFNA(VLOOKUP(C70,BaseDatos[[#All],[Llave]:[Objetivo Geográfico]],6,0),"-")))</f>
        <v/>
      </c>
      <c r="F70" s="45" t="str">
        <f>IF(C70="","",IF(_xlfn.IFNA(VLOOKUP(C70,BaseDatos[[#All],[Llave]:[Por Definir4]],13,0),"No encontrado")="","-",_xlfn.IFNA(VLOOKUP(C70,BaseDatos[[#All],[Llave]:[Por Definir4]],13,0),"-")))</f>
        <v/>
      </c>
      <c r="G70" s="43" t="str">
        <f>IF(C70="","",IF(_xlfn.IFNA(VLOOKUP(C70,BaseDatos[[#All],[Llave]:[Objetivo Geográfico]],2,0),"No disponible en la Base de Datos")="","-",_xlfn.IFNA(VLOOKUP(C70,BaseDatos[[#All],[Llave]:[Objetivo Geográfico]],2,0),"No disponible en la Base de Datos")))</f>
        <v/>
      </c>
      <c r="H70" s="43" t="str">
        <f>IF(C70="","",IF(_xlfn.IFNA(VLOOKUP(C70,BaseDatos[[#All],[Llave]:[Objetivo Geográfico]],11,0),"No encontrado")="","-",_xlfn.IFNA(VLOOKUP(C70,BaseDatos[[#All],[Llave]:[Objetivo Geográfico]],11,0),"-")))</f>
        <v/>
      </c>
      <c r="I70" s="43" t="str">
        <f>IF(C70="","",IF(_xlfn.IFNA(VLOOKUP(C70,BaseDatos[[#All],[Llave]:[Objetivo Geográfico]],12,0),"No encontrado")="","-",_xlfn.IFNA(VLOOKUP(C70,BaseDatos[[#All],[Llave]:[Objetivo Geográfico]],12,0),"-")))</f>
        <v/>
      </c>
      <c r="J70" s="2" t="str">
        <f>IF(C70="","",IF(_xlfn.IFNA(VLOOKUP(C70,BaseDatos[[#All],[Llave]:[Por Definir4]],14,0),"No encontrado")="","-",_xlfn.IFNA(VLOOKUP(C70,BaseDatos[[#All],[Llave]:[Objetivo Geográfico]],14,0),"-")))</f>
        <v/>
      </c>
      <c r="K70" s="2" t="str">
        <f>IF(C70="","",IF(_xlfn.IFNA(VLOOKUP(C70,BaseDatos[[#All],[Llave]:[Por Definir4]],15,0),"No encontrado")="","-",_xlfn.IFNA(VLOOKUP(C70,BaseDatos[[#All],[Llave]:[Objetivo Geográfico]],15,0),"-")))</f>
        <v/>
      </c>
      <c r="L70" s="2" t="str">
        <f>IF(C70="","",IF(_xlfn.IFNA(VLOOKUP(C70,BaseDatos[[#All],[Llave]:[Por Definir4]],16,0),"No encontrado")="","-",_xlfn.IFNA(VLOOKUP(C70,BaseDatos[[#All],[Llave]:[Objetivo Geográfico]],16,0),"-")))</f>
        <v/>
      </c>
      <c r="M70" s="2" t="str">
        <f>IF(C70="","",IF(_xlfn.IFNA(VLOOKUP(C70,BaseDatos[[#All],[Llave]:[Por Definir4]],17,0),"No encontrado")="","-",_xlfn.IFNA(VLOOKUP(C70,BaseDatos[[#All],[Llave]:[Objetivo Geográfico]],17,0),"-")))</f>
        <v/>
      </c>
    </row>
    <row r="71" spans="1:13" x14ac:dyDescent="0.35">
      <c r="A71" s="44"/>
      <c r="B71" s="46"/>
      <c r="C71" s="44"/>
      <c r="D71" s="46"/>
      <c r="E71" s="43" t="str">
        <f>IF(C71="","",IF(_xlfn.IFNA(VLOOKUP(C71,BaseDatos[[#All],[Llave]:[Objetivo Geográfico]],6,0),"No encontrado")="","-",_xlfn.IFNA(VLOOKUP(C71,BaseDatos[[#All],[Llave]:[Objetivo Geográfico]],6,0),"-")))</f>
        <v/>
      </c>
      <c r="F71" s="45" t="str">
        <f>IF(C71="","",IF(_xlfn.IFNA(VLOOKUP(C71,BaseDatos[[#All],[Llave]:[Por Definir4]],13,0),"No encontrado")="","-",_xlfn.IFNA(VLOOKUP(C71,BaseDatos[[#All],[Llave]:[Por Definir4]],13,0),"-")))</f>
        <v/>
      </c>
      <c r="G71" s="43" t="str">
        <f>IF(C71="","",IF(_xlfn.IFNA(VLOOKUP(C71,BaseDatos[[#All],[Llave]:[Objetivo Geográfico]],2,0),"No disponible en la Base de Datos")="","-",_xlfn.IFNA(VLOOKUP(C71,BaseDatos[[#All],[Llave]:[Objetivo Geográfico]],2,0),"No disponible en la Base de Datos")))</f>
        <v/>
      </c>
      <c r="H71" s="43" t="str">
        <f>IF(C71="","",IF(_xlfn.IFNA(VLOOKUP(C71,BaseDatos[[#All],[Llave]:[Objetivo Geográfico]],11,0),"No encontrado")="","-",_xlfn.IFNA(VLOOKUP(C71,BaseDatos[[#All],[Llave]:[Objetivo Geográfico]],11,0),"-")))</f>
        <v/>
      </c>
      <c r="I71" s="43" t="str">
        <f>IF(C71="","",IF(_xlfn.IFNA(VLOOKUP(C71,BaseDatos[[#All],[Llave]:[Objetivo Geográfico]],12,0),"No encontrado")="","-",_xlfn.IFNA(VLOOKUP(C71,BaseDatos[[#All],[Llave]:[Objetivo Geográfico]],12,0),"-")))</f>
        <v/>
      </c>
      <c r="J71" s="2" t="str">
        <f>IF(C71="","",IF(_xlfn.IFNA(VLOOKUP(C71,BaseDatos[[#All],[Llave]:[Por Definir4]],14,0),"No encontrado")="","-",_xlfn.IFNA(VLOOKUP(C71,BaseDatos[[#All],[Llave]:[Objetivo Geográfico]],14,0),"-")))</f>
        <v/>
      </c>
      <c r="K71" s="2" t="str">
        <f>IF(C71="","",IF(_xlfn.IFNA(VLOOKUP(C71,BaseDatos[[#All],[Llave]:[Por Definir4]],15,0),"No encontrado")="","-",_xlfn.IFNA(VLOOKUP(C71,BaseDatos[[#All],[Llave]:[Objetivo Geográfico]],15,0),"-")))</f>
        <v/>
      </c>
      <c r="L71" s="2" t="str">
        <f>IF(C71="","",IF(_xlfn.IFNA(VLOOKUP(C71,BaseDatos[[#All],[Llave]:[Por Definir4]],16,0),"No encontrado")="","-",_xlfn.IFNA(VLOOKUP(C71,BaseDatos[[#All],[Llave]:[Objetivo Geográfico]],16,0),"-")))</f>
        <v/>
      </c>
      <c r="M71" s="2" t="str">
        <f>IF(C71="","",IF(_xlfn.IFNA(VLOOKUP(C71,BaseDatos[[#All],[Llave]:[Por Definir4]],17,0),"No encontrado")="","-",_xlfn.IFNA(VLOOKUP(C71,BaseDatos[[#All],[Llave]:[Objetivo Geográfico]],17,0),"-")))</f>
        <v/>
      </c>
    </row>
    <row r="72" spans="1:13" x14ac:dyDescent="0.35">
      <c r="A72" s="44"/>
      <c r="B72" s="46"/>
      <c r="C72" s="44"/>
      <c r="D72" s="46"/>
      <c r="E72" s="43" t="str">
        <f>IF(C72="","",IF(_xlfn.IFNA(VLOOKUP(C72,BaseDatos[[#All],[Llave]:[Objetivo Geográfico]],6,0),"No encontrado")="","-",_xlfn.IFNA(VLOOKUP(C72,BaseDatos[[#All],[Llave]:[Objetivo Geográfico]],6,0),"-")))</f>
        <v/>
      </c>
      <c r="F72" s="45" t="str">
        <f>IF(C72="","",IF(_xlfn.IFNA(VLOOKUP(C72,BaseDatos[[#All],[Llave]:[Por Definir4]],13,0),"No encontrado")="","-",_xlfn.IFNA(VLOOKUP(C72,BaseDatos[[#All],[Llave]:[Por Definir4]],13,0),"-")))</f>
        <v/>
      </c>
      <c r="G72" s="43" t="str">
        <f>IF(C72="","",IF(_xlfn.IFNA(VLOOKUP(C72,BaseDatos[[#All],[Llave]:[Objetivo Geográfico]],2,0),"No disponible en la Base de Datos")="","-",_xlfn.IFNA(VLOOKUP(C72,BaseDatos[[#All],[Llave]:[Objetivo Geográfico]],2,0),"No disponible en la Base de Datos")))</f>
        <v/>
      </c>
      <c r="H72" s="43" t="str">
        <f>IF(C72="","",IF(_xlfn.IFNA(VLOOKUP(C72,BaseDatos[[#All],[Llave]:[Objetivo Geográfico]],11,0),"No encontrado")="","-",_xlfn.IFNA(VLOOKUP(C72,BaseDatos[[#All],[Llave]:[Objetivo Geográfico]],11,0),"-")))</f>
        <v/>
      </c>
      <c r="I72" s="43" t="str">
        <f>IF(C72="","",IF(_xlfn.IFNA(VLOOKUP(C72,BaseDatos[[#All],[Llave]:[Objetivo Geográfico]],12,0),"No encontrado")="","-",_xlfn.IFNA(VLOOKUP(C72,BaseDatos[[#All],[Llave]:[Objetivo Geográfico]],12,0),"-")))</f>
        <v/>
      </c>
      <c r="J72" s="2" t="str">
        <f>IF(C72="","",IF(_xlfn.IFNA(VLOOKUP(C72,BaseDatos[[#All],[Llave]:[Por Definir4]],14,0),"No encontrado")="","-",_xlfn.IFNA(VLOOKUP(C72,BaseDatos[[#All],[Llave]:[Objetivo Geográfico]],14,0),"-")))</f>
        <v/>
      </c>
      <c r="K72" s="2" t="str">
        <f>IF(C72="","",IF(_xlfn.IFNA(VLOOKUP(C72,BaseDatos[[#All],[Llave]:[Por Definir4]],15,0),"No encontrado")="","-",_xlfn.IFNA(VLOOKUP(C72,BaseDatos[[#All],[Llave]:[Objetivo Geográfico]],15,0),"-")))</f>
        <v/>
      </c>
      <c r="L72" s="2" t="str">
        <f>IF(C72="","",IF(_xlfn.IFNA(VLOOKUP(C72,BaseDatos[[#All],[Llave]:[Por Definir4]],16,0),"No encontrado")="","-",_xlfn.IFNA(VLOOKUP(C72,BaseDatos[[#All],[Llave]:[Objetivo Geográfico]],16,0),"-")))</f>
        <v/>
      </c>
      <c r="M72" s="2" t="str">
        <f>IF(C72="","",IF(_xlfn.IFNA(VLOOKUP(C72,BaseDatos[[#All],[Llave]:[Por Definir4]],17,0),"No encontrado")="","-",_xlfn.IFNA(VLOOKUP(C72,BaseDatos[[#All],[Llave]:[Objetivo Geográfico]],17,0),"-")))</f>
        <v/>
      </c>
    </row>
    <row r="73" spans="1:13" x14ac:dyDescent="0.35">
      <c r="A73" s="44"/>
      <c r="B73" s="46"/>
      <c r="C73" s="44"/>
      <c r="D73" s="46"/>
      <c r="E73" s="43" t="str">
        <f>IF(C73="","",IF(_xlfn.IFNA(VLOOKUP(C73,BaseDatos[[#All],[Llave]:[Objetivo Geográfico]],6,0),"No encontrado")="","-",_xlfn.IFNA(VLOOKUP(C73,BaseDatos[[#All],[Llave]:[Objetivo Geográfico]],6,0),"-")))</f>
        <v/>
      </c>
      <c r="F73" s="45" t="str">
        <f>IF(C73="","",IF(_xlfn.IFNA(VLOOKUP(C73,BaseDatos[[#All],[Llave]:[Por Definir4]],13,0),"No encontrado")="","-",_xlfn.IFNA(VLOOKUP(C73,BaseDatos[[#All],[Llave]:[Por Definir4]],13,0),"-")))</f>
        <v/>
      </c>
      <c r="G73" s="43" t="str">
        <f>IF(C73="","",IF(_xlfn.IFNA(VLOOKUP(C73,BaseDatos[[#All],[Llave]:[Objetivo Geográfico]],2,0),"No disponible en la Base de Datos")="","-",_xlfn.IFNA(VLOOKUP(C73,BaseDatos[[#All],[Llave]:[Objetivo Geográfico]],2,0),"No disponible en la Base de Datos")))</f>
        <v/>
      </c>
      <c r="H73" s="43" t="str">
        <f>IF(C73="","",IF(_xlfn.IFNA(VLOOKUP(C73,BaseDatos[[#All],[Llave]:[Objetivo Geográfico]],11,0),"No encontrado")="","-",_xlfn.IFNA(VLOOKUP(C73,BaseDatos[[#All],[Llave]:[Objetivo Geográfico]],11,0),"-")))</f>
        <v/>
      </c>
      <c r="I73" s="43" t="str">
        <f>IF(C73="","",IF(_xlfn.IFNA(VLOOKUP(C73,BaseDatos[[#All],[Llave]:[Objetivo Geográfico]],12,0),"No encontrado")="","-",_xlfn.IFNA(VLOOKUP(C73,BaseDatos[[#All],[Llave]:[Objetivo Geográfico]],12,0),"-")))</f>
        <v/>
      </c>
      <c r="J73" s="2" t="str">
        <f>IF(C73="","",IF(_xlfn.IFNA(VLOOKUP(C73,BaseDatos[[#All],[Llave]:[Por Definir4]],14,0),"No encontrado")="","-",_xlfn.IFNA(VLOOKUP(C73,BaseDatos[[#All],[Llave]:[Objetivo Geográfico]],14,0),"-")))</f>
        <v/>
      </c>
      <c r="K73" s="2" t="str">
        <f>IF(C73="","",IF(_xlfn.IFNA(VLOOKUP(C73,BaseDatos[[#All],[Llave]:[Por Definir4]],15,0),"No encontrado")="","-",_xlfn.IFNA(VLOOKUP(C73,BaseDatos[[#All],[Llave]:[Objetivo Geográfico]],15,0),"-")))</f>
        <v/>
      </c>
      <c r="L73" s="2" t="str">
        <f>IF(C73="","",IF(_xlfn.IFNA(VLOOKUP(C73,BaseDatos[[#All],[Llave]:[Por Definir4]],16,0),"No encontrado")="","-",_xlfn.IFNA(VLOOKUP(C73,BaseDatos[[#All],[Llave]:[Objetivo Geográfico]],16,0),"-")))</f>
        <v/>
      </c>
      <c r="M73" s="2" t="str">
        <f>IF(C73="","",IF(_xlfn.IFNA(VLOOKUP(C73,BaseDatos[[#All],[Llave]:[Por Definir4]],17,0),"No encontrado")="","-",_xlfn.IFNA(VLOOKUP(C73,BaseDatos[[#All],[Llave]:[Objetivo Geográfico]],17,0),"-")))</f>
        <v/>
      </c>
    </row>
    <row r="74" spans="1:13" x14ac:dyDescent="0.35">
      <c r="A74" s="44"/>
      <c r="B74" s="46"/>
      <c r="C74" s="44"/>
      <c r="D74" s="46"/>
      <c r="E74" s="43" t="str">
        <f>IF(C74="","",IF(_xlfn.IFNA(VLOOKUP(C74,BaseDatos[[#All],[Llave]:[Objetivo Geográfico]],6,0),"No encontrado")="","-",_xlfn.IFNA(VLOOKUP(C74,BaseDatos[[#All],[Llave]:[Objetivo Geográfico]],6,0),"-")))</f>
        <v/>
      </c>
      <c r="F74" s="45" t="str">
        <f>IF(C74="","",IF(_xlfn.IFNA(VLOOKUP(C74,BaseDatos[[#All],[Llave]:[Por Definir4]],13,0),"No encontrado")="","-",_xlfn.IFNA(VLOOKUP(C74,BaseDatos[[#All],[Llave]:[Por Definir4]],13,0),"-")))</f>
        <v/>
      </c>
      <c r="G74" s="43" t="str">
        <f>IF(C74="","",IF(_xlfn.IFNA(VLOOKUP(C74,BaseDatos[[#All],[Llave]:[Objetivo Geográfico]],2,0),"No disponible en la Base de Datos")="","-",_xlfn.IFNA(VLOOKUP(C74,BaseDatos[[#All],[Llave]:[Objetivo Geográfico]],2,0),"No disponible en la Base de Datos")))</f>
        <v/>
      </c>
      <c r="H74" s="43" t="str">
        <f>IF(C74="","",IF(_xlfn.IFNA(VLOOKUP(C74,BaseDatos[[#All],[Llave]:[Objetivo Geográfico]],11,0),"No encontrado")="","-",_xlfn.IFNA(VLOOKUP(C74,BaseDatos[[#All],[Llave]:[Objetivo Geográfico]],11,0),"-")))</f>
        <v/>
      </c>
      <c r="I74" s="43" t="str">
        <f>IF(C74="","",IF(_xlfn.IFNA(VLOOKUP(C74,BaseDatos[[#All],[Llave]:[Objetivo Geográfico]],12,0),"No encontrado")="","-",_xlfn.IFNA(VLOOKUP(C74,BaseDatos[[#All],[Llave]:[Objetivo Geográfico]],12,0),"-")))</f>
        <v/>
      </c>
      <c r="J74" s="2" t="str">
        <f>IF(C74="","",IF(_xlfn.IFNA(VLOOKUP(C74,BaseDatos[[#All],[Llave]:[Por Definir4]],14,0),"No encontrado")="","-",_xlfn.IFNA(VLOOKUP(C74,BaseDatos[[#All],[Llave]:[Objetivo Geográfico]],14,0),"-")))</f>
        <v/>
      </c>
      <c r="K74" s="2" t="str">
        <f>IF(C74="","",IF(_xlfn.IFNA(VLOOKUP(C74,BaseDatos[[#All],[Llave]:[Por Definir4]],15,0),"No encontrado")="","-",_xlfn.IFNA(VLOOKUP(C74,BaseDatos[[#All],[Llave]:[Objetivo Geográfico]],15,0),"-")))</f>
        <v/>
      </c>
      <c r="L74" s="2" t="str">
        <f>IF(C74="","",IF(_xlfn.IFNA(VLOOKUP(C74,BaseDatos[[#All],[Llave]:[Por Definir4]],16,0),"No encontrado")="","-",_xlfn.IFNA(VLOOKUP(C74,BaseDatos[[#All],[Llave]:[Objetivo Geográfico]],16,0),"-")))</f>
        <v/>
      </c>
      <c r="M74" s="2" t="str">
        <f>IF(C74="","",IF(_xlfn.IFNA(VLOOKUP(C74,BaseDatos[[#All],[Llave]:[Por Definir4]],17,0),"No encontrado")="","-",_xlfn.IFNA(VLOOKUP(C74,BaseDatos[[#All],[Llave]:[Objetivo Geográfico]],17,0),"-")))</f>
        <v/>
      </c>
    </row>
    <row r="75" spans="1:13" x14ac:dyDescent="0.35">
      <c r="A75" s="44"/>
      <c r="B75" s="46"/>
      <c r="C75" s="44"/>
      <c r="D75" s="46"/>
      <c r="E75" s="43" t="str">
        <f>IF(C75="","",IF(_xlfn.IFNA(VLOOKUP(C75,BaseDatos[[#All],[Llave]:[Objetivo Geográfico]],6,0),"No encontrado")="","-",_xlfn.IFNA(VLOOKUP(C75,BaseDatos[[#All],[Llave]:[Objetivo Geográfico]],6,0),"-")))</f>
        <v/>
      </c>
      <c r="F75" s="45" t="str">
        <f>IF(C75="","",IF(_xlfn.IFNA(VLOOKUP(C75,BaseDatos[[#All],[Llave]:[Por Definir4]],13,0),"No encontrado")="","-",_xlfn.IFNA(VLOOKUP(C75,BaseDatos[[#All],[Llave]:[Por Definir4]],13,0),"-")))</f>
        <v/>
      </c>
      <c r="G75" s="43" t="str">
        <f>IF(C75="","",IF(_xlfn.IFNA(VLOOKUP(C75,BaseDatos[[#All],[Llave]:[Objetivo Geográfico]],2,0),"No disponible en la Base de Datos")="","-",_xlfn.IFNA(VLOOKUP(C75,BaseDatos[[#All],[Llave]:[Objetivo Geográfico]],2,0),"No disponible en la Base de Datos")))</f>
        <v/>
      </c>
      <c r="H75" s="43" t="str">
        <f>IF(C75="","",IF(_xlfn.IFNA(VLOOKUP(C75,BaseDatos[[#All],[Llave]:[Objetivo Geográfico]],11,0),"No encontrado")="","-",_xlfn.IFNA(VLOOKUP(C75,BaseDatos[[#All],[Llave]:[Objetivo Geográfico]],11,0),"-")))</f>
        <v/>
      </c>
      <c r="I75" s="43" t="str">
        <f>IF(C75="","",IF(_xlfn.IFNA(VLOOKUP(C75,BaseDatos[[#All],[Llave]:[Objetivo Geográfico]],12,0),"No encontrado")="","-",_xlfn.IFNA(VLOOKUP(C75,BaseDatos[[#All],[Llave]:[Objetivo Geográfico]],12,0),"-")))</f>
        <v/>
      </c>
      <c r="J75" s="2" t="str">
        <f>IF(C75="","",IF(_xlfn.IFNA(VLOOKUP(C75,BaseDatos[[#All],[Llave]:[Por Definir4]],14,0),"No encontrado")="","-",_xlfn.IFNA(VLOOKUP(C75,BaseDatos[[#All],[Llave]:[Objetivo Geográfico]],14,0),"-")))</f>
        <v/>
      </c>
      <c r="K75" s="2" t="str">
        <f>IF(C75="","",IF(_xlfn.IFNA(VLOOKUP(C75,BaseDatos[[#All],[Llave]:[Por Definir4]],15,0),"No encontrado")="","-",_xlfn.IFNA(VLOOKUP(C75,BaseDatos[[#All],[Llave]:[Objetivo Geográfico]],15,0),"-")))</f>
        <v/>
      </c>
      <c r="L75" s="2" t="str">
        <f>IF(C75="","",IF(_xlfn.IFNA(VLOOKUP(C75,BaseDatos[[#All],[Llave]:[Por Definir4]],16,0),"No encontrado")="","-",_xlfn.IFNA(VLOOKUP(C75,BaseDatos[[#All],[Llave]:[Objetivo Geográfico]],16,0),"-")))</f>
        <v/>
      </c>
      <c r="M75" s="2" t="str">
        <f>IF(C75="","",IF(_xlfn.IFNA(VLOOKUP(C75,BaseDatos[[#All],[Llave]:[Por Definir4]],17,0),"No encontrado")="","-",_xlfn.IFNA(VLOOKUP(C75,BaseDatos[[#All],[Llave]:[Objetivo Geográfico]],17,0),"-")))</f>
        <v/>
      </c>
    </row>
    <row r="76" spans="1:13" x14ac:dyDescent="0.35">
      <c r="A76" s="44"/>
      <c r="B76" s="46"/>
      <c r="C76" s="44"/>
      <c r="D76" s="46"/>
      <c r="E76" s="43" t="str">
        <f>IF(C76="","",IF(_xlfn.IFNA(VLOOKUP(C76,BaseDatos[[#All],[Llave]:[Objetivo Geográfico]],6,0),"No encontrado")="","-",_xlfn.IFNA(VLOOKUP(C76,BaseDatos[[#All],[Llave]:[Objetivo Geográfico]],6,0),"-")))</f>
        <v/>
      </c>
      <c r="F76" s="45" t="str">
        <f>IF(C76="","",IF(_xlfn.IFNA(VLOOKUP(C76,BaseDatos[[#All],[Llave]:[Por Definir4]],13,0),"No encontrado")="","-",_xlfn.IFNA(VLOOKUP(C76,BaseDatos[[#All],[Llave]:[Por Definir4]],13,0),"-")))</f>
        <v/>
      </c>
      <c r="G76" s="43" t="str">
        <f>IF(C76="","",IF(_xlfn.IFNA(VLOOKUP(C76,BaseDatos[[#All],[Llave]:[Objetivo Geográfico]],2,0),"No disponible en la Base de Datos")="","-",_xlfn.IFNA(VLOOKUP(C76,BaseDatos[[#All],[Llave]:[Objetivo Geográfico]],2,0),"No disponible en la Base de Datos")))</f>
        <v/>
      </c>
      <c r="H76" s="43" t="str">
        <f>IF(C76="","",IF(_xlfn.IFNA(VLOOKUP(C76,BaseDatos[[#All],[Llave]:[Objetivo Geográfico]],11,0),"No encontrado")="","-",_xlfn.IFNA(VLOOKUP(C76,BaseDatos[[#All],[Llave]:[Objetivo Geográfico]],11,0),"-")))</f>
        <v/>
      </c>
      <c r="I76" s="43" t="str">
        <f>IF(C76="","",IF(_xlfn.IFNA(VLOOKUP(C76,BaseDatos[[#All],[Llave]:[Objetivo Geográfico]],12,0),"No encontrado")="","-",_xlfn.IFNA(VLOOKUP(C76,BaseDatos[[#All],[Llave]:[Objetivo Geográfico]],12,0),"-")))</f>
        <v/>
      </c>
      <c r="J76" s="2" t="str">
        <f>IF(C76="","",IF(_xlfn.IFNA(VLOOKUP(C76,BaseDatos[[#All],[Llave]:[Por Definir4]],14,0),"No encontrado")="","-",_xlfn.IFNA(VLOOKUP(C76,BaseDatos[[#All],[Llave]:[Objetivo Geográfico]],14,0),"-")))</f>
        <v/>
      </c>
      <c r="K76" s="2" t="str">
        <f>IF(C76="","",IF(_xlfn.IFNA(VLOOKUP(C76,BaseDatos[[#All],[Llave]:[Por Definir4]],15,0),"No encontrado")="","-",_xlfn.IFNA(VLOOKUP(C76,BaseDatos[[#All],[Llave]:[Objetivo Geográfico]],15,0),"-")))</f>
        <v/>
      </c>
      <c r="L76" s="2" t="str">
        <f>IF(C76="","",IF(_xlfn.IFNA(VLOOKUP(C76,BaseDatos[[#All],[Llave]:[Por Definir4]],16,0),"No encontrado")="","-",_xlfn.IFNA(VLOOKUP(C76,BaseDatos[[#All],[Llave]:[Objetivo Geográfico]],16,0),"-")))</f>
        <v/>
      </c>
      <c r="M76" s="2" t="str">
        <f>IF(C76="","",IF(_xlfn.IFNA(VLOOKUP(C76,BaseDatos[[#All],[Llave]:[Por Definir4]],17,0),"No encontrado")="","-",_xlfn.IFNA(VLOOKUP(C76,BaseDatos[[#All],[Llave]:[Objetivo Geográfico]],17,0),"-")))</f>
        <v/>
      </c>
    </row>
    <row r="77" spans="1:13" x14ac:dyDescent="0.35">
      <c r="A77" s="44"/>
      <c r="B77" s="46"/>
      <c r="C77" s="44"/>
      <c r="D77" s="46"/>
      <c r="E77" s="43" t="str">
        <f>IF(C77="","",IF(_xlfn.IFNA(VLOOKUP(C77,BaseDatos[[#All],[Llave]:[Objetivo Geográfico]],6,0),"No encontrado")="","-",_xlfn.IFNA(VLOOKUP(C77,BaseDatos[[#All],[Llave]:[Objetivo Geográfico]],6,0),"-")))</f>
        <v/>
      </c>
      <c r="F77" s="45" t="str">
        <f>IF(C77="","",IF(_xlfn.IFNA(VLOOKUP(C77,BaseDatos[[#All],[Llave]:[Por Definir4]],13,0),"No encontrado")="","-",_xlfn.IFNA(VLOOKUP(C77,BaseDatos[[#All],[Llave]:[Por Definir4]],13,0),"-")))</f>
        <v/>
      </c>
      <c r="G77" s="43" t="str">
        <f>IF(C77="","",IF(_xlfn.IFNA(VLOOKUP(C77,BaseDatos[[#All],[Llave]:[Objetivo Geográfico]],2,0),"No disponible en la Base de Datos")="","-",_xlfn.IFNA(VLOOKUP(C77,BaseDatos[[#All],[Llave]:[Objetivo Geográfico]],2,0),"No disponible en la Base de Datos")))</f>
        <v/>
      </c>
      <c r="H77" s="43" t="str">
        <f>IF(C77="","",IF(_xlfn.IFNA(VLOOKUP(C77,BaseDatos[[#All],[Llave]:[Objetivo Geográfico]],11,0),"No encontrado")="","-",_xlfn.IFNA(VLOOKUP(C77,BaseDatos[[#All],[Llave]:[Objetivo Geográfico]],11,0),"-")))</f>
        <v/>
      </c>
      <c r="I77" s="43" t="str">
        <f>IF(C77="","",IF(_xlfn.IFNA(VLOOKUP(C77,BaseDatos[[#All],[Llave]:[Objetivo Geográfico]],12,0),"No encontrado")="","-",_xlfn.IFNA(VLOOKUP(C77,BaseDatos[[#All],[Llave]:[Objetivo Geográfico]],12,0),"-")))</f>
        <v/>
      </c>
      <c r="J77" s="2" t="str">
        <f>IF(C77="","",IF(_xlfn.IFNA(VLOOKUP(C77,BaseDatos[[#All],[Llave]:[Por Definir4]],14,0),"No encontrado")="","-",_xlfn.IFNA(VLOOKUP(C77,BaseDatos[[#All],[Llave]:[Objetivo Geográfico]],14,0),"-")))</f>
        <v/>
      </c>
      <c r="K77" s="2" t="str">
        <f>IF(C77="","",IF(_xlfn.IFNA(VLOOKUP(C77,BaseDatos[[#All],[Llave]:[Por Definir4]],15,0),"No encontrado")="","-",_xlfn.IFNA(VLOOKUP(C77,BaseDatos[[#All],[Llave]:[Objetivo Geográfico]],15,0),"-")))</f>
        <v/>
      </c>
      <c r="L77" s="2" t="str">
        <f>IF(C77="","",IF(_xlfn.IFNA(VLOOKUP(C77,BaseDatos[[#All],[Llave]:[Por Definir4]],16,0),"No encontrado")="","-",_xlfn.IFNA(VLOOKUP(C77,BaseDatos[[#All],[Llave]:[Objetivo Geográfico]],16,0),"-")))</f>
        <v/>
      </c>
      <c r="M77" s="2" t="str">
        <f>IF(C77="","",IF(_xlfn.IFNA(VLOOKUP(C77,BaseDatos[[#All],[Llave]:[Por Definir4]],17,0),"No encontrado")="","-",_xlfn.IFNA(VLOOKUP(C77,BaseDatos[[#All],[Llave]:[Objetivo Geográfico]],17,0),"-")))</f>
        <v/>
      </c>
    </row>
    <row r="78" spans="1:13" x14ac:dyDescent="0.35">
      <c r="A78" s="44"/>
      <c r="B78" s="46"/>
      <c r="C78" s="44"/>
      <c r="D78" s="46"/>
      <c r="E78" s="43" t="str">
        <f>IF(C78="","",IF(_xlfn.IFNA(VLOOKUP(C78,BaseDatos[[#All],[Llave]:[Objetivo Geográfico]],6,0),"No encontrado")="","-",_xlfn.IFNA(VLOOKUP(C78,BaseDatos[[#All],[Llave]:[Objetivo Geográfico]],6,0),"-")))</f>
        <v/>
      </c>
      <c r="F78" s="45" t="str">
        <f>IF(C78="","",IF(_xlfn.IFNA(VLOOKUP(C78,BaseDatos[[#All],[Llave]:[Por Definir4]],13,0),"No encontrado")="","-",_xlfn.IFNA(VLOOKUP(C78,BaseDatos[[#All],[Llave]:[Por Definir4]],13,0),"-")))</f>
        <v/>
      </c>
      <c r="G78" s="43" t="str">
        <f>IF(C78="","",IF(_xlfn.IFNA(VLOOKUP(C78,BaseDatos[[#All],[Llave]:[Objetivo Geográfico]],2,0),"No disponible en la Base de Datos")="","-",_xlfn.IFNA(VLOOKUP(C78,BaseDatos[[#All],[Llave]:[Objetivo Geográfico]],2,0),"No disponible en la Base de Datos")))</f>
        <v/>
      </c>
      <c r="H78" s="43" t="str">
        <f>IF(C78="","",IF(_xlfn.IFNA(VLOOKUP(C78,BaseDatos[[#All],[Llave]:[Objetivo Geográfico]],11,0),"No encontrado")="","-",_xlfn.IFNA(VLOOKUP(C78,BaseDatos[[#All],[Llave]:[Objetivo Geográfico]],11,0),"-")))</f>
        <v/>
      </c>
      <c r="I78" s="43" t="str">
        <f>IF(C78="","",IF(_xlfn.IFNA(VLOOKUP(C78,BaseDatos[[#All],[Llave]:[Objetivo Geográfico]],12,0),"No encontrado")="","-",_xlfn.IFNA(VLOOKUP(C78,BaseDatos[[#All],[Llave]:[Objetivo Geográfico]],12,0),"-")))</f>
        <v/>
      </c>
      <c r="J78" s="2" t="str">
        <f>IF(C78="","",IF(_xlfn.IFNA(VLOOKUP(C78,BaseDatos[[#All],[Llave]:[Por Definir4]],14,0),"No encontrado")="","-",_xlfn.IFNA(VLOOKUP(C78,BaseDatos[[#All],[Llave]:[Objetivo Geográfico]],14,0),"-")))</f>
        <v/>
      </c>
      <c r="K78" s="2" t="str">
        <f>IF(C78="","",IF(_xlfn.IFNA(VLOOKUP(C78,BaseDatos[[#All],[Llave]:[Por Definir4]],15,0),"No encontrado")="","-",_xlfn.IFNA(VLOOKUP(C78,BaseDatos[[#All],[Llave]:[Objetivo Geográfico]],15,0),"-")))</f>
        <v/>
      </c>
      <c r="L78" s="2" t="str">
        <f>IF(C78="","",IF(_xlfn.IFNA(VLOOKUP(C78,BaseDatos[[#All],[Llave]:[Por Definir4]],16,0),"No encontrado")="","-",_xlfn.IFNA(VLOOKUP(C78,BaseDatos[[#All],[Llave]:[Objetivo Geográfico]],16,0),"-")))</f>
        <v/>
      </c>
      <c r="M78" s="2" t="str">
        <f>IF(C78="","",IF(_xlfn.IFNA(VLOOKUP(C78,BaseDatos[[#All],[Llave]:[Por Definir4]],17,0),"No encontrado")="","-",_xlfn.IFNA(VLOOKUP(C78,BaseDatos[[#All],[Llave]:[Objetivo Geográfico]],17,0),"-")))</f>
        <v/>
      </c>
    </row>
    <row r="79" spans="1:13" x14ac:dyDescent="0.35">
      <c r="A79" s="44"/>
      <c r="B79" s="46"/>
      <c r="C79" s="44"/>
      <c r="D79" s="46"/>
      <c r="E79" s="43" t="str">
        <f>IF(C79="","",IF(_xlfn.IFNA(VLOOKUP(C79,BaseDatos[[#All],[Llave]:[Objetivo Geográfico]],6,0),"No encontrado")="","-",_xlfn.IFNA(VLOOKUP(C79,BaseDatos[[#All],[Llave]:[Objetivo Geográfico]],6,0),"-")))</f>
        <v/>
      </c>
      <c r="F79" s="45" t="str">
        <f>IF(C79="","",IF(_xlfn.IFNA(VLOOKUP(C79,BaseDatos[[#All],[Llave]:[Por Definir4]],13,0),"No encontrado")="","-",_xlfn.IFNA(VLOOKUP(C79,BaseDatos[[#All],[Llave]:[Por Definir4]],13,0),"-")))</f>
        <v/>
      </c>
      <c r="G79" s="43" t="str">
        <f>IF(C79="","",IF(_xlfn.IFNA(VLOOKUP(C79,BaseDatos[[#All],[Llave]:[Objetivo Geográfico]],2,0),"No disponible en la Base de Datos")="","-",_xlfn.IFNA(VLOOKUP(C79,BaseDatos[[#All],[Llave]:[Objetivo Geográfico]],2,0),"No disponible en la Base de Datos")))</f>
        <v/>
      </c>
      <c r="H79" s="43" t="str">
        <f>IF(C79="","",IF(_xlfn.IFNA(VLOOKUP(C79,BaseDatos[[#All],[Llave]:[Objetivo Geográfico]],11,0),"No encontrado")="","-",_xlfn.IFNA(VLOOKUP(C79,BaseDatos[[#All],[Llave]:[Objetivo Geográfico]],11,0),"-")))</f>
        <v/>
      </c>
      <c r="I79" s="43" t="str">
        <f>IF(C79="","",IF(_xlfn.IFNA(VLOOKUP(C79,BaseDatos[[#All],[Llave]:[Objetivo Geográfico]],12,0),"No encontrado")="","-",_xlfn.IFNA(VLOOKUP(C79,BaseDatos[[#All],[Llave]:[Objetivo Geográfico]],12,0),"-")))</f>
        <v/>
      </c>
      <c r="J79" s="2" t="str">
        <f>IF(C79="","",IF(_xlfn.IFNA(VLOOKUP(C79,BaseDatos[[#All],[Llave]:[Por Definir4]],14,0),"No encontrado")="","-",_xlfn.IFNA(VLOOKUP(C79,BaseDatos[[#All],[Llave]:[Objetivo Geográfico]],14,0),"-")))</f>
        <v/>
      </c>
      <c r="K79" s="2" t="str">
        <f>IF(C79="","",IF(_xlfn.IFNA(VLOOKUP(C79,BaseDatos[[#All],[Llave]:[Por Definir4]],15,0),"No encontrado")="","-",_xlfn.IFNA(VLOOKUP(C79,BaseDatos[[#All],[Llave]:[Objetivo Geográfico]],15,0),"-")))</f>
        <v/>
      </c>
      <c r="L79" s="2" t="str">
        <f>IF(C79="","",IF(_xlfn.IFNA(VLOOKUP(C79,BaseDatos[[#All],[Llave]:[Por Definir4]],16,0),"No encontrado")="","-",_xlfn.IFNA(VLOOKUP(C79,BaseDatos[[#All],[Llave]:[Objetivo Geográfico]],16,0),"-")))</f>
        <v/>
      </c>
      <c r="M79" s="2" t="str">
        <f>IF(C79="","",IF(_xlfn.IFNA(VLOOKUP(C79,BaseDatos[[#All],[Llave]:[Por Definir4]],17,0),"No encontrado")="","-",_xlfn.IFNA(VLOOKUP(C79,BaseDatos[[#All],[Llave]:[Objetivo Geográfico]],17,0),"-")))</f>
        <v/>
      </c>
    </row>
    <row r="80" spans="1:13" x14ac:dyDescent="0.35">
      <c r="A80" s="44"/>
      <c r="B80" s="46"/>
      <c r="C80" s="44"/>
      <c r="D80" s="46"/>
      <c r="E80" s="43" t="str">
        <f>IF(C80="","",IF(_xlfn.IFNA(VLOOKUP(C80,BaseDatos[[#All],[Llave]:[Objetivo Geográfico]],6,0),"No encontrado")="","-",_xlfn.IFNA(VLOOKUP(C80,BaseDatos[[#All],[Llave]:[Objetivo Geográfico]],6,0),"-")))</f>
        <v/>
      </c>
      <c r="F80" s="45" t="str">
        <f>IF(C80="","",IF(_xlfn.IFNA(VLOOKUP(C80,BaseDatos[[#All],[Llave]:[Por Definir4]],13,0),"No encontrado")="","-",_xlfn.IFNA(VLOOKUP(C80,BaseDatos[[#All],[Llave]:[Por Definir4]],13,0),"-")))</f>
        <v/>
      </c>
      <c r="G80" s="43" t="str">
        <f>IF(C80="","",IF(_xlfn.IFNA(VLOOKUP(C80,BaseDatos[[#All],[Llave]:[Objetivo Geográfico]],2,0),"No disponible en la Base de Datos")="","-",_xlfn.IFNA(VLOOKUP(C80,BaseDatos[[#All],[Llave]:[Objetivo Geográfico]],2,0),"No disponible en la Base de Datos")))</f>
        <v/>
      </c>
      <c r="H80" s="43" t="str">
        <f>IF(C80="","",IF(_xlfn.IFNA(VLOOKUP(C80,BaseDatos[[#All],[Llave]:[Objetivo Geográfico]],11,0),"No encontrado")="","-",_xlfn.IFNA(VLOOKUP(C80,BaseDatos[[#All],[Llave]:[Objetivo Geográfico]],11,0),"-")))</f>
        <v/>
      </c>
      <c r="I80" s="43" t="str">
        <f>IF(C80="","",IF(_xlfn.IFNA(VLOOKUP(C80,BaseDatos[[#All],[Llave]:[Objetivo Geográfico]],12,0),"No encontrado")="","-",_xlfn.IFNA(VLOOKUP(C80,BaseDatos[[#All],[Llave]:[Objetivo Geográfico]],12,0),"-")))</f>
        <v/>
      </c>
      <c r="J80" s="2" t="str">
        <f>IF(C80="","",IF(_xlfn.IFNA(VLOOKUP(C80,BaseDatos[[#All],[Llave]:[Por Definir4]],14,0),"No encontrado")="","-",_xlfn.IFNA(VLOOKUP(C80,BaseDatos[[#All],[Llave]:[Objetivo Geográfico]],14,0),"-")))</f>
        <v/>
      </c>
      <c r="K80" s="2" t="str">
        <f>IF(C80="","",IF(_xlfn.IFNA(VLOOKUP(C80,BaseDatos[[#All],[Llave]:[Por Definir4]],15,0),"No encontrado")="","-",_xlfn.IFNA(VLOOKUP(C80,BaseDatos[[#All],[Llave]:[Objetivo Geográfico]],15,0),"-")))</f>
        <v/>
      </c>
      <c r="L80" s="2" t="str">
        <f>IF(C80="","",IF(_xlfn.IFNA(VLOOKUP(C80,BaseDatos[[#All],[Llave]:[Por Definir4]],16,0),"No encontrado")="","-",_xlfn.IFNA(VLOOKUP(C80,BaseDatos[[#All],[Llave]:[Objetivo Geográfico]],16,0),"-")))</f>
        <v/>
      </c>
      <c r="M80" s="2" t="str">
        <f>IF(C80="","",IF(_xlfn.IFNA(VLOOKUP(C80,BaseDatos[[#All],[Llave]:[Por Definir4]],17,0),"No encontrado")="","-",_xlfn.IFNA(VLOOKUP(C80,BaseDatos[[#All],[Llave]:[Objetivo Geográfico]],17,0),"-")))</f>
        <v/>
      </c>
    </row>
    <row r="81" spans="1:13" x14ac:dyDescent="0.35">
      <c r="A81" s="44"/>
      <c r="B81" s="46"/>
      <c r="C81" s="44"/>
      <c r="D81" s="46"/>
      <c r="E81" s="43" t="str">
        <f>IF(C81="","",IF(_xlfn.IFNA(VLOOKUP(C81,BaseDatos[[#All],[Llave]:[Objetivo Geográfico]],6,0),"No encontrado")="","-",_xlfn.IFNA(VLOOKUP(C81,BaseDatos[[#All],[Llave]:[Objetivo Geográfico]],6,0),"-")))</f>
        <v/>
      </c>
      <c r="F81" s="45" t="str">
        <f>IF(C81="","",IF(_xlfn.IFNA(VLOOKUP(C81,BaseDatos[[#All],[Llave]:[Por Definir4]],13,0),"No encontrado")="","-",_xlfn.IFNA(VLOOKUP(C81,BaseDatos[[#All],[Llave]:[Por Definir4]],13,0),"-")))</f>
        <v/>
      </c>
      <c r="G81" s="43" t="str">
        <f>IF(C81="","",IF(_xlfn.IFNA(VLOOKUP(C81,BaseDatos[[#All],[Llave]:[Objetivo Geográfico]],2,0),"No disponible en la Base de Datos")="","-",_xlfn.IFNA(VLOOKUP(C81,BaseDatos[[#All],[Llave]:[Objetivo Geográfico]],2,0),"No disponible en la Base de Datos")))</f>
        <v/>
      </c>
      <c r="H81" s="43" t="str">
        <f>IF(C81="","",IF(_xlfn.IFNA(VLOOKUP(C81,BaseDatos[[#All],[Llave]:[Objetivo Geográfico]],11,0),"No encontrado")="","-",_xlfn.IFNA(VLOOKUP(C81,BaseDatos[[#All],[Llave]:[Objetivo Geográfico]],11,0),"-")))</f>
        <v/>
      </c>
      <c r="I81" s="43" t="str">
        <f>IF(C81="","",IF(_xlfn.IFNA(VLOOKUP(C81,BaseDatos[[#All],[Llave]:[Objetivo Geográfico]],12,0),"No encontrado")="","-",_xlfn.IFNA(VLOOKUP(C81,BaseDatos[[#All],[Llave]:[Objetivo Geográfico]],12,0),"-")))</f>
        <v/>
      </c>
      <c r="J81" s="2" t="str">
        <f>IF(C81="","",IF(_xlfn.IFNA(VLOOKUP(C81,BaseDatos[[#All],[Llave]:[Por Definir4]],14,0),"No encontrado")="","-",_xlfn.IFNA(VLOOKUP(C81,BaseDatos[[#All],[Llave]:[Objetivo Geográfico]],14,0),"-")))</f>
        <v/>
      </c>
      <c r="K81" s="2" t="str">
        <f>IF(C81="","",IF(_xlfn.IFNA(VLOOKUP(C81,BaseDatos[[#All],[Llave]:[Por Definir4]],15,0),"No encontrado")="","-",_xlfn.IFNA(VLOOKUP(C81,BaseDatos[[#All],[Llave]:[Objetivo Geográfico]],15,0),"-")))</f>
        <v/>
      </c>
      <c r="L81" s="2" t="str">
        <f>IF(C81="","",IF(_xlfn.IFNA(VLOOKUP(C81,BaseDatos[[#All],[Llave]:[Por Definir4]],16,0),"No encontrado")="","-",_xlfn.IFNA(VLOOKUP(C81,BaseDatos[[#All],[Llave]:[Objetivo Geográfico]],16,0),"-")))</f>
        <v/>
      </c>
      <c r="M81" s="2" t="str">
        <f>IF(C81="","",IF(_xlfn.IFNA(VLOOKUP(C81,BaseDatos[[#All],[Llave]:[Por Definir4]],17,0),"No encontrado")="","-",_xlfn.IFNA(VLOOKUP(C81,BaseDatos[[#All],[Llave]:[Objetivo Geográfico]],17,0),"-")))</f>
        <v/>
      </c>
    </row>
    <row r="82" spans="1:13" x14ac:dyDescent="0.35">
      <c r="A82" s="44"/>
      <c r="B82" s="46"/>
      <c r="C82" s="44"/>
      <c r="D82" s="46"/>
      <c r="E82" s="43" t="str">
        <f>IF(C82="","",IF(_xlfn.IFNA(VLOOKUP(C82,BaseDatos[[#All],[Llave]:[Objetivo Geográfico]],6,0),"No encontrado")="","-",_xlfn.IFNA(VLOOKUP(C82,BaseDatos[[#All],[Llave]:[Objetivo Geográfico]],6,0),"-")))</f>
        <v/>
      </c>
      <c r="F82" s="45" t="str">
        <f>IF(C82="","",IF(_xlfn.IFNA(VLOOKUP(C82,BaseDatos[[#All],[Llave]:[Por Definir4]],13,0),"No encontrado")="","-",_xlfn.IFNA(VLOOKUP(C82,BaseDatos[[#All],[Llave]:[Por Definir4]],13,0),"-")))</f>
        <v/>
      </c>
      <c r="G82" s="43" t="str">
        <f>IF(C82="","",IF(_xlfn.IFNA(VLOOKUP(C82,BaseDatos[[#All],[Llave]:[Objetivo Geográfico]],2,0),"No disponible en la Base de Datos")="","-",_xlfn.IFNA(VLOOKUP(C82,BaseDatos[[#All],[Llave]:[Objetivo Geográfico]],2,0),"No disponible en la Base de Datos")))</f>
        <v/>
      </c>
      <c r="H82" s="43" t="str">
        <f>IF(C82="","",IF(_xlfn.IFNA(VLOOKUP(C82,BaseDatos[[#All],[Llave]:[Objetivo Geográfico]],11,0),"No encontrado")="","-",_xlfn.IFNA(VLOOKUP(C82,BaseDatos[[#All],[Llave]:[Objetivo Geográfico]],11,0),"-")))</f>
        <v/>
      </c>
      <c r="I82" s="43" t="str">
        <f>IF(C82="","",IF(_xlfn.IFNA(VLOOKUP(C82,BaseDatos[[#All],[Llave]:[Objetivo Geográfico]],12,0),"No encontrado")="","-",_xlfn.IFNA(VLOOKUP(C82,BaseDatos[[#All],[Llave]:[Objetivo Geográfico]],12,0),"-")))</f>
        <v/>
      </c>
      <c r="J82" s="2" t="str">
        <f>IF(C82="","",IF(_xlfn.IFNA(VLOOKUP(C82,BaseDatos[[#All],[Llave]:[Por Definir4]],14,0),"No encontrado")="","-",_xlfn.IFNA(VLOOKUP(C82,BaseDatos[[#All],[Llave]:[Objetivo Geográfico]],14,0),"-")))</f>
        <v/>
      </c>
      <c r="K82" s="2" t="str">
        <f>IF(C82="","",IF(_xlfn.IFNA(VLOOKUP(C82,BaseDatos[[#All],[Llave]:[Por Definir4]],15,0),"No encontrado")="","-",_xlfn.IFNA(VLOOKUP(C82,BaseDatos[[#All],[Llave]:[Objetivo Geográfico]],15,0),"-")))</f>
        <v/>
      </c>
      <c r="L82" s="2" t="str">
        <f>IF(C82="","",IF(_xlfn.IFNA(VLOOKUP(C82,BaseDatos[[#All],[Llave]:[Por Definir4]],16,0),"No encontrado")="","-",_xlfn.IFNA(VLOOKUP(C82,BaseDatos[[#All],[Llave]:[Objetivo Geográfico]],16,0),"-")))</f>
        <v/>
      </c>
      <c r="M82" s="2" t="str">
        <f>IF(C82="","",IF(_xlfn.IFNA(VLOOKUP(C82,BaseDatos[[#All],[Llave]:[Por Definir4]],17,0),"No encontrado")="","-",_xlfn.IFNA(VLOOKUP(C82,BaseDatos[[#All],[Llave]:[Objetivo Geográfico]],17,0),"-")))</f>
        <v/>
      </c>
    </row>
    <row r="83" spans="1:13" x14ac:dyDescent="0.35">
      <c r="A83" s="44"/>
      <c r="B83" s="46"/>
      <c r="C83" s="44"/>
      <c r="D83" s="46"/>
      <c r="E83" s="43" t="str">
        <f>IF(C83="","",IF(_xlfn.IFNA(VLOOKUP(C83,BaseDatos[[#All],[Llave]:[Objetivo Geográfico]],6,0),"No encontrado")="","-",_xlfn.IFNA(VLOOKUP(C83,BaseDatos[[#All],[Llave]:[Objetivo Geográfico]],6,0),"-")))</f>
        <v/>
      </c>
      <c r="F83" s="45" t="str">
        <f>IF(C83="","",IF(_xlfn.IFNA(VLOOKUP(C83,BaseDatos[[#All],[Llave]:[Por Definir4]],13,0),"No encontrado")="","-",_xlfn.IFNA(VLOOKUP(C83,BaseDatos[[#All],[Llave]:[Por Definir4]],13,0),"-")))</f>
        <v/>
      </c>
      <c r="G83" s="43" t="str">
        <f>IF(C83="","",IF(_xlfn.IFNA(VLOOKUP(C83,BaseDatos[[#All],[Llave]:[Objetivo Geográfico]],2,0),"No disponible en la Base de Datos")="","-",_xlfn.IFNA(VLOOKUP(C83,BaseDatos[[#All],[Llave]:[Objetivo Geográfico]],2,0),"No disponible en la Base de Datos")))</f>
        <v/>
      </c>
      <c r="H83" s="43" t="str">
        <f>IF(C83="","",IF(_xlfn.IFNA(VLOOKUP(C83,BaseDatos[[#All],[Llave]:[Objetivo Geográfico]],11,0),"No encontrado")="","-",_xlfn.IFNA(VLOOKUP(C83,BaseDatos[[#All],[Llave]:[Objetivo Geográfico]],11,0),"-")))</f>
        <v/>
      </c>
      <c r="I83" s="43" t="str">
        <f>IF(C83="","",IF(_xlfn.IFNA(VLOOKUP(C83,BaseDatos[[#All],[Llave]:[Objetivo Geográfico]],12,0),"No encontrado")="","-",_xlfn.IFNA(VLOOKUP(C83,BaseDatos[[#All],[Llave]:[Objetivo Geográfico]],12,0),"-")))</f>
        <v/>
      </c>
      <c r="J83" s="2" t="str">
        <f>IF(C83="","",IF(_xlfn.IFNA(VLOOKUP(C83,BaseDatos[[#All],[Llave]:[Por Definir4]],14,0),"No encontrado")="","-",_xlfn.IFNA(VLOOKUP(C83,BaseDatos[[#All],[Llave]:[Objetivo Geográfico]],14,0),"-")))</f>
        <v/>
      </c>
      <c r="K83" s="2" t="str">
        <f>IF(C83="","",IF(_xlfn.IFNA(VLOOKUP(C83,BaseDatos[[#All],[Llave]:[Por Definir4]],15,0),"No encontrado")="","-",_xlfn.IFNA(VLOOKUP(C83,BaseDatos[[#All],[Llave]:[Objetivo Geográfico]],15,0),"-")))</f>
        <v/>
      </c>
      <c r="L83" s="2" t="str">
        <f>IF(C83="","",IF(_xlfn.IFNA(VLOOKUP(C83,BaseDatos[[#All],[Llave]:[Por Definir4]],16,0),"No encontrado")="","-",_xlfn.IFNA(VLOOKUP(C83,BaseDatos[[#All],[Llave]:[Objetivo Geográfico]],16,0),"-")))</f>
        <v/>
      </c>
      <c r="M83" s="2" t="str">
        <f>IF(C83="","",IF(_xlfn.IFNA(VLOOKUP(C83,BaseDatos[[#All],[Llave]:[Por Definir4]],17,0),"No encontrado")="","-",_xlfn.IFNA(VLOOKUP(C83,BaseDatos[[#All],[Llave]:[Objetivo Geográfico]],17,0),"-")))</f>
        <v/>
      </c>
    </row>
    <row r="84" spans="1:13" x14ac:dyDescent="0.35">
      <c r="A84" s="44"/>
      <c r="B84" s="46"/>
      <c r="C84" s="44"/>
      <c r="D84" s="46"/>
      <c r="E84" s="43" t="str">
        <f>IF(C84="","",IF(_xlfn.IFNA(VLOOKUP(C84,BaseDatos[[#All],[Llave]:[Objetivo Geográfico]],6,0),"No encontrado")="","-",_xlfn.IFNA(VLOOKUP(C84,BaseDatos[[#All],[Llave]:[Objetivo Geográfico]],6,0),"-")))</f>
        <v/>
      </c>
      <c r="F84" s="45" t="str">
        <f>IF(C84="","",IF(_xlfn.IFNA(VLOOKUP(C84,BaseDatos[[#All],[Llave]:[Por Definir4]],13,0),"No encontrado")="","-",_xlfn.IFNA(VLOOKUP(C84,BaseDatos[[#All],[Llave]:[Por Definir4]],13,0),"-")))</f>
        <v/>
      </c>
      <c r="G84" s="43" t="str">
        <f>IF(C84="","",IF(_xlfn.IFNA(VLOOKUP(C84,BaseDatos[[#All],[Llave]:[Objetivo Geográfico]],2,0),"No disponible en la Base de Datos")="","-",_xlfn.IFNA(VLOOKUP(C84,BaseDatos[[#All],[Llave]:[Objetivo Geográfico]],2,0),"No disponible en la Base de Datos")))</f>
        <v/>
      </c>
      <c r="H84" s="43" t="str">
        <f>IF(C84="","",IF(_xlfn.IFNA(VLOOKUP(C84,BaseDatos[[#All],[Llave]:[Objetivo Geográfico]],11,0),"No encontrado")="","-",_xlfn.IFNA(VLOOKUP(C84,BaseDatos[[#All],[Llave]:[Objetivo Geográfico]],11,0),"-")))</f>
        <v/>
      </c>
      <c r="I84" s="43" t="str">
        <f>IF(C84="","",IF(_xlfn.IFNA(VLOOKUP(C84,BaseDatos[[#All],[Llave]:[Objetivo Geográfico]],12,0),"No encontrado")="","-",_xlfn.IFNA(VLOOKUP(C84,BaseDatos[[#All],[Llave]:[Objetivo Geográfico]],12,0),"-")))</f>
        <v/>
      </c>
      <c r="J84" s="2" t="str">
        <f>IF(C84="","",IF(_xlfn.IFNA(VLOOKUP(C84,BaseDatos[[#All],[Llave]:[Por Definir4]],14,0),"No encontrado")="","-",_xlfn.IFNA(VLOOKUP(C84,BaseDatos[[#All],[Llave]:[Objetivo Geográfico]],14,0),"-")))</f>
        <v/>
      </c>
      <c r="K84" s="2" t="str">
        <f>IF(C84="","",IF(_xlfn.IFNA(VLOOKUP(C84,BaseDatos[[#All],[Llave]:[Por Definir4]],15,0),"No encontrado")="","-",_xlfn.IFNA(VLOOKUP(C84,BaseDatos[[#All],[Llave]:[Objetivo Geográfico]],15,0),"-")))</f>
        <v/>
      </c>
      <c r="L84" s="2" t="str">
        <f>IF(C84="","",IF(_xlfn.IFNA(VLOOKUP(C84,BaseDatos[[#All],[Llave]:[Por Definir4]],16,0),"No encontrado")="","-",_xlfn.IFNA(VLOOKUP(C84,BaseDatos[[#All],[Llave]:[Objetivo Geográfico]],16,0),"-")))</f>
        <v/>
      </c>
      <c r="M84" s="2" t="str">
        <f>IF(C84="","",IF(_xlfn.IFNA(VLOOKUP(C84,BaseDatos[[#All],[Llave]:[Por Definir4]],17,0),"No encontrado")="","-",_xlfn.IFNA(VLOOKUP(C84,BaseDatos[[#All],[Llave]:[Objetivo Geográfico]],17,0),"-")))</f>
        <v/>
      </c>
    </row>
    <row r="85" spans="1:13" x14ac:dyDescent="0.35">
      <c r="A85" s="44"/>
      <c r="B85" s="46"/>
      <c r="C85" s="44"/>
      <c r="D85" s="46"/>
      <c r="E85" s="43" t="str">
        <f>IF(C85="","",IF(_xlfn.IFNA(VLOOKUP(C85,BaseDatos[[#All],[Llave]:[Objetivo Geográfico]],6,0),"No encontrado")="","-",_xlfn.IFNA(VLOOKUP(C85,BaseDatos[[#All],[Llave]:[Objetivo Geográfico]],6,0),"-")))</f>
        <v/>
      </c>
      <c r="F85" s="45" t="str">
        <f>IF(C85="","",IF(_xlfn.IFNA(VLOOKUP(C85,BaseDatos[[#All],[Llave]:[Por Definir4]],13,0),"No encontrado")="","-",_xlfn.IFNA(VLOOKUP(C85,BaseDatos[[#All],[Llave]:[Por Definir4]],13,0),"-")))</f>
        <v/>
      </c>
      <c r="G85" s="43" t="str">
        <f>IF(C85="","",IF(_xlfn.IFNA(VLOOKUP(C85,BaseDatos[[#All],[Llave]:[Objetivo Geográfico]],2,0),"No disponible en la Base de Datos")="","-",_xlfn.IFNA(VLOOKUP(C85,BaseDatos[[#All],[Llave]:[Objetivo Geográfico]],2,0),"No disponible en la Base de Datos")))</f>
        <v/>
      </c>
      <c r="H85" s="43" t="str">
        <f>IF(C85="","",IF(_xlfn.IFNA(VLOOKUP(C85,BaseDatos[[#All],[Llave]:[Objetivo Geográfico]],11,0),"No encontrado")="","-",_xlfn.IFNA(VLOOKUP(C85,BaseDatos[[#All],[Llave]:[Objetivo Geográfico]],11,0),"-")))</f>
        <v/>
      </c>
      <c r="I85" s="43" t="str">
        <f>IF(C85="","",IF(_xlfn.IFNA(VLOOKUP(C85,BaseDatos[[#All],[Llave]:[Objetivo Geográfico]],12,0),"No encontrado")="","-",_xlfn.IFNA(VLOOKUP(C85,BaseDatos[[#All],[Llave]:[Objetivo Geográfico]],12,0),"-")))</f>
        <v/>
      </c>
      <c r="J85" s="2" t="str">
        <f>IF(C85="","",IF(_xlfn.IFNA(VLOOKUP(C85,BaseDatos[[#All],[Llave]:[Por Definir4]],14,0),"No encontrado")="","-",_xlfn.IFNA(VLOOKUP(C85,BaseDatos[[#All],[Llave]:[Objetivo Geográfico]],14,0),"-")))</f>
        <v/>
      </c>
      <c r="K85" s="2" t="str">
        <f>IF(C85="","",IF(_xlfn.IFNA(VLOOKUP(C85,BaseDatos[[#All],[Llave]:[Por Definir4]],15,0),"No encontrado")="","-",_xlfn.IFNA(VLOOKUP(C85,BaseDatos[[#All],[Llave]:[Objetivo Geográfico]],15,0),"-")))</f>
        <v/>
      </c>
      <c r="L85" s="2" t="str">
        <f>IF(C85="","",IF(_xlfn.IFNA(VLOOKUP(C85,BaseDatos[[#All],[Llave]:[Por Definir4]],16,0),"No encontrado")="","-",_xlfn.IFNA(VLOOKUP(C85,BaseDatos[[#All],[Llave]:[Objetivo Geográfico]],16,0),"-")))</f>
        <v/>
      </c>
      <c r="M85" s="2" t="str">
        <f>IF(C85="","",IF(_xlfn.IFNA(VLOOKUP(C85,BaseDatos[[#All],[Llave]:[Por Definir4]],17,0),"No encontrado")="","-",_xlfn.IFNA(VLOOKUP(C85,BaseDatos[[#All],[Llave]:[Objetivo Geográfico]],17,0),"-")))</f>
        <v/>
      </c>
    </row>
    <row r="86" spans="1:13" x14ac:dyDescent="0.35">
      <c r="A86" s="44"/>
      <c r="B86" s="46"/>
      <c r="C86" s="44"/>
      <c r="D86" s="46"/>
      <c r="E86" s="43" t="str">
        <f>IF(C86="","",IF(_xlfn.IFNA(VLOOKUP(C86,BaseDatos[[#All],[Llave]:[Objetivo Geográfico]],6,0),"No encontrado")="","-",_xlfn.IFNA(VLOOKUP(C86,BaseDatos[[#All],[Llave]:[Objetivo Geográfico]],6,0),"-")))</f>
        <v/>
      </c>
      <c r="F86" s="45" t="str">
        <f>IF(C86="","",IF(_xlfn.IFNA(VLOOKUP(C86,BaseDatos[[#All],[Llave]:[Por Definir4]],13,0),"No encontrado")="","-",_xlfn.IFNA(VLOOKUP(C86,BaseDatos[[#All],[Llave]:[Por Definir4]],13,0),"-")))</f>
        <v/>
      </c>
      <c r="G86" s="43" t="str">
        <f>IF(C86="","",IF(_xlfn.IFNA(VLOOKUP(C86,BaseDatos[[#All],[Llave]:[Objetivo Geográfico]],2,0),"No disponible en la Base de Datos")="","-",_xlfn.IFNA(VLOOKUP(C86,BaseDatos[[#All],[Llave]:[Objetivo Geográfico]],2,0),"No disponible en la Base de Datos")))</f>
        <v/>
      </c>
      <c r="H86" s="43" t="str">
        <f>IF(C86="","",IF(_xlfn.IFNA(VLOOKUP(C86,BaseDatos[[#All],[Llave]:[Objetivo Geográfico]],11,0),"No encontrado")="","-",_xlfn.IFNA(VLOOKUP(C86,BaseDatos[[#All],[Llave]:[Objetivo Geográfico]],11,0),"-")))</f>
        <v/>
      </c>
      <c r="I86" s="43" t="str">
        <f>IF(C86="","",IF(_xlfn.IFNA(VLOOKUP(C86,BaseDatos[[#All],[Llave]:[Objetivo Geográfico]],12,0),"No encontrado")="","-",_xlfn.IFNA(VLOOKUP(C86,BaseDatos[[#All],[Llave]:[Objetivo Geográfico]],12,0),"-")))</f>
        <v/>
      </c>
      <c r="J86" s="2" t="str">
        <f>IF(C86="","",IF(_xlfn.IFNA(VLOOKUP(C86,BaseDatos[[#All],[Llave]:[Por Definir4]],14,0),"No encontrado")="","-",_xlfn.IFNA(VLOOKUP(C86,BaseDatos[[#All],[Llave]:[Objetivo Geográfico]],14,0),"-")))</f>
        <v/>
      </c>
      <c r="K86" s="2" t="str">
        <f>IF(C86="","",IF(_xlfn.IFNA(VLOOKUP(C86,BaseDatos[[#All],[Llave]:[Por Definir4]],15,0),"No encontrado")="","-",_xlfn.IFNA(VLOOKUP(C86,BaseDatos[[#All],[Llave]:[Objetivo Geográfico]],15,0),"-")))</f>
        <v/>
      </c>
      <c r="L86" s="2" t="str">
        <f>IF(C86="","",IF(_xlfn.IFNA(VLOOKUP(C86,BaseDatos[[#All],[Llave]:[Por Definir4]],16,0),"No encontrado")="","-",_xlfn.IFNA(VLOOKUP(C86,BaseDatos[[#All],[Llave]:[Objetivo Geográfico]],16,0),"-")))</f>
        <v/>
      </c>
      <c r="M86" s="2" t="str">
        <f>IF(C86="","",IF(_xlfn.IFNA(VLOOKUP(C86,BaseDatos[[#All],[Llave]:[Por Definir4]],17,0),"No encontrado")="","-",_xlfn.IFNA(VLOOKUP(C86,BaseDatos[[#All],[Llave]:[Objetivo Geográfico]],17,0),"-")))</f>
        <v/>
      </c>
    </row>
    <row r="87" spans="1:13" x14ac:dyDescent="0.35">
      <c r="A87" s="44"/>
      <c r="B87" s="46"/>
      <c r="C87" s="44"/>
      <c r="D87" s="46"/>
      <c r="E87" s="43" t="str">
        <f>IF(C87="","",IF(_xlfn.IFNA(VLOOKUP(C87,BaseDatos[[#All],[Llave]:[Objetivo Geográfico]],6,0),"No encontrado")="","-",_xlfn.IFNA(VLOOKUP(C87,BaseDatos[[#All],[Llave]:[Objetivo Geográfico]],6,0),"-")))</f>
        <v/>
      </c>
      <c r="F87" s="45" t="str">
        <f>IF(C87="","",IF(_xlfn.IFNA(VLOOKUP(C87,BaseDatos[[#All],[Llave]:[Por Definir4]],13,0),"No encontrado")="","-",_xlfn.IFNA(VLOOKUP(C87,BaseDatos[[#All],[Llave]:[Por Definir4]],13,0),"-")))</f>
        <v/>
      </c>
      <c r="G87" s="43" t="str">
        <f>IF(C87="","",IF(_xlfn.IFNA(VLOOKUP(C87,BaseDatos[[#All],[Llave]:[Objetivo Geográfico]],2,0),"No disponible en la Base de Datos")="","-",_xlfn.IFNA(VLOOKUP(C87,BaseDatos[[#All],[Llave]:[Objetivo Geográfico]],2,0),"No disponible en la Base de Datos")))</f>
        <v/>
      </c>
      <c r="H87" s="43" t="str">
        <f>IF(C87="","",IF(_xlfn.IFNA(VLOOKUP(C87,BaseDatos[[#All],[Llave]:[Objetivo Geográfico]],11,0),"No encontrado")="","-",_xlfn.IFNA(VLOOKUP(C87,BaseDatos[[#All],[Llave]:[Objetivo Geográfico]],11,0),"-")))</f>
        <v/>
      </c>
      <c r="I87" s="43" t="str">
        <f>IF(C87="","",IF(_xlfn.IFNA(VLOOKUP(C87,BaseDatos[[#All],[Llave]:[Objetivo Geográfico]],12,0),"No encontrado")="","-",_xlfn.IFNA(VLOOKUP(C87,BaseDatos[[#All],[Llave]:[Objetivo Geográfico]],12,0),"-")))</f>
        <v/>
      </c>
      <c r="J87" s="2" t="str">
        <f>IF(C87="","",IF(_xlfn.IFNA(VLOOKUP(C87,BaseDatos[[#All],[Llave]:[Por Definir4]],14,0),"No encontrado")="","-",_xlfn.IFNA(VLOOKUP(C87,BaseDatos[[#All],[Llave]:[Objetivo Geográfico]],14,0),"-")))</f>
        <v/>
      </c>
      <c r="K87" s="2" t="str">
        <f>IF(C87="","",IF(_xlfn.IFNA(VLOOKUP(C87,BaseDatos[[#All],[Llave]:[Por Definir4]],15,0),"No encontrado")="","-",_xlfn.IFNA(VLOOKUP(C87,BaseDatos[[#All],[Llave]:[Objetivo Geográfico]],15,0),"-")))</f>
        <v/>
      </c>
      <c r="L87" s="2" t="str">
        <f>IF(C87="","",IF(_xlfn.IFNA(VLOOKUP(C87,BaseDatos[[#All],[Llave]:[Por Definir4]],16,0),"No encontrado")="","-",_xlfn.IFNA(VLOOKUP(C87,BaseDatos[[#All],[Llave]:[Objetivo Geográfico]],16,0),"-")))</f>
        <v/>
      </c>
      <c r="M87" s="2" t="str">
        <f>IF(C87="","",IF(_xlfn.IFNA(VLOOKUP(C87,BaseDatos[[#All],[Llave]:[Por Definir4]],17,0),"No encontrado")="","-",_xlfn.IFNA(VLOOKUP(C87,BaseDatos[[#All],[Llave]:[Objetivo Geográfico]],17,0),"-")))</f>
        <v/>
      </c>
    </row>
    <row r="88" spans="1:13" x14ac:dyDescent="0.35">
      <c r="A88" s="44"/>
      <c r="B88" s="46"/>
      <c r="C88" s="44"/>
      <c r="D88" s="46"/>
      <c r="E88" s="43" t="str">
        <f>IF(C88="","",IF(_xlfn.IFNA(VLOOKUP(C88,BaseDatos[[#All],[Llave]:[Objetivo Geográfico]],6,0),"No encontrado")="","-",_xlfn.IFNA(VLOOKUP(C88,BaseDatos[[#All],[Llave]:[Objetivo Geográfico]],6,0),"-")))</f>
        <v/>
      </c>
      <c r="F88" s="45" t="str">
        <f>IF(C88="","",IF(_xlfn.IFNA(VLOOKUP(C88,BaseDatos[[#All],[Llave]:[Por Definir4]],13,0),"No encontrado")="","-",_xlfn.IFNA(VLOOKUP(C88,BaseDatos[[#All],[Llave]:[Por Definir4]],13,0),"-")))</f>
        <v/>
      </c>
      <c r="G88" s="43" t="str">
        <f>IF(C88="","",IF(_xlfn.IFNA(VLOOKUP(C88,BaseDatos[[#All],[Llave]:[Objetivo Geográfico]],2,0),"No disponible en la Base de Datos")="","-",_xlfn.IFNA(VLOOKUP(C88,BaseDatos[[#All],[Llave]:[Objetivo Geográfico]],2,0),"No disponible en la Base de Datos")))</f>
        <v/>
      </c>
      <c r="H88" s="43" t="str">
        <f>IF(C88="","",IF(_xlfn.IFNA(VLOOKUP(C88,BaseDatos[[#All],[Llave]:[Objetivo Geográfico]],11,0),"No encontrado")="","-",_xlfn.IFNA(VLOOKUP(C88,BaseDatos[[#All],[Llave]:[Objetivo Geográfico]],11,0),"-")))</f>
        <v/>
      </c>
      <c r="I88" s="43" t="str">
        <f>IF(C88="","",IF(_xlfn.IFNA(VLOOKUP(C88,BaseDatos[[#All],[Llave]:[Objetivo Geográfico]],12,0),"No encontrado")="","-",_xlfn.IFNA(VLOOKUP(C88,BaseDatos[[#All],[Llave]:[Objetivo Geográfico]],12,0),"-")))</f>
        <v/>
      </c>
      <c r="J88" s="2" t="str">
        <f>IF(C88="","",IF(_xlfn.IFNA(VLOOKUP(C88,BaseDatos[[#All],[Llave]:[Por Definir4]],14,0),"No encontrado")="","-",_xlfn.IFNA(VLOOKUP(C88,BaseDatos[[#All],[Llave]:[Objetivo Geográfico]],14,0),"-")))</f>
        <v/>
      </c>
      <c r="K88" s="2" t="str">
        <f>IF(C88="","",IF(_xlfn.IFNA(VLOOKUP(C88,BaseDatos[[#All],[Llave]:[Por Definir4]],15,0),"No encontrado")="","-",_xlfn.IFNA(VLOOKUP(C88,BaseDatos[[#All],[Llave]:[Objetivo Geográfico]],15,0),"-")))</f>
        <v/>
      </c>
      <c r="L88" s="2" t="str">
        <f>IF(C88="","",IF(_xlfn.IFNA(VLOOKUP(C88,BaseDatos[[#All],[Llave]:[Por Definir4]],16,0),"No encontrado")="","-",_xlfn.IFNA(VLOOKUP(C88,BaseDatos[[#All],[Llave]:[Objetivo Geográfico]],16,0),"-")))</f>
        <v/>
      </c>
      <c r="M88" s="2" t="str">
        <f>IF(C88="","",IF(_xlfn.IFNA(VLOOKUP(C88,BaseDatos[[#All],[Llave]:[Por Definir4]],17,0),"No encontrado")="","-",_xlfn.IFNA(VLOOKUP(C88,BaseDatos[[#All],[Llave]:[Objetivo Geográfico]],17,0),"-")))</f>
        <v/>
      </c>
    </row>
    <row r="89" spans="1:13" x14ac:dyDescent="0.35">
      <c r="A89" s="44"/>
      <c r="B89" s="46"/>
      <c r="C89" s="44"/>
      <c r="D89" s="46"/>
      <c r="E89" s="43" t="str">
        <f>IF(C89="","",IF(_xlfn.IFNA(VLOOKUP(C89,BaseDatos[[#All],[Llave]:[Objetivo Geográfico]],6,0),"No encontrado")="","-",_xlfn.IFNA(VLOOKUP(C89,BaseDatos[[#All],[Llave]:[Objetivo Geográfico]],6,0),"-")))</f>
        <v/>
      </c>
      <c r="F89" s="45" t="str">
        <f>IF(C89="","",IF(_xlfn.IFNA(VLOOKUP(C89,BaseDatos[[#All],[Llave]:[Por Definir4]],13,0),"No encontrado")="","-",_xlfn.IFNA(VLOOKUP(C89,BaseDatos[[#All],[Llave]:[Por Definir4]],13,0),"-")))</f>
        <v/>
      </c>
      <c r="G89" s="43" t="str">
        <f>IF(C89="","",IF(_xlfn.IFNA(VLOOKUP(C89,BaseDatos[[#All],[Llave]:[Objetivo Geográfico]],2,0),"No disponible en la Base de Datos")="","-",_xlfn.IFNA(VLOOKUP(C89,BaseDatos[[#All],[Llave]:[Objetivo Geográfico]],2,0),"No disponible en la Base de Datos")))</f>
        <v/>
      </c>
      <c r="H89" s="43" t="str">
        <f>IF(C89="","",IF(_xlfn.IFNA(VLOOKUP(C89,BaseDatos[[#All],[Llave]:[Objetivo Geográfico]],11,0),"No encontrado")="","-",_xlfn.IFNA(VLOOKUP(C89,BaseDatos[[#All],[Llave]:[Objetivo Geográfico]],11,0),"-")))</f>
        <v/>
      </c>
      <c r="I89" s="43" t="str">
        <f>IF(C89="","",IF(_xlfn.IFNA(VLOOKUP(C89,BaseDatos[[#All],[Llave]:[Objetivo Geográfico]],12,0),"No encontrado")="","-",_xlfn.IFNA(VLOOKUP(C89,BaseDatos[[#All],[Llave]:[Objetivo Geográfico]],12,0),"-")))</f>
        <v/>
      </c>
      <c r="J89" s="2" t="str">
        <f>IF(C89="","",IF(_xlfn.IFNA(VLOOKUP(C89,BaseDatos[[#All],[Llave]:[Por Definir4]],14,0),"No encontrado")="","-",_xlfn.IFNA(VLOOKUP(C89,BaseDatos[[#All],[Llave]:[Objetivo Geográfico]],14,0),"-")))</f>
        <v/>
      </c>
      <c r="K89" s="2" t="str">
        <f>IF(C89="","",IF(_xlfn.IFNA(VLOOKUP(C89,BaseDatos[[#All],[Llave]:[Por Definir4]],15,0),"No encontrado")="","-",_xlfn.IFNA(VLOOKUP(C89,BaseDatos[[#All],[Llave]:[Objetivo Geográfico]],15,0),"-")))</f>
        <v/>
      </c>
      <c r="L89" s="2" t="str">
        <f>IF(C89="","",IF(_xlfn.IFNA(VLOOKUP(C89,BaseDatos[[#All],[Llave]:[Por Definir4]],16,0),"No encontrado")="","-",_xlfn.IFNA(VLOOKUP(C89,BaseDatos[[#All],[Llave]:[Objetivo Geográfico]],16,0),"-")))</f>
        <v/>
      </c>
      <c r="M89" s="2" t="str">
        <f>IF(C89="","",IF(_xlfn.IFNA(VLOOKUP(C89,BaseDatos[[#All],[Llave]:[Por Definir4]],17,0),"No encontrado")="","-",_xlfn.IFNA(VLOOKUP(C89,BaseDatos[[#All],[Llave]:[Objetivo Geográfico]],17,0),"-")))</f>
        <v/>
      </c>
    </row>
    <row r="90" spans="1:13" x14ac:dyDescent="0.35">
      <c r="A90" s="44"/>
      <c r="B90" s="46"/>
      <c r="C90" s="44"/>
      <c r="D90" s="46"/>
      <c r="E90" s="43" t="str">
        <f>IF(C90="","",IF(_xlfn.IFNA(VLOOKUP(C90,BaseDatos[[#All],[Llave]:[Objetivo Geográfico]],6,0),"No encontrado")="","-",_xlfn.IFNA(VLOOKUP(C90,BaseDatos[[#All],[Llave]:[Objetivo Geográfico]],6,0),"-")))</f>
        <v/>
      </c>
      <c r="F90" s="45" t="str">
        <f>IF(C90="","",IF(_xlfn.IFNA(VLOOKUP(C90,BaseDatos[[#All],[Llave]:[Por Definir4]],13,0),"No encontrado")="","-",_xlfn.IFNA(VLOOKUP(C90,BaseDatos[[#All],[Llave]:[Por Definir4]],13,0),"-")))</f>
        <v/>
      </c>
      <c r="G90" s="43" t="str">
        <f>IF(C90="","",IF(_xlfn.IFNA(VLOOKUP(C90,BaseDatos[[#All],[Llave]:[Objetivo Geográfico]],2,0),"No disponible en la Base de Datos")="","-",_xlfn.IFNA(VLOOKUP(C90,BaseDatos[[#All],[Llave]:[Objetivo Geográfico]],2,0),"No disponible en la Base de Datos")))</f>
        <v/>
      </c>
      <c r="H90" s="43" t="str">
        <f>IF(C90="","",IF(_xlfn.IFNA(VLOOKUP(C90,BaseDatos[[#All],[Llave]:[Objetivo Geográfico]],11,0),"No encontrado")="","-",_xlfn.IFNA(VLOOKUP(C90,BaseDatos[[#All],[Llave]:[Objetivo Geográfico]],11,0),"-")))</f>
        <v/>
      </c>
      <c r="I90" s="43" t="str">
        <f>IF(C90="","",IF(_xlfn.IFNA(VLOOKUP(C90,BaseDatos[[#All],[Llave]:[Objetivo Geográfico]],12,0),"No encontrado")="","-",_xlfn.IFNA(VLOOKUP(C90,BaseDatos[[#All],[Llave]:[Objetivo Geográfico]],12,0),"-")))</f>
        <v/>
      </c>
      <c r="J90" s="2" t="str">
        <f>IF(C90="","",IF(_xlfn.IFNA(VLOOKUP(C90,BaseDatos[[#All],[Llave]:[Por Definir4]],14,0),"No encontrado")="","-",_xlfn.IFNA(VLOOKUP(C90,BaseDatos[[#All],[Llave]:[Objetivo Geográfico]],14,0),"-")))</f>
        <v/>
      </c>
      <c r="K90" s="2" t="str">
        <f>IF(C90="","",IF(_xlfn.IFNA(VLOOKUP(C90,BaseDatos[[#All],[Llave]:[Por Definir4]],15,0),"No encontrado")="","-",_xlfn.IFNA(VLOOKUP(C90,BaseDatos[[#All],[Llave]:[Objetivo Geográfico]],15,0),"-")))</f>
        <v/>
      </c>
      <c r="L90" s="2" t="str">
        <f>IF(C90="","",IF(_xlfn.IFNA(VLOOKUP(C90,BaseDatos[[#All],[Llave]:[Por Definir4]],16,0),"No encontrado")="","-",_xlfn.IFNA(VLOOKUP(C90,BaseDatos[[#All],[Llave]:[Objetivo Geográfico]],16,0),"-")))</f>
        <v/>
      </c>
      <c r="M90" s="2" t="str">
        <f>IF(C90="","",IF(_xlfn.IFNA(VLOOKUP(C90,BaseDatos[[#All],[Llave]:[Por Definir4]],17,0),"No encontrado")="","-",_xlfn.IFNA(VLOOKUP(C90,BaseDatos[[#All],[Llave]:[Objetivo Geográfico]],17,0),"-")))</f>
        <v/>
      </c>
    </row>
    <row r="91" spans="1:13" x14ac:dyDescent="0.35">
      <c r="A91" s="44"/>
      <c r="B91" s="46"/>
      <c r="C91" s="44"/>
      <c r="D91" s="46"/>
      <c r="E91" s="43" t="str">
        <f>IF(C91="","",IF(_xlfn.IFNA(VLOOKUP(C91,BaseDatos[[#All],[Llave]:[Objetivo Geográfico]],6,0),"No encontrado")="","-",_xlfn.IFNA(VLOOKUP(C91,BaseDatos[[#All],[Llave]:[Objetivo Geográfico]],6,0),"-")))</f>
        <v/>
      </c>
      <c r="F91" s="45" t="str">
        <f>IF(C91="","",IF(_xlfn.IFNA(VLOOKUP(C91,BaseDatos[[#All],[Llave]:[Por Definir4]],13,0),"No encontrado")="","-",_xlfn.IFNA(VLOOKUP(C91,BaseDatos[[#All],[Llave]:[Por Definir4]],13,0),"-")))</f>
        <v/>
      </c>
      <c r="G91" s="43" t="str">
        <f>IF(C91="","",IF(_xlfn.IFNA(VLOOKUP(C91,BaseDatos[[#All],[Llave]:[Objetivo Geográfico]],2,0),"No disponible en la Base de Datos")="","-",_xlfn.IFNA(VLOOKUP(C91,BaseDatos[[#All],[Llave]:[Objetivo Geográfico]],2,0),"No disponible en la Base de Datos")))</f>
        <v/>
      </c>
      <c r="H91" s="43" t="str">
        <f>IF(C91="","",IF(_xlfn.IFNA(VLOOKUP(C91,BaseDatos[[#All],[Llave]:[Objetivo Geográfico]],11,0),"No encontrado")="","-",_xlfn.IFNA(VLOOKUP(C91,BaseDatos[[#All],[Llave]:[Objetivo Geográfico]],11,0),"-")))</f>
        <v/>
      </c>
      <c r="I91" s="43" t="str">
        <f>IF(C91="","",IF(_xlfn.IFNA(VLOOKUP(C91,BaseDatos[[#All],[Llave]:[Objetivo Geográfico]],12,0),"No encontrado")="","-",_xlfn.IFNA(VLOOKUP(C91,BaseDatos[[#All],[Llave]:[Objetivo Geográfico]],12,0),"-")))</f>
        <v/>
      </c>
      <c r="J91" s="2" t="str">
        <f>IF(C91="","",IF(_xlfn.IFNA(VLOOKUP(C91,BaseDatos[[#All],[Llave]:[Por Definir4]],14,0),"No encontrado")="","-",_xlfn.IFNA(VLOOKUP(C91,BaseDatos[[#All],[Llave]:[Objetivo Geográfico]],14,0),"-")))</f>
        <v/>
      </c>
      <c r="K91" s="2" t="str">
        <f>IF(C91="","",IF(_xlfn.IFNA(VLOOKUP(C91,BaseDatos[[#All],[Llave]:[Por Definir4]],15,0),"No encontrado")="","-",_xlfn.IFNA(VLOOKUP(C91,BaseDatos[[#All],[Llave]:[Objetivo Geográfico]],15,0),"-")))</f>
        <v/>
      </c>
      <c r="L91" s="2" t="str">
        <f>IF(C91="","",IF(_xlfn.IFNA(VLOOKUP(C91,BaseDatos[[#All],[Llave]:[Por Definir4]],16,0),"No encontrado")="","-",_xlfn.IFNA(VLOOKUP(C91,BaseDatos[[#All],[Llave]:[Objetivo Geográfico]],16,0),"-")))</f>
        <v/>
      </c>
      <c r="M91" s="2" t="str">
        <f>IF(C91="","",IF(_xlfn.IFNA(VLOOKUP(C91,BaseDatos[[#All],[Llave]:[Por Definir4]],17,0),"No encontrado")="","-",_xlfn.IFNA(VLOOKUP(C91,BaseDatos[[#All],[Llave]:[Objetivo Geográfico]],17,0),"-")))</f>
        <v/>
      </c>
    </row>
    <row r="92" spans="1:13" x14ac:dyDescent="0.35">
      <c r="A92" s="44"/>
      <c r="B92" s="46"/>
      <c r="C92" s="44"/>
      <c r="D92" s="46"/>
      <c r="E92" s="43" t="str">
        <f>IF(C92="","",IF(_xlfn.IFNA(VLOOKUP(C92,BaseDatos[[#All],[Llave]:[Objetivo Geográfico]],6,0),"No encontrado")="","-",_xlfn.IFNA(VLOOKUP(C92,BaseDatos[[#All],[Llave]:[Objetivo Geográfico]],6,0),"-")))</f>
        <v/>
      </c>
      <c r="F92" s="45" t="str">
        <f>IF(C92="","",IF(_xlfn.IFNA(VLOOKUP(C92,BaseDatos[[#All],[Llave]:[Por Definir4]],13,0),"No encontrado")="","-",_xlfn.IFNA(VLOOKUP(C92,BaseDatos[[#All],[Llave]:[Por Definir4]],13,0),"-")))</f>
        <v/>
      </c>
      <c r="G92" s="43" t="str">
        <f>IF(C92="","",IF(_xlfn.IFNA(VLOOKUP(C92,BaseDatos[[#All],[Llave]:[Objetivo Geográfico]],2,0),"No disponible en la Base de Datos")="","-",_xlfn.IFNA(VLOOKUP(C92,BaseDatos[[#All],[Llave]:[Objetivo Geográfico]],2,0),"No disponible en la Base de Datos")))</f>
        <v/>
      </c>
      <c r="H92" s="43" t="str">
        <f>IF(C92="","",IF(_xlfn.IFNA(VLOOKUP(C92,BaseDatos[[#All],[Llave]:[Objetivo Geográfico]],11,0),"No encontrado")="","-",_xlfn.IFNA(VLOOKUP(C92,BaseDatos[[#All],[Llave]:[Objetivo Geográfico]],11,0),"-")))</f>
        <v/>
      </c>
      <c r="I92" s="43" t="str">
        <f>IF(C92="","",IF(_xlfn.IFNA(VLOOKUP(C92,BaseDatos[[#All],[Llave]:[Objetivo Geográfico]],12,0),"No encontrado")="","-",_xlfn.IFNA(VLOOKUP(C92,BaseDatos[[#All],[Llave]:[Objetivo Geográfico]],12,0),"-")))</f>
        <v/>
      </c>
      <c r="J92" s="2" t="str">
        <f>IF(C92="","",IF(_xlfn.IFNA(VLOOKUP(C92,BaseDatos[[#All],[Llave]:[Por Definir4]],14,0),"No encontrado")="","-",_xlfn.IFNA(VLOOKUP(C92,BaseDatos[[#All],[Llave]:[Objetivo Geográfico]],14,0),"-")))</f>
        <v/>
      </c>
      <c r="K92" s="2" t="str">
        <f>IF(C92="","",IF(_xlfn.IFNA(VLOOKUP(C92,BaseDatos[[#All],[Llave]:[Por Definir4]],15,0),"No encontrado")="","-",_xlfn.IFNA(VLOOKUP(C92,BaseDatos[[#All],[Llave]:[Objetivo Geográfico]],15,0),"-")))</f>
        <v/>
      </c>
      <c r="L92" s="2" t="str">
        <f>IF(C92="","",IF(_xlfn.IFNA(VLOOKUP(C92,BaseDatos[[#All],[Llave]:[Por Definir4]],16,0),"No encontrado")="","-",_xlfn.IFNA(VLOOKUP(C92,BaseDatos[[#All],[Llave]:[Objetivo Geográfico]],16,0),"-")))</f>
        <v/>
      </c>
      <c r="M92" s="2" t="str">
        <f>IF(C92="","",IF(_xlfn.IFNA(VLOOKUP(C92,BaseDatos[[#All],[Llave]:[Por Definir4]],17,0),"No encontrado")="","-",_xlfn.IFNA(VLOOKUP(C92,BaseDatos[[#All],[Llave]:[Objetivo Geográfico]],17,0),"-")))</f>
        <v/>
      </c>
    </row>
    <row r="93" spans="1:13" x14ac:dyDescent="0.35">
      <c r="A93" s="44"/>
      <c r="B93" s="46"/>
      <c r="C93" s="44"/>
      <c r="D93" s="46"/>
      <c r="E93" s="43" t="str">
        <f>IF(C93="","",IF(_xlfn.IFNA(VLOOKUP(C93,BaseDatos[[#All],[Llave]:[Objetivo Geográfico]],6,0),"No encontrado")="","-",_xlfn.IFNA(VLOOKUP(C93,BaseDatos[[#All],[Llave]:[Objetivo Geográfico]],6,0),"-")))</f>
        <v/>
      </c>
      <c r="F93" s="45" t="str">
        <f>IF(C93="","",IF(_xlfn.IFNA(VLOOKUP(C93,BaseDatos[[#All],[Llave]:[Por Definir4]],13,0),"No encontrado")="","-",_xlfn.IFNA(VLOOKUP(C93,BaseDatos[[#All],[Llave]:[Por Definir4]],13,0),"-")))</f>
        <v/>
      </c>
      <c r="G93" s="43" t="str">
        <f>IF(C93="","",IF(_xlfn.IFNA(VLOOKUP(C93,BaseDatos[[#All],[Llave]:[Objetivo Geográfico]],2,0),"No disponible en la Base de Datos")="","-",_xlfn.IFNA(VLOOKUP(C93,BaseDatos[[#All],[Llave]:[Objetivo Geográfico]],2,0),"No disponible en la Base de Datos")))</f>
        <v/>
      </c>
      <c r="H93" s="43" t="str">
        <f>IF(C93="","",IF(_xlfn.IFNA(VLOOKUP(C93,BaseDatos[[#All],[Llave]:[Objetivo Geográfico]],11,0),"No encontrado")="","-",_xlfn.IFNA(VLOOKUP(C93,BaseDatos[[#All],[Llave]:[Objetivo Geográfico]],11,0),"-")))</f>
        <v/>
      </c>
      <c r="I93" s="43" t="str">
        <f>IF(C93="","",IF(_xlfn.IFNA(VLOOKUP(C93,BaseDatos[[#All],[Llave]:[Objetivo Geográfico]],12,0),"No encontrado")="","-",_xlfn.IFNA(VLOOKUP(C93,BaseDatos[[#All],[Llave]:[Objetivo Geográfico]],12,0),"-")))</f>
        <v/>
      </c>
      <c r="J93" s="2" t="str">
        <f>IF(C93="","",IF(_xlfn.IFNA(VLOOKUP(C93,BaseDatos[[#All],[Llave]:[Por Definir4]],14,0),"No encontrado")="","-",_xlfn.IFNA(VLOOKUP(C93,BaseDatos[[#All],[Llave]:[Objetivo Geográfico]],14,0),"-")))</f>
        <v/>
      </c>
      <c r="K93" s="2" t="str">
        <f>IF(C93="","",IF(_xlfn.IFNA(VLOOKUP(C93,BaseDatos[[#All],[Llave]:[Por Definir4]],15,0),"No encontrado")="","-",_xlfn.IFNA(VLOOKUP(C93,BaseDatos[[#All],[Llave]:[Objetivo Geográfico]],15,0),"-")))</f>
        <v/>
      </c>
      <c r="L93" s="2" t="str">
        <f>IF(C93="","",IF(_xlfn.IFNA(VLOOKUP(C93,BaseDatos[[#All],[Llave]:[Por Definir4]],16,0),"No encontrado")="","-",_xlfn.IFNA(VLOOKUP(C93,BaseDatos[[#All],[Llave]:[Objetivo Geográfico]],16,0),"-")))</f>
        <v/>
      </c>
      <c r="M93" s="2" t="str">
        <f>IF(C93="","",IF(_xlfn.IFNA(VLOOKUP(C93,BaseDatos[[#All],[Llave]:[Por Definir4]],17,0),"No encontrado")="","-",_xlfn.IFNA(VLOOKUP(C93,BaseDatos[[#All],[Llave]:[Objetivo Geográfico]],17,0),"-")))</f>
        <v/>
      </c>
    </row>
    <row r="94" spans="1:13" x14ac:dyDescent="0.35">
      <c r="A94" s="44"/>
      <c r="B94" s="46"/>
      <c r="C94" s="44"/>
      <c r="D94" s="46"/>
      <c r="E94" s="43" t="str">
        <f>IF(C94="","",IF(_xlfn.IFNA(VLOOKUP(C94,BaseDatos[[#All],[Llave]:[Objetivo Geográfico]],6,0),"No encontrado")="","-",_xlfn.IFNA(VLOOKUP(C94,BaseDatos[[#All],[Llave]:[Objetivo Geográfico]],6,0),"-")))</f>
        <v/>
      </c>
      <c r="F94" s="45" t="str">
        <f>IF(C94="","",IF(_xlfn.IFNA(VLOOKUP(C94,BaseDatos[[#All],[Llave]:[Por Definir4]],13,0),"No encontrado")="","-",_xlfn.IFNA(VLOOKUP(C94,BaseDatos[[#All],[Llave]:[Por Definir4]],13,0),"-")))</f>
        <v/>
      </c>
      <c r="G94" s="43" t="str">
        <f>IF(C94="","",IF(_xlfn.IFNA(VLOOKUP(C94,BaseDatos[[#All],[Llave]:[Objetivo Geográfico]],2,0),"No disponible en la Base de Datos")="","-",_xlfn.IFNA(VLOOKUP(C94,BaseDatos[[#All],[Llave]:[Objetivo Geográfico]],2,0),"No disponible en la Base de Datos")))</f>
        <v/>
      </c>
      <c r="H94" s="43" t="str">
        <f>IF(C94="","",IF(_xlfn.IFNA(VLOOKUP(C94,BaseDatos[[#All],[Llave]:[Objetivo Geográfico]],11,0),"No encontrado")="","-",_xlfn.IFNA(VLOOKUP(C94,BaseDatos[[#All],[Llave]:[Objetivo Geográfico]],11,0),"-")))</f>
        <v/>
      </c>
      <c r="I94" s="43" t="str">
        <f>IF(C94="","",IF(_xlfn.IFNA(VLOOKUP(C94,BaseDatos[[#All],[Llave]:[Objetivo Geográfico]],12,0),"No encontrado")="","-",_xlfn.IFNA(VLOOKUP(C94,BaseDatos[[#All],[Llave]:[Objetivo Geográfico]],12,0),"-")))</f>
        <v/>
      </c>
      <c r="J94" s="2" t="str">
        <f>IF(C94="","",IF(_xlfn.IFNA(VLOOKUP(C94,BaseDatos[[#All],[Llave]:[Por Definir4]],14,0),"No encontrado")="","-",_xlfn.IFNA(VLOOKUP(C94,BaseDatos[[#All],[Llave]:[Objetivo Geográfico]],14,0),"-")))</f>
        <v/>
      </c>
      <c r="K94" s="2" t="str">
        <f>IF(C94="","",IF(_xlfn.IFNA(VLOOKUP(C94,BaseDatos[[#All],[Llave]:[Por Definir4]],15,0),"No encontrado")="","-",_xlfn.IFNA(VLOOKUP(C94,BaseDatos[[#All],[Llave]:[Objetivo Geográfico]],15,0),"-")))</f>
        <v/>
      </c>
      <c r="L94" s="2" t="str">
        <f>IF(C94="","",IF(_xlfn.IFNA(VLOOKUP(C94,BaseDatos[[#All],[Llave]:[Por Definir4]],16,0),"No encontrado")="","-",_xlfn.IFNA(VLOOKUP(C94,BaseDatos[[#All],[Llave]:[Objetivo Geográfico]],16,0),"-")))</f>
        <v/>
      </c>
      <c r="M94" s="2" t="str">
        <f>IF(C94="","",IF(_xlfn.IFNA(VLOOKUP(C94,BaseDatos[[#All],[Llave]:[Por Definir4]],17,0),"No encontrado")="","-",_xlfn.IFNA(VLOOKUP(C94,BaseDatos[[#All],[Llave]:[Objetivo Geográfico]],17,0),"-")))</f>
        <v/>
      </c>
    </row>
    <row r="95" spans="1:13" x14ac:dyDescent="0.35">
      <c r="A95" s="44"/>
      <c r="B95" s="46"/>
      <c r="C95" s="44"/>
      <c r="D95" s="46"/>
      <c r="E95" s="43" t="str">
        <f>IF(C95="","",IF(_xlfn.IFNA(VLOOKUP(C95,BaseDatos[[#All],[Llave]:[Objetivo Geográfico]],6,0),"No encontrado")="","-",_xlfn.IFNA(VLOOKUP(C95,BaseDatos[[#All],[Llave]:[Objetivo Geográfico]],6,0),"-")))</f>
        <v/>
      </c>
      <c r="F95" s="45" t="str">
        <f>IF(C95="","",IF(_xlfn.IFNA(VLOOKUP(C95,BaseDatos[[#All],[Llave]:[Por Definir4]],13,0),"No encontrado")="","-",_xlfn.IFNA(VLOOKUP(C95,BaseDatos[[#All],[Llave]:[Por Definir4]],13,0),"-")))</f>
        <v/>
      </c>
      <c r="G95" s="43" t="str">
        <f>IF(C95="","",IF(_xlfn.IFNA(VLOOKUP(C95,BaseDatos[[#All],[Llave]:[Objetivo Geográfico]],2,0),"No disponible en la Base de Datos")="","-",_xlfn.IFNA(VLOOKUP(C95,BaseDatos[[#All],[Llave]:[Objetivo Geográfico]],2,0),"No disponible en la Base de Datos")))</f>
        <v/>
      </c>
      <c r="H95" s="43" t="str">
        <f>IF(C95="","",IF(_xlfn.IFNA(VLOOKUP(C95,BaseDatos[[#All],[Llave]:[Objetivo Geográfico]],11,0),"No encontrado")="","-",_xlfn.IFNA(VLOOKUP(C95,BaseDatos[[#All],[Llave]:[Objetivo Geográfico]],11,0),"-")))</f>
        <v/>
      </c>
      <c r="I95" s="43" t="str">
        <f>IF(C95="","",IF(_xlfn.IFNA(VLOOKUP(C95,BaseDatos[[#All],[Llave]:[Objetivo Geográfico]],12,0),"No encontrado")="","-",_xlfn.IFNA(VLOOKUP(C95,BaseDatos[[#All],[Llave]:[Objetivo Geográfico]],12,0),"-")))</f>
        <v/>
      </c>
      <c r="J95" s="2" t="str">
        <f>IF(C95="","",IF(_xlfn.IFNA(VLOOKUP(C95,BaseDatos[[#All],[Llave]:[Por Definir4]],14,0),"No encontrado")="","-",_xlfn.IFNA(VLOOKUP(C95,BaseDatos[[#All],[Llave]:[Objetivo Geográfico]],14,0),"-")))</f>
        <v/>
      </c>
      <c r="K95" s="2" t="str">
        <f>IF(C95="","",IF(_xlfn.IFNA(VLOOKUP(C95,BaseDatos[[#All],[Llave]:[Por Definir4]],15,0),"No encontrado")="","-",_xlfn.IFNA(VLOOKUP(C95,BaseDatos[[#All],[Llave]:[Objetivo Geográfico]],15,0),"-")))</f>
        <v/>
      </c>
      <c r="L95" s="2" t="str">
        <f>IF(C95="","",IF(_xlfn.IFNA(VLOOKUP(C95,BaseDatos[[#All],[Llave]:[Por Definir4]],16,0),"No encontrado")="","-",_xlfn.IFNA(VLOOKUP(C95,BaseDatos[[#All],[Llave]:[Objetivo Geográfico]],16,0),"-")))</f>
        <v/>
      </c>
      <c r="M95" s="2" t="str">
        <f>IF(C95="","",IF(_xlfn.IFNA(VLOOKUP(C95,BaseDatos[[#All],[Llave]:[Por Definir4]],17,0),"No encontrado")="","-",_xlfn.IFNA(VLOOKUP(C95,BaseDatos[[#All],[Llave]:[Objetivo Geográfico]],17,0),"-")))</f>
        <v/>
      </c>
    </row>
    <row r="96" spans="1:13" x14ac:dyDescent="0.35">
      <c r="A96" s="44"/>
      <c r="B96" s="46"/>
      <c r="C96" s="44"/>
      <c r="D96" s="46"/>
      <c r="E96" s="43" t="str">
        <f>IF(C96="","",IF(_xlfn.IFNA(VLOOKUP(C96,BaseDatos[[#All],[Llave]:[Objetivo Geográfico]],6,0),"No encontrado")="","-",_xlfn.IFNA(VLOOKUP(C96,BaseDatos[[#All],[Llave]:[Objetivo Geográfico]],6,0),"-")))</f>
        <v/>
      </c>
      <c r="F96" s="45" t="str">
        <f>IF(C96="","",IF(_xlfn.IFNA(VLOOKUP(C96,BaseDatos[[#All],[Llave]:[Por Definir4]],13,0),"No encontrado")="","-",_xlfn.IFNA(VLOOKUP(C96,BaseDatos[[#All],[Llave]:[Por Definir4]],13,0),"-")))</f>
        <v/>
      </c>
      <c r="G96" s="43" t="str">
        <f>IF(C96="","",IF(_xlfn.IFNA(VLOOKUP(C96,BaseDatos[[#All],[Llave]:[Objetivo Geográfico]],2,0),"No disponible en la Base de Datos")="","-",_xlfn.IFNA(VLOOKUP(C96,BaseDatos[[#All],[Llave]:[Objetivo Geográfico]],2,0),"No disponible en la Base de Datos")))</f>
        <v/>
      </c>
      <c r="H96" s="43" t="str">
        <f>IF(C96="","",IF(_xlfn.IFNA(VLOOKUP(C96,BaseDatos[[#All],[Llave]:[Objetivo Geográfico]],11,0),"No encontrado")="","-",_xlfn.IFNA(VLOOKUP(C96,BaseDatos[[#All],[Llave]:[Objetivo Geográfico]],11,0),"-")))</f>
        <v/>
      </c>
      <c r="I96" s="43" t="str">
        <f>IF(C96="","",IF(_xlfn.IFNA(VLOOKUP(C96,BaseDatos[[#All],[Llave]:[Objetivo Geográfico]],12,0),"No encontrado")="","-",_xlfn.IFNA(VLOOKUP(C96,BaseDatos[[#All],[Llave]:[Objetivo Geográfico]],12,0),"-")))</f>
        <v/>
      </c>
      <c r="J96" s="2" t="str">
        <f>IF(C96="","",IF(_xlfn.IFNA(VLOOKUP(C96,BaseDatos[[#All],[Llave]:[Por Definir4]],14,0),"No encontrado")="","-",_xlfn.IFNA(VLOOKUP(C96,BaseDatos[[#All],[Llave]:[Objetivo Geográfico]],14,0),"-")))</f>
        <v/>
      </c>
      <c r="K96" s="2" t="str">
        <f>IF(C96="","",IF(_xlfn.IFNA(VLOOKUP(C96,BaseDatos[[#All],[Llave]:[Por Definir4]],15,0),"No encontrado")="","-",_xlfn.IFNA(VLOOKUP(C96,BaseDatos[[#All],[Llave]:[Objetivo Geográfico]],15,0),"-")))</f>
        <v/>
      </c>
      <c r="L96" s="2" t="str">
        <f>IF(C96="","",IF(_xlfn.IFNA(VLOOKUP(C96,BaseDatos[[#All],[Llave]:[Por Definir4]],16,0),"No encontrado")="","-",_xlfn.IFNA(VLOOKUP(C96,BaseDatos[[#All],[Llave]:[Objetivo Geográfico]],16,0),"-")))</f>
        <v/>
      </c>
      <c r="M96" s="2" t="str">
        <f>IF(C96="","",IF(_xlfn.IFNA(VLOOKUP(C96,BaseDatos[[#All],[Llave]:[Por Definir4]],17,0),"No encontrado")="","-",_xlfn.IFNA(VLOOKUP(C96,BaseDatos[[#All],[Llave]:[Objetivo Geográfico]],17,0),"-")))</f>
        <v/>
      </c>
    </row>
    <row r="97" spans="1:13" x14ac:dyDescent="0.35">
      <c r="A97" s="44"/>
      <c r="B97" s="46"/>
      <c r="C97" s="44"/>
      <c r="D97" s="46"/>
      <c r="E97" s="43" t="str">
        <f>IF(C97="","",IF(_xlfn.IFNA(VLOOKUP(C97,BaseDatos[[#All],[Llave]:[Objetivo Geográfico]],6,0),"No encontrado")="","-",_xlfn.IFNA(VLOOKUP(C97,BaseDatos[[#All],[Llave]:[Objetivo Geográfico]],6,0),"-")))</f>
        <v/>
      </c>
      <c r="F97" s="45" t="str">
        <f>IF(C97="","",IF(_xlfn.IFNA(VLOOKUP(C97,BaseDatos[[#All],[Llave]:[Por Definir4]],13,0),"No encontrado")="","-",_xlfn.IFNA(VLOOKUP(C97,BaseDatos[[#All],[Llave]:[Por Definir4]],13,0),"-")))</f>
        <v/>
      </c>
      <c r="G97" s="43" t="str">
        <f>IF(C97="","",IF(_xlfn.IFNA(VLOOKUP(C97,BaseDatos[[#All],[Llave]:[Objetivo Geográfico]],2,0),"No disponible en la Base de Datos")="","-",_xlfn.IFNA(VLOOKUP(C97,BaseDatos[[#All],[Llave]:[Objetivo Geográfico]],2,0),"No disponible en la Base de Datos")))</f>
        <v/>
      </c>
      <c r="H97" s="43" t="str">
        <f>IF(C97="","",IF(_xlfn.IFNA(VLOOKUP(C97,BaseDatos[[#All],[Llave]:[Objetivo Geográfico]],11,0),"No encontrado")="","-",_xlfn.IFNA(VLOOKUP(C97,BaseDatos[[#All],[Llave]:[Objetivo Geográfico]],11,0),"-")))</f>
        <v/>
      </c>
      <c r="I97" s="43" t="str">
        <f>IF(C97="","",IF(_xlfn.IFNA(VLOOKUP(C97,BaseDatos[[#All],[Llave]:[Objetivo Geográfico]],12,0),"No encontrado")="","-",_xlfn.IFNA(VLOOKUP(C97,BaseDatos[[#All],[Llave]:[Objetivo Geográfico]],12,0),"-")))</f>
        <v/>
      </c>
      <c r="J97" s="2" t="str">
        <f>IF(C97="","",IF(_xlfn.IFNA(VLOOKUP(C97,BaseDatos[[#All],[Llave]:[Por Definir4]],14,0),"No encontrado")="","-",_xlfn.IFNA(VLOOKUP(C97,BaseDatos[[#All],[Llave]:[Objetivo Geográfico]],14,0),"-")))</f>
        <v/>
      </c>
      <c r="K97" s="2" t="str">
        <f>IF(C97="","",IF(_xlfn.IFNA(VLOOKUP(C97,BaseDatos[[#All],[Llave]:[Por Definir4]],15,0),"No encontrado")="","-",_xlfn.IFNA(VLOOKUP(C97,BaseDatos[[#All],[Llave]:[Objetivo Geográfico]],15,0),"-")))</f>
        <v/>
      </c>
      <c r="L97" s="2" t="str">
        <f>IF(C97="","",IF(_xlfn.IFNA(VLOOKUP(C97,BaseDatos[[#All],[Llave]:[Por Definir4]],16,0),"No encontrado")="","-",_xlfn.IFNA(VLOOKUP(C97,BaseDatos[[#All],[Llave]:[Objetivo Geográfico]],16,0),"-")))</f>
        <v/>
      </c>
      <c r="M97" s="2" t="str">
        <f>IF(C97="","",IF(_xlfn.IFNA(VLOOKUP(C97,BaseDatos[[#All],[Llave]:[Por Definir4]],17,0),"No encontrado")="","-",_xlfn.IFNA(VLOOKUP(C97,BaseDatos[[#All],[Llave]:[Objetivo Geográfico]],17,0),"-")))</f>
        <v/>
      </c>
    </row>
    <row r="98" spans="1:13" x14ac:dyDescent="0.35">
      <c r="A98" s="44"/>
      <c r="B98" s="46"/>
      <c r="C98" s="44"/>
      <c r="D98" s="46"/>
      <c r="E98" s="43" t="str">
        <f>IF(C98="","",IF(_xlfn.IFNA(VLOOKUP(C98,BaseDatos[[#All],[Llave]:[Objetivo Geográfico]],6,0),"No encontrado")="","-",_xlfn.IFNA(VLOOKUP(C98,BaseDatos[[#All],[Llave]:[Objetivo Geográfico]],6,0),"-")))</f>
        <v/>
      </c>
      <c r="F98" s="45" t="str">
        <f>IF(C98="","",IF(_xlfn.IFNA(VLOOKUP(C98,BaseDatos[[#All],[Llave]:[Por Definir4]],13,0),"No encontrado")="","-",_xlfn.IFNA(VLOOKUP(C98,BaseDatos[[#All],[Llave]:[Por Definir4]],13,0),"-")))</f>
        <v/>
      </c>
      <c r="G98" s="43" t="str">
        <f>IF(C98="","",IF(_xlfn.IFNA(VLOOKUP(C98,BaseDatos[[#All],[Llave]:[Objetivo Geográfico]],2,0),"No disponible en la Base de Datos")="","-",_xlfn.IFNA(VLOOKUP(C98,BaseDatos[[#All],[Llave]:[Objetivo Geográfico]],2,0),"No disponible en la Base de Datos")))</f>
        <v/>
      </c>
      <c r="H98" s="43" t="str">
        <f>IF(C98="","",IF(_xlfn.IFNA(VLOOKUP(C98,BaseDatos[[#All],[Llave]:[Objetivo Geográfico]],11,0),"No encontrado")="","-",_xlfn.IFNA(VLOOKUP(C98,BaseDatos[[#All],[Llave]:[Objetivo Geográfico]],11,0),"-")))</f>
        <v/>
      </c>
      <c r="I98" s="43" t="str">
        <f>IF(C98="","",IF(_xlfn.IFNA(VLOOKUP(C98,BaseDatos[[#All],[Llave]:[Objetivo Geográfico]],12,0),"No encontrado")="","-",_xlfn.IFNA(VLOOKUP(C98,BaseDatos[[#All],[Llave]:[Objetivo Geográfico]],12,0),"-")))</f>
        <v/>
      </c>
      <c r="J98" s="2" t="str">
        <f>IF(C98="","",IF(_xlfn.IFNA(VLOOKUP(C98,BaseDatos[[#All],[Llave]:[Por Definir4]],14,0),"No encontrado")="","-",_xlfn.IFNA(VLOOKUP(C98,BaseDatos[[#All],[Llave]:[Objetivo Geográfico]],14,0),"-")))</f>
        <v/>
      </c>
      <c r="K98" s="2" t="str">
        <f>IF(C98="","",IF(_xlfn.IFNA(VLOOKUP(C98,BaseDatos[[#All],[Llave]:[Por Definir4]],15,0),"No encontrado")="","-",_xlfn.IFNA(VLOOKUP(C98,BaseDatos[[#All],[Llave]:[Objetivo Geográfico]],15,0),"-")))</f>
        <v/>
      </c>
      <c r="L98" s="2" t="str">
        <f>IF(C98="","",IF(_xlfn.IFNA(VLOOKUP(C98,BaseDatos[[#All],[Llave]:[Por Definir4]],16,0),"No encontrado")="","-",_xlfn.IFNA(VLOOKUP(C98,BaseDatos[[#All],[Llave]:[Objetivo Geográfico]],16,0),"-")))</f>
        <v/>
      </c>
      <c r="M98" s="2" t="str">
        <f>IF(C98="","",IF(_xlfn.IFNA(VLOOKUP(C98,BaseDatos[[#All],[Llave]:[Por Definir4]],17,0),"No encontrado")="","-",_xlfn.IFNA(VLOOKUP(C98,BaseDatos[[#All],[Llave]:[Objetivo Geográfico]],17,0),"-")))</f>
        <v/>
      </c>
    </row>
    <row r="99" spans="1:13" x14ac:dyDescent="0.35">
      <c r="A99" s="44"/>
      <c r="B99" s="46"/>
      <c r="C99" s="44"/>
      <c r="D99" s="46"/>
      <c r="E99" s="43" t="str">
        <f>IF(C99="","",IF(_xlfn.IFNA(VLOOKUP(C99,BaseDatos[[#All],[Llave]:[Objetivo Geográfico]],6,0),"No encontrado")="","-",_xlfn.IFNA(VLOOKUP(C99,BaseDatos[[#All],[Llave]:[Objetivo Geográfico]],6,0),"-")))</f>
        <v/>
      </c>
      <c r="F99" s="45" t="str">
        <f>IF(C99="","",IF(_xlfn.IFNA(VLOOKUP(C99,BaseDatos[[#All],[Llave]:[Por Definir4]],13,0),"No encontrado")="","-",_xlfn.IFNA(VLOOKUP(C99,BaseDatos[[#All],[Llave]:[Por Definir4]],13,0),"-")))</f>
        <v/>
      </c>
      <c r="G99" s="43" t="str">
        <f>IF(C99="","",IF(_xlfn.IFNA(VLOOKUP(C99,BaseDatos[[#All],[Llave]:[Objetivo Geográfico]],2,0),"No disponible en la Base de Datos")="","-",_xlfn.IFNA(VLOOKUP(C99,BaseDatos[[#All],[Llave]:[Objetivo Geográfico]],2,0),"No disponible en la Base de Datos")))</f>
        <v/>
      </c>
      <c r="H99" s="43" t="str">
        <f>IF(C99="","",IF(_xlfn.IFNA(VLOOKUP(C99,BaseDatos[[#All],[Llave]:[Objetivo Geográfico]],11,0),"No encontrado")="","-",_xlfn.IFNA(VLOOKUP(C99,BaseDatos[[#All],[Llave]:[Objetivo Geográfico]],11,0),"-")))</f>
        <v/>
      </c>
      <c r="I99" s="43" t="str">
        <f>IF(C99="","",IF(_xlfn.IFNA(VLOOKUP(C99,BaseDatos[[#All],[Llave]:[Objetivo Geográfico]],12,0),"No encontrado")="","-",_xlfn.IFNA(VLOOKUP(C99,BaseDatos[[#All],[Llave]:[Objetivo Geográfico]],12,0),"-")))</f>
        <v/>
      </c>
      <c r="J99" s="2" t="str">
        <f>IF(C99="","",IF(_xlfn.IFNA(VLOOKUP(C99,BaseDatos[[#All],[Llave]:[Por Definir4]],14,0),"No encontrado")="","-",_xlfn.IFNA(VLOOKUP(C99,BaseDatos[[#All],[Llave]:[Objetivo Geográfico]],14,0),"-")))</f>
        <v/>
      </c>
      <c r="K99" s="2" t="str">
        <f>IF(C99="","",IF(_xlfn.IFNA(VLOOKUP(C99,BaseDatos[[#All],[Llave]:[Por Definir4]],15,0),"No encontrado")="","-",_xlfn.IFNA(VLOOKUP(C99,BaseDatos[[#All],[Llave]:[Objetivo Geográfico]],15,0),"-")))</f>
        <v/>
      </c>
      <c r="L99" s="2" t="str">
        <f>IF(C99="","",IF(_xlfn.IFNA(VLOOKUP(C99,BaseDatos[[#All],[Llave]:[Por Definir4]],16,0),"No encontrado")="","-",_xlfn.IFNA(VLOOKUP(C99,BaseDatos[[#All],[Llave]:[Objetivo Geográfico]],16,0),"-")))</f>
        <v/>
      </c>
      <c r="M99" s="2" t="str">
        <f>IF(C99="","",IF(_xlfn.IFNA(VLOOKUP(C99,BaseDatos[[#All],[Llave]:[Por Definir4]],17,0),"No encontrado")="","-",_xlfn.IFNA(VLOOKUP(C99,BaseDatos[[#All],[Llave]:[Objetivo Geográfico]],17,0),"-")))</f>
        <v/>
      </c>
    </row>
    <row r="100" spans="1:13" x14ac:dyDescent="0.35">
      <c r="A100" s="44"/>
      <c r="B100" s="46"/>
      <c r="C100" s="44"/>
      <c r="D100" s="46"/>
      <c r="E100" s="43" t="str">
        <f>IF(C100="","",IF(_xlfn.IFNA(VLOOKUP(C100,BaseDatos[[#All],[Llave]:[Objetivo Geográfico]],6,0),"No encontrado")="","-",_xlfn.IFNA(VLOOKUP(C100,BaseDatos[[#All],[Llave]:[Objetivo Geográfico]],6,0),"-")))</f>
        <v/>
      </c>
      <c r="F100" s="45" t="str">
        <f>IF(C100="","",IF(_xlfn.IFNA(VLOOKUP(C100,BaseDatos[[#All],[Llave]:[Por Definir4]],13,0),"No encontrado")="","-",_xlfn.IFNA(VLOOKUP(C100,BaseDatos[[#All],[Llave]:[Por Definir4]],13,0),"-")))</f>
        <v/>
      </c>
      <c r="G100" s="43" t="str">
        <f>IF(C100="","",IF(_xlfn.IFNA(VLOOKUP(C100,BaseDatos[[#All],[Llave]:[Objetivo Geográfico]],2,0),"No disponible en la Base de Datos")="","-",_xlfn.IFNA(VLOOKUP(C100,BaseDatos[[#All],[Llave]:[Objetivo Geográfico]],2,0),"No disponible en la Base de Datos")))</f>
        <v/>
      </c>
      <c r="H100" s="43" t="str">
        <f>IF(C100="","",IF(_xlfn.IFNA(VLOOKUP(C100,BaseDatos[[#All],[Llave]:[Objetivo Geográfico]],11,0),"No encontrado")="","-",_xlfn.IFNA(VLOOKUP(C100,BaseDatos[[#All],[Llave]:[Objetivo Geográfico]],11,0),"-")))</f>
        <v/>
      </c>
      <c r="I100" s="43" t="str">
        <f>IF(C100="","",IF(_xlfn.IFNA(VLOOKUP(C100,BaseDatos[[#All],[Llave]:[Objetivo Geográfico]],12,0),"No encontrado")="","-",_xlfn.IFNA(VLOOKUP(C100,BaseDatos[[#All],[Llave]:[Objetivo Geográfico]],12,0),"-")))</f>
        <v/>
      </c>
      <c r="J100" s="2" t="str">
        <f>IF(C100="","",IF(_xlfn.IFNA(VLOOKUP(C100,BaseDatos[[#All],[Llave]:[Por Definir4]],14,0),"No encontrado")="","-",_xlfn.IFNA(VLOOKUP(C100,BaseDatos[[#All],[Llave]:[Objetivo Geográfico]],14,0),"-")))</f>
        <v/>
      </c>
      <c r="K100" s="2" t="str">
        <f>IF(C100="","",IF(_xlfn.IFNA(VLOOKUP(C100,BaseDatos[[#All],[Llave]:[Por Definir4]],15,0),"No encontrado")="","-",_xlfn.IFNA(VLOOKUP(C100,BaseDatos[[#All],[Llave]:[Objetivo Geográfico]],15,0),"-")))</f>
        <v/>
      </c>
      <c r="L100" s="2" t="str">
        <f>IF(C100="","",IF(_xlfn.IFNA(VLOOKUP(C100,BaseDatos[[#All],[Llave]:[Por Definir4]],16,0),"No encontrado")="","-",_xlfn.IFNA(VLOOKUP(C100,BaseDatos[[#All],[Llave]:[Objetivo Geográfico]],16,0),"-")))</f>
        <v/>
      </c>
      <c r="M100" s="2" t="str">
        <f>IF(C100="","",IF(_xlfn.IFNA(VLOOKUP(C100,BaseDatos[[#All],[Llave]:[Por Definir4]],17,0),"No encontrado")="","-",_xlfn.IFNA(VLOOKUP(C100,BaseDatos[[#All],[Llave]:[Objetivo Geográfico]],17,0),"-")))</f>
        <v/>
      </c>
    </row>
    <row r="101" spans="1:13" x14ac:dyDescent="0.35">
      <c r="A101" s="44"/>
      <c r="B101" s="46"/>
      <c r="C101" s="44"/>
      <c r="D101" s="46"/>
      <c r="E101" s="43" t="str">
        <f>IF(C101="","",IF(_xlfn.IFNA(VLOOKUP(C101,BaseDatos[[#All],[Llave]:[Objetivo Geográfico]],6,0),"No encontrado")="","-",_xlfn.IFNA(VLOOKUP(C101,BaseDatos[[#All],[Llave]:[Objetivo Geográfico]],6,0),"-")))</f>
        <v/>
      </c>
      <c r="F101" s="45" t="str">
        <f>IF(C101="","",IF(_xlfn.IFNA(VLOOKUP(C101,BaseDatos[[#All],[Llave]:[Por Definir4]],13,0),"No encontrado")="","-",_xlfn.IFNA(VLOOKUP(C101,BaseDatos[[#All],[Llave]:[Por Definir4]],13,0),"-")))</f>
        <v/>
      </c>
      <c r="G101" s="43" t="str">
        <f>IF(C101="","",IF(_xlfn.IFNA(VLOOKUP(C101,BaseDatos[[#All],[Llave]:[Objetivo Geográfico]],2,0),"No disponible en la Base de Datos")="","-",_xlfn.IFNA(VLOOKUP(C101,BaseDatos[[#All],[Llave]:[Objetivo Geográfico]],2,0),"No disponible en la Base de Datos")))</f>
        <v/>
      </c>
      <c r="H101" s="43" t="str">
        <f>IF(C101="","",IF(_xlfn.IFNA(VLOOKUP(C101,BaseDatos[[#All],[Llave]:[Objetivo Geográfico]],11,0),"No encontrado")="","-",_xlfn.IFNA(VLOOKUP(C101,BaseDatos[[#All],[Llave]:[Objetivo Geográfico]],11,0),"-")))</f>
        <v/>
      </c>
      <c r="I101" s="43" t="str">
        <f>IF(C101="","",IF(_xlfn.IFNA(VLOOKUP(C101,BaseDatos[[#All],[Llave]:[Objetivo Geográfico]],12,0),"No encontrado")="","-",_xlfn.IFNA(VLOOKUP(C101,BaseDatos[[#All],[Llave]:[Objetivo Geográfico]],12,0),"-")))</f>
        <v/>
      </c>
      <c r="J101" s="2" t="str">
        <f>IF(C101="","",IF(_xlfn.IFNA(VLOOKUP(C101,BaseDatos[[#All],[Llave]:[Por Definir4]],14,0),"No encontrado")="","-",_xlfn.IFNA(VLOOKUP(C101,BaseDatos[[#All],[Llave]:[Objetivo Geográfico]],14,0),"-")))</f>
        <v/>
      </c>
      <c r="K101" s="2" t="str">
        <f>IF(C101="","",IF(_xlfn.IFNA(VLOOKUP(C101,BaseDatos[[#All],[Llave]:[Por Definir4]],15,0),"No encontrado")="","-",_xlfn.IFNA(VLOOKUP(C101,BaseDatos[[#All],[Llave]:[Objetivo Geográfico]],15,0),"-")))</f>
        <v/>
      </c>
      <c r="L101" s="2" t="str">
        <f>IF(C101="","",IF(_xlfn.IFNA(VLOOKUP(C101,BaseDatos[[#All],[Llave]:[Por Definir4]],16,0),"No encontrado")="","-",_xlfn.IFNA(VLOOKUP(C101,BaseDatos[[#All],[Llave]:[Objetivo Geográfico]],16,0),"-")))</f>
        <v/>
      </c>
      <c r="M101" s="2" t="str">
        <f>IF(C101="","",IF(_xlfn.IFNA(VLOOKUP(C101,BaseDatos[[#All],[Llave]:[Por Definir4]],17,0),"No encontrado")="","-",_xlfn.IFNA(VLOOKUP(C101,BaseDatos[[#All],[Llave]:[Objetivo Geográfico]],17,0),"-")))</f>
        <v/>
      </c>
    </row>
    <row r="102" spans="1:13" x14ac:dyDescent="0.35">
      <c r="A102" s="44"/>
      <c r="B102" s="46"/>
      <c r="C102" s="44"/>
      <c r="D102" s="46"/>
      <c r="E102" s="43" t="str">
        <f>IF(C102="","",IF(_xlfn.IFNA(VLOOKUP(C102,BaseDatos[[#All],[Llave]:[Objetivo Geográfico]],6,0),"No encontrado")="","-",_xlfn.IFNA(VLOOKUP(C102,BaseDatos[[#All],[Llave]:[Objetivo Geográfico]],6,0),"-")))</f>
        <v/>
      </c>
      <c r="F102" s="45" t="str">
        <f>IF(C102="","",IF(_xlfn.IFNA(VLOOKUP(C102,BaseDatos[[#All],[Llave]:[Por Definir4]],13,0),"No encontrado")="","-",_xlfn.IFNA(VLOOKUP(C102,BaseDatos[[#All],[Llave]:[Por Definir4]],13,0),"-")))</f>
        <v/>
      </c>
      <c r="G102" s="43" t="str">
        <f>IF(C102="","",IF(_xlfn.IFNA(VLOOKUP(C102,BaseDatos[[#All],[Llave]:[Objetivo Geográfico]],2,0),"No disponible en la Base de Datos")="","-",_xlfn.IFNA(VLOOKUP(C102,BaseDatos[[#All],[Llave]:[Objetivo Geográfico]],2,0),"No disponible en la Base de Datos")))</f>
        <v/>
      </c>
      <c r="H102" s="43" t="str">
        <f>IF(C102="","",IF(_xlfn.IFNA(VLOOKUP(C102,BaseDatos[[#All],[Llave]:[Objetivo Geográfico]],11,0),"No encontrado")="","-",_xlfn.IFNA(VLOOKUP(C102,BaseDatos[[#All],[Llave]:[Objetivo Geográfico]],11,0),"-")))</f>
        <v/>
      </c>
      <c r="I102" s="43" t="str">
        <f>IF(C102="","",IF(_xlfn.IFNA(VLOOKUP(C102,BaseDatos[[#All],[Llave]:[Objetivo Geográfico]],12,0),"No encontrado")="","-",_xlfn.IFNA(VLOOKUP(C102,BaseDatos[[#All],[Llave]:[Objetivo Geográfico]],12,0),"-")))</f>
        <v/>
      </c>
      <c r="J102" s="2" t="str">
        <f>IF(C102="","",IF(_xlfn.IFNA(VLOOKUP(C102,BaseDatos[[#All],[Llave]:[Por Definir4]],14,0),"No encontrado")="","-",_xlfn.IFNA(VLOOKUP(C102,BaseDatos[[#All],[Llave]:[Objetivo Geográfico]],14,0),"-")))</f>
        <v/>
      </c>
      <c r="K102" s="2" t="str">
        <f>IF(C102="","",IF(_xlfn.IFNA(VLOOKUP(C102,BaseDatos[[#All],[Llave]:[Por Definir4]],15,0),"No encontrado")="","-",_xlfn.IFNA(VLOOKUP(C102,BaseDatos[[#All],[Llave]:[Objetivo Geográfico]],15,0),"-")))</f>
        <v/>
      </c>
      <c r="L102" s="2" t="str">
        <f>IF(C102="","",IF(_xlfn.IFNA(VLOOKUP(C102,BaseDatos[[#All],[Llave]:[Por Definir4]],16,0),"No encontrado")="","-",_xlfn.IFNA(VLOOKUP(C102,BaseDatos[[#All],[Llave]:[Objetivo Geográfico]],16,0),"-")))</f>
        <v/>
      </c>
      <c r="M102" s="2" t="str">
        <f>IF(C102="","",IF(_xlfn.IFNA(VLOOKUP(C102,BaseDatos[[#All],[Llave]:[Por Definir4]],17,0),"No encontrado")="","-",_xlfn.IFNA(VLOOKUP(C102,BaseDatos[[#All],[Llave]:[Objetivo Geográfico]],17,0),"-")))</f>
        <v/>
      </c>
    </row>
    <row r="103" spans="1:13" x14ac:dyDescent="0.35">
      <c r="A103" s="44"/>
      <c r="B103" s="46"/>
      <c r="C103" s="44"/>
      <c r="D103" s="46"/>
      <c r="E103" s="43" t="str">
        <f>IF(C103="","",IF(_xlfn.IFNA(VLOOKUP(C103,BaseDatos[[#All],[Llave]:[Objetivo Geográfico]],6,0),"No encontrado")="","-",_xlfn.IFNA(VLOOKUP(C103,BaseDatos[[#All],[Llave]:[Objetivo Geográfico]],6,0),"-")))</f>
        <v/>
      </c>
      <c r="F103" s="45" t="str">
        <f>IF(C103="","",IF(_xlfn.IFNA(VLOOKUP(C103,BaseDatos[[#All],[Llave]:[Por Definir4]],13,0),"No encontrado")="","-",_xlfn.IFNA(VLOOKUP(C103,BaseDatos[[#All],[Llave]:[Por Definir4]],13,0),"-")))</f>
        <v/>
      </c>
      <c r="G103" s="43" t="str">
        <f>IF(C103="","",IF(_xlfn.IFNA(VLOOKUP(C103,BaseDatos[[#All],[Llave]:[Objetivo Geográfico]],2,0),"No disponible en la Base de Datos")="","-",_xlfn.IFNA(VLOOKUP(C103,BaseDatos[[#All],[Llave]:[Objetivo Geográfico]],2,0),"No disponible en la Base de Datos")))</f>
        <v/>
      </c>
      <c r="H103" s="43" t="str">
        <f>IF(C103="","",IF(_xlfn.IFNA(VLOOKUP(C103,BaseDatos[[#All],[Llave]:[Objetivo Geográfico]],11,0),"No encontrado")="","-",_xlfn.IFNA(VLOOKUP(C103,BaseDatos[[#All],[Llave]:[Objetivo Geográfico]],11,0),"-")))</f>
        <v/>
      </c>
      <c r="I103" s="43" t="str">
        <f>IF(C103="","",IF(_xlfn.IFNA(VLOOKUP(C103,BaseDatos[[#All],[Llave]:[Objetivo Geográfico]],12,0),"No encontrado")="","-",_xlfn.IFNA(VLOOKUP(C103,BaseDatos[[#All],[Llave]:[Objetivo Geográfico]],12,0),"-")))</f>
        <v/>
      </c>
      <c r="J103" s="2" t="str">
        <f>IF(C103="","",IF(_xlfn.IFNA(VLOOKUP(C103,BaseDatos[[#All],[Llave]:[Por Definir4]],14,0),"No encontrado")="","-",_xlfn.IFNA(VLOOKUP(C103,BaseDatos[[#All],[Llave]:[Objetivo Geográfico]],14,0),"-")))</f>
        <v/>
      </c>
      <c r="K103" s="2" t="str">
        <f>IF(C103="","",IF(_xlfn.IFNA(VLOOKUP(C103,BaseDatos[[#All],[Llave]:[Por Definir4]],15,0),"No encontrado")="","-",_xlfn.IFNA(VLOOKUP(C103,BaseDatos[[#All],[Llave]:[Objetivo Geográfico]],15,0),"-")))</f>
        <v/>
      </c>
      <c r="L103" s="2" t="str">
        <f>IF(C103="","",IF(_xlfn.IFNA(VLOOKUP(C103,BaseDatos[[#All],[Llave]:[Por Definir4]],16,0),"No encontrado")="","-",_xlfn.IFNA(VLOOKUP(C103,BaseDatos[[#All],[Llave]:[Objetivo Geográfico]],16,0),"-")))</f>
        <v/>
      </c>
      <c r="M103" s="2" t="str">
        <f>IF(C103="","",IF(_xlfn.IFNA(VLOOKUP(C103,BaseDatos[[#All],[Llave]:[Por Definir4]],17,0),"No encontrado")="","-",_xlfn.IFNA(VLOOKUP(C103,BaseDatos[[#All],[Llave]:[Objetivo Geográfico]],17,0),"-")))</f>
        <v/>
      </c>
    </row>
  </sheetData>
  <sheetProtection algorithmName="SHA-512" hashValue="db8nxx9KpLNSKr9Z7Db+8V5+4TFkCt1GNLH9grdl8gs03i+7zKH+ZLMyEbRf1VIB+30PwnYWe7jVzFS7uQGgvw==" saltValue="dFyr5lBjHxWo9yOr0bwUWA==" spinCount="100000" sheet="1" objects="1" scenarios="1" formatColumns="0" formatRows="0"/>
  <conditionalFormatting sqref="G5:G103">
    <cfRule type="containsText" dxfId="67" priority="1" operator="containsText" text="No disponible en la Base de Datos">
      <formula>NOT(ISERROR(SEARCH("No disponible en la Base de Datos",G5)))</formula>
    </cfRule>
  </conditionalFormatting>
  <pageMargins left="0.7" right="0.7" top="0.75" bottom="0.75" header="0.3" footer="0.3"/>
  <drawing r:id="rId1"/>
  <legacyDrawing r:id="rId2"/>
  <controls>
    <mc:AlternateContent xmlns:mc="http://schemas.openxmlformats.org/markup-compatibility/2006">
      <mc:Choice Requires="x14">
        <control shapeId="67585" r:id="rId3" name="TempCombo">
          <controlPr locked="0" defaultSize="0" autoLine="0" r:id="rId4">
            <anchor moveWithCells="1">
              <from>
                <xdr:col>2</xdr:col>
                <xdr:colOff>0</xdr:colOff>
                <xdr:row>15</xdr:row>
                <xdr:rowOff>0</xdr:rowOff>
              </from>
              <to>
                <xdr:col>3</xdr:col>
                <xdr:colOff>63500</xdr:colOff>
                <xdr:row>16</xdr:row>
                <xdr:rowOff>63500</xdr:rowOff>
              </to>
            </anchor>
          </controlPr>
        </control>
      </mc:Choice>
      <mc:Fallback>
        <control shapeId="67585" r:id="rId3" name="TempCombo"/>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19B907AD-C0E7-4F01-B43C-E01DE2E20801}">
          <x14:formula1>
            <xm:f>Parametros!$B$2:$B$4</xm:f>
          </x14:formula1>
          <xm:sqref>A5:A103</xm:sqref>
        </x14:dataValidation>
        <x14:dataValidation type="list" allowBlank="1" showDropDown="1" showInputMessage="1" showErrorMessage="1" xr:uid="{7BD5D67C-B360-4924-B3CF-AF15341F8DCA}">
          <x14:formula1>
            <xm:f>BD!$AH$6:$AH$1001</xm:f>
          </x14:formula1>
          <xm:sqref>C5:C103</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D4E63C-CEC5-4692-A953-1DE500F463E4}">
  <sheetPr codeName="Hoja4"/>
  <dimension ref="A4:M103"/>
  <sheetViews>
    <sheetView showGridLines="0" zoomScale="80" zoomScaleNormal="80" workbookViewId="0">
      <selection activeCell="A12" sqref="A12"/>
    </sheetView>
  </sheetViews>
  <sheetFormatPr baseColWidth="10" defaultRowHeight="14.5" x14ac:dyDescent="0.35"/>
  <cols>
    <col min="1" max="1" width="26.6328125" customWidth="1"/>
    <col min="2" max="2" width="29.1796875" customWidth="1"/>
    <col min="3" max="3" width="50.54296875" bestFit="1" customWidth="1"/>
    <col min="6" max="6" width="64.08984375" customWidth="1"/>
    <col min="8" max="8" width="14.08984375" customWidth="1"/>
    <col min="9" max="9" width="13.453125" customWidth="1"/>
    <col min="10" max="13" width="0" hidden="1" customWidth="1"/>
  </cols>
  <sheetData>
    <row r="4" spans="1:13" ht="29" x14ac:dyDescent="0.35">
      <c r="A4" s="33" t="s">
        <v>338</v>
      </c>
      <c r="B4" s="33" t="s">
        <v>35</v>
      </c>
      <c r="C4" s="33" t="str">
        <f>BaseDatos[[#Headers],[Material]]</f>
        <v>Material</v>
      </c>
      <c r="D4" s="33" t="s">
        <v>36</v>
      </c>
      <c r="E4" s="33" t="str">
        <f>BaseDatos[[#Headers],[Unidad]]</f>
        <v>Unidad</v>
      </c>
      <c r="F4" s="33" t="str">
        <f>BaseDatos[[#Headers],[Descripción de Material]]</f>
        <v>Descripción de Material</v>
      </c>
      <c r="G4" s="33" t="s">
        <v>339</v>
      </c>
      <c r="H4" s="33" t="str">
        <f>BaseDatos[[#Headers],[Administrador EPDs]]</f>
        <v>Administrador EPDs</v>
      </c>
      <c r="I4" s="33" t="str">
        <f>BaseDatos[[#Headers],[Objetivo Geográfico]]</f>
        <v>Objetivo Geográfico</v>
      </c>
      <c r="J4" s="33" t="str">
        <f>BaseDatos[[#Headers],[Por Definir]]</f>
        <v>Por Definir</v>
      </c>
      <c r="K4" s="33" t="str">
        <f>BaseDatos[[#Headers],[Por Definir2]]</f>
        <v>Por Definir2</v>
      </c>
      <c r="L4" s="33" t="str">
        <f>BaseDatos[[#Headers],[Por Definir3]]</f>
        <v>Por Definir3</v>
      </c>
      <c r="M4" s="33" t="str">
        <f>BaseDatos[[#Headers],[Por Definir4]]</f>
        <v>Por Definir4</v>
      </c>
    </row>
    <row r="5" spans="1:13" x14ac:dyDescent="0.35">
      <c r="A5" s="44"/>
      <c r="B5" s="46"/>
      <c r="C5" s="44"/>
      <c r="D5" s="46"/>
      <c r="E5" s="43" t="str">
        <f>IF(C5="","",IF(_xlfn.IFNA(VLOOKUP(C5,BaseDatos[[#All],[Llave]:[Objetivo Geográfico]],6,0),"No encontrado")="","-",_xlfn.IFNA(VLOOKUP(C5,BaseDatos[[#All],[Llave]:[Objetivo Geográfico]],6,0),"-")))</f>
        <v/>
      </c>
      <c r="F5" s="45" t="str">
        <f>IF(C5="","",IF(_xlfn.IFNA(VLOOKUP(C5,BaseDatos[[#All],[Llave]:[Por Definir4]],13,0),"No encontrado")="","-",_xlfn.IFNA(VLOOKUP(C5,BaseDatos[[#All],[Llave]:[Por Definir4]],13,0),"-")))</f>
        <v/>
      </c>
      <c r="G5" s="43" t="str">
        <f>IF(C5="","",IF(_xlfn.IFNA(VLOOKUP(C5,BaseDatos[[#All],[Llave]:[Objetivo Geográfico]],2,0),"No disponible en la Base de Datos")="","-",_xlfn.IFNA(VLOOKUP(C5,BaseDatos[[#All],[Llave]:[Objetivo Geográfico]],2,0),"No disponible en la Base de Datos")))</f>
        <v/>
      </c>
      <c r="H5" s="43" t="str">
        <f>IF(C5="","",IF(_xlfn.IFNA(VLOOKUP(C5,BaseDatos[[#All],[Llave]:[Objetivo Geográfico]],11,0),"No encontrado")="","-",_xlfn.IFNA(VLOOKUP(C5,BaseDatos[[#All],[Llave]:[Objetivo Geográfico]],11,0),"-")))</f>
        <v/>
      </c>
      <c r="I5" s="43" t="str">
        <f>IF(C5="","",IF(_xlfn.IFNA(VLOOKUP(C5,BaseDatos[[#All],[Llave]:[Objetivo Geográfico]],12,0),"No encontrado")="","-",_xlfn.IFNA(VLOOKUP(C5,BaseDatos[[#All],[Llave]:[Objetivo Geográfico]],12,0),"-")))</f>
        <v/>
      </c>
      <c r="J5" s="2" t="str">
        <f>IF(C5="","",IF(_xlfn.IFNA(VLOOKUP(C5,BaseDatos[[#All],[Llave]:[Por Definir4]],14,0),"No encontrado")="","-",_xlfn.IFNA(VLOOKUP(C5,BaseDatos[[#All],[Llave]:[Objetivo Geográfico]],14,0),"-")))</f>
        <v/>
      </c>
      <c r="K5" s="2" t="str">
        <f>IF(C5="","",IF(_xlfn.IFNA(VLOOKUP(C5,BaseDatos[[#All],[Llave]:[Por Definir4]],15,0),"No encontrado")="","-",_xlfn.IFNA(VLOOKUP(C5,BaseDatos[[#All],[Llave]:[Objetivo Geográfico]],15,0),"-")))</f>
        <v/>
      </c>
      <c r="L5" s="2" t="str">
        <f>IF(C5="","",IF(_xlfn.IFNA(VLOOKUP(C5,BaseDatos[[#All],[Llave]:[Por Definir4]],16,0),"No encontrado")="","-",_xlfn.IFNA(VLOOKUP(C5,BaseDatos[[#All],[Llave]:[Objetivo Geográfico]],16,0),"-")))</f>
        <v/>
      </c>
      <c r="M5" s="2" t="str">
        <f>IF(C5="","",IF(_xlfn.IFNA(VLOOKUP(C5,BaseDatos[[#All],[Llave]:[Por Definir4]],17,0),"No encontrado")="","-",_xlfn.IFNA(VLOOKUP(C5,BaseDatos[[#All],[Llave]:[Objetivo Geográfico]],17,0),"-")))</f>
        <v/>
      </c>
    </row>
    <row r="6" spans="1:13" x14ac:dyDescent="0.35">
      <c r="A6" s="44"/>
      <c r="B6" s="46"/>
      <c r="C6" s="44"/>
      <c r="D6" s="46"/>
      <c r="E6" s="43" t="str">
        <f>IF(C6="","",IF(_xlfn.IFNA(VLOOKUP(C6,BaseDatos[[#All],[Llave]:[Objetivo Geográfico]],6,0),"No encontrado")="","-",_xlfn.IFNA(VLOOKUP(C6,BaseDatos[[#All],[Llave]:[Objetivo Geográfico]],6,0),"-")))</f>
        <v/>
      </c>
      <c r="F6" s="45" t="str">
        <f>IF(C6="","",IF(_xlfn.IFNA(VLOOKUP(C6,BaseDatos[[#All],[Llave]:[Por Definir4]],13,0),"No encontrado")="","-",_xlfn.IFNA(VLOOKUP(C6,BaseDatos[[#All],[Llave]:[Por Definir4]],13,0),"-")))</f>
        <v/>
      </c>
      <c r="G6" s="43" t="str">
        <f>IF(C6="","",IF(_xlfn.IFNA(VLOOKUP(C6,BaseDatos[[#All],[Llave]:[Objetivo Geográfico]],2,0),"No disponible en la Base de Datos")="","-",_xlfn.IFNA(VLOOKUP(C6,BaseDatos[[#All],[Llave]:[Objetivo Geográfico]],2,0),"No disponible en la Base de Datos")))</f>
        <v/>
      </c>
      <c r="H6" s="43" t="str">
        <f>IF(C6="","",IF(_xlfn.IFNA(VLOOKUP(C6,BaseDatos[[#All],[Llave]:[Objetivo Geográfico]],11,0),"No encontrado")="","-",_xlfn.IFNA(VLOOKUP(C6,BaseDatos[[#All],[Llave]:[Objetivo Geográfico]],11,0),"-")))</f>
        <v/>
      </c>
      <c r="I6" s="43" t="str">
        <f>IF(C6="","",IF(_xlfn.IFNA(VLOOKUP(C6,BaseDatos[[#All],[Llave]:[Objetivo Geográfico]],12,0),"No encontrado")="","-",_xlfn.IFNA(VLOOKUP(C6,BaseDatos[[#All],[Llave]:[Objetivo Geográfico]],12,0),"-")))</f>
        <v/>
      </c>
      <c r="J6" s="2" t="str">
        <f>IF(C6="","",IF(_xlfn.IFNA(VLOOKUP(C6,BaseDatos[[#All],[Llave]:[Por Definir4]],14,0),"No encontrado")="","-",_xlfn.IFNA(VLOOKUP(C6,BaseDatos[[#All],[Llave]:[Objetivo Geográfico]],14,0),"-")))</f>
        <v/>
      </c>
      <c r="K6" s="2" t="str">
        <f>IF(C6="","",IF(_xlfn.IFNA(VLOOKUP(C6,BaseDatos[[#All],[Llave]:[Por Definir4]],15,0),"No encontrado")="","-",_xlfn.IFNA(VLOOKUP(C6,BaseDatos[[#All],[Llave]:[Objetivo Geográfico]],15,0),"-")))</f>
        <v/>
      </c>
      <c r="L6" s="2" t="str">
        <f>IF(C6="","",IF(_xlfn.IFNA(VLOOKUP(C6,BaseDatos[[#All],[Llave]:[Por Definir4]],16,0),"No encontrado")="","-",_xlfn.IFNA(VLOOKUP(C6,BaseDatos[[#All],[Llave]:[Objetivo Geográfico]],16,0),"-")))</f>
        <v/>
      </c>
      <c r="M6" s="2" t="str">
        <f>IF(C6="","",IF(_xlfn.IFNA(VLOOKUP(C6,BaseDatos[[#All],[Llave]:[Por Definir4]],17,0),"No encontrado")="","-",_xlfn.IFNA(VLOOKUP(C6,BaseDatos[[#All],[Llave]:[Objetivo Geográfico]],17,0),"-")))</f>
        <v/>
      </c>
    </row>
    <row r="7" spans="1:13" x14ac:dyDescent="0.35">
      <c r="A7" s="44"/>
      <c r="B7" s="46"/>
      <c r="C7" s="44"/>
      <c r="D7" s="46"/>
      <c r="E7" s="43" t="str">
        <f>IF(C7="","",IF(_xlfn.IFNA(VLOOKUP(C7,BaseDatos[[#All],[Llave]:[Objetivo Geográfico]],6,0),"No encontrado")="","-",_xlfn.IFNA(VLOOKUP(C7,BaseDatos[[#All],[Llave]:[Objetivo Geográfico]],6,0),"-")))</f>
        <v/>
      </c>
      <c r="F7" s="45" t="str">
        <f>IF(C7="","",IF(_xlfn.IFNA(VLOOKUP(C7,BaseDatos[[#All],[Llave]:[Por Definir4]],13,0),"No encontrado")="","-",_xlfn.IFNA(VLOOKUP(C7,BaseDatos[[#All],[Llave]:[Por Definir4]],13,0),"-")))</f>
        <v/>
      </c>
      <c r="G7" s="43" t="str">
        <f>IF(C7="","",IF(_xlfn.IFNA(VLOOKUP(C7,BaseDatos[[#All],[Llave]:[Objetivo Geográfico]],2,0),"No disponible en la Base de Datos")="","-",_xlfn.IFNA(VLOOKUP(C7,BaseDatos[[#All],[Llave]:[Objetivo Geográfico]],2,0),"No disponible en la Base de Datos")))</f>
        <v/>
      </c>
      <c r="H7" s="43" t="str">
        <f>IF(C7="","",IF(_xlfn.IFNA(VLOOKUP(C7,BaseDatos[[#All],[Llave]:[Objetivo Geográfico]],11,0),"No encontrado")="","-",_xlfn.IFNA(VLOOKUP(C7,BaseDatos[[#All],[Llave]:[Objetivo Geográfico]],11,0),"-")))</f>
        <v/>
      </c>
      <c r="I7" s="43" t="str">
        <f>IF(C7="","",IF(_xlfn.IFNA(VLOOKUP(C7,BaseDatos[[#All],[Llave]:[Objetivo Geográfico]],12,0),"No encontrado")="","-",_xlfn.IFNA(VLOOKUP(C7,BaseDatos[[#All],[Llave]:[Objetivo Geográfico]],12,0),"-")))</f>
        <v/>
      </c>
      <c r="J7" s="2" t="str">
        <f>IF(C7="","",IF(_xlfn.IFNA(VLOOKUP(C7,BaseDatos[[#All],[Llave]:[Por Definir4]],14,0),"No encontrado")="","-",_xlfn.IFNA(VLOOKUP(C7,BaseDatos[[#All],[Llave]:[Objetivo Geográfico]],14,0),"-")))</f>
        <v/>
      </c>
      <c r="K7" s="2" t="str">
        <f>IF(C7="","",IF(_xlfn.IFNA(VLOOKUP(C7,BaseDatos[[#All],[Llave]:[Por Definir4]],15,0),"No encontrado")="","-",_xlfn.IFNA(VLOOKUP(C7,BaseDatos[[#All],[Llave]:[Objetivo Geográfico]],15,0),"-")))</f>
        <v/>
      </c>
      <c r="L7" s="2" t="str">
        <f>IF(C7="","",IF(_xlfn.IFNA(VLOOKUP(C7,BaseDatos[[#All],[Llave]:[Por Definir4]],16,0),"No encontrado")="","-",_xlfn.IFNA(VLOOKUP(C7,BaseDatos[[#All],[Llave]:[Objetivo Geográfico]],16,0),"-")))</f>
        <v/>
      </c>
      <c r="M7" s="2" t="str">
        <f>IF(C7="","",IF(_xlfn.IFNA(VLOOKUP(C7,BaseDatos[[#All],[Llave]:[Por Definir4]],17,0),"No encontrado")="","-",_xlfn.IFNA(VLOOKUP(C7,BaseDatos[[#All],[Llave]:[Objetivo Geográfico]],17,0),"-")))</f>
        <v/>
      </c>
    </row>
    <row r="8" spans="1:13" x14ac:dyDescent="0.35">
      <c r="A8" s="44"/>
      <c r="B8" s="46"/>
      <c r="C8" s="44"/>
      <c r="D8" s="46"/>
      <c r="E8" s="43" t="str">
        <f>IF(C8="","",IF(_xlfn.IFNA(VLOOKUP(C8,BaseDatos[[#All],[Llave]:[Objetivo Geográfico]],6,0),"No encontrado")="","-",_xlfn.IFNA(VLOOKUP(C8,BaseDatos[[#All],[Llave]:[Objetivo Geográfico]],6,0),"-")))</f>
        <v/>
      </c>
      <c r="F8" s="45" t="str">
        <f>IF(C8="","",IF(_xlfn.IFNA(VLOOKUP(C8,BaseDatos[[#All],[Llave]:[Por Definir4]],13,0),"No encontrado")="","-",_xlfn.IFNA(VLOOKUP(C8,BaseDatos[[#All],[Llave]:[Por Definir4]],13,0),"-")))</f>
        <v/>
      </c>
      <c r="G8" s="43" t="str">
        <f>IF(C8="","",IF(_xlfn.IFNA(VLOOKUP(C8,BaseDatos[[#All],[Llave]:[Objetivo Geográfico]],2,0),"No disponible en la Base de Datos")="","-",_xlfn.IFNA(VLOOKUP(C8,BaseDatos[[#All],[Llave]:[Objetivo Geográfico]],2,0),"No disponible en la Base de Datos")))</f>
        <v/>
      </c>
      <c r="H8" s="43" t="str">
        <f>IF(C8="","",IF(_xlfn.IFNA(VLOOKUP(C8,BaseDatos[[#All],[Llave]:[Objetivo Geográfico]],11,0),"No encontrado")="","-",_xlfn.IFNA(VLOOKUP(C8,BaseDatos[[#All],[Llave]:[Objetivo Geográfico]],11,0),"-")))</f>
        <v/>
      </c>
      <c r="I8" s="43" t="str">
        <f>IF(C8="","",IF(_xlfn.IFNA(VLOOKUP(C8,BaseDatos[[#All],[Llave]:[Objetivo Geográfico]],12,0),"No encontrado")="","-",_xlfn.IFNA(VLOOKUP(C8,BaseDatos[[#All],[Llave]:[Objetivo Geográfico]],12,0),"-")))</f>
        <v/>
      </c>
      <c r="J8" s="2" t="str">
        <f>IF(C8="","",IF(_xlfn.IFNA(VLOOKUP(C8,BaseDatos[[#All],[Llave]:[Por Definir4]],14,0),"No encontrado")="","-",_xlfn.IFNA(VLOOKUP(C8,BaseDatos[[#All],[Llave]:[Objetivo Geográfico]],14,0),"-")))</f>
        <v/>
      </c>
      <c r="K8" s="2" t="str">
        <f>IF(C8="","",IF(_xlfn.IFNA(VLOOKUP(C8,BaseDatos[[#All],[Llave]:[Por Definir4]],15,0),"No encontrado")="","-",_xlfn.IFNA(VLOOKUP(C8,BaseDatos[[#All],[Llave]:[Objetivo Geográfico]],15,0),"-")))</f>
        <v/>
      </c>
      <c r="L8" s="2" t="str">
        <f>IF(C8="","",IF(_xlfn.IFNA(VLOOKUP(C8,BaseDatos[[#All],[Llave]:[Por Definir4]],16,0),"No encontrado")="","-",_xlfn.IFNA(VLOOKUP(C8,BaseDatos[[#All],[Llave]:[Objetivo Geográfico]],16,0),"-")))</f>
        <v/>
      </c>
      <c r="M8" s="2" t="str">
        <f>IF(C8="","",IF(_xlfn.IFNA(VLOOKUP(C8,BaseDatos[[#All],[Llave]:[Por Definir4]],17,0),"No encontrado")="","-",_xlfn.IFNA(VLOOKUP(C8,BaseDatos[[#All],[Llave]:[Objetivo Geográfico]],17,0),"-")))</f>
        <v/>
      </c>
    </row>
    <row r="9" spans="1:13" x14ac:dyDescent="0.35">
      <c r="A9" s="44"/>
      <c r="B9" s="46"/>
      <c r="C9" s="44"/>
      <c r="D9" s="46"/>
      <c r="E9" s="43" t="str">
        <f>IF(C9="","",IF(_xlfn.IFNA(VLOOKUP(C9,BaseDatos[[#All],[Llave]:[Objetivo Geográfico]],6,0),"No encontrado")="","-",_xlfn.IFNA(VLOOKUP(C9,BaseDatos[[#All],[Llave]:[Objetivo Geográfico]],6,0),"-")))</f>
        <v/>
      </c>
      <c r="F9" s="45" t="str">
        <f>IF(C9="","",IF(_xlfn.IFNA(VLOOKUP(C9,BaseDatos[[#All],[Llave]:[Por Definir4]],13,0),"No encontrado")="","-",_xlfn.IFNA(VLOOKUP(C9,BaseDatos[[#All],[Llave]:[Por Definir4]],13,0),"-")))</f>
        <v/>
      </c>
      <c r="G9" s="43" t="str">
        <f>IF(C9="","",IF(_xlfn.IFNA(VLOOKUP(C9,BaseDatos[[#All],[Llave]:[Objetivo Geográfico]],2,0),"No disponible en la Base de Datos")="","-",_xlfn.IFNA(VLOOKUP(C9,BaseDatos[[#All],[Llave]:[Objetivo Geográfico]],2,0),"No disponible en la Base de Datos")))</f>
        <v/>
      </c>
      <c r="H9" s="43" t="str">
        <f>IF(C9="","",IF(_xlfn.IFNA(VLOOKUP(C9,BaseDatos[[#All],[Llave]:[Objetivo Geográfico]],11,0),"No encontrado")="","-",_xlfn.IFNA(VLOOKUP(C9,BaseDatos[[#All],[Llave]:[Objetivo Geográfico]],11,0),"-")))</f>
        <v/>
      </c>
      <c r="I9" s="43" t="str">
        <f>IF(C9="","",IF(_xlfn.IFNA(VLOOKUP(C9,BaseDatos[[#All],[Llave]:[Objetivo Geográfico]],12,0),"No encontrado")="","-",_xlfn.IFNA(VLOOKUP(C9,BaseDatos[[#All],[Llave]:[Objetivo Geográfico]],12,0),"-")))</f>
        <v/>
      </c>
      <c r="J9" s="2" t="str">
        <f>IF(C9="","",IF(_xlfn.IFNA(VLOOKUP(C9,BaseDatos[[#All],[Llave]:[Por Definir4]],14,0),"No encontrado")="","-",_xlfn.IFNA(VLOOKUP(C9,BaseDatos[[#All],[Llave]:[Objetivo Geográfico]],14,0),"-")))</f>
        <v/>
      </c>
      <c r="K9" s="2" t="str">
        <f>IF(C9="","",IF(_xlfn.IFNA(VLOOKUP(C9,BaseDatos[[#All],[Llave]:[Por Definir4]],15,0),"No encontrado")="","-",_xlfn.IFNA(VLOOKUP(C9,BaseDatos[[#All],[Llave]:[Objetivo Geográfico]],15,0),"-")))</f>
        <v/>
      </c>
      <c r="L9" s="2" t="str">
        <f>IF(C9="","",IF(_xlfn.IFNA(VLOOKUP(C9,BaseDatos[[#All],[Llave]:[Por Definir4]],16,0),"No encontrado")="","-",_xlfn.IFNA(VLOOKUP(C9,BaseDatos[[#All],[Llave]:[Objetivo Geográfico]],16,0),"-")))</f>
        <v/>
      </c>
      <c r="M9" s="2" t="str">
        <f>IF(C9="","",IF(_xlfn.IFNA(VLOOKUP(C9,BaseDatos[[#All],[Llave]:[Por Definir4]],17,0),"No encontrado")="","-",_xlfn.IFNA(VLOOKUP(C9,BaseDatos[[#All],[Llave]:[Objetivo Geográfico]],17,0),"-")))</f>
        <v/>
      </c>
    </row>
    <row r="10" spans="1:13" x14ac:dyDescent="0.35">
      <c r="A10" s="44"/>
      <c r="B10" s="46"/>
      <c r="C10" s="44"/>
      <c r="D10" s="46"/>
      <c r="E10" s="43" t="str">
        <f>IF(C10="","",IF(_xlfn.IFNA(VLOOKUP(C10,BaseDatos[[#All],[Llave]:[Objetivo Geográfico]],6,0),"No encontrado")="","-",_xlfn.IFNA(VLOOKUP(C10,BaseDatos[[#All],[Llave]:[Objetivo Geográfico]],6,0),"-")))</f>
        <v/>
      </c>
      <c r="F10" s="45" t="str">
        <f>IF(C10="","",IF(_xlfn.IFNA(VLOOKUP(C10,BaseDatos[[#All],[Llave]:[Por Definir4]],13,0),"No encontrado")="","-",_xlfn.IFNA(VLOOKUP(C10,BaseDatos[[#All],[Llave]:[Por Definir4]],13,0),"-")))</f>
        <v/>
      </c>
      <c r="G10" s="43" t="str">
        <f>IF(C10="","",IF(_xlfn.IFNA(VLOOKUP(C10,BaseDatos[[#All],[Llave]:[Objetivo Geográfico]],2,0),"No disponible en la Base de Datos")="","-",_xlfn.IFNA(VLOOKUP(C10,BaseDatos[[#All],[Llave]:[Objetivo Geográfico]],2,0),"No disponible en la Base de Datos")))</f>
        <v/>
      </c>
      <c r="H10" s="43" t="str">
        <f>IF(C10="","",IF(_xlfn.IFNA(VLOOKUP(C10,BaseDatos[[#All],[Llave]:[Objetivo Geográfico]],11,0),"No encontrado")="","-",_xlfn.IFNA(VLOOKUP(C10,BaseDatos[[#All],[Llave]:[Objetivo Geográfico]],11,0),"-")))</f>
        <v/>
      </c>
      <c r="I10" s="43" t="str">
        <f>IF(C10="","",IF(_xlfn.IFNA(VLOOKUP(C10,BaseDatos[[#All],[Llave]:[Objetivo Geográfico]],12,0),"No encontrado")="","-",_xlfn.IFNA(VLOOKUP(C10,BaseDatos[[#All],[Llave]:[Objetivo Geográfico]],12,0),"-")))</f>
        <v/>
      </c>
      <c r="J10" s="2" t="str">
        <f>IF(C10="","",IF(_xlfn.IFNA(VLOOKUP(C10,BaseDatos[[#All],[Llave]:[Por Definir4]],14,0),"No encontrado")="","-",_xlfn.IFNA(VLOOKUP(C10,BaseDatos[[#All],[Llave]:[Objetivo Geográfico]],14,0),"-")))</f>
        <v/>
      </c>
      <c r="K10" s="2" t="str">
        <f>IF(C10="","",IF(_xlfn.IFNA(VLOOKUP(C10,BaseDatos[[#All],[Llave]:[Por Definir4]],15,0),"No encontrado")="","-",_xlfn.IFNA(VLOOKUP(C10,BaseDatos[[#All],[Llave]:[Objetivo Geográfico]],15,0),"-")))</f>
        <v/>
      </c>
      <c r="L10" s="2" t="str">
        <f>IF(C10="","",IF(_xlfn.IFNA(VLOOKUP(C10,BaseDatos[[#All],[Llave]:[Por Definir4]],16,0),"No encontrado")="","-",_xlfn.IFNA(VLOOKUP(C10,BaseDatos[[#All],[Llave]:[Objetivo Geográfico]],16,0),"-")))</f>
        <v/>
      </c>
      <c r="M10" s="2" t="str">
        <f>IF(C10="","",IF(_xlfn.IFNA(VLOOKUP(C10,BaseDatos[[#All],[Llave]:[Por Definir4]],17,0),"No encontrado")="","-",_xlfn.IFNA(VLOOKUP(C10,BaseDatos[[#All],[Llave]:[Objetivo Geográfico]],17,0),"-")))</f>
        <v/>
      </c>
    </row>
    <row r="11" spans="1:13" x14ac:dyDescent="0.35">
      <c r="A11" s="44"/>
      <c r="B11" s="46"/>
      <c r="C11" s="44"/>
      <c r="D11" s="46"/>
      <c r="E11" s="43" t="str">
        <f>IF(C11="","",IF(_xlfn.IFNA(VLOOKUP(C11,BaseDatos[[#All],[Llave]:[Objetivo Geográfico]],6,0),"No encontrado")="","-",_xlfn.IFNA(VLOOKUP(C11,BaseDatos[[#All],[Llave]:[Objetivo Geográfico]],6,0),"-")))</f>
        <v/>
      </c>
      <c r="F11" s="45" t="str">
        <f>IF(C11="","",IF(_xlfn.IFNA(VLOOKUP(C11,BaseDatos[[#All],[Llave]:[Por Definir4]],13,0),"No encontrado")="","-",_xlfn.IFNA(VLOOKUP(C11,BaseDatos[[#All],[Llave]:[Por Definir4]],13,0),"-")))</f>
        <v/>
      </c>
      <c r="G11" s="43" t="str">
        <f>IF(C11="","",IF(_xlfn.IFNA(VLOOKUP(C11,BaseDatos[[#All],[Llave]:[Objetivo Geográfico]],2,0),"No disponible en la Base de Datos")="","-",_xlfn.IFNA(VLOOKUP(C11,BaseDatos[[#All],[Llave]:[Objetivo Geográfico]],2,0),"No disponible en la Base de Datos")))</f>
        <v/>
      </c>
      <c r="H11" s="43" t="str">
        <f>IF(C11="","",IF(_xlfn.IFNA(VLOOKUP(C11,BaseDatos[[#All],[Llave]:[Objetivo Geográfico]],11,0),"No encontrado")="","-",_xlfn.IFNA(VLOOKUP(C11,BaseDatos[[#All],[Llave]:[Objetivo Geográfico]],11,0),"-")))</f>
        <v/>
      </c>
      <c r="I11" s="43" t="str">
        <f>IF(C11="","",IF(_xlfn.IFNA(VLOOKUP(C11,BaseDatos[[#All],[Llave]:[Objetivo Geográfico]],12,0),"No encontrado")="","-",_xlfn.IFNA(VLOOKUP(C11,BaseDatos[[#All],[Llave]:[Objetivo Geográfico]],12,0),"-")))</f>
        <v/>
      </c>
      <c r="J11" s="2" t="str">
        <f>IF(C11="","",IF(_xlfn.IFNA(VLOOKUP(C11,BaseDatos[[#All],[Llave]:[Por Definir4]],14,0),"No encontrado")="","-",_xlfn.IFNA(VLOOKUP(C11,BaseDatos[[#All],[Llave]:[Objetivo Geográfico]],14,0),"-")))</f>
        <v/>
      </c>
      <c r="K11" s="2" t="str">
        <f>IF(C11="","",IF(_xlfn.IFNA(VLOOKUP(C11,BaseDatos[[#All],[Llave]:[Por Definir4]],15,0),"No encontrado")="","-",_xlfn.IFNA(VLOOKUP(C11,BaseDatos[[#All],[Llave]:[Objetivo Geográfico]],15,0),"-")))</f>
        <v/>
      </c>
      <c r="L11" s="2" t="str">
        <f>IF(C11="","",IF(_xlfn.IFNA(VLOOKUP(C11,BaseDatos[[#All],[Llave]:[Por Definir4]],16,0),"No encontrado")="","-",_xlfn.IFNA(VLOOKUP(C11,BaseDatos[[#All],[Llave]:[Objetivo Geográfico]],16,0),"-")))</f>
        <v/>
      </c>
      <c r="M11" s="2" t="str">
        <f>IF(C11="","",IF(_xlfn.IFNA(VLOOKUP(C11,BaseDatos[[#All],[Llave]:[Por Definir4]],17,0),"No encontrado")="","-",_xlfn.IFNA(VLOOKUP(C11,BaseDatos[[#All],[Llave]:[Objetivo Geográfico]],17,0),"-")))</f>
        <v/>
      </c>
    </row>
    <row r="12" spans="1:13" x14ac:dyDescent="0.35">
      <c r="A12" s="44"/>
      <c r="B12" s="46"/>
      <c r="C12" s="44"/>
      <c r="D12" s="46"/>
      <c r="E12" s="43" t="str">
        <f>IF(C12="","",IF(_xlfn.IFNA(VLOOKUP(C12,BaseDatos[[#All],[Llave]:[Objetivo Geográfico]],6,0),"No encontrado")="","-",_xlfn.IFNA(VLOOKUP(C12,BaseDatos[[#All],[Llave]:[Objetivo Geográfico]],6,0),"-")))</f>
        <v/>
      </c>
      <c r="F12" s="45" t="str">
        <f>IF(C12="","",IF(_xlfn.IFNA(VLOOKUP(C12,BaseDatos[[#All],[Llave]:[Por Definir4]],13,0),"No encontrado")="","-",_xlfn.IFNA(VLOOKUP(C12,BaseDatos[[#All],[Llave]:[Por Definir4]],13,0),"-")))</f>
        <v/>
      </c>
      <c r="G12" s="43" t="str">
        <f>IF(C12="","",IF(_xlfn.IFNA(VLOOKUP(C12,BaseDatos[[#All],[Llave]:[Objetivo Geográfico]],2,0),"No disponible en la Base de Datos")="","-",_xlfn.IFNA(VLOOKUP(C12,BaseDatos[[#All],[Llave]:[Objetivo Geográfico]],2,0),"No disponible en la Base de Datos")))</f>
        <v/>
      </c>
      <c r="H12" s="43" t="str">
        <f>IF(C12="","",IF(_xlfn.IFNA(VLOOKUP(C12,BaseDatos[[#All],[Llave]:[Objetivo Geográfico]],11,0),"No encontrado")="","-",_xlfn.IFNA(VLOOKUP(C12,BaseDatos[[#All],[Llave]:[Objetivo Geográfico]],11,0),"-")))</f>
        <v/>
      </c>
      <c r="I12" s="43" t="str">
        <f>IF(C12="","",IF(_xlfn.IFNA(VLOOKUP(C12,BaseDatos[[#All],[Llave]:[Objetivo Geográfico]],12,0),"No encontrado")="","-",_xlfn.IFNA(VLOOKUP(C12,BaseDatos[[#All],[Llave]:[Objetivo Geográfico]],12,0),"-")))</f>
        <v/>
      </c>
      <c r="J12" s="2" t="str">
        <f>IF(C12="","",IF(_xlfn.IFNA(VLOOKUP(C12,BaseDatos[[#All],[Llave]:[Por Definir4]],14,0),"No encontrado")="","-",_xlfn.IFNA(VLOOKUP(C12,BaseDatos[[#All],[Llave]:[Objetivo Geográfico]],14,0),"-")))</f>
        <v/>
      </c>
      <c r="K12" s="2" t="str">
        <f>IF(C12="","",IF(_xlfn.IFNA(VLOOKUP(C12,BaseDatos[[#All],[Llave]:[Por Definir4]],15,0),"No encontrado")="","-",_xlfn.IFNA(VLOOKUP(C12,BaseDatos[[#All],[Llave]:[Objetivo Geográfico]],15,0),"-")))</f>
        <v/>
      </c>
      <c r="L12" s="2" t="str">
        <f>IF(C12="","",IF(_xlfn.IFNA(VLOOKUP(C12,BaseDatos[[#All],[Llave]:[Por Definir4]],16,0),"No encontrado")="","-",_xlfn.IFNA(VLOOKUP(C12,BaseDatos[[#All],[Llave]:[Objetivo Geográfico]],16,0),"-")))</f>
        <v/>
      </c>
      <c r="M12" s="2" t="str">
        <f>IF(C12="","",IF(_xlfn.IFNA(VLOOKUP(C12,BaseDatos[[#All],[Llave]:[Por Definir4]],17,0),"No encontrado")="","-",_xlfn.IFNA(VLOOKUP(C12,BaseDatos[[#All],[Llave]:[Objetivo Geográfico]],17,0),"-")))</f>
        <v/>
      </c>
    </row>
    <row r="13" spans="1:13" x14ac:dyDescent="0.35">
      <c r="A13" s="44"/>
      <c r="B13" s="46"/>
      <c r="C13" s="44"/>
      <c r="D13" s="46"/>
      <c r="E13" s="43" t="str">
        <f>IF(C13="","",IF(_xlfn.IFNA(VLOOKUP(C13,BaseDatos[[#All],[Llave]:[Objetivo Geográfico]],6,0),"No encontrado")="","-",_xlfn.IFNA(VLOOKUP(C13,BaseDatos[[#All],[Llave]:[Objetivo Geográfico]],6,0),"-")))</f>
        <v/>
      </c>
      <c r="F13" s="45" t="str">
        <f>IF(C13="","",IF(_xlfn.IFNA(VLOOKUP(C13,BaseDatos[[#All],[Llave]:[Por Definir4]],13,0),"No encontrado")="","-",_xlfn.IFNA(VLOOKUP(C13,BaseDatos[[#All],[Llave]:[Por Definir4]],13,0),"-")))</f>
        <v/>
      </c>
      <c r="G13" s="43" t="str">
        <f>IF(C13="","",IF(_xlfn.IFNA(VLOOKUP(C13,BaseDatos[[#All],[Llave]:[Objetivo Geográfico]],2,0),"No disponible en la Base de Datos")="","-",_xlfn.IFNA(VLOOKUP(C13,BaseDatos[[#All],[Llave]:[Objetivo Geográfico]],2,0),"No disponible en la Base de Datos")))</f>
        <v/>
      </c>
      <c r="H13" s="43" t="str">
        <f>IF(C13="","",IF(_xlfn.IFNA(VLOOKUP(C13,BaseDatos[[#All],[Llave]:[Objetivo Geográfico]],11,0),"No encontrado")="","-",_xlfn.IFNA(VLOOKUP(C13,BaseDatos[[#All],[Llave]:[Objetivo Geográfico]],11,0),"-")))</f>
        <v/>
      </c>
      <c r="I13" s="43" t="str">
        <f>IF(C13="","",IF(_xlfn.IFNA(VLOOKUP(C13,BaseDatos[[#All],[Llave]:[Objetivo Geográfico]],12,0),"No encontrado")="","-",_xlfn.IFNA(VLOOKUP(C13,BaseDatos[[#All],[Llave]:[Objetivo Geográfico]],12,0),"-")))</f>
        <v/>
      </c>
      <c r="J13" s="2" t="str">
        <f>IF(C13="","",IF(_xlfn.IFNA(VLOOKUP(C13,BaseDatos[[#All],[Llave]:[Por Definir4]],14,0),"No encontrado")="","-",_xlfn.IFNA(VLOOKUP(C13,BaseDatos[[#All],[Llave]:[Objetivo Geográfico]],14,0),"-")))</f>
        <v/>
      </c>
      <c r="K13" s="2" t="str">
        <f>IF(C13="","",IF(_xlfn.IFNA(VLOOKUP(C13,BaseDatos[[#All],[Llave]:[Por Definir4]],15,0),"No encontrado")="","-",_xlfn.IFNA(VLOOKUP(C13,BaseDatos[[#All],[Llave]:[Objetivo Geográfico]],15,0),"-")))</f>
        <v/>
      </c>
      <c r="L13" s="2" t="str">
        <f>IF(C13="","",IF(_xlfn.IFNA(VLOOKUP(C13,BaseDatos[[#All],[Llave]:[Por Definir4]],16,0),"No encontrado")="","-",_xlfn.IFNA(VLOOKUP(C13,BaseDatos[[#All],[Llave]:[Objetivo Geográfico]],16,0),"-")))</f>
        <v/>
      </c>
      <c r="M13" s="2" t="str">
        <f>IF(C13="","",IF(_xlfn.IFNA(VLOOKUP(C13,BaseDatos[[#All],[Llave]:[Por Definir4]],17,0),"No encontrado")="","-",_xlfn.IFNA(VLOOKUP(C13,BaseDatos[[#All],[Llave]:[Objetivo Geográfico]],17,0),"-")))</f>
        <v/>
      </c>
    </row>
    <row r="14" spans="1:13" x14ac:dyDescent="0.35">
      <c r="A14" s="44"/>
      <c r="B14" s="46"/>
      <c r="C14" s="44"/>
      <c r="D14" s="46"/>
      <c r="E14" s="43" t="str">
        <f>IF(C14="","",IF(_xlfn.IFNA(VLOOKUP(C14,BaseDatos[[#All],[Llave]:[Objetivo Geográfico]],6,0),"No encontrado")="","-",_xlfn.IFNA(VLOOKUP(C14,BaseDatos[[#All],[Llave]:[Objetivo Geográfico]],6,0),"-")))</f>
        <v/>
      </c>
      <c r="F14" s="45" t="str">
        <f>IF(C14="","",IF(_xlfn.IFNA(VLOOKUP(C14,BaseDatos[[#All],[Llave]:[Por Definir4]],13,0),"No encontrado")="","-",_xlfn.IFNA(VLOOKUP(C14,BaseDatos[[#All],[Llave]:[Por Definir4]],13,0),"-")))</f>
        <v/>
      </c>
      <c r="G14" s="43" t="str">
        <f>IF(C14="","",IF(_xlfn.IFNA(VLOOKUP(C14,BaseDatos[[#All],[Llave]:[Objetivo Geográfico]],2,0),"No disponible en la Base de Datos")="","-",_xlfn.IFNA(VLOOKUP(C14,BaseDatos[[#All],[Llave]:[Objetivo Geográfico]],2,0),"No disponible en la Base de Datos")))</f>
        <v/>
      </c>
      <c r="H14" s="43" t="str">
        <f>IF(C14="","",IF(_xlfn.IFNA(VLOOKUP(C14,BaseDatos[[#All],[Llave]:[Objetivo Geográfico]],11,0),"No encontrado")="","-",_xlfn.IFNA(VLOOKUP(C14,BaseDatos[[#All],[Llave]:[Objetivo Geográfico]],11,0),"-")))</f>
        <v/>
      </c>
      <c r="I14" s="43" t="str">
        <f>IF(C14="","",IF(_xlfn.IFNA(VLOOKUP(C14,BaseDatos[[#All],[Llave]:[Objetivo Geográfico]],12,0),"No encontrado")="","-",_xlfn.IFNA(VLOOKUP(C14,BaseDatos[[#All],[Llave]:[Objetivo Geográfico]],12,0),"-")))</f>
        <v/>
      </c>
      <c r="J14" s="2" t="str">
        <f>IF(C14="","",IF(_xlfn.IFNA(VLOOKUP(C14,BaseDatos[[#All],[Llave]:[Por Definir4]],14,0),"No encontrado")="","-",_xlfn.IFNA(VLOOKUP(C14,BaseDatos[[#All],[Llave]:[Objetivo Geográfico]],14,0),"-")))</f>
        <v/>
      </c>
      <c r="K14" s="2" t="str">
        <f>IF(C14="","",IF(_xlfn.IFNA(VLOOKUP(C14,BaseDatos[[#All],[Llave]:[Por Definir4]],15,0),"No encontrado")="","-",_xlfn.IFNA(VLOOKUP(C14,BaseDatos[[#All],[Llave]:[Objetivo Geográfico]],15,0),"-")))</f>
        <v/>
      </c>
      <c r="L14" s="2" t="str">
        <f>IF(C14="","",IF(_xlfn.IFNA(VLOOKUP(C14,BaseDatos[[#All],[Llave]:[Por Definir4]],16,0),"No encontrado")="","-",_xlfn.IFNA(VLOOKUP(C14,BaseDatos[[#All],[Llave]:[Objetivo Geográfico]],16,0),"-")))</f>
        <v/>
      </c>
      <c r="M14" s="2" t="str">
        <f>IF(C14="","",IF(_xlfn.IFNA(VLOOKUP(C14,BaseDatos[[#All],[Llave]:[Por Definir4]],17,0),"No encontrado")="","-",_xlfn.IFNA(VLOOKUP(C14,BaseDatos[[#All],[Llave]:[Objetivo Geográfico]],17,0),"-")))</f>
        <v/>
      </c>
    </row>
    <row r="15" spans="1:13" x14ac:dyDescent="0.35">
      <c r="A15" s="44"/>
      <c r="B15" s="46"/>
      <c r="C15" s="44"/>
      <c r="D15" s="46"/>
      <c r="E15" s="43" t="str">
        <f>IF(C15="","",IF(_xlfn.IFNA(VLOOKUP(C15,BaseDatos[[#All],[Llave]:[Objetivo Geográfico]],6,0),"No encontrado")="","-",_xlfn.IFNA(VLOOKUP(C15,BaseDatos[[#All],[Llave]:[Objetivo Geográfico]],6,0),"-")))</f>
        <v/>
      </c>
      <c r="F15" s="45" t="str">
        <f>IF(C15="","",IF(_xlfn.IFNA(VLOOKUP(C15,BaseDatos[[#All],[Llave]:[Por Definir4]],13,0),"No encontrado")="","-",_xlfn.IFNA(VLOOKUP(C15,BaseDatos[[#All],[Llave]:[Por Definir4]],13,0),"-")))</f>
        <v/>
      </c>
      <c r="G15" s="43" t="str">
        <f>IF(C15="","",IF(_xlfn.IFNA(VLOOKUP(C15,BaseDatos[[#All],[Llave]:[Objetivo Geográfico]],2,0),"No disponible en la Base de Datos")="","-",_xlfn.IFNA(VLOOKUP(C15,BaseDatos[[#All],[Llave]:[Objetivo Geográfico]],2,0),"No disponible en la Base de Datos")))</f>
        <v/>
      </c>
      <c r="H15" s="43" t="str">
        <f>IF(C15="","",IF(_xlfn.IFNA(VLOOKUP(C15,BaseDatos[[#All],[Llave]:[Objetivo Geográfico]],11,0),"No encontrado")="","-",_xlfn.IFNA(VLOOKUP(C15,BaseDatos[[#All],[Llave]:[Objetivo Geográfico]],11,0),"-")))</f>
        <v/>
      </c>
      <c r="I15" s="43" t="str">
        <f>IF(C15="","",IF(_xlfn.IFNA(VLOOKUP(C15,BaseDatos[[#All],[Llave]:[Objetivo Geográfico]],12,0),"No encontrado")="","-",_xlfn.IFNA(VLOOKUP(C15,BaseDatos[[#All],[Llave]:[Objetivo Geográfico]],12,0),"-")))</f>
        <v/>
      </c>
      <c r="J15" s="2" t="str">
        <f>IF(C15="","",IF(_xlfn.IFNA(VLOOKUP(C15,BaseDatos[[#All],[Llave]:[Por Definir4]],14,0),"No encontrado")="","-",_xlfn.IFNA(VLOOKUP(C15,BaseDatos[[#All],[Llave]:[Objetivo Geográfico]],14,0),"-")))</f>
        <v/>
      </c>
      <c r="K15" s="2" t="str">
        <f>IF(C15="","",IF(_xlfn.IFNA(VLOOKUP(C15,BaseDatos[[#All],[Llave]:[Por Definir4]],15,0),"No encontrado")="","-",_xlfn.IFNA(VLOOKUP(C15,BaseDatos[[#All],[Llave]:[Objetivo Geográfico]],15,0),"-")))</f>
        <v/>
      </c>
      <c r="L15" s="2" t="str">
        <f>IF(C15="","",IF(_xlfn.IFNA(VLOOKUP(C15,BaseDatos[[#All],[Llave]:[Por Definir4]],16,0),"No encontrado")="","-",_xlfn.IFNA(VLOOKUP(C15,BaseDatos[[#All],[Llave]:[Objetivo Geográfico]],16,0),"-")))</f>
        <v/>
      </c>
      <c r="M15" s="2" t="str">
        <f>IF(C15="","",IF(_xlfn.IFNA(VLOOKUP(C15,BaseDatos[[#All],[Llave]:[Por Definir4]],17,0),"No encontrado")="","-",_xlfn.IFNA(VLOOKUP(C15,BaseDatos[[#All],[Llave]:[Objetivo Geográfico]],17,0),"-")))</f>
        <v/>
      </c>
    </row>
    <row r="16" spans="1:13" x14ac:dyDescent="0.35">
      <c r="A16" s="44"/>
      <c r="B16" s="46"/>
      <c r="C16" s="44"/>
      <c r="D16" s="46"/>
      <c r="E16" s="43" t="str">
        <f>IF(C16="","",IF(_xlfn.IFNA(VLOOKUP(C16,BaseDatos[[#All],[Llave]:[Objetivo Geográfico]],6,0),"No encontrado")="","-",_xlfn.IFNA(VLOOKUP(C16,BaseDatos[[#All],[Llave]:[Objetivo Geográfico]],6,0),"-")))</f>
        <v/>
      </c>
      <c r="F16" s="45" t="str">
        <f>IF(C16="","",IF(_xlfn.IFNA(VLOOKUP(C16,BaseDatos[[#All],[Llave]:[Por Definir4]],13,0),"No encontrado")="","-",_xlfn.IFNA(VLOOKUP(C16,BaseDatos[[#All],[Llave]:[Por Definir4]],13,0),"-")))</f>
        <v/>
      </c>
      <c r="G16" s="43" t="str">
        <f>IF(C16="","",IF(_xlfn.IFNA(VLOOKUP(C16,BaseDatos[[#All],[Llave]:[Objetivo Geográfico]],2,0),"No disponible en la Base de Datos")="","-",_xlfn.IFNA(VLOOKUP(C16,BaseDatos[[#All],[Llave]:[Objetivo Geográfico]],2,0),"No disponible en la Base de Datos")))</f>
        <v/>
      </c>
      <c r="H16" s="43" t="str">
        <f>IF(C16="","",IF(_xlfn.IFNA(VLOOKUP(C16,BaseDatos[[#All],[Llave]:[Objetivo Geográfico]],11,0),"No encontrado")="","-",_xlfn.IFNA(VLOOKUP(C16,BaseDatos[[#All],[Llave]:[Objetivo Geográfico]],11,0),"-")))</f>
        <v/>
      </c>
      <c r="I16" s="43" t="str">
        <f>IF(C16="","",IF(_xlfn.IFNA(VLOOKUP(C16,BaseDatos[[#All],[Llave]:[Objetivo Geográfico]],12,0),"No encontrado")="","-",_xlfn.IFNA(VLOOKUP(C16,BaseDatos[[#All],[Llave]:[Objetivo Geográfico]],12,0),"-")))</f>
        <v/>
      </c>
      <c r="J16" s="2" t="str">
        <f>IF(C16="","",IF(_xlfn.IFNA(VLOOKUP(C16,BaseDatos[[#All],[Llave]:[Por Definir4]],14,0),"No encontrado")="","-",_xlfn.IFNA(VLOOKUP(C16,BaseDatos[[#All],[Llave]:[Objetivo Geográfico]],14,0),"-")))</f>
        <v/>
      </c>
      <c r="K16" s="2" t="str">
        <f>IF(C16="","",IF(_xlfn.IFNA(VLOOKUP(C16,BaseDatos[[#All],[Llave]:[Por Definir4]],15,0),"No encontrado")="","-",_xlfn.IFNA(VLOOKUP(C16,BaseDatos[[#All],[Llave]:[Objetivo Geográfico]],15,0),"-")))</f>
        <v/>
      </c>
      <c r="L16" s="2" t="str">
        <f>IF(C16="","",IF(_xlfn.IFNA(VLOOKUP(C16,BaseDatos[[#All],[Llave]:[Por Definir4]],16,0),"No encontrado")="","-",_xlfn.IFNA(VLOOKUP(C16,BaseDatos[[#All],[Llave]:[Objetivo Geográfico]],16,0),"-")))</f>
        <v/>
      </c>
      <c r="M16" s="2" t="str">
        <f>IF(C16="","",IF(_xlfn.IFNA(VLOOKUP(C16,BaseDatos[[#All],[Llave]:[Por Definir4]],17,0),"No encontrado")="","-",_xlfn.IFNA(VLOOKUP(C16,BaseDatos[[#All],[Llave]:[Objetivo Geográfico]],17,0),"-")))</f>
        <v/>
      </c>
    </row>
    <row r="17" spans="1:13" x14ac:dyDescent="0.35">
      <c r="A17" s="44"/>
      <c r="B17" s="46"/>
      <c r="C17" s="44"/>
      <c r="D17" s="46"/>
      <c r="E17" s="43" t="str">
        <f>IF(C17="","",IF(_xlfn.IFNA(VLOOKUP(C17,BaseDatos[[#All],[Llave]:[Objetivo Geográfico]],6,0),"No encontrado")="","-",_xlfn.IFNA(VLOOKUP(C17,BaseDatos[[#All],[Llave]:[Objetivo Geográfico]],6,0),"-")))</f>
        <v/>
      </c>
      <c r="F17" s="45" t="str">
        <f>IF(C17="","",IF(_xlfn.IFNA(VLOOKUP(C17,BaseDatos[[#All],[Llave]:[Por Definir4]],13,0),"No encontrado")="","-",_xlfn.IFNA(VLOOKUP(C17,BaseDatos[[#All],[Llave]:[Por Definir4]],13,0),"-")))</f>
        <v/>
      </c>
      <c r="G17" s="43" t="str">
        <f>IF(C17="","",IF(_xlfn.IFNA(VLOOKUP(C17,BaseDatos[[#All],[Llave]:[Objetivo Geográfico]],2,0),"No disponible en la Base de Datos")="","-",_xlfn.IFNA(VLOOKUP(C17,BaseDatos[[#All],[Llave]:[Objetivo Geográfico]],2,0),"No disponible en la Base de Datos")))</f>
        <v/>
      </c>
      <c r="H17" s="43" t="str">
        <f>IF(C17="","",IF(_xlfn.IFNA(VLOOKUP(C17,BaseDatos[[#All],[Llave]:[Objetivo Geográfico]],11,0),"No encontrado")="","-",_xlfn.IFNA(VLOOKUP(C17,BaseDatos[[#All],[Llave]:[Objetivo Geográfico]],11,0),"-")))</f>
        <v/>
      </c>
      <c r="I17" s="43" t="str">
        <f>IF(C17="","",IF(_xlfn.IFNA(VLOOKUP(C17,BaseDatos[[#All],[Llave]:[Objetivo Geográfico]],12,0),"No encontrado")="","-",_xlfn.IFNA(VLOOKUP(C17,BaseDatos[[#All],[Llave]:[Objetivo Geográfico]],12,0),"-")))</f>
        <v/>
      </c>
      <c r="J17" s="2" t="str">
        <f>IF(C17="","",IF(_xlfn.IFNA(VLOOKUP(C17,BaseDatos[[#All],[Llave]:[Por Definir4]],14,0),"No encontrado")="","-",_xlfn.IFNA(VLOOKUP(C17,BaseDatos[[#All],[Llave]:[Objetivo Geográfico]],14,0),"-")))</f>
        <v/>
      </c>
      <c r="K17" s="2" t="str">
        <f>IF(C17="","",IF(_xlfn.IFNA(VLOOKUP(C17,BaseDatos[[#All],[Llave]:[Por Definir4]],15,0),"No encontrado")="","-",_xlfn.IFNA(VLOOKUP(C17,BaseDatos[[#All],[Llave]:[Objetivo Geográfico]],15,0),"-")))</f>
        <v/>
      </c>
      <c r="L17" s="2" t="str">
        <f>IF(C17="","",IF(_xlfn.IFNA(VLOOKUP(C17,BaseDatos[[#All],[Llave]:[Por Definir4]],16,0),"No encontrado")="","-",_xlfn.IFNA(VLOOKUP(C17,BaseDatos[[#All],[Llave]:[Objetivo Geográfico]],16,0),"-")))</f>
        <v/>
      </c>
      <c r="M17" s="2" t="str">
        <f>IF(C17="","",IF(_xlfn.IFNA(VLOOKUP(C17,BaseDatos[[#All],[Llave]:[Por Definir4]],17,0),"No encontrado")="","-",_xlfn.IFNA(VLOOKUP(C17,BaseDatos[[#All],[Llave]:[Objetivo Geográfico]],17,0),"-")))</f>
        <v/>
      </c>
    </row>
    <row r="18" spans="1:13" x14ac:dyDescent="0.35">
      <c r="A18" s="44"/>
      <c r="B18" s="46"/>
      <c r="C18" s="44" t="s">
        <v>337</v>
      </c>
      <c r="D18" s="46"/>
      <c r="E18" s="43" t="str">
        <f>IF(C18="","",IF(_xlfn.IFNA(VLOOKUP(C18,BaseDatos[[#All],[Llave]:[Objetivo Geográfico]],6,0),"No encontrado")="","-",_xlfn.IFNA(VLOOKUP(C18,BaseDatos[[#All],[Llave]:[Objetivo Geográfico]],6,0),"-")))</f>
        <v/>
      </c>
      <c r="F18" s="45" t="str">
        <f>IF(C18="","",IF(_xlfn.IFNA(VLOOKUP(C18,BaseDatos[[#All],[Llave]:[Por Definir4]],13,0),"No encontrado")="","-",_xlfn.IFNA(VLOOKUP(C18,BaseDatos[[#All],[Llave]:[Por Definir4]],13,0),"-")))</f>
        <v/>
      </c>
      <c r="G18" s="43" t="str">
        <f>IF(C18="","",IF(_xlfn.IFNA(VLOOKUP(C18,BaseDatos[[#All],[Llave]:[Objetivo Geográfico]],2,0),"No disponible en la Base de Datos")="","-",_xlfn.IFNA(VLOOKUP(C18,BaseDatos[[#All],[Llave]:[Objetivo Geográfico]],2,0),"No disponible en la Base de Datos")))</f>
        <v/>
      </c>
      <c r="H18" s="43" t="str">
        <f>IF(C18="","",IF(_xlfn.IFNA(VLOOKUP(C18,BaseDatos[[#All],[Llave]:[Objetivo Geográfico]],11,0),"No encontrado")="","-",_xlfn.IFNA(VLOOKUP(C18,BaseDatos[[#All],[Llave]:[Objetivo Geográfico]],11,0),"-")))</f>
        <v/>
      </c>
      <c r="I18" s="43" t="str">
        <f>IF(C18="","",IF(_xlfn.IFNA(VLOOKUP(C18,BaseDatos[[#All],[Llave]:[Objetivo Geográfico]],12,0),"No encontrado")="","-",_xlfn.IFNA(VLOOKUP(C18,BaseDatos[[#All],[Llave]:[Objetivo Geográfico]],12,0),"-")))</f>
        <v/>
      </c>
      <c r="J18" s="2" t="str">
        <f>IF(C18="","",IF(_xlfn.IFNA(VLOOKUP(C18,BaseDatos[[#All],[Llave]:[Por Definir4]],14,0),"No encontrado")="","-",_xlfn.IFNA(VLOOKUP(C18,BaseDatos[[#All],[Llave]:[Objetivo Geográfico]],14,0),"-")))</f>
        <v/>
      </c>
      <c r="K18" s="2" t="str">
        <f>IF(C18="","",IF(_xlfn.IFNA(VLOOKUP(C18,BaseDatos[[#All],[Llave]:[Por Definir4]],15,0),"No encontrado")="","-",_xlfn.IFNA(VLOOKUP(C18,BaseDatos[[#All],[Llave]:[Objetivo Geográfico]],15,0),"-")))</f>
        <v/>
      </c>
      <c r="L18" s="2" t="str">
        <f>IF(C18="","",IF(_xlfn.IFNA(VLOOKUP(C18,BaseDatos[[#All],[Llave]:[Por Definir4]],16,0),"No encontrado")="","-",_xlfn.IFNA(VLOOKUP(C18,BaseDatos[[#All],[Llave]:[Objetivo Geográfico]],16,0),"-")))</f>
        <v/>
      </c>
      <c r="M18" s="2" t="str">
        <f>IF(C18="","",IF(_xlfn.IFNA(VLOOKUP(C18,BaseDatos[[#All],[Llave]:[Por Definir4]],17,0),"No encontrado")="","-",_xlfn.IFNA(VLOOKUP(C18,BaseDatos[[#All],[Llave]:[Objetivo Geográfico]],17,0),"-")))</f>
        <v/>
      </c>
    </row>
    <row r="19" spans="1:13" x14ac:dyDescent="0.35">
      <c r="A19" s="44"/>
      <c r="B19" s="46"/>
      <c r="C19" s="44"/>
      <c r="D19" s="46"/>
      <c r="E19" s="43" t="str">
        <f>IF(C19="","",IF(_xlfn.IFNA(VLOOKUP(C19,BaseDatos[[#All],[Llave]:[Objetivo Geográfico]],6,0),"No encontrado")="","-",_xlfn.IFNA(VLOOKUP(C19,BaseDatos[[#All],[Llave]:[Objetivo Geográfico]],6,0),"-")))</f>
        <v/>
      </c>
      <c r="F19" s="45" t="str">
        <f>IF(C19="","",IF(_xlfn.IFNA(VLOOKUP(C19,BaseDatos[[#All],[Llave]:[Por Definir4]],13,0),"No encontrado")="","-",_xlfn.IFNA(VLOOKUP(C19,BaseDatos[[#All],[Llave]:[Por Definir4]],13,0),"-")))</f>
        <v/>
      </c>
      <c r="G19" s="43" t="str">
        <f>IF(C19="","",IF(_xlfn.IFNA(VLOOKUP(C19,BaseDatos[[#All],[Llave]:[Objetivo Geográfico]],2,0),"No disponible en la Base de Datos")="","-",_xlfn.IFNA(VLOOKUP(C19,BaseDatos[[#All],[Llave]:[Objetivo Geográfico]],2,0),"No disponible en la Base de Datos")))</f>
        <v/>
      </c>
      <c r="H19" s="43" t="str">
        <f>IF(C19="","",IF(_xlfn.IFNA(VLOOKUP(C19,BaseDatos[[#All],[Llave]:[Objetivo Geográfico]],11,0),"No encontrado")="","-",_xlfn.IFNA(VLOOKUP(C19,BaseDatos[[#All],[Llave]:[Objetivo Geográfico]],11,0),"-")))</f>
        <v/>
      </c>
      <c r="I19" s="43" t="str">
        <f>IF(C19="","",IF(_xlfn.IFNA(VLOOKUP(C19,BaseDatos[[#All],[Llave]:[Objetivo Geográfico]],12,0),"No encontrado")="","-",_xlfn.IFNA(VLOOKUP(C19,BaseDatos[[#All],[Llave]:[Objetivo Geográfico]],12,0),"-")))</f>
        <v/>
      </c>
      <c r="J19" s="2" t="str">
        <f>IF(C19="","",IF(_xlfn.IFNA(VLOOKUP(C19,BaseDatos[[#All],[Llave]:[Por Definir4]],14,0),"No encontrado")="","-",_xlfn.IFNA(VLOOKUP(C19,BaseDatos[[#All],[Llave]:[Objetivo Geográfico]],14,0),"-")))</f>
        <v/>
      </c>
      <c r="K19" s="2" t="str">
        <f>IF(C19="","",IF(_xlfn.IFNA(VLOOKUP(C19,BaseDatos[[#All],[Llave]:[Por Definir4]],15,0),"No encontrado")="","-",_xlfn.IFNA(VLOOKUP(C19,BaseDatos[[#All],[Llave]:[Objetivo Geográfico]],15,0),"-")))</f>
        <v/>
      </c>
      <c r="L19" s="2" t="str">
        <f>IF(C19="","",IF(_xlfn.IFNA(VLOOKUP(C19,BaseDatos[[#All],[Llave]:[Por Definir4]],16,0),"No encontrado")="","-",_xlfn.IFNA(VLOOKUP(C19,BaseDatos[[#All],[Llave]:[Objetivo Geográfico]],16,0),"-")))</f>
        <v/>
      </c>
      <c r="M19" s="2" t="str">
        <f>IF(C19="","",IF(_xlfn.IFNA(VLOOKUP(C19,BaseDatos[[#All],[Llave]:[Por Definir4]],17,0),"No encontrado")="","-",_xlfn.IFNA(VLOOKUP(C19,BaseDatos[[#All],[Llave]:[Objetivo Geográfico]],17,0),"-")))</f>
        <v/>
      </c>
    </row>
    <row r="20" spans="1:13" x14ac:dyDescent="0.35">
      <c r="A20" s="44"/>
      <c r="B20" s="46"/>
      <c r="C20" s="44"/>
      <c r="D20" s="46"/>
      <c r="E20" s="43" t="str">
        <f>IF(C20="","",IF(_xlfn.IFNA(VLOOKUP(C20,BaseDatos[[#All],[Llave]:[Objetivo Geográfico]],6,0),"No encontrado")="","-",_xlfn.IFNA(VLOOKUP(C20,BaseDatos[[#All],[Llave]:[Objetivo Geográfico]],6,0),"-")))</f>
        <v/>
      </c>
      <c r="F20" s="45" t="str">
        <f>IF(C20="","",IF(_xlfn.IFNA(VLOOKUP(C20,BaseDatos[[#All],[Llave]:[Por Definir4]],13,0),"No encontrado")="","-",_xlfn.IFNA(VLOOKUP(C20,BaseDatos[[#All],[Llave]:[Por Definir4]],13,0),"-")))</f>
        <v/>
      </c>
      <c r="G20" s="43" t="str">
        <f>IF(C20="","",IF(_xlfn.IFNA(VLOOKUP(C20,BaseDatos[[#All],[Llave]:[Objetivo Geográfico]],2,0),"No disponible en la Base de Datos")="","-",_xlfn.IFNA(VLOOKUP(C20,BaseDatos[[#All],[Llave]:[Objetivo Geográfico]],2,0),"No disponible en la Base de Datos")))</f>
        <v/>
      </c>
      <c r="H20" s="43" t="str">
        <f>IF(C20="","",IF(_xlfn.IFNA(VLOOKUP(C20,BaseDatos[[#All],[Llave]:[Objetivo Geográfico]],11,0),"No encontrado")="","-",_xlfn.IFNA(VLOOKUP(C20,BaseDatos[[#All],[Llave]:[Objetivo Geográfico]],11,0),"-")))</f>
        <v/>
      </c>
      <c r="I20" s="43" t="str">
        <f>IF(C20="","",IF(_xlfn.IFNA(VLOOKUP(C20,BaseDatos[[#All],[Llave]:[Objetivo Geográfico]],12,0),"No encontrado")="","-",_xlfn.IFNA(VLOOKUP(C20,BaseDatos[[#All],[Llave]:[Objetivo Geográfico]],12,0),"-")))</f>
        <v/>
      </c>
      <c r="J20" s="2" t="str">
        <f>IF(C20="","",IF(_xlfn.IFNA(VLOOKUP(C20,BaseDatos[[#All],[Llave]:[Por Definir4]],14,0),"No encontrado")="","-",_xlfn.IFNA(VLOOKUP(C20,BaseDatos[[#All],[Llave]:[Objetivo Geográfico]],14,0),"-")))</f>
        <v/>
      </c>
      <c r="K20" s="2" t="str">
        <f>IF(C20="","",IF(_xlfn.IFNA(VLOOKUP(C20,BaseDatos[[#All],[Llave]:[Por Definir4]],15,0),"No encontrado")="","-",_xlfn.IFNA(VLOOKUP(C20,BaseDatos[[#All],[Llave]:[Objetivo Geográfico]],15,0),"-")))</f>
        <v/>
      </c>
      <c r="L20" s="2" t="str">
        <f>IF(C20="","",IF(_xlfn.IFNA(VLOOKUP(C20,BaseDatos[[#All],[Llave]:[Por Definir4]],16,0),"No encontrado")="","-",_xlfn.IFNA(VLOOKUP(C20,BaseDatos[[#All],[Llave]:[Objetivo Geográfico]],16,0),"-")))</f>
        <v/>
      </c>
      <c r="M20" s="2" t="str">
        <f>IF(C20="","",IF(_xlfn.IFNA(VLOOKUP(C20,BaseDatos[[#All],[Llave]:[Por Definir4]],17,0),"No encontrado")="","-",_xlfn.IFNA(VLOOKUP(C20,BaseDatos[[#All],[Llave]:[Objetivo Geográfico]],17,0),"-")))</f>
        <v/>
      </c>
    </row>
    <row r="21" spans="1:13" x14ac:dyDescent="0.35">
      <c r="A21" s="44"/>
      <c r="B21" s="46"/>
      <c r="C21" s="44" t="s">
        <v>337</v>
      </c>
      <c r="D21" s="46"/>
      <c r="E21" s="43" t="str">
        <f>IF(C21="","",IF(_xlfn.IFNA(VLOOKUP(C21,BaseDatos[[#All],[Llave]:[Objetivo Geográfico]],6,0),"No encontrado")="","-",_xlfn.IFNA(VLOOKUP(C21,BaseDatos[[#All],[Llave]:[Objetivo Geográfico]],6,0),"-")))</f>
        <v/>
      </c>
      <c r="F21" s="45" t="str">
        <f>IF(C21="","",IF(_xlfn.IFNA(VLOOKUP(C21,BaseDatos[[#All],[Llave]:[Por Definir4]],13,0),"No encontrado")="","-",_xlfn.IFNA(VLOOKUP(C21,BaseDatos[[#All],[Llave]:[Por Definir4]],13,0),"-")))</f>
        <v/>
      </c>
      <c r="G21" s="43" t="str">
        <f>IF(C21="","",IF(_xlfn.IFNA(VLOOKUP(C21,BaseDatos[[#All],[Llave]:[Objetivo Geográfico]],2,0),"No disponible en la Base de Datos")="","-",_xlfn.IFNA(VLOOKUP(C21,BaseDatos[[#All],[Llave]:[Objetivo Geográfico]],2,0),"No disponible en la Base de Datos")))</f>
        <v/>
      </c>
      <c r="H21" s="43" t="str">
        <f>IF(C21="","",IF(_xlfn.IFNA(VLOOKUP(C21,BaseDatos[[#All],[Llave]:[Objetivo Geográfico]],11,0),"No encontrado")="","-",_xlfn.IFNA(VLOOKUP(C21,BaseDatos[[#All],[Llave]:[Objetivo Geográfico]],11,0),"-")))</f>
        <v/>
      </c>
      <c r="I21" s="43" t="str">
        <f>IF(C21="","",IF(_xlfn.IFNA(VLOOKUP(C21,BaseDatos[[#All],[Llave]:[Objetivo Geográfico]],12,0),"No encontrado")="","-",_xlfn.IFNA(VLOOKUP(C21,BaseDatos[[#All],[Llave]:[Objetivo Geográfico]],12,0),"-")))</f>
        <v/>
      </c>
      <c r="J21" s="2" t="str">
        <f>IF(C21="","",IF(_xlfn.IFNA(VLOOKUP(C21,BaseDatos[[#All],[Llave]:[Por Definir4]],14,0),"No encontrado")="","-",_xlfn.IFNA(VLOOKUP(C21,BaseDatos[[#All],[Llave]:[Objetivo Geográfico]],14,0),"-")))</f>
        <v/>
      </c>
      <c r="K21" s="2" t="str">
        <f>IF(C21="","",IF(_xlfn.IFNA(VLOOKUP(C21,BaseDatos[[#All],[Llave]:[Por Definir4]],15,0),"No encontrado")="","-",_xlfn.IFNA(VLOOKUP(C21,BaseDatos[[#All],[Llave]:[Objetivo Geográfico]],15,0),"-")))</f>
        <v/>
      </c>
      <c r="L21" s="2" t="str">
        <f>IF(C21="","",IF(_xlfn.IFNA(VLOOKUP(C21,BaseDatos[[#All],[Llave]:[Por Definir4]],16,0),"No encontrado")="","-",_xlfn.IFNA(VLOOKUP(C21,BaseDatos[[#All],[Llave]:[Objetivo Geográfico]],16,0),"-")))</f>
        <v/>
      </c>
      <c r="M21" s="2" t="str">
        <f>IF(C21="","",IF(_xlfn.IFNA(VLOOKUP(C21,BaseDatos[[#All],[Llave]:[Por Definir4]],17,0),"No encontrado")="","-",_xlfn.IFNA(VLOOKUP(C21,BaseDatos[[#All],[Llave]:[Objetivo Geográfico]],17,0),"-")))</f>
        <v/>
      </c>
    </row>
    <row r="22" spans="1:13" x14ac:dyDescent="0.35">
      <c r="A22" s="44"/>
      <c r="B22" s="46"/>
      <c r="C22" s="44"/>
      <c r="D22" s="46"/>
      <c r="E22" s="43" t="str">
        <f>IF(C22="","",IF(_xlfn.IFNA(VLOOKUP(C22,BaseDatos[[#All],[Llave]:[Objetivo Geográfico]],6,0),"No encontrado")="","-",_xlfn.IFNA(VLOOKUP(C22,BaseDatos[[#All],[Llave]:[Objetivo Geográfico]],6,0),"-")))</f>
        <v/>
      </c>
      <c r="F22" s="45" t="str">
        <f>IF(C22="","",IF(_xlfn.IFNA(VLOOKUP(C22,BaseDatos[[#All],[Llave]:[Por Definir4]],13,0),"No encontrado")="","-",_xlfn.IFNA(VLOOKUP(C22,BaseDatos[[#All],[Llave]:[Por Definir4]],13,0),"-")))</f>
        <v/>
      </c>
      <c r="G22" s="43" t="str">
        <f>IF(C22="","",IF(_xlfn.IFNA(VLOOKUP(C22,BaseDatos[[#All],[Llave]:[Objetivo Geográfico]],2,0),"No disponible en la Base de Datos")="","-",_xlfn.IFNA(VLOOKUP(C22,BaseDatos[[#All],[Llave]:[Objetivo Geográfico]],2,0),"No disponible en la Base de Datos")))</f>
        <v/>
      </c>
      <c r="H22" s="43" t="str">
        <f>IF(C22="","",IF(_xlfn.IFNA(VLOOKUP(C22,BaseDatos[[#All],[Llave]:[Objetivo Geográfico]],11,0),"No encontrado")="","-",_xlfn.IFNA(VLOOKUP(C22,BaseDatos[[#All],[Llave]:[Objetivo Geográfico]],11,0),"-")))</f>
        <v/>
      </c>
      <c r="I22" s="43" t="str">
        <f>IF(C22="","",IF(_xlfn.IFNA(VLOOKUP(C22,BaseDatos[[#All],[Llave]:[Objetivo Geográfico]],12,0),"No encontrado")="","-",_xlfn.IFNA(VLOOKUP(C22,BaseDatos[[#All],[Llave]:[Objetivo Geográfico]],12,0),"-")))</f>
        <v/>
      </c>
      <c r="J22" s="2" t="str">
        <f>IF(C22="","",IF(_xlfn.IFNA(VLOOKUP(C22,BaseDatos[[#All],[Llave]:[Por Definir4]],14,0),"No encontrado")="","-",_xlfn.IFNA(VLOOKUP(C22,BaseDatos[[#All],[Llave]:[Objetivo Geográfico]],14,0),"-")))</f>
        <v/>
      </c>
      <c r="K22" s="2" t="str">
        <f>IF(C22="","",IF(_xlfn.IFNA(VLOOKUP(C22,BaseDatos[[#All],[Llave]:[Por Definir4]],15,0),"No encontrado")="","-",_xlfn.IFNA(VLOOKUP(C22,BaseDatos[[#All],[Llave]:[Objetivo Geográfico]],15,0),"-")))</f>
        <v/>
      </c>
      <c r="L22" s="2" t="str">
        <f>IF(C22="","",IF(_xlfn.IFNA(VLOOKUP(C22,BaseDatos[[#All],[Llave]:[Por Definir4]],16,0),"No encontrado")="","-",_xlfn.IFNA(VLOOKUP(C22,BaseDatos[[#All],[Llave]:[Objetivo Geográfico]],16,0),"-")))</f>
        <v/>
      </c>
      <c r="M22" s="2" t="str">
        <f>IF(C22="","",IF(_xlfn.IFNA(VLOOKUP(C22,BaseDatos[[#All],[Llave]:[Por Definir4]],17,0),"No encontrado")="","-",_xlfn.IFNA(VLOOKUP(C22,BaseDatos[[#All],[Llave]:[Objetivo Geográfico]],17,0),"-")))</f>
        <v/>
      </c>
    </row>
    <row r="23" spans="1:13" x14ac:dyDescent="0.35">
      <c r="A23" s="44"/>
      <c r="B23" s="46"/>
      <c r="C23" s="44"/>
      <c r="D23" s="46"/>
      <c r="E23" s="43" t="str">
        <f>IF(C23="","",IF(_xlfn.IFNA(VLOOKUP(C23,BaseDatos[[#All],[Llave]:[Objetivo Geográfico]],6,0),"No encontrado")="","-",_xlfn.IFNA(VLOOKUP(C23,BaseDatos[[#All],[Llave]:[Objetivo Geográfico]],6,0),"-")))</f>
        <v/>
      </c>
      <c r="F23" s="45" t="str">
        <f>IF(C23="","",IF(_xlfn.IFNA(VLOOKUP(C23,BaseDatos[[#All],[Llave]:[Por Definir4]],13,0),"No encontrado")="","-",_xlfn.IFNA(VLOOKUP(C23,BaseDatos[[#All],[Llave]:[Por Definir4]],13,0),"-")))</f>
        <v/>
      </c>
      <c r="G23" s="43" t="str">
        <f>IF(C23="","",IF(_xlfn.IFNA(VLOOKUP(C23,BaseDatos[[#All],[Llave]:[Objetivo Geográfico]],2,0),"No disponible en la Base de Datos")="","-",_xlfn.IFNA(VLOOKUP(C23,BaseDatos[[#All],[Llave]:[Objetivo Geográfico]],2,0),"No disponible en la Base de Datos")))</f>
        <v/>
      </c>
      <c r="H23" s="43" t="str">
        <f>IF(C23="","",IF(_xlfn.IFNA(VLOOKUP(C23,BaseDatos[[#All],[Llave]:[Objetivo Geográfico]],11,0),"No encontrado")="","-",_xlfn.IFNA(VLOOKUP(C23,BaseDatos[[#All],[Llave]:[Objetivo Geográfico]],11,0),"-")))</f>
        <v/>
      </c>
      <c r="I23" s="43" t="str">
        <f>IF(C23="","",IF(_xlfn.IFNA(VLOOKUP(C23,BaseDatos[[#All],[Llave]:[Objetivo Geográfico]],12,0),"No encontrado")="","-",_xlfn.IFNA(VLOOKUP(C23,BaseDatos[[#All],[Llave]:[Objetivo Geográfico]],12,0),"-")))</f>
        <v/>
      </c>
      <c r="J23" s="2" t="str">
        <f>IF(C23="","",IF(_xlfn.IFNA(VLOOKUP(C23,BaseDatos[[#All],[Llave]:[Por Definir4]],14,0),"No encontrado")="","-",_xlfn.IFNA(VLOOKUP(C23,BaseDatos[[#All],[Llave]:[Objetivo Geográfico]],14,0),"-")))</f>
        <v/>
      </c>
      <c r="K23" s="2" t="str">
        <f>IF(C23="","",IF(_xlfn.IFNA(VLOOKUP(C23,BaseDatos[[#All],[Llave]:[Por Definir4]],15,0),"No encontrado")="","-",_xlfn.IFNA(VLOOKUP(C23,BaseDatos[[#All],[Llave]:[Objetivo Geográfico]],15,0),"-")))</f>
        <v/>
      </c>
      <c r="L23" s="2" t="str">
        <f>IF(C23="","",IF(_xlfn.IFNA(VLOOKUP(C23,BaseDatos[[#All],[Llave]:[Por Definir4]],16,0),"No encontrado")="","-",_xlfn.IFNA(VLOOKUP(C23,BaseDatos[[#All],[Llave]:[Objetivo Geográfico]],16,0),"-")))</f>
        <v/>
      </c>
      <c r="M23" s="2" t="str">
        <f>IF(C23="","",IF(_xlfn.IFNA(VLOOKUP(C23,BaseDatos[[#All],[Llave]:[Por Definir4]],17,0),"No encontrado")="","-",_xlfn.IFNA(VLOOKUP(C23,BaseDatos[[#All],[Llave]:[Objetivo Geográfico]],17,0),"-")))</f>
        <v/>
      </c>
    </row>
    <row r="24" spans="1:13" x14ac:dyDescent="0.35">
      <c r="A24" s="44"/>
      <c r="B24" s="46"/>
      <c r="C24" s="44"/>
      <c r="D24" s="46"/>
      <c r="E24" s="43" t="str">
        <f>IF(C24="","",IF(_xlfn.IFNA(VLOOKUP(C24,BaseDatos[[#All],[Llave]:[Objetivo Geográfico]],6,0),"No encontrado")="","-",_xlfn.IFNA(VLOOKUP(C24,BaseDatos[[#All],[Llave]:[Objetivo Geográfico]],6,0),"-")))</f>
        <v/>
      </c>
      <c r="F24" s="45" t="str">
        <f>IF(C24="","",IF(_xlfn.IFNA(VLOOKUP(C24,BaseDatos[[#All],[Llave]:[Por Definir4]],13,0),"No encontrado")="","-",_xlfn.IFNA(VLOOKUP(C24,BaseDatos[[#All],[Llave]:[Por Definir4]],13,0),"-")))</f>
        <v/>
      </c>
      <c r="G24" s="43" t="str">
        <f>IF(C24="","",IF(_xlfn.IFNA(VLOOKUP(C24,BaseDatos[[#All],[Llave]:[Objetivo Geográfico]],2,0),"No disponible en la Base de Datos")="","-",_xlfn.IFNA(VLOOKUP(C24,BaseDatos[[#All],[Llave]:[Objetivo Geográfico]],2,0),"No disponible en la Base de Datos")))</f>
        <v/>
      </c>
      <c r="H24" s="43" t="str">
        <f>IF(C24="","",IF(_xlfn.IFNA(VLOOKUP(C24,BaseDatos[[#All],[Llave]:[Objetivo Geográfico]],11,0),"No encontrado")="","-",_xlfn.IFNA(VLOOKUP(C24,BaseDatos[[#All],[Llave]:[Objetivo Geográfico]],11,0),"-")))</f>
        <v/>
      </c>
      <c r="I24" s="43" t="str">
        <f>IF(C24="","",IF(_xlfn.IFNA(VLOOKUP(C24,BaseDatos[[#All],[Llave]:[Objetivo Geográfico]],12,0),"No encontrado")="","-",_xlfn.IFNA(VLOOKUP(C24,BaseDatos[[#All],[Llave]:[Objetivo Geográfico]],12,0),"-")))</f>
        <v/>
      </c>
      <c r="J24" s="2" t="str">
        <f>IF(C24="","",IF(_xlfn.IFNA(VLOOKUP(C24,BaseDatos[[#All],[Llave]:[Por Definir4]],14,0),"No encontrado")="","-",_xlfn.IFNA(VLOOKUP(C24,BaseDatos[[#All],[Llave]:[Objetivo Geográfico]],14,0),"-")))</f>
        <v/>
      </c>
      <c r="K24" s="2" t="str">
        <f>IF(C24="","",IF(_xlfn.IFNA(VLOOKUP(C24,BaseDatos[[#All],[Llave]:[Por Definir4]],15,0),"No encontrado")="","-",_xlfn.IFNA(VLOOKUP(C24,BaseDatos[[#All],[Llave]:[Objetivo Geográfico]],15,0),"-")))</f>
        <v/>
      </c>
      <c r="L24" s="2" t="str">
        <f>IF(C24="","",IF(_xlfn.IFNA(VLOOKUP(C24,BaseDatos[[#All],[Llave]:[Por Definir4]],16,0),"No encontrado")="","-",_xlfn.IFNA(VLOOKUP(C24,BaseDatos[[#All],[Llave]:[Objetivo Geográfico]],16,0),"-")))</f>
        <v/>
      </c>
      <c r="M24" s="2" t="str">
        <f>IF(C24="","",IF(_xlfn.IFNA(VLOOKUP(C24,BaseDatos[[#All],[Llave]:[Por Definir4]],17,0),"No encontrado")="","-",_xlfn.IFNA(VLOOKUP(C24,BaseDatos[[#All],[Llave]:[Objetivo Geográfico]],17,0),"-")))</f>
        <v/>
      </c>
    </row>
    <row r="25" spans="1:13" x14ac:dyDescent="0.35">
      <c r="A25" s="44"/>
      <c r="B25" s="46"/>
      <c r="C25" s="44"/>
      <c r="D25" s="46"/>
      <c r="E25" s="43" t="str">
        <f>IF(C25="","",IF(_xlfn.IFNA(VLOOKUP(C25,BaseDatos[[#All],[Llave]:[Objetivo Geográfico]],6,0),"No encontrado")="","-",_xlfn.IFNA(VLOOKUP(C25,BaseDatos[[#All],[Llave]:[Objetivo Geográfico]],6,0),"-")))</f>
        <v/>
      </c>
      <c r="F25" s="45" t="str">
        <f>IF(C25="","",IF(_xlfn.IFNA(VLOOKUP(C25,BaseDatos[[#All],[Llave]:[Por Definir4]],13,0),"No encontrado")="","-",_xlfn.IFNA(VLOOKUP(C25,BaseDatos[[#All],[Llave]:[Por Definir4]],13,0),"-")))</f>
        <v/>
      </c>
      <c r="G25" s="43" t="str">
        <f>IF(C25="","",IF(_xlfn.IFNA(VLOOKUP(C25,BaseDatos[[#All],[Llave]:[Objetivo Geográfico]],2,0),"No disponible en la Base de Datos")="","-",_xlfn.IFNA(VLOOKUP(C25,BaseDatos[[#All],[Llave]:[Objetivo Geográfico]],2,0),"No disponible en la Base de Datos")))</f>
        <v/>
      </c>
      <c r="H25" s="43" t="str">
        <f>IF(C25="","",IF(_xlfn.IFNA(VLOOKUP(C25,BaseDatos[[#All],[Llave]:[Objetivo Geográfico]],11,0),"No encontrado")="","-",_xlfn.IFNA(VLOOKUP(C25,BaseDatos[[#All],[Llave]:[Objetivo Geográfico]],11,0),"-")))</f>
        <v/>
      </c>
      <c r="I25" s="43" t="str">
        <f>IF(C25="","",IF(_xlfn.IFNA(VLOOKUP(C25,BaseDatos[[#All],[Llave]:[Objetivo Geográfico]],12,0),"No encontrado")="","-",_xlfn.IFNA(VLOOKUP(C25,BaseDatos[[#All],[Llave]:[Objetivo Geográfico]],12,0),"-")))</f>
        <v/>
      </c>
      <c r="J25" s="2" t="str">
        <f>IF(C25="","",IF(_xlfn.IFNA(VLOOKUP(C25,BaseDatos[[#All],[Llave]:[Por Definir4]],14,0),"No encontrado")="","-",_xlfn.IFNA(VLOOKUP(C25,BaseDatos[[#All],[Llave]:[Objetivo Geográfico]],14,0),"-")))</f>
        <v/>
      </c>
      <c r="K25" s="2" t="str">
        <f>IF(C25="","",IF(_xlfn.IFNA(VLOOKUP(C25,BaseDatos[[#All],[Llave]:[Por Definir4]],15,0),"No encontrado")="","-",_xlfn.IFNA(VLOOKUP(C25,BaseDatos[[#All],[Llave]:[Objetivo Geográfico]],15,0),"-")))</f>
        <v/>
      </c>
      <c r="L25" s="2" t="str">
        <f>IF(C25="","",IF(_xlfn.IFNA(VLOOKUP(C25,BaseDatos[[#All],[Llave]:[Por Definir4]],16,0),"No encontrado")="","-",_xlfn.IFNA(VLOOKUP(C25,BaseDatos[[#All],[Llave]:[Objetivo Geográfico]],16,0),"-")))</f>
        <v/>
      </c>
      <c r="M25" s="2" t="str">
        <f>IF(C25="","",IF(_xlfn.IFNA(VLOOKUP(C25,BaseDatos[[#All],[Llave]:[Por Definir4]],17,0),"No encontrado")="","-",_xlfn.IFNA(VLOOKUP(C25,BaseDatos[[#All],[Llave]:[Objetivo Geográfico]],17,0),"-")))</f>
        <v/>
      </c>
    </row>
    <row r="26" spans="1:13" x14ac:dyDescent="0.35">
      <c r="A26" s="44"/>
      <c r="B26" s="46"/>
      <c r="C26" s="44"/>
      <c r="D26" s="46"/>
      <c r="E26" s="43" t="str">
        <f>IF(C26="","",IF(_xlfn.IFNA(VLOOKUP(C26,BaseDatos[[#All],[Llave]:[Objetivo Geográfico]],6,0),"No encontrado")="","-",_xlfn.IFNA(VLOOKUP(C26,BaseDatos[[#All],[Llave]:[Objetivo Geográfico]],6,0),"-")))</f>
        <v/>
      </c>
      <c r="F26" s="45" t="str">
        <f>IF(C26="","",IF(_xlfn.IFNA(VLOOKUP(C26,BaseDatos[[#All],[Llave]:[Por Definir4]],13,0),"No encontrado")="","-",_xlfn.IFNA(VLOOKUP(C26,BaseDatos[[#All],[Llave]:[Por Definir4]],13,0),"-")))</f>
        <v/>
      </c>
      <c r="G26" s="43" t="str">
        <f>IF(C26="","",IF(_xlfn.IFNA(VLOOKUP(C26,BaseDatos[[#All],[Llave]:[Objetivo Geográfico]],2,0),"No disponible en la Base de Datos")="","-",_xlfn.IFNA(VLOOKUP(C26,BaseDatos[[#All],[Llave]:[Objetivo Geográfico]],2,0),"No disponible en la Base de Datos")))</f>
        <v/>
      </c>
      <c r="H26" s="43" t="str">
        <f>IF(C26="","",IF(_xlfn.IFNA(VLOOKUP(C26,BaseDatos[[#All],[Llave]:[Objetivo Geográfico]],11,0),"No encontrado")="","-",_xlfn.IFNA(VLOOKUP(C26,BaseDatos[[#All],[Llave]:[Objetivo Geográfico]],11,0),"-")))</f>
        <v/>
      </c>
      <c r="I26" s="43" t="str">
        <f>IF(C26="","",IF(_xlfn.IFNA(VLOOKUP(C26,BaseDatos[[#All],[Llave]:[Objetivo Geográfico]],12,0),"No encontrado")="","-",_xlfn.IFNA(VLOOKUP(C26,BaseDatos[[#All],[Llave]:[Objetivo Geográfico]],12,0),"-")))</f>
        <v/>
      </c>
      <c r="J26" s="2" t="str">
        <f>IF(C26="","",IF(_xlfn.IFNA(VLOOKUP(C26,BaseDatos[[#All],[Llave]:[Por Definir4]],14,0),"No encontrado")="","-",_xlfn.IFNA(VLOOKUP(C26,BaseDatos[[#All],[Llave]:[Objetivo Geográfico]],14,0),"-")))</f>
        <v/>
      </c>
      <c r="K26" s="2" t="str">
        <f>IF(C26="","",IF(_xlfn.IFNA(VLOOKUP(C26,BaseDatos[[#All],[Llave]:[Por Definir4]],15,0),"No encontrado")="","-",_xlfn.IFNA(VLOOKUP(C26,BaseDatos[[#All],[Llave]:[Objetivo Geográfico]],15,0),"-")))</f>
        <v/>
      </c>
      <c r="L26" s="2" t="str">
        <f>IF(C26="","",IF(_xlfn.IFNA(VLOOKUP(C26,BaseDatos[[#All],[Llave]:[Por Definir4]],16,0),"No encontrado")="","-",_xlfn.IFNA(VLOOKUP(C26,BaseDatos[[#All],[Llave]:[Objetivo Geográfico]],16,0),"-")))</f>
        <v/>
      </c>
      <c r="M26" s="2" t="str">
        <f>IF(C26="","",IF(_xlfn.IFNA(VLOOKUP(C26,BaseDatos[[#All],[Llave]:[Por Definir4]],17,0),"No encontrado")="","-",_xlfn.IFNA(VLOOKUP(C26,BaseDatos[[#All],[Llave]:[Objetivo Geográfico]],17,0),"-")))</f>
        <v/>
      </c>
    </row>
    <row r="27" spans="1:13" x14ac:dyDescent="0.35">
      <c r="A27" s="44"/>
      <c r="B27" s="46"/>
      <c r="C27" s="44"/>
      <c r="D27" s="46"/>
      <c r="E27" s="43" t="str">
        <f>IF(C27="","",IF(_xlfn.IFNA(VLOOKUP(C27,BaseDatos[[#All],[Llave]:[Objetivo Geográfico]],6,0),"No encontrado")="","-",_xlfn.IFNA(VLOOKUP(C27,BaseDatos[[#All],[Llave]:[Objetivo Geográfico]],6,0),"-")))</f>
        <v/>
      </c>
      <c r="F27" s="45" t="str">
        <f>IF(C27="","",IF(_xlfn.IFNA(VLOOKUP(C27,BaseDatos[[#All],[Llave]:[Por Definir4]],13,0),"No encontrado")="","-",_xlfn.IFNA(VLOOKUP(C27,BaseDatos[[#All],[Llave]:[Por Definir4]],13,0),"-")))</f>
        <v/>
      </c>
      <c r="G27" s="43" t="str">
        <f>IF(C27="","",IF(_xlfn.IFNA(VLOOKUP(C27,BaseDatos[[#All],[Llave]:[Objetivo Geográfico]],2,0),"No disponible en la Base de Datos")="","-",_xlfn.IFNA(VLOOKUP(C27,BaseDatos[[#All],[Llave]:[Objetivo Geográfico]],2,0),"No disponible en la Base de Datos")))</f>
        <v/>
      </c>
      <c r="H27" s="43" t="str">
        <f>IF(C27="","",IF(_xlfn.IFNA(VLOOKUP(C27,BaseDatos[[#All],[Llave]:[Objetivo Geográfico]],11,0),"No encontrado")="","-",_xlfn.IFNA(VLOOKUP(C27,BaseDatos[[#All],[Llave]:[Objetivo Geográfico]],11,0),"-")))</f>
        <v/>
      </c>
      <c r="I27" s="43" t="str">
        <f>IF(C27="","",IF(_xlfn.IFNA(VLOOKUP(C27,BaseDatos[[#All],[Llave]:[Objetivo Geográfico]],12,0),"No encontrado")="","-",_xlfn.IFNA(VLOOKUP(C27,BaseDatos[[#All],[Llave]:[Objetivo Geográfico]],12,0),"-")))</f>
        <v/>
      </c>
      <c r="J27" s="2" t="str">
        <f>IF(C27="","",IF(_xlfn.IFNA(VLOOKUP(C27,BaseDatos[[#All],[Llave]:[Por Definir4]],14,0),"No encontrado")="","-",_xlfn.IFNA(VLOOKUP(C27,BaseDatos[[#All],[Llave]:[Objetivo Geográfico]],14,0),"-")))</f>
        <v/>
      </c>
      <c r="K27" s="2" t="str">
        <f>IF(C27="","",IF(_xlfn.IFNA(VLOOKUP(C27,BaseDatos[[#All],[Llave]:[Por Definir4]],15,0),"No encontrado")="","-",_xlfn.IFNA(VLOOKUP(C27,BaseDatos[[#All],[Llave]:[Objetivo Geográfico]],15,0),"-")))</f>
        <v/>
      </c>
      <c r="L27" s="2" t="str">
        <f>IF(C27="","",IF(_xlfn.IFNA(VLOOKUP(C27,BaseDatos[[#All],[Llave]:[Por Definir4]],16,0),"No encontrado")="","-",_xlfn.IFNA(VLOOKUP(C27,BaseDatos[[#All],[Llave]:[Objetivo Geográfico]],16,0),"-")))</f>
        <v/>
      </c>
      <c r="M27" s="2" t="str">
        <f>IF(C27="","",IF(_xlfn.IFNA(VLOOKUP(C27,BaseDatos[[#All],[Llave]:[Por Definir4]],17,0),"No encontrado")="","-",_xlfn.IFNA(VLOOKUP(C27,BaseDatos[[#All],[Llave]:[Objetivo Geográfico]],17,0),"-")))</f>
        <v/>
      </c>
    </row>
    <row r="28" spans="1:13" x14ac:dyDescent="0.35">
      <c r="A28" s="44"/>
      <c r="B28" s="46"/>
      <c r="C28" s="44"/>
      <c r="D28" s="46"/>
      <c r="E28" s="43" t="str">
        <f>IF(C28="","",IF(_xlfn.IFNA(VLOOKUP(C28,BaseDatos[[#All],[Llave]:[Objetivo Geográfico]],6,0),"No encontrado")="","-",_xlfn.IFNA(VLOOKUP(C28,BaseDatos[[#All],[Llave]:[Objetivo Geográfico]],6,0),"-")))</f>
        <v/>
      </c>
      <c r="F28" s="45" t="str">
        <f>IF(C28="","",IF(_xlfn.IFNA(VLOOKUP(C28,BaseDatos[[#All],[Llave]:[Por Definir4]],13,0),"No encontrado")="","-",_xlfn.IFNA(VLOOKUP(C28,BaseDatos[[#All],[Llave]:[Por Definir4]],13,0),"-")))</f>
        <v/>
      </c>
      <c r="G28" s="43" t="str">
        <f>IF(C28="","",IF(_xlfn.IFNA(VLOOKUP(C28,BaseDatos[[#All],[Llave]:[Objetivo Geográfico]],2,0),"No disponible en la Base de Datos")="","-",_xlfn.IFNA(VLOOKUP(C28,BaseDatos[[#All],[Llave]:[Objetivo Geográfico]],2,0),"No disponible en la Base de Datos")))</f>
        <v/>
      </c>
      <c r="H28" s="43" t="str">
        <f>IF(C28="","",IF(_xlfn.IFNA(VLOOKUP(C28,BaseDatos[[#All],[Llave]:[Objetivo Geográfico]],11,0),"No encontrado")="","-",_xlfn.IFNA(VLOOKUP(C28,BaseDatos[[#All],[Llave]:[Objetivo Geográfico]],11,0),"-")))</f>
        <v/>
      </c>
      <c r="I28" s="43" t="str">
        <f>IF(C28="","",IF(_xlfn.IFNA(VLOOKUP(C28,BaseDatos[[#All],[Llave]:[Objetivo Geográfico]],12,0),"No encontrado")="","-",_xlfn.IFNA(VLOOKUP(C28,BaseDatos[[#All],[Llave]:[Objetivo Geográfico]],12,0),"-")))</f>
        <v/>
      </c>
      <c r="J28" s="2" t="str">
        <f>IF(C28="","",IF(_xlfn.IFNA(VLOOKUP(C28,BaseDatos[[#All],[Llave]:[Por Definir4]],14,0),"No encontrado")="","-",_xlfn.IFNA(VLOOKUP(C28,BaseDatos[[#All],[Llave]:[Objetivo Geográfico]],14,0),"-")))</f>
        <v/>
      </c>
      <c r="K28" s="2" t="str">
        <f>IF(C28="","",IF(_xlfn.IFNA(VLOOKUP(C28,BaseDatos[[#All],[Llave]:[Por Definir4]],15,0),"No encontrado")="","-",_xlfn.IFNA(VLOOKUP(C28,BaseDatos[[#All],[Llave]:[Objetivo Geográfico]],15,0),"-")))</f>
        <v/>
      </c>
      <c r="L28" s="2" t="str">
        <f>IF(C28="","",IF(_xlfn.IFNA(VLOOKUP(C28,BaseDatos[[#All],[Llave]:[Por Definir4]],16,0),"No encontrado")="","-",_xlfn.IFNA(VLOOKUP(C28,BaseDatos[[#All],[Llave]:[Objetivo Geográfico]],16,0),"-")))</f>
        <v/>
      </c>
      <c r="M28" s="2" t="str">
        <f>IF(C28="","",IF(_xlfn.IFNA(VLOOKUP(C28,BaseDatos[[#All],[Llave]:[Por Definir4]],17,0),"No encontrado")="","-",_xlfn.IFNA(VLOOKUP(C28,BaseDatos[[#All],[Llave]:[Objetivo Geográfico]],17,0),"-")))</f>
        <v/>
      </c>
    </row>
    <row r="29" spans="1:13" x14ac:dyDescent="0.35">
      <c r="A29" s="44"/>
      <c r="B29" s="46"/>
      <c r="C29" s="44"/>
      <c r="D29" s="46"/>
      <c r="E29" s="43" t="str">
        <f>IF(C29="","",IF(_xlfn.IFNA(VLOOKUP(C29,BaseDatos[[#All],[Llave]:[Objetivo Geográfico]],6,0),"No encontrado")="","-",_xlfn.IFNA(VLOOKUP(C29,BaseDatos[[#All],[Llave]:[Objetivo Geográfico]],6,0),"-")))</f>
        <v/>
      </c>
      <c r="F29" s="45" t="str">
        <f>IF(C29="","",IF(_xlfn.IFNA(VLOOKUP(C29,BaseDatos[[#All],[Llave]:[Por Definir4]],13,0),"No encontrado")="","-",_xlfn.IFNA(VLOOKUP(C29,BaseDatos[[#All],[Llave]:[Por Definir4]],13,0),"-")))</f>
        <v/>
      </c>
      <c r="G29" s="43" t="str">
        <f>IF(C29="","",IF(_xlfn.IFNA(VLOOKUP(C29,BaseDatos[[#All],[Llave]:[Objetivo Geográfico]],2,0),"No disponible en la Base de Datos")="","-",_xlfn.IFNA(VLOOKUP(C29,BaseDatos[[#All],[Llave]:[Objetivo Geográfico]],2,0),"No disponible en la Base de Datos")))</f>
        <v/>
      </c>
      <c r="H29" s="43" t="str">
        <f>IF(C29="","",IF(_xlfn.IFNA(VLOOKUP(C29,BaseDatos[[#All],[Llave]:[Objetivo Geográfico]],11,0),"No encontrado")="","-",_xlfn.IFNA(VLOOKUP(C29,BaseDatos[[#All],[Llave]:[Objetivo Geográfico]],11,0),"-")))</f>
        <v/>
      </c>
      <c r="I29" s="43" t="str">
        <f>IF(C29="","",IF(_xlfn.IFNA(VLOOKUP(C29,BaseDatos[[#All],[Llave]:[Objetivo Geográfico]],12,0),"No encontrado")="","-",_xlfn.IFNA(VLOOKUP(C29,BaseDatos[[#All],[Llave]:[Objetivo Geográfico]],12,0),"-")))</f>
        <v/>
      </c>
      <c r="J29" s="2" t="str">
        <f>IF(C29="","",IF(_xlfn.IFNA(VLOOKUP(C29,BaseDatos[[#All],[Llave]:[Por Definir4]],14,0),"No encontrado")="","-",_xlfn.IFNA(VLOOKUP(C29,BaseDatos[[#All],[Llave]:[Objetivo Geográfico]],14,0),"-")))</f>
        <v/>
      </c>
      <c r="K29" s="2" t="str">
        <f>IF(C29="","",IF(_xlfn.IFNA(VLOOKUP(C29,BaseDatos[[#All],[Llave]:[Por Definir4]],15,0),"No encontrado")="","-",_xlfn.IFNA(VLOOKUP(C29,BaseDatos[[#All],[Llave]:[Objetivo Geográfico]],15,0),"-")))</f>
        <v/>
      </c>
      <c r="L29" s="2" t="str">
        <f>IF(C29="","",IF(_xlfn.IFNA(VLOOKUP(C29,BaseDatos[[#All],[Llave]:[Por Definir4]],16,0),"No encontrado")="","-",_xlfn.IFNA(VLOOKUP(C29,BaseDatos[[#All],[Llave]:[Objetivo Geográfico]],16,0),"-")))</f>
        <v/>
      </c>
      <c r="M29" s="2" t="str">
        <f>IF(C29="","",IF(_xlfn.IFNA(VLOOKUP(C29,BaseDatos[[#All],[Llave]:[Por Definir4]],17,0),"No encontrado")="","-",_xlfn.IFNA(VLOOKUP(C29,BaseDatos[[#All],[Llave]:[Objetivo Geográfico]],17,0),"-")))</f>
        <v/>
      </c>
    </row>
    <row r="30" spans="1:13" x14ac:dyDescent="0.35">
      <c r="A30" s="44"/>
      <c r="B30" s="46"/>
      <c r="C30" s="44"/>
      <c r="D30" s="46"/>
      <c r="E30" s="43" t="str">
        <f>IF(C30="","",IF(_xlfn.IFNA(VLOOKUP(C30,BaseDatos[[#All],[Llave]:[Objetivo Geográfico]],6,0),"No encontrado")="","-",_xlfn.IFNA(VLOOKUP(C30,BaseDatos[[#All],[Llave]:[Objetivo Geográfico]],6,0),"-")))</f>
        <v/>
      </c>
      <c r="F30" s="45" t="str">
        <f>IF(C30="","",IF(_xlfn.IFNA(VLOOKUP(C30,BaseDatos[[#All],[Llave]:[Por Definir4]],13,0),"No encontrado")="","-",_xlfn.IFNA(VLOOKUP(C30,BaseDatos[[#All],[Llave]:[Por Definir4]],13,0),"-")))</f>
        <v/>
      </c>
      <c r="G30" s="43" t="str">
        <f>IF(C30="","",IF(_xlfn.IFNA(VLOOKUP(C30,BaseDatos[[#All],[Llave]:[Objetivo Geográfico]],2,0),"No disponible en la Base de Datos")="","-",_xlfn.IFNA(VLOOKUP(C30,BaseDatos[[#All],[Llave]:[Objetivo Geográfico]],2,0),"No disponible en la Base de Datos")))</f>
        <v/>
      </c>
      <c r="H30" s="43" t="str">
        <f>IF(C30="","",IF(_xlfn.IFNA(VLOOKUP(C30,BaseDatos[[#All],[Llave]:[Objetivo Geográfico]],11,0),"No encontrado")="","-",_xlfn.IFNA(VLOOKUP(C30,BaseDatos[[#All],[Llave]:[Objetivo Geográfico]],11,0),"-")))</f>
        <v/>
      </c>
      <c r="I30" s="43" t="str">
        <f>IF(C30="","",IF(_xlfn.IFNA(VLOOKUP(C30,BaseDatos[[#All],[Llave]:[Objetivo Geográfico]],12,0),"No encontrado")="","-",_xlfn.IFNA(VLOOKUP(C30,BaseDatos[[#All],[Llave]:[Objetivo Geográfico]],12,0),"-")))</f>
        <v/>
      </c>
      <c r="J30" s="2" t="str">
        <f>IF(C30="","",IF(_xlfn.IFNA(VLOOKUP(C30,BaseDatos[[#All],[Llave]:[Por Definir4]],14,0),"No encontrado")="","-",_xlfn.IFNA(VLOOKUP(C30,BaseDatos[[#All],[Llave]:[Objetivo Geográfico]],14,0),"-")))</f>
        <v/>
      </c>
      <c r="K30" s="2" t="str">
        <f>IF(C30="","",IF(_xlfn.IFNA(VLOOKUP(C30,BaseDatos[[#All],[Llave]:[Por Definir4]],15,0),"No encontrado")="","-",_xlfn.IFNA(VLOOKUP(C30,BaseDatos[[#All],[Llave]:[Objetivo Geográfico]],15,0),"-")))</f>
        <v/>
      </c>
      <c r="L30" s="2" t="str">
        <f>IF(C30="","",IF(_xlfn.IFNA(VLOOKUP(C30,BaseDatos[[#All],[Llave]:[Por Definir4]],16,0),"No encontrado")="","-",_xlfn.IFNA(VLOOKUP(C30,BaseDatos[[#All],[Llave]:[Objetivo Geográfico]],16,0),"-")))</f>
        <v/>
      </c>
      <c r="M30" s="2" t="str">
        <f>IF(C30="","",IF(_xlfn.IFNA(VLOOKUP(C30,BaseDatos[[#All],[Llave]:[Por Definir4]],17,0),"No encontrado")="","-",_xlfn.IFNA(VLOOKUP(C30,BaseDatos[[#All],[Llave]:[Objetivo Geográfico]],17,0),"-")))</f>
        <v/>
      </c>
    </row>
    <row r="31" spans="1:13" x14ac:dyDescent="0.35">
      <c r="A31" s="44"/>
      <c r="B31" s="46"/>
      <c r="C31" s="44"/>
      <c r="D31" s="46"/>
      <c r="E31" s="43" t="str">
        <f>IF(C31="","",IF(_xlfn.IFNA(VLOOKUP(C31,BaseDatos[[#All],[Llave]:[Objetivo Geográfico]],6,0),"No encontrado")="","-",_xlfn.IFNA(VLOOKUP(C31,BaseDatos[[#All],[Llave]:[Objetivo Geográfico]],6,0),"-")))</f>
        <v/>
      </c>
      <c r="F31" s="45" t="str">
        <f>IF(C31="","",IF(_xlfn.IFNA(VLOOKUP(C31,BaseDatos[[#All],[Llave]:[Por Definir4]],13,0),"No encontrado")="","-",_xlfn.IFNA(VLOOKUP(C31,BaseDatos[[#All],[Llave]:[Por Definir4]],13,0),"-")))</f>
        <v/>
      </c>
      <c r="G31" s="43" t="str">
        <f>IF(C31="","",IF(_xlfn.IFNA(VLOOKUP(C31,BaseDatos[[#All],[Llave]:[Objetivo Geográfico]],2,0),"No disponible en la Base de Datos")="","-",_xlfn.IFNA(VLOOKUP(C31,BaseDatos[[#All],[Llave]:[Objetivo Geográfico]],2,0),"No disponible en la Base de Datos")))</f>
        <v/>
      </c>
      <c r="H31" s="43" t="str">
        <f>IF(C31="","",IF(_xlfn.IFNA(VLOOKUP(C31,BaseDatos[[#All],[Llave]:[Objetivo Geográfico]],11,0),"No encontrado")="","-",_xlfn.IFNA(VLOOKUP(C31,BaseDatos[[#All],[Llave]:[Objetivo Geográfico]],11,0),"-")))</f>
        <v/>
      </c>
      <c r="I31" s="43" t="str">
        <f>IF(C31="","",IF(_xlfn.IFNA(VLOOKUP(C31,BaseDatos[[#All],[Llave]:[Objetivo Geográfico]],12,0),"No encontrado")="","-",_xlfn.IFNA(VLOOKUP(C31,BaseDatos[[#All],[Llave]:[Objetivo Geográfico]],12,0),"-")))</f>
        <v/>
      </c>
      <c r="J31" s="2" t="str">
        <f>IF(C31="","",IF(_xlfn.IFNA(VLOOKUP(C31,BaseDatos[[#All],[Llave]:[Por Definir4]],14,0),"No encontrado")="","-",_xlfn.IFNA(VLOOKUP(C31,BaseDatos[[#All],[Llave]:[Objetivo Geográfico]],14,0),"-")))</f>
        <v/>
      </c>
      <c r="K31" s="2" t="str">
        <f>IF(C31="","",IF(_xlfn.IFNA(VLOOKUP(C31,BaseDatos[[#All],[Llave]:[Por Definir4]],15,0),"No encontrado")="","-",_xlfn.IFNA(VLOOKUP(C31,BaseDatos[[#All],[Llave]:[Objetivo Geográfico]],15,0),"-")))</f>
        <v/>
      </c>
      <c r="L31" s="2" t="str">
        <f>IF(C31="","",IF(_xlfn.IFNA(VLOOKUP(C31,BaseDatos[[#All],[Llave]:[Por Definir4]],16,0),"No encontrado")="","-",_xlfn.IFNA(VLOOKUP(C31,BaseDatos[[#All],[Llave]:[Objetivo Geográfico]],16,0),"-")))</f>
        <v/>
      </c>
      <c r="M31" s="2" t="str">
        <f>IF(C31="","",IF(_xlfn.IFNA(VLOOKUP(C31,BaseDatos[[#All],[Llave]:[Por Definir4]],17,0),"No encontrado")="","-",_xlfn.IFNA(VLOOKUP(C31,BaseDatos[[#All],[Llave]:[Objetivo Geográfico]],17,0),"-")))</f>
        <v/>
      </c>
    </row>
    <row r="32" spans="1:13" x14ac:dyDescent="0.35">
      <c r="A32" s="44"/>
      <c r="B32" s="46"/>
      <c r="C32" s="44"/>
      <c r="D32" s="46"/>
      <c r="E32" s="43" t="str">
        <f>IF(C32="","",IF(_xlfn.IFNA(VLOOKUP(C32,BaseDatos[[#All],[Llave]:[Objetivo Geográfico]],6,0),"No encontrado")="","-",_xlfn.IFNA(VLOOKUP(C32,BaseDatos[[#All],[Llave]:[Objetivo Geográfico]],6,0),"-")))</f>
        <v/>
      </c>
      <c r="F32" s="45" t="str">
        <f>IF(C32="","",IF(_xlfn.IFNA(VLOOKUP(C32,BaseDatos[[#All],[Llave]:[Por Definir4]],13,0),"No encontrado")="","-",_xlfn.IFNA(VLOOKUP(C32,BaseDatos[[#All],[Llave]:[Por Definir4]],13,0),"-")))</f>
        <v/>
      </c>
      <c r="G32" s="43" t="str">
        <f>IF(C32="","",IF(_xlfn.IFNA(VLOOKUP(C32,BaseDatos[[#All],[Llave]:[Objetivo Geográfico]],2,0),"No disponible en la Base de Datos")="","-",_xlfn.IFNA(VLOOKUP(C32,BaseDatos[[#All],[Llave]:[Objetivo Geográfico]],2,0),"No disponible en la Base de Datos")))</f>
        <v/>
      </c>
      <c r="H32" s="43" t="str">
        <f>IF(C32="","",IF(_xlfn.IFNA(VLOOKUP(C32,BaseDatos[[#All],[Llave]:[Objetivo Geográfico]],11,0),"No encontrado")="","-",_xlfn.IFNA(VLOOKUP(C32,BaseDatos[[#All],[Llave]:[Objetivo Geográfico]],11,0),"-")))</f>
        <v/>
      </c>
      <c r="I32" s="43" t="str">
        <f>IF(C32="","",IF(_xlfn.IFNA(VLOOKUP(C32,BaseDatos[[#All],[Llave]:[Objetivo Geográfico]],12,0),"No encontrado")="","-",_xlfn.IFNA(VLOOKUP(C32,BaseDatos[[#All],[Llave]:[Objetivo Geográfico]],12,0),"-")))</f>
        <v/>
      </c>
      <c r="J32" s="2" t="str">
        <f>IF(C32="","",IF(_xlfn.IFNA(VLOOKUP(C32,BaseDatos[[#All],[Llave]:[Por Definir4]],14,0),"No encontrado")="","-",_xlfn.IFNA(VLOOKUP(C32,BaseDatos[[#All],[Llave]:[Objetivo Geográfico]],14,0),"-")))</f>
        <v/>
      </c>
      <c r="K32" s="2" t="str">
        <f>IF(C32="","",IF(_xlfn.IFNA(VLOOKUP(C32,BaseDatos[[#All],[Llave]:[Por Definir4]],15,0),"No encontrado")="","-",_xlfn.IFNA(VLOOKUP(C32,BaseDatos[[#All],[Llave]:[Objetivo Geográfico]],15,0),"-")))</f>
        <v/>
      </c>
      <c r="L32" s="2" t="str">
        <f>IF(C32="","",IF(_xlfn.IFNA(VLOOKUP(C32,BaseDatos[[#All],[Llave]:[Por Definir4]],16,0),"No encontrado")="","-",_xlfn.IFNA(VLOOKUP(C32,BaseDatos[[#All],[Llave]:[Objetivo Geográfico]],16,0),"-")))</f>
        <v/>
      </c>
      <c r="M32" s="2" t="str">
        <f>IF(C32="","",IF(_xlfn.IFNA(VLOOKUP(C32,BaseDatos[[#All],[Llave]:[Por Definir4]],17,0),"No encontrado")="","-",_xlfn.IFNA(VLOOKUP(C32,BaseDatos[[#All],[Llave]:[Objetivo Geográfico]],17,0),"-")))</f>
        <v/>
      </c>
    </row>
    <row r="33" spans="1:13" x14ac:dyDescent="0.35">
      <c r="A33" s="44"/>
      <c r="B33" s="46"/>
      <c r="C33" s="44"/>
      <c r="D33" s="46"/>
      <c r="E33" s="43" t="str">
        <f>IF(C33="","",IF(_xlfn.IFNA(VLOOKUP(C33,BaseDatos[[#All],[Llave]:[Objetivo Geográfico]],6,0),"No encontrado")="","-",_xlfn.IFNA(VLOOKUP(C33,BaseDatos[[#All],[Llave]:[Objetivo Geográfico]],6,0),"-")))</f>
        <v/>
      </c>
      <c r="F33" s="45" t="str">
        <f>IF(C33="","",IF(_xlfn.IFNA(VLOOKUP(C33,BaseDatos[[#All],[Llave]:[Por Definir4]],13,0),"No encontrado")="","-",_xlfn.IFNA(VLOOKUP(C33,BaseDatos[[#All],[Llave]:[Por Definir4]],13,0),"-")))</f>
        <v/>
      </c>
      <c r="G33" s="43" t="str">
        <f>IF(C33="","",IF(_xlfn.IFNA(VLOOKUP(C33,BaseDatos[[#All],[Llave]:[Objetivo Geográfico]],2,0),"No disponible en la Base de Datos")="","-",_xlfn.IFNA(VLOOKUP(C33,BaseDatos[[#All],[Llave]:[Objetivo Geográfico]],2,0),"No disponible en la Base de Datos")))</f>
        <v/>
      </c>
      <c r="H33" s="43" t="str">
        <f>IF(C33="","",IF(_xlfn.IFNA(VLOOKUP(C33,BaseDatos[[#All],[Llave]:[Objetivo Geográfico]],11,0),"No encontrado")="","-",_xlfn.IFNA(VLOOKUP(C33,BaseDatos[[#All],[Llave]:[Objetivo Geográfico]],11,0),"-")))</f>
        <v/>
      </c>
      <c r="I33" s="43" t="str">
        <f>IF(C33="","",IF(_xlfn.IFNA(VLOOKUP(C33,BaseDatos[[#All],[Llave]:[Objetivo Geográfico]],12,0),"No encontrado")="","-",_xlfn.IFNA(VLOOKUP(C33,BaseDatos[[#All],[Llave]:[Objetivo Geográfico]],12,0),"-")))</f>
        <v/>
      </c>
      <c r="J33" s="2" t="str">
        <f>IF(C33="","",IF(_xlfn.IFNA(VLOOKUP(C33,BaseDatos[[#All],[Llave]:[Por Definir4]],14,0),"No encontrado")="","-",_xlfn.IFNA(VLOOKUP(C33,BaseDatos[[#All],[Llave]:[Objetivo Geográfico]],14,0),"-")))</f>
        <v/>
      </c>
      <c r="K33" s="2" t="str">
        <f>IF(C33="","",IF(_xlfn.IFNA(VLOOKUP(C33,BaseDatos[[#All],[Llave]:[Por Definir4]],15,0),"No encontrado")="","-",_xlfn.IFNA(VLOOKUP(C33,BaseDatos[[#All],[Llave]:[Objetivo Geográfico]],15,0),"-")))</f>
        <v/>
      </c>
      <c r="L33" s="2" t="str">
        <f>IF(C33="","",IF(_xlfn.IFNA(VLOOKUP(C33,BaseDatos[[#All],[Llave]:[Por Definir4]],16,0),"No encontrado")="","-",_xlfn.IFNA(VLOOKUP(C33,BaseDatos[[#All],[Llave]:[Objetivo Geográfico]],16,0),"-")))</f>
        <v/>
      </c>
      <c r="M33" s="2" t="str">
        <f>IF(C33="","",IF(_xlfn.IFNA(VLOOKUP(C33,BaseDatos[[#All],[Llave]:[Por Definir4]],17,0),"No encontrado")="","-",_xlfn.IFNA(VLOOKUP(C33,BaseDatos[[#All],[Llave]:[Objetivo Geográfico]],17,0),"-")))</f>
        <v/>
      </c>
    </row>
    <row r="34" spans="1:13" x14ac:dyDescent="0.35">
      <c r="A34" s="44"/>
      <c r="B34" s="46"/>
      <c r="C34" s="44"/>
      <c r="D34" s="46"/>
      <c r="E34" s="43" t="str">
        <f>IF(C34="","",IF(_xlfn.IFNA(VLOOKUP(C34,BaseDatos[[#All],[Llave]:[Objetivo Geográfico]],6,0),"No encontrado")="","-",_xlfn.IFNA(VLOOKUP(C34,BaseDatos[[#All],[Llave]:[Objetivo Geográfico]],6,0),"-")))</f>
        <v/>
      </c>
      <c r="F34" s="45" t="str">
        <f>IF(C34="","",IF(_xlfn.IFNA(VLOOKUP(C34,BaseDatos[[#All],[Llave]:[Por Definir4]],13,0),"No encontrado")="","-",_xlfn.IFNA(VLOOKUP(C34,BaseDatos[[#All],[Llave]:[Por Definir4]],13,0),"-")))</f>
        <v/>
      </c>
      <c r="G34" s="43" t="str">
        <f>IF(C34="","",IF(_xlfn.IFNA(VLOOKUP(C34,BaseDatos[[#All],[Llave]:[Objetivo Geográfico]],2,0),"No disponible en la Base de Datos")="","-",_xlfn.IFNA(VLOOKUP(C34,BaseDatos[[#All],[Llave]:[Objetivo Geográfico]],2,0),"No disponible en la Base de Datos")))</f>
        <v/>
      </c>
      <c r="H34" s="43" t="str">
        <f>IF(C34="","",IF(_xlfn.IFNA(VLOOKUP(C34,BaseDatos[[#All],[Llave]:[Objetivo Geográfico]],11,0),"No encontrado")="","-",_xlfn.IFNA(VLOOKUP(C34,BaseDatos[[#All],[Llave]:[Objetivo Geográfico]],11,0),"-")))</f>
        <v/>
      </c>
      <c r="I34" s="43" t="str">
        <f>IF(C34="","",IF(_xlfn.IFNA(VLOOKUP(C34,BaseDatos[[#All],[Llave]:[Objetivo Geográfico]],12,0),"No encontrado")="","-",_xlfn.IFNA(VLOOKUP(C34,BaseDatos[[#All],[Llave]:[Objetivo Geográfico]],12,0),"-")))</f>
        <v/>
      </c>
      <c r="J34" s="2" t="str">
        <f>IF(C34="","",IF(_xlfn.IFNA(VLOOKUP(C34,BaseDatos[[#All],[Llave]:[Por Definir4]],14,0),"No encontrado")="","-",_xlfn.IFNA(VLOOKUP(C34,BaseDatos[[#All],[Llave]:[Objetivo Geográfico]],14,0),"-")))</f>
        <v/>
      </c>
      <c r="K34" s="2" t="str">
        <f>IF(C34="","",IF(_xlfn.IFNA(VLOOKUP(C34,BaseDatos[[#All],[Llave]:[Por Definir4]],15,0),"No encontrado")="","-",_xlfn.IFNA(VLOOKUP(C34,BaseDatos[[#All],[Llave]:[Objetivo Geográfico]],15,0),"-")))</f>
        <v/>
      </c>
      <c r="L34" s="2" t="str">
        <f>IF(C34="","",IF(_xlfn.IFNA(VLOOKUP(C34,BaseDatos[[#All],[Llave]:[Por Definir4]],16,0),"No encontrado")="","-",_xlfn.IFNA(VLOOKUP(C34,BaseDatos[[#All],[Llave]:[Objetivo Geográfico]],16,0),"-")))</f>
        <v/>
      </c>
      <c r="M34" s="2" t="str">
        <f>IF(C34="","",IF(_xlfn.IFNA(VLOOKUP(C34,BaseDatos[[#All],[Llave]:[Por Definir4]],17,0),"No encontrado")="","-",_xlfn.IFNA(VLOOKUP(C34,BaseDatos[[#All],[Llave]:[Objetivo Geográfico]],17,0),"-")))</f>
        <v/>
      </c>
    </row>
    <row r="35" spans="1:13" x14ac:dyDescent="0.35">
      <c r="A35" s="44"/>
      <c r="B35" s="46"/>
      <c r="C35" s="44"/>
      <c r="D35" s="46"/>
      <c r="E35" s="43" t="str">
        <f>IF(C35="","",IF(_xlfn.IFNA(VLOOKUP(C35,BaseDatos[[#All],[Llave]:[Objetivo Geográfico]],6,0),"No encontrado")="","-",_xlfn.IFNA(VLOOKUP(C35,BaseDatos[[#All],[Llave]:[Objetivo Geográfico]],6,0),"-")))</f>
        <v/>
      </c>
      <c r="F35" s="45" t="str">
        <f>IF(C35="","",IF(_xlfn.IFNA(VLOOKUP(C35,BaseDatos[[#All],[Llave]:[Por Definir4]],13,0),"No encontrado")="","-",_xlfn.IFNA(VLOOKUP(C35,BaseDatos[[#All],[Llave]:[Por Definir4]],13,0),"-")))</f>
        <v/>
      </c>
      <c r="G35" s="43" t="str">
        <f>IF(C35="","",IF(_xlfn.IFNA(VLOOKUP(C35,BaseDatos[[#All],[Llave]:[Objetivo Geográfico]],2,0),"No disponible en la Base de Datos")="","-",_xlfn.IFNA(VLOOKUP(C35,BaseDatos[[#All],[Llave]:[Objetivo Geográfico]],2,0),"No disponible en la Base de Datos")))</f>
        <v/>
      </c>
      <c r="H35" s="43" t="str">
        <f>IF(C35="","",IF(_xlfn.IFNA(VLOOKUP(C35,BaseDatos[[#All],[Llave]:[Objetivo Geográfico]],11,0),"No encontrado")="","-",_xlfn.IFNA(VLOOKUP(C35,BaseDatos[[#All],[Llave]:[Objetivo Geográfico]],11,0),"-")))</f>
        <v/>
      </c>
      <c r="I35" s="43" t="str">
        <f>IF(C35="","",IF(_xlfn.IFNA(VLOOKUP(C35,BaseDatos[[#All],[Llave]:[Objetivo Geográfico]],12,0),"No encontrado")="","-",_xlfn.IFNA(VLOOKUP(C35,BaseDatos[[#All],[Llave]:[Objetivo Geográfico]],12,0),"-")))</f>
        <v/>
      </c>
      <c r="J35" s="2" t="str">
        <f>IF(C35="","",IF(_xlfn.IFNA(VLOOKUP(C35,BaseDatos[[#All],[Llave]:[Por Definir4]],14,0),"No encontrado")="","-",_xlfn.IFNA(VLOOKUP(C35,BaseDatos[[#All],[Llave]:[Objetivo Geográfico]],14,0),"-")))</f>
        <v/>
      </c>
      <c r="K35" s="2" t="str">
        <f>IF(C35="","",IF(_xlfn.IFNA(VLOOKUP(C35,BaseDatos[[#All],[Llave]:[Por Definir4]],15,0),"No encontrado")="","-",_xlfn.IFNA(VLOOKUP(C35,BaseDatos[[#All],[Llave]:[Objetivo Geográfico]],15,0),"-")))</f>
        <v/>
      </c>
      <c r="L35" s="2" t="str">
        <f>IF(C35="","",IF(_xlfn.IFNA(VLOOKUP(C35,BaseDatos[[#All],[Llave]:[Por Definir4]],16,0),"No encontrado")="","-",_xlfn.IFNA(VLOOKUP(C35,BaseDatos[[#All],[Llave]:[Objetivo Geográfico]],16,0),"-")))</f>
        <v/>
      </c>
      <c r="M35" s="2" t="str">
        <f>IF(C35="","",IF(_xlfn.IFNA(VLOOKUP(C35,BaseDatos[[#All],[Llave]:[Por Definir4]],17,0),"No encontrado")="","-",_xlfn.IFNA(VLOOKUP(C35,BaseDatos[[#All],[Llave]:[Objetivo Geográfico]],17,0),"-")))</f>
        <v/>
      </c>
    </row>
    <row r="36" spans="1:13" x14ac:dyDescent="0.35">
      <c r="A36" s="44"/>
      <c r="B36" s="46"/>
      <c r="C36" s="44"/>
      <c r="D36" s="46"/>
      <c r="E36" s="43" t="str">
        <f>IF(C36="","",IF(_xlfn.IFNA(VLOOKUP(C36,BaseDatos[[#All],[Llave]:[Objetivo Geográfico]],6,0),"No encontrado")="","-",_xlfn.IFNA(VLOOKUP(C36,BaseDatos[[#All],[Llave]:[Objetivo Geográfico]],6,0),"-")))</f>
        <v/>
      </c>
      <c r="F36" s="45" t="str">
        <f>IF(C36="","",IF(_xlfn.IFNA(VLOOKUP(C36,BaseDatos[[#All],[Llave]:[Por Definir4]],13,0),"No encontrado")="","-",_xlfn.IFNA(VLOOKUP(C36,BaseDatos[[#All],[Llave]:[Por Definir4]],13,0),"-")))</f>
        <v/>
      </c>
      <c r="G36" s="43" t="str">
        <f>IF(C36="","",IF(_xlfn.IFNA(VLOOKUP(C36,BaseDatos[[#All],[Llave]:[Objetivo Geográfico]],2,0),"No disponible en la Base de Datos")="","-",_xlfn.IFNA(VLOOKUP(C36,BaseDatos[[#All],[Llave]:[Objetivo Geográfico]],2,0),"No disponible en la Base de Datos")))</f>
        <v/>
      </c>
      <c r="H36" s="43" t="str">
        <f>IF(C36="","",IF(_xlfn.IFNA(VLOOKUP(C36,BaseDatos[[#All],[Llave]:[Objetivo Geográfico]],11,0),"No encontrado")="","-",_xlfn.IFNA(VLOOKUP(C36,BaseDatos[[#All],[Llave]:[Objetivo Geográfico]],11,0),"-")))</f>
        <v/>
      </c>
      <c r="I36" s="43" t="str">
        <f>IF(C36="","",IF(_xlfn.IFNA(VLOOKUP(C36,BaseDatos[[#All],[Llave]:[Objetivo Geográfico]],12,0),"No encontrado")="","-",_xlfn.IFNA(VLOOKUP(C36,BaseDatos[[#All],[Llave]:[Objetivo Geográfico]],12,0),"-")))</f>
        <v/>
      </c>
      <c r="J36" s="2" t="str">
        <f>IF(C36="","",IF(_xlfn.IFNA(VLOOKUP(C36,BaseDatos[[#All],[Llave]:[Por Definir4]],14,0),"No encontrado")="","-",_xlfn.IFNA(VLOOKUP(C36,BaseDatos[[#All],[Llave]:[Objetivo Geográfico]],14,0),"-")))</f>
        <v/>
      </c>
      <c r="K36" s="2" t="str">
        <f>IF(C36="","",IF(_xlfn.IFNA(VLOOKUP(C36,BaseDatos[[#All],[Llave]:[Por Definir4]],15,0),"No encontrado")="","-",_xlfn.IFNA(VLOOKUP(C36,BaseDatos[[#All],[Llave]:[Objetivo Geográfico]],15,0),"-")))</f>
        <v/>
      </c>
      <c r="L36" s="2" t="str">
        <f>IF(C36="","",IF(_xlfn.IFNA(VLOOKUP(C36,BaseDatos[[#All],[Llave]:[Por Definir4]],16,0),"No encontrado")="","-",_xlfn.IFNA(VLOOKUP(C36,BaseDatos[[#All],[Llave]:[Objetivo Geográfico]],16,0),"-")))</f>
        <v/>
      </c>
      <c r="M36" s="2" t="str">
        <f>IF(C36="","",IF(_xlfn.IFNA(VLOOKUP(C36,BaseDatos[[#All],[Llave]:[Por Definir4]],17,0),"No encontrado")="","-",_xlfn.IFNA(VLOOKUP(C36,BaseDatos[[#All],[Llave]:[Objetivo Geográfico]],17,0),"-")))</f>
        <v/>
      </c>
    </row>
    <row r="37" spans="1:13" x14ac:dyDescent="0.35">
      <c r="A37" s="44"/>
      <c r="B37" s="46"/>
      <c r="C37" s="44"/>
      <c r="D37" s="46"/>
      <c r="E37" s="43" t="str">
        <f>IF(C37="","",IF(_xlfn.IFNA(VLOOKUP(C37,BaseDatos[[#All],[Llave]:[Objetivo Geográfico]],6,0),"No encontrado")="","-",_xlfn.IFNA(VLOOKUP(C37,BaseDatos[[#All],[Llave]:[Objetivo Geográfico]],6,0),"-")))</f>
        <v/>
      </c>
      <c r="F37" s="45" t="str">
        <f>IF(C37="","",IF(_xlfn.IFNA(VLOOKUP(C37,BaseDatos[[#All],[Llave]:[Por Definir4]],13,0),"No encontrado")="","-",_xlfn.IFNA(VLOOKUP(C37,BaseDatos[[#All],[Llave]:[Por Definir4]],13,0),"-")))</f>
        <v/>
      </c>
      <c r="G37" s="43" t="str">
        <f>IF(C37="","",IF(_xlfn.IFNA(VLOOKUP(C37,BaseDatos[[#All],[Llave]:[Objetivo Geográfico]],2,0),"No disponible en la Base de Datos")="","-",_xlfn.IFNA(VLOOKUP(C37,BaseDatos[[#All],[Llave]:[Objetivo Geográfico]],2,0),"No disponible en la Base de Datos")))</f>
        <v/>
      </c>
      <c r="H37" s="43" t="str">
        <f>IF(C37="","",IF(_xlfn.IFNA(VLOOKUP(C37,BaseDatos[[#All],[Llave]:[Objetivo Geográfico]],11,0),"No encontrado")="","-",_xlfn.IFNA(VLOOKUP(C37,BaseDatos[[#All],[Llave]:[Objetivo Geográfico]],11,0),"-")))</f>
        <v/>
      </c>
      <c r="I37" s="43" t="str">
        <f>IF(C37="","",IF(_xlfn.IFNA(VLOOKUP(C37,BaseDatos[[#All],[Llave]:[Objetivo Geográfico]],12,0),"No encontrado")="","-",_xlfn.IFNA(VLOOKUP(C37,BaseDatos[[#All],[Llave]:[Objetivo Geográfico]],12,0),"-")))</f>
        <v/>
      </c>
      <c r="J37" s="2" t="str">
        <f>IF(C37="","",IF(_xlfn.IFNA(VLOOKUP(C37,BaseDatos[[#All],[Llave]:[Por Definir4]],14,0),"No encontrado")="","-",_xlfn.IFNA(VLOOKUP(C37,BaseDatos[[#All],[Llave]:[Objetivo Geográfico]],14,0),"-")))</f>
        <v/>
      </c>
      <c r="K37" s="2" t="str">
        <f>IF(C37="","",IF(_xlfn.IFNA(VLOOKUP(C37,BaseDatos[[#All],[Llave]:[Por Definir4]],15,0),"No encontrado")="","-",_xlfn.IFNA(VLOOKUP(C37,BaseDatos[[#All],[Llave]:[Objetivo Geográfico]],15,0),"-")))</f>
        <v/>
      </c>
      <c r="L37" s="2" t="str">
        <f>IF(C37="","",IF(_xlfn.IFNA(VLOOKUP(C37,BaseDatos[[#All],[Llave]:[Por Definir4]],16,0),"No encontrado")="","-",_xlfn.IFNA(VLOOKUP(C37,BaseDatos[[#All],[Llave]:[Objetivo Geográfico]],16,0),"-")))</f>
        <v/>
      </c>
      <c r="M37" s="2" t="str">
        <f>IF(C37="","",IF(_xlfn.IFNA(VLOOKUP(C37,BaseDatos[[#All],[Llave]:[Por Definir4]],17,0),"No encontrado")="","-",_xlfn.IFNA(VLOOKUP(C37,BaseDatos[[#All],[Llave]:[Objetivo Geográfico]],17,0),"-")))</f>
        <v/>
      </c>
    </row>
    <row r="38" spans="1:13" x14ac:dyDescent="0.35">
      <c r="A38" s="44"/>
      <c r="B38" s="46"/>
      <c r="C38" s="44"/>
      <c r="D38" s="46"/>
      <c r="E38" s="43" t="str">
        <f>IF(C38="","",IF(_xlfn.IFNA(VLOOKUP(C38,BaseDatos[[#All],[Llave]:[Objetivo Geográfico]],6,0),"No encontrado")="","-",_xlfn.IFNA(VLOOKUP(C38,BaseDatos[[#All],[Llave]:[Objetivo Geográfico]],6,0),"-")))</f>
        <v/>
      </c>
      <c r="F38" s="45" t="str">
        <f>IF(C38="","",IF(_xlfn.IFNA(VLOOKUP(C38,BaseDatos[[#All],[Llave]:[Por Definir4]],13,0),"No encontrado")="","-",_xlfn.IFNA(VLOOKUP(C38,BaseDatos[[#All],[Llave]:[Por Definir4]],13,0),"-")))</f>
        <v/>
      </c>
      <c r="G38" s="43" t="str">
        <f>IF(C38="","",IF(_xlfn.IFNA(VLOOKUP(C38,BaseDatos[[#All],[Llave]:[Objetivo Geográfico]],2,0),"No disponible en la Base de Datos")="","-",_xlfn.IFNA(VLOOKUP(C38,BaseDatos[[#All],[Llave]:[Objetivo Geográfico]],2,0),"No disponible en la Base de Datos")))</f>
        <v/>
      </c>
      <c r="H38" s="43" t="str">
        <f>IF(C38="","",IF(_xlfn.IFNA(VLOOKUP(C38,BaseDatos[[#All],[Llave]:[Objetivo Geográfico]],11,0),"No encontrado")="","-",_xlfn.IFNA(VLOOKUP(C38,BaseDatos[[#All],[Llave]:[Objetivo Geográfico]],11,0),"-")))</f>
        <v/>
      </c>
      <c r="I38" s="43" t="str">
        <f>IF(C38="","",IF(_xlfn.IFNA(VLOOKUP(C38,BaseDatos[[#All],[Llave]:[Objetivo Geográfico]],12,0),"No encontrado")="","-",_xlfn.IFNA(VLOOKUP(C38,BaseDatos[[#All],[Llave]:[Objetivo Geográfico]],12,0),"-")))</f>
        <v/>
      </c>
      <c r="J38" s="2" t="str">
        <f>IF(C38="","",IF(_xlfn.IFNA(VLOOKUP(C38,BaseDatos[[#All],[Llave]:[Por Definir4]],14,0),"No encontrado")="","-",_xlfn.IFNA(VLOOKUP(C38,BaseDatos[[#All],[Llave]:[Objetivo Geográfico]],14,0),"-")))</f>
        <v/>
      </c>
      <c r="K38" s="2" t="str">
        <f>IF(C38="","",IF(_xlfn.IFNA(VLOOKUP(C38,BaseDatos[[#All],[Llave]:[Por Definir4]],15,0),"No encontrado")="","-",_xlfn.IFNA(VLOOKUP(C38,BaseDatos[[#All],[Llave]:[Objetivo Geográfico]],15,0),"-")))</f>
        <v/>
      </c>
      <c r="L38" s="2" t="str">
        <f>IF(C38="","",IF(_xlfn.IFNA(VLOOKUP(C38,BaseDatos[[#All],[Llave]:[Por Definir4]],16,0),"No encontrado")="","-",_xlfn.IFNA(VLOOKUP(C38,BaseDatos[[#All],[Llave]:[Objetivo Geográfico]],16,0),"-")))</f>
        <v/>
      </c>
      <c r="M38" s="2" t="str">
        <f>IF(C38="","",IF(_xlfn.IFNA(VLOOKUP(C38,BaseDatos[[#All],[Llave]:[Por Definir4]],17,0),"No encontrado")="","-",_xlfn.IFNA(VLOOKUP(C38,BaseDatos[[#All],[Llave]:[Objetivo Geográfico]],17,0),"-")))</f>
        <v/>
      </c>
    </row>
    <row r="39" spans="1:13" x14ac:dyDescent="0.35">
      <c r="A39" s="44"/>
      <c r="B39" s="46"/>
      <c r="C39" s="44"/>
      <c r="D39" s="46"/>
      <c r="E39" s="43" t="str">
        <f>IF(C39="","",IF(_xlfn.IFNA(VLOOKUP(C39,BaseDatos[[#All],[Llave]:[Objetivo Geográfico]],6,0),"No encontrado")="","-",_xlfn.IFNA(VLOOKUP(C39,BaseDatos[[#All],[Llave]:[Objetivo Geográfico]],6,0),"-")))</f>
        <v/>
      </c>
      <c r="F39" s="45" t="str">
        <f>IF(C39="","",IF(_xlfn.IFNA(VLOOKUP(C39,BaseDatos[[#All],[Llave]:[Por Definir4]],13,0),"No encontrado")="","-",_xlfn.IFNA(VLOOKUP(C39,BaseDatos[[#All],[Llave]:[Por Definir4]],13,0),"-")))</f>
        <v/>
      </c>
      <c r="G39" s="43" t="str">
        <f>IF(C39="","",IF(_xlfn.IFNA(VLOOKUP(C39,BaseDatos[[#All],[Llave]:[Objetivo Geográfico]],2,0),"No disponible en la Base de Datos")="","-",_xlfn.IFNA(VLOOKUP(C39,BaseDatos[[#All],[Llave]:[Objetivo Geográfico]],2,0),"No disponible en la Base de Datos")))</f>
        <v/>
      </c>
      <c r="H39" s="43" t="str">
        <f>IF(C39="","",IF(_xlfn.IFNA(VLOOKUP(C39,BaseDatos[[#All],[Llave]:[Objetivo Geográfico]],11,0),"No encontrado")="","-",_xlfn.IFNA(VLOOKUP(C39,BaseDatos[[#All],[Llave]:[Objetivo Geográfico]],11,0),"-")))</f>
        <v/>
      </c>
      <c r="I39" s="43" t="str">
        <f>IF(C39="","",IF(_xlfn.IFNA(VLOOKUP(C39,BaseDatos[[#All],[Llave]:[Objetivo Geográfico]],12,0),"No encontrado")="","-",_xlfn.IFNA(VLOOKUP(C39,BaseDatos[[#All],[Llave]:[Objetivo Geográfico]],12,0),"-")))</f>
        <v/>
      </c>
      <c r="J39" s="2" t="str">
        <f>IF(C39="","",IF(_xlfn.IFNA(VLOOKUP(C39,BaseDatos[[#All],[Llave]:[Por Definir4]],14,0),"No encontrado")="","-",_xlfn.IFNA(VLOOKUP(C39,BaseDatos[[#All],[Llave]:[Objetivo Geográfico]],14,0),"-")))</f>
        <v/>
      </c>
      <c r="K39" s="2" t="str">
        <f>IF(C39="","",IF(_xlfn.IFNA(VLOOKUP(C39,BaseDatos[[#All],[Llave]:[Por Definir4]],15,0),"No encontrado")="","-",_xlfn.IFNA(VLOOKUP(C39,BaseDatos[[#All],[Llave]:[Objetivo Geográfico]],15,0),"-")))</f>
        <v/>
      </c>
      <c r="L39" s="2" t="str">
        <f>IF(C39="","",IF(_xlfn.IFNA(VLOOKUP(C39,BaseDatos[[#All],[Llave]:[Por Definir4]],16,0),"No encontrado")="","-",_xlfn.IFNA(VLOOKUP(C39,BaseDatos[[#All],[Llave]:[Objetivo Geográfico]],16,0),"-")))</f>
        <v/>
      </c>
      <c r="M39" s="2" t="str">
        <f>IF(C39="","",IF(_xlfn.IFNA(VLOOKUP(C39,BaseDatos[[#All],[Llave]:[Por Definir4]],17,0),"No encontrado")="","-",_xlfn.IFNA(VLOOKUP(C39,BaseDatos[[#All],[Llave]:[Objetivo Geográfico]],17,0),"-")))</f>
        <v/>
      </c>
    </row>
    <row r="40" spans="1:13" x14ac:dyDescent="0.35">
      <c r="A40" s="44"/>
      <c r="B40" s="46"/>
      <c r="C40" s="44"/>
      <c r="D40" s="46"/>
      <c r="E40" s="43" t="str">
        <f>IF(C40="","",IF(_xlfn.IFNA(VLOOKUP(C40,BaseDatos[[#All],[Llave]:[Objetivo Geográfico]],6,0),"No encontrado")="","-",_xlfn.IFNA(VLOOKUP(C40,BaseDatos[[#All],[Llave]:[Objetivo Geográfico]],6,0),"-")))</f>
        <v/>
      </c>
      <c r="F40" s="45" t="str">
        <f>IF(C40="","",IF(_xlfn.IFNA(VLOOKUP(C40,BaseDatos[[#All],[Llave]:[Por Definir4]],13,0),"No encontrado")="","-",_xlfn.IFNA(VLOOKUP(C40,BaseDatos[[#All],[Llave]:[Por Definir4]],13,0),"-")))</f>
        <v/>
      </c>
      <c r="G40" s="43" t="str">
        <f>IF(C40="","",IF(_xlfn.IFNA(VLOOKUP(C40,BaseDatos[[#All],[Llave]:[Objetivo Geográfico]],2,0),"No disponible en la Base de Datos")="","-",_xlfn.IFNA(VLOOKUP(C40,BaseDatos[[#All],[Llave]:[Objetivo Geográfico]],2,0),"No disponible en la Base de Datos")))</f>
        <v/>
      </c>
      <c r="H40" s="43" t="str">
        <f>IF(C40="","",IF(_xlfn.IFNA(VLOOKUP(C40,BaseDatos[[#All],[Llave]:[Objetivo Geográfico]],11,0),"No encontrado")="","-",_xlfn.IFNA(VLOOKUP(C40,BaseDatos[[#All],[Llave]:[Objetivo Geográfico]],11,0),"-")))</f>
        <v/>
      </c>
      <c r="I40" s="43" t="str">
        <f>IF(C40="","",IF(_xlfn.IFNA(VLOOKUP(C40,BaseDatos[[#All],[Llave]:[Objetivo Geográfico]],12,0),"No encontrado")="","-",_xlfn.IFNA(VLOOKUP(C40,BaseDatos[[#All],[Llave]:[Objetivo Geográfico]],12,0),"-")))</f>
        <v/>
      </c>
      <c r="J40" s="2" t="str">
        <f>IF(C40="","",IF(_xlfn.IFNA(VLOOKUP(C40,BaseDatos[[#All],[Llave]:[Por Definir4]],14,0),"No encontrado")="","-",_xlfn.IFNA(VLOOKUP(C40,BaseDatos[[#All],[Llave]:[Objetivo Geográfico]],14,0),"-")))</f>
        <v/>
      </c>
      <c r="K40" s="2" t="str">
        <f>IF(C40="","",IF(_xlfn.IFNA(VLOOKUP(C40,BaseDatos[[#All],[Llave]:[Por Definir4]],15,0),"No encontrado")="","-",_xlfn.IFNA(VLOOKUP(C40,BaseDatos[[#All],[Llave]:[Objetivo Geográfico]],15,0),"-")))</f>
        <v/>
      </c>
      <c r="L40" s="2" t="str">
        <f>IF(C40="","",IF(_xlfn.IFNA(VLOOKUP(C40,BaseDatos[[#All],[Llave]:[Por Definir4]],16,0),"No encontrado")="","-",_xlfn.IFNA(VLOOKUP(C40,BaseDatos[[#All],[Llave]:[Objetivo Geográfico]],16,0),"-")))</f>
        <v/>
      </c>
      <c r="M40" s="2" t="str">
        <f>IF(C40="","",IF(_xlfn.IFNA(VLOOKUP(C40,BaseDatos[[#All],[Llave]:[Por Definir4]],17,0),"No encontrado")="","-",_xlfn.IFNA(VLOOKUP(C40,BaseDatos[[#All],[Llave]:[Objetivo Geográfico]],17,0),"-")))</f>
        <v/>
      </c>
    </row>
    <row r="41" spans="1:13" x14ac:dyDescent="0.35">
      <c r="A41" s="44"/>
      <c r="B41" s="46"/>
      <c r="C41" s="44"/>
      <c r="D41" s="46"/>
      <c r="E41" s="43" t="str">
        <f>IF(C41="","",IF(_xlfn.IFNA(VLOOKUP(C41,BaseDatos[[#All],[Llave]:[Objetivo Geográfico]],6,0),"No encontrado")="","-",_xlfn.IFNA(VLOOKUP(C41,BaseDatos[[#All],[Llave]:[Objetivo Geográfico]],6,0),"-")))</f>
        <v/>
      </c>
      <c r="F41" s="45" t="str">
        <f>IF(C41="","",IF(_xlfn.IFNA(VLOOKUP(C41,BaseDatos[[#All],[Llave]:[Por Definir4]],13,0),"No encontrado")="","-",_xlfn.IFNA(VLOOKUP(C41,BaseDatos[[#All],[Llave]:[Por Definir4]],13,0),"-")))</f>
        <v/>
      </c>
      <c r="G41" s="43" t="str">
        <f>IF(C41="","",IF(_xlfn.IFNA(VLOOKUP(C41,BaseDatos[[#All],[Llave]:[Objetivo Geográfico]],2,0),"No disponible en la Base de Datos")="","-",_xlfn.IFNA(VLOOKUP(C41,BaseDatos[[#All],[Llave]:[Objetivo Geográfico]],2,0),"No disponible en la Base de Datos")))</f>
        <v/>
      </c>
      <c r="H41" s="43" t="str">
        <f>IF(C41="","",IF(_xlfn.IFNA(VLOOKUP(C41,BaseDatos[[#All],[Llave]:[Objetivo Geográfico]],11,0),"No encontrado")="","-",_xlfn.IFNA(VLOOKUP(C41,BaseDatos[[#All],[Llave]:[Objetivo Geográfico]],11,0),"-")))</f>
        <v/>
      </c>
      <c r="I41" s="43" t="str">
        <f>IF(C41="","",IF(_xlfn.IFNA(VLOOKUP(C41,BaseDatos[[#All],[Llave]:[Objetivo Geográfico]],12,0),"No encontrado")="","-",_xlfn.IFNA(VLOOKUP(C41,BaseDatos[[#All],[Llave]:[Objetivo Geográfico]],12,0),"-")))</f>
        <v/>
      </c>
      <c r="J41" s="2" t="str">
        <f>IF(C41="","",IF(_xlfn.IFNA(VLOOKUP(C41,BaseDatos[[#All],[Llave]:[Por Definir4]],14,0),"No encontrado")="","-",_xlfn.IFNA(VLOOKUP(C41,BaseDatos[[#All],[Llave]:[Objetivo Geográfico]],14,0),"-")))</f>
        <v/>
      </c>
      <c r="K41" s="2" t="str">
        <f>IF(C41="","",IF(_xlfn.IFNA(VLOOKUP(C41,BaseDatos[[#All],[Llave]:[Por Definir4]],15,0),"No encontrado")="","-",_xlfn.IFNA(VLOOKUP(C41,BaseDatos[[#All],[Llave]:[Objetivo Geográfico]],15,0),"-")))</f>
        <v/>
      </c>
      <c r="L41" s="2" t="str">
        <f>IF(C41="","",IF(_xlfn.IFNA(VLOOKUP(C41,BaseDatos[[#All],[Llave]:[Por Definir4]],16,0),"No encontrado")="","-",_xlfn.IFNA(VLOOKUP(C41,BaseDatos[[#All],[Llave]:[Objetivo Geográfico]],16,0),"-")))</f>
        <v/>
      </c>
      <c r="M41" s="2" t="str">
        <f>IF(C41="","",IF(_xlfn.IFNA(VLOOKUP(C41,BaseDatos[[#All],[Llave]:[Por Definir4]],17,0),"No encontrado")="","-",_xlfn.IFNA(VLOOKUP(C41,BaseDatos[[#All],[Llave]:[Objetivo Geográfico]],17,0),"-")))</f>
        <v/>
      </c>
    </row>
    <row r="42" spans="1:13" x14ac:dyDescent="0.35">
      <c r="A42" s="44"/>
      <c r="B42" s="46"/>
      <c r="C42" s="44"/>
      <c r="D42" s="46"/>
      <c r="E42" s="43" t="str">
        <f>IF(C42="","",IF(_xlfn.IFNA(VLOOKUP(C42,BaseDatos[[#All],[Llave]:[Objetivo Geográfico]],6,0),"No encontrado")="","-",_xlfn.IFNA(VLOOKUP(C42,BaseDatos[[#All],[Llave]:[Objetivo Geográfico]],6,0),"-")))</f>
        <v/>
      </c>
      <c r="F42" s="45" t="str">
        <f>IF(C42="","",IF(_xlfn.IFNA(VLOOKUP(C42,BaseDatos[[#All],[Llave]:[Por Definir4]],13,0),"No encontrado")="","-",_xlfn.IFNA(VLOOKUP(C42,BaseDatos[[#All],[Llave]:[Por Definir4]],13,0),"-")))</f>
        <v/>
      </c>
      <c r="G42" s="43" t="str">
        <f>IF(C42="","",IF(_xlfn.IFNA(VLOOKUP(C42,BaseDatos[[#All],[Llave]:[Objetivo Geográfico]],2,0),"No disponible en la Base de Datos")="","-",_xlfn.IFNA(VLOOKUP(C42,BaseDatos[[#All],[Llave]:[Objetivo Geográfico]],2,0),"No disponible en la Base de Datos")))</f>
        <v/>
      </c>
      <c r="H42" s="43" t="str">
        <f>IF(C42="","",IF(_xlfn.IFNA(VLOOKUP(C42,BaseDatos[[#All],[Llave]:[Objetivo Geográfico]],11,0),"No encontrado")="","-",_xlfn.IFNA(VLOOKUP(C42,BaseDatos[[#All],[Llave]:[Objetivo Geográfico]],11,0),"-")))</f>
        <v/>
      </c>
      <c r="I42" s="43" t="str">
        <f>IF(C42="","",IF(_xlfn.IFNA(VLOOKUP(C42,BaseDatos[[#All],[Llave]:[Objetivo Geográfico]],12,0),"No encontrado")="","-",_xlfn.IFNA(VLOOKUP(C42,BaseDatos[[#All],[Llave]:[Objetivo Geográfico]],12,0),"-")))</f>
        <v/>
      </c>
      <c r="J42" s="2" t="str">
        <f>IF(C42="","",IF(_xlfn.IFNA(VLOOKUP(C42,BaseDatos[[#All],[Llave]:[Por Definir4]],14,0),"No encontrado")="","-",_xlfn.IFNA(VLOOKUP(C42,BaseDatos[[#All],[Llave]:[Objetivo Geográfico]],14,0),"-")))</f>
        <v/>
      </c>
      <c r="K42" s="2" t="str">
        <f>IF(C42="","",IF(_xlfn.IFNA(VLOOKUP(C42,BaseDatos[[#All],[Llave]:[Por Definir4]],15,0),"No encontrado")="","-",_xlfn.IFNA(VLOOKUP(C42,BaseDatos[[#All],[Llave]:[Objetivo Geográfico]],15,0),"-")))</f>
        <v/>
      </c>
      <c r="L42" s="2" t="str">
        <f>IF(C42="","",IF(_xlfn.IFNA(VLOOKUP(C42,BaseDatos[[#All],[Llave]:[Por Definir4]],16,0),"No encontrado")="","-",_xlfn.IFNA(VLOOKUP(C42,BaseDatos[[#All],[Llave]:[Objetivo Geográfico]],16,0),"-")))</f>
        <v/>
      </c>
      <c r="M42" s="2" t="str">
        <f>IF(C42="","",IF(_xlfn.IFNA(VLOOKUP(C42,BaseDatos[[#All],[Llave]:[Por Definir4]],17,0),"No encontrado")="","-",_xlfn.IFNA(VLOOKUP(C42,BaseDatos[[#All],[Llave]:[Objetivo Geográfico]],17,0),"-")))</f>
        <v/>
      </c>
    </row>
    <row r="43" spans="1:13" x14ac:dyDescent="0.35">
      <c r="A43" s="44"/>
      <c r="B43" s="46"/>
      <c r="C43" s="44"/>
      <c r="D43" s="46"/>
      <c r="E43" s="43" t="str">
        <f>IF(C43="","",IF(_xlfn.IFNA(VLOOKUP(C43,BaseDatos[[#All],[Llave]:[Objetivo Geográfico]],6,0),"No encontrado")="","-",_xlfn.IFNA(VLOOKUP(C43,BaseDatos[[#All],[Llave]:[Objetivo Geográfico]],6,0),"-")))</f>
        <v/>
      </c>
      <c r="F43" s="45" t="str">
        <f>IF(C43="","",IF(_xlfn.IFNA(VLOOKUP(C43,BaseDatos[[#All],[Llave]:[Por Definir4]],13,0),"No encontrado")="","-",_xlfn.IFNA(VLOOKUP(C43,BaseDatos[[#All],[Llave]:[Por Definir4]],13,0),"-")))</f>
        <v/>
      </c>
      <c r="G43" s="43" t="str">
        <f>IF(C43="","",IF(_xlfn.IFNA(VLOOKUP(C43,BaseDatos[[#All],[Llave]:[Objetivo Geográfico]],2,0),"No disponible en la Base de Datos")="","-",_xlfn.IFNA(VLOOKUP(C43,BaseDatos[[#All],[Llave]:[Objetivo Geográfico]],2,0),"No disponible en la Base de Datos")))</f>
        <v/>
      </c>
      <c r="H43" s="43" t="str">
        <f>IF(C43="","",IF(_xlfn.IFNA(VLOOKUP(C43,BaseDatos[[#All],[Llave]:[Objetivo Geográfico]],11,0),"No encontrado")="","-",_xlfn.IFNA(VLOOKUP(C43,BaseDatos[[#All],[Llave]:[Objetivo Geográfico]],11,0),"-")))</f>
        <v/>
      </c>
      <c r="I43" s="43" t="str">
        <f>IF(C43="","",IF(_xlfn.IFNA(VLOOKUP(C43,BaseDatos[[#All],[Llave]:[Objetivo Geográfico]],12,0),"No encontrado")="","-",_xlfn.IFNA(VLOOKUP(C43,BaseDatos[[#All],[Llave]:[Objetivo Geográfico]],12,0),"-")))</f>
        <v/>
      </c>
      <c r="J43" s="2" t="str">
        <f>IF(C43="","",IF(_xlfn.IFNA(VLOOKUP(C43,BaseDatos[[#All],[Llave]:[Por Definir4]],14,0),"No encontrado")="","-",_xlfn.IFNA(VLOOKUP(C43,BaseDatos[[#All],[Llave]:[Objetivo Geográfico]],14,0),"-")))</f>
        <v/>
      </c>
      <c r="K43" s="2" t="str">
        <f>IF(C43="","",IF(_xlfn.IFNA(VLOOKUP(C43,BaseDatos[[#All],[Llave]:[Por Definir4]],15,0),"No encontrado")="","-",_xlfn.IFNA(VLOOKUP(C43,BaseDatos[[#All],[Llave]:[Objetivo Geográfico]],15,0),"-")))</f>
        <v/>
      </c>
      <c r="L43" s="2" t="str">
        <f>IF(C43="","",IF(_xlfn.IFNA(VLOOKUP(C43,BaseDatos[[#All],[Llave]:[Por Definir4]],16,0),"No encontrado")="","-",_xlfn.IFNA(VLOOKUP(C43,BaseDatos[[#All],[Llave]:[Objetivo Geográfico]],16,0),"-")))</f>
        <v/>
      </c>
      <c r="M43" s="2" t="str">
        <f>IF(C43="","",IF(_xlfn.IFNA(VLOOKUP(C43,BaseDatos[[#All],[Llave]:[Por Definir4]],17,0),"No encontrado")="","-",_xlfn.IFNA(VLOOKUP(C43,BaseDatos[[#All],[Llave]:[Objetivo Geográfico]],17,0),"-")))</f>
        <v/>
      </c>
    </row>
    <row r="44" spans="1:13" x14ac:dyDescent="0.35">
      <c r="A44" s="44"/>
      <c r="B44" s="46"/>
      <c r="C44" s="44"/>
      <c r="D44" s="46"/>
      <c r="E44" s="43" t="str">
        <f>IF(C44="","",IF(_xlfn.IFNA(VLOOKUP(C44,BaseDatos[[#All],[Llave]:[Objetivo Geográfico]],6,0),"No encontrado")="","-",_xlfn.IFNA(VLOOKUP(C44,BaseDatos[[#All],[Llave]:[Objetivo Geográfico]],6,0),"-")))</f>
        <v/>
      </c>
      <c r="F44" s="45" t="str">
        <f>IF(C44="","",IF(_xlfn.IFNA(VLOOKUP(C44,BaseDatos[[#All],[Llave]:[Por Definir4]],13,0),"No encontrado")="","-",_xlfn.IFNA(VLOOKUP(C44,BaseDatos[[#All],[Llave]:[Por Definir4]],13,0),"-")))</f>
        <v/>
      </c>
      <c r="G44" s="43" t="str">
        <f>IF(C44="","",IF(_xlfn.IFNA(VLOOKUP(C44,BaseDatos[[#All],[Llave]:[Objetivo Geográfico]],2,0),"No disponible en la Base de Datos")="","-",_xlfn.IFNA(VLOOKUP(C44,BaseDatos[[#All],[Llave]:[Objetivo Geográfico]],2,0),"No disponible en la Base de Datos")))</f>
        <v/>
      </c>
      <c r="H44" s="43" t="str">
        <f>IF(C44="","",IF(_xlfn.IFNA(VLOOKUP(C44,BaseDatos[[#All],[Llave]:[Objetivo Geográfico]],11,0),"No encontrado")="","-",_xlfn.IFNA(VLOOKUP(C44,BaseDatos[[#All],[Llave]:[Objetivo Geográfico]],11,0),"-")))</f>
        <v/>
      </c>
      <c r="I44" s="43" t="str">
        <f>IF(C44="","",IF(_xlfn.IFNA(VLOOKUP(C44,BaseDatos[[#All],[Llave]:[Objetivo Geográfico]],12,0),"No encontrado")="","-",_xlfn.IFNA(VLOOKUP(C44,BaseDatos[[#All],[Llave]:[Objetivo Geográfico]],12,0),"-")))</f>
        <v/>
      </c>
      <c r="J44" s="2" t="str">
        <f>IF(C44="","",IF(_xlfn.IFNA(VLOOKUP(C44,BaseDatos[[#All],[Llave]:[Por Definir4]],14,0),"No encontrado")="","-",_xlfn.IFNA(VLOOKUP(C44,BaseDatos[[#All],[Llave]:[Objetivo Geográfico]],14,0),"-")))</f>
        <v/>
      </c>
      <c r="K44" s="2" t="str">
        <f>IF(C44="","",IF(_xlfn.IFNA(VLOOKUP(C44,BaseDatos[[#All],[Llave]:[Por Definir4]],15,0),"No encontrado")="","-",_xlfn.IFNA(VLOOKUP(C44,BaseDatos[[#All],[Llave]:[Objetivo Geográfico]],15,0),"-")))</f>
        <v/>
      </c>
      <c r="L44" s="2" t="str">
        <f>IF(C44="","",IF(_xlfn.IFNA(VLOOKUP(C44,BaseDatos[[#All],[Llave]:[Por Definir4]],16,0),"No encontrado")="","-",_xlfn.IFNA(VLOOKUP(C44,BaseDatos[[#All],[Llave]:[Objetivo Geográfico]],16,0),"-")))</f>
        <v/>
      </c>
      <c r="M44" s="2" t="str">
        <f>IF(C44="","",IF(_xlfn.IFNA(VLOOKUP(C44,BaseDatos[[#All],[Llave]:[Por Definir4]],17,0),"No encontrado")="","-",_xlfn.IFNA(VLOOKUP(C44,BaseDatos[[#All],[Llave]:[Objetivo Geográfico]],17,0),"-")))</f>
        <v/>
      </c>
    </row>
    <row r="45" spans="1:13" x14ac:dyDescent="0.35">
      <c r="A45" s="44"/>
      <c r="B45" s="46"/>
      <c r="C45" s="44"/>
      <c r="D45" s="46"/>
      <c r="E45" s="43" t="str">
        <f>IF(C45="","",IF(_xlfn.IFNA(VLOOKUP(C45,BaseDatos[[#All],[Llave]:[Objetivo Geográfico]],6,0),"No encontrado")="","-",_xlfn.IFNA(VLOOKUP(C45,BaseDatos[[#All],[Llave]:[Objetivo Geográfico]],6,0),"-")))</f>
        <v/>
      </c>
      <c r="F45" s="45" t="str">
        <f>IF(C45="","",IF(_xlfn.IFNA(VLOOKUP(C45,BaseDatos[[#All],[Llave]:[Por Definir4]],13,0),"No encontrado")="","-",_xlfn.IFNA(VLOOKUP(C45,BaseDatos[[#All],[Llave]:[Por Definir4]],13,0),"-")))</f>
        <v/>
      </c>
      <c r="G45" s="43" t="str">
        <f>IF(C45="","",IF(_xlfn.IFNA(VLOOKUP(C45,BaseDatos[[#All],[Llave]:[Objetivo Geográfico]],2,0),"No disponible en la Base de Datos")="","-",_xlfn.IFNA(VLOOKUP(C45,BaseDatos[[#All],[Llave]:[Objetivo Geográfico]],2,0),"No disponible en la Base de Datos")))</f>
        <v/>
      </c>
      <c r="H45" s="43" t="str">
        <f>IF(C45="","",IF(_xlfn.IFNA(VLOOKUP(C45,BaseDatos[[#All],[Llave]:[Objetivo Geográfico]],11,0),"No encontrado")="","-",_xlfn.IFNA(VLOOKUP(C45,BaseDatos[[#All],[Llave]:[Objetivo Geográfico]],11,0),"-")))</f>
        <v/>
      </c>
      <c r="I45" s="43" t="str">
        <f>IF(C45="","",IF(_xlfn.IFNA(VLOOKUP(C45,BaseDatos[[#All],[Llave]:[Objetivo Geográfico]],12,0),"No encontrado")="","-",_xlfn.IFNA(VLOOKUP(C45,BaseDatos[[#All],[Llave]:[Objetivo Geográfico]],12,0),"-")))</f>
        <v/>
      </c>
      <c r="J45" s="2" t="str">
        <f>IF(C45="","",IF(_xlfn.IFNA(VLOOKUP(C45,BaseDatos[[#All],[Llave]:[Por Definir4]],14,0),"No encontrado")="","-",_xlfn.IFNA(VLOOKUP(C45,BaseDatos[[#All],[Llave]:[Objetivo Geográfico]],14,0),"-")))</f>
        <v/>
      </c>
      <c r="K45" s="2" t="str">
        <f>IF(C45="","",IF(_xlfn.IFNA(VLOOKUP(C45,BaseDatos[[#All],[Llave]:[Por Definir4]],15,0),"No encontrado")="","-",_xlfn.IFNA(VLOOKUP(C45,BaseDatos[[#All],[Llave]:[Objetivo Geográfico]],15,0),"-")))</f>
        <v/>
      </c>
      <c r="L45" s="2" t="str">
        <f>IF(C45="","",IF(_xlfn.IFNA(VLOOKUP(C45,BaseDatos[[#All],[Llave]:[Por Definir4]],16,0),"No encontrado")="","-",_xlfn.IFNA(VLOOKUP(C45,BaseDatos[[#All],[Llave]:[Objetivo Geográfico]],16,0),"-")))</f>
        <v/>
      </c>
      <c r="M45" s="2" t="str">
        <f>IF(C45="","",IF(_xlfn.IFNA(VLOOKUP(C45,BaseDatos[[#All],[Llave]:[Por Definir4]],17,0),"No encontrado")="","-",_xlfn.IFNA(VLOOKUP(C45,BaseDatos[[#All],[Llave]:[Objetivo Geográfico]],17,0),"-")))</f>
        <v/>
      </c>
    </row>
    <row r="46" spans="1:13" x14ac:dyDescent="0.35">
      <c r="A46" s="44"/>
      <c r="B46" s="46"/>
      <c r="C46" s="44"/>
      <c r="D46" s="46"/>
      <c r="E46" s="43" t="str">
        <f>IF(C46="","",IF(_xlfn.IFNA(VLOOKUP(C46,BaseDatos[[#All],[Llave]:[Objetivo Geográfico]],6,0),"No encontrado")="","-",_xlfn.IFNA(VLOOKUP(C46,BaseDatos[[#All],[Llave]:[Objetivo Geográfico]],6,0),"-")))</f>
        <v/>
      </c>
      <c r="F46" s="45" t="str">
        <f>IF(C46="","",IF(_xlfn.IFNA(VLOOKUP(C46,BaseDatos[[#All],[Llave]:[Por Definir4]],13,0),"No encontrado")="","-",_xlfn.IFNA(VLOOKUP(C46,BaseDatos[[#All],[Llave]:[Por Definir4]],13,0),"-")))</f>
        <v/>
      </c>
      <c r="G46" s="43" t="str">
        <f>IF(C46="","",IF(_xlfn.IFNA(VLOOKUP(C46,BaseDatos[[#All],[Llave]:[Objetivo Geográfico]],2,0),"No disponible en la Base de Datos")="","-",_xlfn.IFNA(VLOOKUP(C46,BaseDatos[[#All],[Llave]:[Objetivo Geográfico]],2,0),"No disponible en la Base de Datos")))</f>
        <v/>
      </c>
      <c r="H46" s="43" t="str">
        <f>IF(C46="","",IF(_xlfn.IFNA(VLOOKUP(C46,BaseDatos[[#All],[Llave]:[Objetivo Geográfico]],11,0),"No encontrado")="","-",_xlfn.IFNA(VLOOKUP(C46,BaseDatos[[#All],[Llave]:[Objetivo Geográfico]],11,0),"-")))</f>
        <v/>
      </c>
      <c r="I46" s="43" t="str">
        <f>IF(C46="","",IF(_xlfn.IFNA(VLOOKUP(C46,BaseDatos[[#All],[Llave]:[Objetivo Geográfico]],12,0),"No encontrado")="","-",_xlfn.IFNA(VLOOKUP(C46,BaseDatos[[#All],[Llave]:[Objetivo Geográfico]],12,0),"-")))</f>
        <v/>
      </c>
      <c r="J46" s="2" t="str">
        <f>IF(C46="","",IF(_xlfn.IFNA(VLOOKUP(C46,BaseDatos[[#All],[Llave]:[Por Definir4]],14,0),"No encontrado")="","-",_xlfn.IFNA(VLOOKUP(C46,BaseDatos[[#All],[Llave]:[Objetivo Geográfico]],14,0),"-")))</f>
        <v/>
      </c>
      <c r="K46" s="2" t="str">
        <f>IF(C46="","",IF(_xlfn.IFNA(VLOOKUP(C46,BaseDatos[[#All],[Llave]:[Por Definir4]],15,0),"No encontrado")="","-",_xlfn.IFNA(VLOOKUP(C46,BaseDatos[[#All],[Llave]:[Objetivo Geográfico]],15,0),"-")))</f>
        <v/>
      </c>
      <c r="L46" s="2" t="str">
        <f>IF(C46="","",IF(_xlfn.IFNA(VLOOKUP(C46,BaseDatos[[#All],[Llave]:[Por Definir4]],16,0),"No encontrado")="","-",_xlfn.IFNA(VLOOKUP(C46,BaseDatos[[#All],[Llave]:[Objetivo Geográfico]],16,0),"-")))</f>
        <v/>
      </c>
      <c r="M46" s="2" t="str">
        <f>IF(C46="","",IF(_xlfn.IFNA(VLOOKUP(C46,BaseDatos[[#All],[Llave]:[Por Definir4]],17,0),"No encontrado")="","-",_xlfn.IFNA(VLOOKUP(C46,BaseDatos[[#All],[Llave]:[Objetivo Geográfico]],17,0),"-")))</f>
        <v/>
      </c>
    </row>
    <row r="47" spans="1:13" x14ac:dyDescent="0.35">
      <c r="A47" s="44"/>
      <c r="B47" s="46"/>
      <c r="C47" s="44"/>
      <c r="D47" s="46"/>
      <c r="E47" s="43" t="str">
        <f>IF(C47="","",IF(_xlfn.IFNA(VLOOKUP(C47,BaseDatos[[#All],[Llave]:[Objetivo Geográfico]],6,0),"No encontrado")="","-",_xlfn.IFNA(VLOOKUP(C47,BaseDatos[[#All],[Llave]:[Objetivo Geográfico]],6,0),"-")))</f>
        <v/>
      </c>
      <c r="F47" s="45" t="str">
        <f>IF(C47="","",IF(_xlfn.IFNA(VLOOKUP(C47,BaseDatos[[#All],[Llave]:[Por Definir4]],13,0),"No encontrado")="","-",_xlfn.IFNA(VLOOKUP(C47,BaseDatos[[#All],[Llave]:[Por Definir4]],13,0),"-")))</f>
        <v/>
      </c>
      <c r="G47" s="43" t="str">
        <f>IF(C47="","",IF(_xlfn.IFNA(VLOOKUP(C47,BaseDatos[[#All],[Llave]:[Objetivo Geográfico]],2,0),"No disponible en la Base de Datos")="","-",_xlfn.IFNA(VLOOKUP(C47,BaseDatos[[#All],[Llave]:[Objetivo Geográfico]],2,0),"No disponible en la Base de Datos")))</f>
        <v/>
      </c>
      <c r="H47" s="43" t="str">
        <f>IF(C47="","",IF(_xlfn.IFNA(VLOOKUP(C47,BaseDatos[[#All],[Llave]:[Objetivo Geográfico]],11,0),"No encontrado")="","-",_xlfn.IFNA(VLOOKUP(C47,BaseDatos[[#All],[Llave]:[Objetivo Geográfico]],11,0),"-")))</f>
        <v/>
      </c>
      <c r="I47" s="43" t="str">
        <f>IF(C47="","",IF(_xlfn.IFNA(VLOOKUP(C47,BaseDatos[[#All],[Llave]:[Objetivo Geográfico]],12,0),"No encontrado")="","-",_xlfn.IFNA(VLOOKUP(C47,BaseDatos[[#All],[Llave]:[Objetivo Geográfico]],12,0),"-")))</f>
        <v/>
      </c>
      <c r="J47" s="2" t="str">
        <f>IF(C47="","",IF(_xlfn.IFNA(VLOOKUP(C47,BaseDatos[[#All],[Llave]:[Por Definir4]],14,0),"No encontrado")="","-",_xlfn.IFNA(VLOOKUP(C47,BaseDatos[[#All],[Llave]:[Objetivo Geográfico]],14,0),"-")))</f>
        <v/>
      </c>
      <c r="K47" s="2" t="str">
        <f>IF(C47="","",IF(_xlfn.IFNA(VLOOKUP(C47,BaseDatos[[#All],[Llave]:[Por Definir4]],15,0),"No encontrado")="","-",_xlfn.IFNA(VLOOKUP(C47,BaseDatos[[#All],[Llave]:[Objetivo Geográfico]],15,0),"-")))</f>
        <v/>
      </c>
      <c r="L47" s="2" t="str">
        <f>IF(C47="","",IF(_xlfn.IFNA(VLOOKUP(C47,BaseDatos[[#All],[Llave]:[Por Definir4]],16,0),"No encontrado")="","-",_xlfn.IFNA(VLOOKUP(C47,BaseDatos[[#All],[Llave]:[Objetivo Geográfico]],16,0),"-")))</f>
        <v/>
      </c>
      <c r="M47" s="2" t="str">
        <f>IF(C47="","",IF(_xlfn.IFNA(VLOOKUP(C47,BaseDatos[[#All],[Llave]:[Por Definir4]],17,0),"No encontrado")="","-",_xlfn.IFNA(VLOOKUP(C47,BaseDatos[[#All],[Llave]:[Objetivo Geográfico]],17,0),"-")))</f>
        <v/>
      </c>
    </row>
    <row r="48" spans="1:13" x14ac:dyDescent="0.35">
      <c r="A48" s="44"/>
      <c r="B48" s="46"/>
      <c r="C48" s="44"/>
      <c r="D48" s="46"/>
      <c r="E48" s="43" t="str">
        <f>IF(C48="","",IF(_xlfn.IFNA(VLOOKUP(C48,BaseDatos[[#All],[Llave]:[Objetivo Geográfico]],6,0),"No encontrado")="","-",_xlfn.IFNA(VLOOKUP(C48,BaseDatos[[#All],[Llave]:[Objetivo Geográfico]],6,0),"-")))</f>
        <v/>
      </c>
      <c r="F48" s="45" t="str">
        <f>IF(C48="","",IF(_xlfn.IFNA(VLOOKUP(C48,BaseDatos[[#All],[Llave]:[Por Definir4]],13,0),"No encontrado")="","-",_xlfn.IFNA(VLOOKUP(C48,BaseDatos[[#All],[Llave]:[Por Definir4]],13,0),"-")))</f>
        <v/>
      </c>
      <c r="G48" s="43" t="str">
        <f>IF(C48="","",IF(_xlfn.IFNA(VLOOKUP(C48,BaseDatos[[#All],[Llave]:[Objetivo Geográfico]],2,0),"No disponible en la Base de Datos")="","-",_xlfn.IFNA(VLOOKUP(C48,BaseDatos[[#All],[Llave]:[Objetivo Geográfico]],2,0),"No disponible en la Base de Datos")))</f>
        <v/>
      </c>
      <c r="H48" s="43" t="str">
        <f>IF(C48="","",IF(_xlfn.IFNA(VLOOKUP(C48,BaseDatos[[#All],[Llave]:[Objetivo Geográfico]],11,0),"No encontrado")="","-",_xlfn.IFNA(VLOOKUP(C48,BaseDatos[[#All],[Llave]:[Objetivo Geográfico]],11,0),"-")))</f>
        <v/>
      </c>
      <c r="I48" s="43" t="str">
        <f>IF(C48="","",IF(_xlfn.IFNA(VLOOKUP(C48,BaseDatos[[#All],[Llave]:[Objetivo Geográfico]],12,0),"No encontrado")="","-",_xlfn.IFNA(VLOOKUP(C48,BaseDatos[[#All],[Llave]:[Objetivo Geográfico]],12,0),"-")))</f>
        <v/>
      </c>
      <c r="J48" s="2" t="str">
        <f>IF(C48="","",IF(_xlfn.IFNA(VLOOKUP(C48,BaseDatos[[#All],[Llave]:[Por Definir4]],14,0),"No encontrado")="","-",_xlfn.IFNA(VLOOKUP(C48,BaseDatos[[#All],[Llave]:[Objetivo Geográfico]],14,0),"-")))</f>
        <v/>
      </c>
      <c r="K48" s="2" t="str">
        <f>IF(C48="","",IF(_xlfn.IFNA(VLOOKUP(C48,BaseDatos[[#All],[Llave]:[Por Definir4]],15,0),"No encontrado")="","-",_xlfn.IFNA(VLOOKUP(C48,BaseDatos[[#All],[Llave]:[Objetivo Geográfico]],15,0),"-")))</f>
        <v/>
      </c>
      <c r="L48" s="2" t="str">
        <f>IF(C48="","",IF(_xlfn.IFNA(VLOOKUP(C48,BaseDatos[[#All],[Llave]:[Por Definir4]],16,0),"No encontrado")="","-",_xlfn.IFNA(VLOOKUP(C48,BaseDatos[[#All],[Llave]:[Objetivo Geográfico]],16,0),"-")))</f>
        <v/>
      </c>
      <c r="M48" s="2" t="str">
        <f>IF(C48="","",IF(_xlfn.IFNA(VLOOKUP(C48,BaseDatos[[#All],[Llave]:[Por Definir4]],17,0),"No encontrado")="","-",_xlfn.IFNA(VLOOKUP(C48,BaseDatos[[#All],[Llave]:[Objetivo Geográfico]],17,0),"-")))</f>
        <v/>
      </c>
    </row>
    <row r="49" spans="1:13" x14ac:dyDescent="0.35">
      <c r="A49" s="44"/>
      <c r="B49" s="46"/>
      <c r="C49" s="44"/>
      <c r="D49" s="46"/>
      <c r="E49" s="43" t="str">
        <f>IF(C49="","",IF(_xlfn.IFNA(VLOOKUP(C49,BaseDatos[[#All],[Llave]:[Objetivo Geográfico]],6,0),"No encontrado")="","-",_xlfn.IFNA(VLOOKUP(C49,BaseDatos[[#All],[Llave]:[Objetivo Geográfico]],6,0),"-")))</f>
        <v/>
      </c>
      <c r="F49" s="45" t="str">
        <f>IF(C49="","",IF(_xlfn.IFNA(VLOOKUP(C49,BaseDatos[[#All],[Llave]:[Por Definir4]],13,0),"No encontrado")="","-",_xlfn.IFNA(VLOOKUP(C49,BaseDatos[[#All],[Llave]:[Por Definir4]],13,0),"-")))</f>
        <v/>
      </c>
      <c r="G49" s="43" t="str">
        <f>IF(C49="","",IF(_xlfn.IFNA(VLOOKUP(C49,BaseDatos[[#All],[Llave]:[Objetivo Geográfico]],2,0),"No disponible en la Base de Datos")="","-",_xlfn.IFNA(VLOOKUP(C49,BaseDatos[[#All],[Llave]:[Objetivo Geográfico]],2,0),"No disponible en la Base de Datos")))</f>
        <v/>
      </c>
      <c r="H49" s="43" t="str">
        <f>IF(C49="","",IF(_xlfn.IFNA(VLOOKUP(C49,BaseDatos[[#All],[Llave]:[Objetivo Geográfico]],11,0),"No encontrado")="","-",_xlfn.IFNA(VLOOKUP(C49,BaseDatos[[#All],[Llave]:[Objetivo Geográfico]],11,0),"-")))</f>
        <v/>
      </c>
      <c r="I49" s="43" t="str">
        <f>IF(C49="","",IF(_xlfn.IFNA(VLOOKUP(C49,BaseDatos[[#All],[Llave]:[Objetivo Geográfico]],12,0),"No encontrado")="","-",_xlfn.IFNA(VLOOKUP(C49,BaseDatos[[#All],[Llave]:[Objetivo Geográfico]],12,0),"-")))</f>
        <v/>
      </c>
      <c r="J49" s="2" t="str">
        <f>IF(C49="","",IF(_xlfn.IFNA(VLOOKUP(C49,BaseDatos[[#All],[Llave]:[Por Definir4]],14,0),"No encontrado")="","-",_xlfn.IFNA(VLOOKUP(C49,BaseDatos[[#All],[Llave]:[Objetivo Geográfico]],14,0),"-")))</f>
        <v/>
      </c>
      <c r="K49" s="2" t="str">
        <f>IF(C49="","",IF(_xlfn.IFNA(VLOOKUP(C49,BaseDatos[[#All],[Llave]:[Por Definir4]],15,0),"No encontrado")="","-",_xlfn.IFNA(VLOOKUP(C49,BaseDatos[[#All],[Llave]:[Objetivo Geográfico]],15,0),"-")))</f>
        <v/>
      </c>
      <c r="L49" s="2" t="str">
        <f>IF(C49="","",IF(_xlfn.IFNA(VLOOKUP(C49,BaseDatos[[#All],[Llave]:[Por Definir4]],16,0),"No encontrado")="","-",_xlfn.IFNA(VLOOKUP(C49,BaseDatos[[#All],[Llave]:[Objetivo Geográfico]],16,0),"-")))</f>
        <v/>
      </c>
      <c r="M49" s="2" t="str">
        <f>IF(C49="","",IF(_xlfn.IFNA(VLOOKUP(C49,BaseDatos[[#All],[Llave]:[Por Definir4]],17,0),"No encontrado")="","-",_xlfn.IFNA(VLOOKUP(C49,BaseDatos[[#All],[Llave]:[Objetivo Geográfico]],17,0),"-")))</f>
        <v/>
      </c>
    </row>
    <row r="50" spans="1:13" x14ac:dyDescent="0.35">
      <c r="A50" s="44"/>
      <c r="B50" s="46"/>
      <c r="C50" s="44"/>
      <c r="D50" s="46"/>
      <c r="E50" s="43" t="str">
        <f>IF(C50="","",IF(_xlfn.IFNA(VLOOKUP(C50,BaseDatos[[#All],[Llave]:[Objetivo Geográfico]],6,0),"No encontrado")="","-",_xlfn.IFNA(VLOOKUP(C50,BaseDatos[[#All],[Llave]:[Objetivo Geográfico]],6,0),"-")))</f>
        <v/>
      </c>
      <c r="F50" s="45" t="str">
        <f>IF(C50="","",IF(_xlfn.IFNA(VLOOKUP(C50,BaseDatos[[#All],[Llave]:[Por Definir4]],13,0),"No encontrado")="","-",_xlfn.IFNA(VLOOKUP(C50,BaseDatos[[#All],[Llave]:[Por Definir4]],13,0),"-")))</f>
        <v/>
      </c>
      <c r="G50" s="43" t="str">
        <f>IF(C50="","",IF(_xlfn.IFNA(VLOOKUP(C50,BaseDatos[[#All],[Llave]:[Objetivo Geográfico]],2,0),"No disponible en la Base de Datos")="","-",_xlfn.IFNA(VLOOKUP(C50,BaseDatos[[#All],[Llave]:[Objetivo Geográfico]],2,0),"No disponible en la Base de Datos")))</f>
        <v/>
      </c>
      <c r="H50" s="43" t="str">
        <f>IF(C50="","",IF(_xlfn.IFNA(VLOOKUP(C50,BaseDatos[[#All],[Llave]:[Objetivo Geográfico]],11,0),"No encontrado")="","-",_xlfn.IFNA(VLOOKUP(C50,BaseDatos[[#All],[Llave]:[Objetivo Geográfico]],11,0),"-")))</f>
        <v/>
      </c>
      <c r="I50" s="43" t="str">
        <f>IF(C50="","",IF(_xlfn.IFNA(VLOOKUP(C50,BaseDatos[[#All],[Llave]:[Objetivo Geográfico]],12,0),"No encontrado")="","-",_xlfn.IFNA(VLOOKUP(C50,BaseDatos[[#All],[Llave]:[Objetivo Geográfico]],12,0),"-")))</f>
        <v/>
      </c>
      <c r="J50" s="2" t="str">
        <f>IF(C50="","",IF(_xlfn.IFNA(VLOOKUP(C50,BaseDatos[[#All],[Llave]:[Por Definir4]],14,0),"No encontrado")="","-",_xlfn.IFNA(VLOOKUP(C50,BaseDatos[[#All],[Llave]:[Objetivo Geográfico]],14,0),"-")))</f>
        <v/>
      </c>
      <c r="K50" s="2" t="str">
        <f>IF(C50="","",IF(_xlfn.IFNA(VLOOKUP(C50,BaseDatos[[#All],[Llave]:[Por Definir4]],15,0),"No encontrado")="","-",_xlfn.IFNA(VLOOKUP(C50,BaseDatos[[#All],[Llave]:[Objetivo Geográfico]],15,0),"-")))</f>
        <v/>
      </c>
      <c r="L50" s="2" t="str">
        <f>IF(C50="","",IF(_xlfn.IFNA(VLOOKUP(C50,BaseDatos[[#All],[Llave]:[Por Definir4]],16,0),"No encontrado")="","-",_xlfn.IFNA(VLOOKUP(C50,BaseDatos[[#All],[Llave]:[Objetivo Geográfico]],16,0),"-")))</f>
        <v/>
      </c>
      <c r="M50" s="2" t="str">
        <f>IF(C50="","",IF(_xlfn.IFNA(VLOOKUP(C50,BaseDatos[[#All],[Llave]:[Por Definir4]],17,0),"No encontrado")="","-",_xlfn.IFNA(VLOOKUP(C50,BaseDatos[[#All],[Llave]:[Objetivo Geográfico]],17,0),"-")))</f>
        <v/>
      </c>
    </row>
    <row r="51" spans="1:13" x14ac:dyDescent="0.35">
      <c r="A51" s="44"/>
      <c r="B51" s="46"/>
      <c r="C51" s="44"/>
      <c r="D51" s="46"/>
      <c r="E51" s="43" t="str">
        <f>IF(C51="","",IF(_xlfn.IFNA(VLOOKUP(C51,BaseDatos[[#All],[Llave]:[Objetivo Geográfico]],6,0),"No encontrado")="","-",_xlfn.IFNA(VLOOKUP(C51,BaseDatos[[#All],[Llave]:[Objetivo Geográfico]],6,0),"-")))</f>
        <v/>
      </c>
      <c r="F51" s="45" t="str">
        <f>IF(C51="","",IF(_xlfn.IFNA(VLOOKUP(C51,BaseDatos[[#All],[Llave]:[Por Definir4]],13,0),"No encontrado")="","-",_xlfn.IFNA(VLOOKUP(C51,BaseDatos[[#All],[Llave]:[Por Definir4]],13,0),"-")))</f>
        <v/>
      </c>
      <c r="G51" s="43" t="str">
        <f>IF(C51="","",IF(_xlfn.IFNA(VLOOKUP(C51,BaseDatos[[#All],[Llave]:[Objetivo Geográfico]],2,0),"No disponible en la Base de Datos")="","-",_xlfn.IFNA(VLOOKUP(C51,BaseDatos[[#All],[Llave]:[Objetivo Geográfico]],2,0),"No disponible en la Base de Datos")))</f>
        <v/>
      </c>
      <c r="H51" s="43" t="str">
        <f>IF(C51="","",IF(_xlfn.IFNA(VLOOKUP(C51,BaseDatos[[#All],[Llave]:[Objetivo Geográfico]],11,0),"No encontrado")="","-",_xlfn.IFNA(VLOOKUP(C51,BaseDatos[[#All],[Llave]:[Objetivo Geográfico]],11,0),"-")))</f>
        <v/>
      </c>
      <c r="I51" s="43" t="str">
        <f>IF(C51="","",IF(_xlfn.IFNA(VLOOKUP(C51,BaseDatos[[#All],[Llave]:[Objetivo Geográfico]],12,0),"No encontrado")="","-",_xlfn.IFNA(VLOOKUP(C51,BaseDatos[[#All],[Llave]:[Objetivo Geográfico]],12,0),"-")))</f>
        <v/>
      </c>
      <c r="J51" s="2" t="str">
        <f>IF(C51="","",IF(_xlfn.IFNA(VLOOKUP(C51,BaseDatos[[#All],[Llave]:[Por Definir4]],14,0),"No encontrado")="","-",_xlfn.IFNA(VLOOKUP(C51,BaseDatos[[#All],[Llave]:[Objetivo Geográfico]],14,0),"-")))</f>
        <v/>
      </c>
      <c r="K51" s="2" t="str">
        <f>IF(C51="","",IF(_xlfn.IFNA(VLOOKUP(C51,BaseDatos[[#All],[Llave]:[Por Definir4]],15,0),"No encontrado")="","-",_xlfn.IFNA(VLOOKUP(C51,BaseDatos[[#All],[Llave]:[Objetivo Geográfico]],15,0),"-")))</f>
        <v/>
      </c>
      <c r="L51" s="2" t="str">
        <f>IF(C51="","",IF(_xlfn.IFNA(VLOOKUP(C51,BaseDatos[[#All],[Llave]:[Por Definir4]],16,0),"No encontrado")="","-",_xlfn.IFNA(VLOOKUP(C51,BaseDatos[[#All],[Llave]:[Objetivo Geográfico]],16,0),"-")))</f>
        <v/>
      </c>
      <c r="M51" s="2" t="str">
        <f>IF(C51="","",IF(_xlfn.IFNA(VLOOKUP(C51,BaseDatos[[#All],[Llave]:[Por Definir4]],17,0),"No encontrado")="","-",_xlfn.IFNA(VLOOKUP(C51,BaseDatos[[#All],[Llave]:[Objetivo Geográfico]],17,0),"-")))</f>
        <v/>
      </c>
    </row>
    <row r="52" spans="1:13" x14ac:dyDescent="0.35">
      <c r="A52" s="44"/>
      <c r="B52" s="46"/>
      <c r="C52" s="44"/>
      <c r="D52" s="46"/>
      <c r="E52" s="43" t="str">
        <f>IF(C52="","",IF(_xlfn.IFNA(VLOOKUP(C52,BaseDatos[[#All],[Llave]:[Objetivo Geográfico]],6,0),"No encontrado")="","-",_xlfn.IFNA(VLOOKUP(C52,BaseDatos[[#All],[Llave]:[Objetivo Geográfico]],6,0),"-")))</f>
        <v/>
      </c>
      <c r="F52" s="45" t="str">
        <f>IF(C52="","",IF(_xlfn.IFNA(VLOOKUP(C52,BaseDatos[[#All],[Llave]:[Por Definir4]],13,0),"No encontrado")="","-",_xlfn.IFNA(VLOOKUP(C52,BaseDatos[[#All],[Llave]:[Por Definir4]],13,0),"-")))</f>
        <v/>
      </c>
      <c r="G52" s="43" t="str">
        <f>IF(C52="","",IF(_xlfn.IFNA(VLOOKUP(C52,BaseDatos[[#All],[Llave]:[Objetivo Geográfico]],2,0),"No disponible en la Base de Datos")="","-",_xlfn.IFNA(VLOOKUP(C52,BaseDatos[[#All],[Llave]:[Objetivo Geográfico]],2,0),"No disponible en la Base de Datos")))</f>
        <v/>
      </c>
      <c r="H52" s="43" t="str">
        <f>IF(C52="","",IF(_xlfn.IFNA(VLOOKUP(C52,BaseDatos[[#All],[Llave]:[Objetivo Geográfico]],11,0),"No encontrado")="","-",_xlfn.IFNA(VLOOKUP(C52,BaseDatos[[#All],[Llave]:[Objetivo Geográfico]],11,0),"-")))</f>
        <v/>
      </c>
      <c r="I52" s="43" t="str">
        <f>IF(C52="","",IF(_xlfn.IFNA(VLOOKUP(C52,BaseDatos[[#All],[Llave]:[Objetivo Geográfico]],12,0),"No encontrado")="","-",_xlfn.IFNA(VLOOKUP(C52,BaseDatos[[#All],[Llave]:[Objetivo Geográfico]],12,0),"-")))</f>
        <v/>
      </c>
      <c r="J52" s="2" t="str">
        <f>IF(C52="","",IF(_xlfn.IFNA(VLOOKUP(C52,BaseDatos[[#All],[Llave]:[Por Definir4]],14,0),"No encontrado")="","-",_xlfn.IFNA(VLOOKUP(C52,BaseDatos[[#All],[Llave]:[Objetivo Geográfico]],14,0),"-")))</f>
        <v/>
      </c>
      <c r="K52" s="2" t="str">
        <f>IF(C52="","",IF(_xlfn.IFNA(VLOOKUP(C52,BaseDatos[[#All],[Llave]:[Por Definir4]],15,0),"No encontrado")="","-",_xlfn.IFNA(VLOOKUP(C52,BaseDatos[[#All],[Llave]:[Objetivo Geográfico]],15,0),"-")))</f>
        <v/>
      </c>
      <c r="L52" s="2" t="str">
        <f>IF(C52="","",IF(_xlfn.IFNA(VLOOKUP(C52,BaseDatos[[#All],[Llave]:[Por Definir4]],16,0),"No encontrado")="","-",_xlfn.IFNA(VLOOKUP(C52,BaseDatos[[#All],[Llave]:[Objetivo Geográfico]],16,0),"-")))</f>
        <v/>
      </c>
      <c r="M52" s="2" t="str">
        <f>IF(C52="","",IF(_xlfn.IFNA(VLOOKUP(C52,BaseDatos[[#All],[Llave]:[Por Definir4]],17,0),"No encontrado")="","-",_xlfn.IFNA(VLOOKUP(C52,BaseDatos[[#All],[Llave]:[Objetivo Geográfico]],17,0),"-")))</f>
        <v/>
      </c>
    </row>
    <row r="53" spans="1:13" x14ac:dyDescent="0.35">
      <c r="A53" s="44"/>
      <c r="B53" s="46"/>
      <c r="C53" s="44"/>
      <c r="D53" s="46"/>
      <c r="E53" s="43" t="str">
        <f>IF(C53="","",IF(_xlfn.IFNA(VLOOKUP(C53,BaseDatos[[#All],[Llave]:[Objetivo Geográfico]],6,0),"No encontrado")="","-",_xlfn.IFNA(VLOOKUP(C53,BaseDatos[[#All],[Llave]:[Objetivo Geográfico]],6,0),"-")))</f>
        <v/>
      </c>
      <c r="F53" s="45" t="str">
        <f>IF(C53="","",IF(_xlfn.IFNA(VLOOKUP(C53,BaseDatos[[#All],[Llave]:[Por Definir4]],13,0),"No encontrado")="","-",_xlfn.IFNA(VLOOKUP(C53,BaseDatos[[#All],[Llave]:[Por Definir4]],13,0),"-")))</f>
        <v/>
      </c>
      <c r="G53" s="43" t="str">
        <f>IF(C53="","",IF(_xlfn.IFNA(VLOOKUP(C53,BaseDatos[[#All],[Llave]:[Objetivo Geográfico]],2,0),"No disponible en la Base de Datos")="","-",_xlfn.IFNA(VLOOKUP(C53,BaseDatos[[#All],[Llave]:[Objetivo Geográfico]],2,0),"No disponible en la Base de Datos")))</f>
        <v/>
      </c>
      <c r="H53" s="43" t="str">
        <f>IF(C53="","",IF(_xlfn.IFNA(VLOOKUP(C53,BaseDatos[[#All],[Llave]:[Objetivo Geográfico]],11,0),"No encontrado")="","-",_xlfn.IFNA(VLOOKUP(C53,BaseDatos[[#All],[Llave]:[Objetivo Geográfico]],11,0),"-")))</f>
        <v/>
      </c>
      <c r="I53" s="43" t="str">
        <f>IF(C53="","",IF(_xlfn.IFNA(VLOOKUP(C53,BaseDatos[[#All],[Llave]:[Objetivo Geográfico]],12,0),"No encontrado")="","-",_xlfn.IFNA(VLOOKUP(C53,BaseDatos[[#All],[Llave]:[Objetivo Geográfico]],12,0),"-")))</f>
        <v/>
      </c>
      <c r="J53" s="2" t="str">
        <f>IF(C53="","",IF(_xlfn.IFNA(VLOOKUP(C53,BaseDatos[[#All],[Llave]:[Por Definir4]],14,0),"No encontrado")="","-",_xlfn.IFNA(VLOOKUP(C53,BaseDatos[[#All],[Llave]:[Objetivo Geográfico]],14,0),"-")))</f>
        <v/>
      </c>
      <c r="K53" s="2" t="str">
        <f>IF(C53="","",IF(_xlfn.IFNA(VLOOKUP(C53,BaseDatos[[#All],[Llave]:[Por Definir4]],15,0),"No encontrado")="","-",_xlfn.IFNA(VLOOKUP(C53,BaseDatos[[#All],[Llave]:[Objetivo Geográfico]],15,0),"-")))</f>
        <v/>
      </c>
      <c r="L53" s="2" t="str">
        <f>IF(C53="","",IF(_xlfn.IFNA(VLOOKUP(C53,BaseDatos[[#All],[Llave]:[Por Definir4]],16,0),"No encontrado")="","-",_xlfn.IFNA(VLOOKUP(C53,BaseDatos[[#All],[Llave]:[Objetivo Geográfico]],16,0),"-")))</f>
        <v/>
      </c>
      <c r="M53" s="2" t="str">
        <f>IF(C53="","",IF(_xlfn.IFNA(VLOOKUP(C53,BaseDatos[[#All],[Llave]:[Por Definir4]],17,0),"No encontrado")="","-",_xlfn.IFNA(VLOOKUP(C53,BaseDatos[[#All],[Llave]:[Objetivo Geográfico]],17,0),"-")))</f>
        <v/>
      </c>
    </row>
    <row r="54" spans="1:13" x14ac:dyDescent="0.35">
      <c r="A54" s="44"/>
      <c r="B54" s="46"/>
      <c r="C54" s="44"/>
      <c r="D54" s="46"/>
      <c r="E54" s="43" t="str">
        <f>IF(C54="","",IF(_xlfn.IFNA(VLOOKUP(C54,BaseDatos[[#All],[Llave]:[Objetivo Geográfico]],6,0),"No encontrado")="","-",_xlfn.IFNA(VLOOKUP(C54,BaseDatos[[#All],[Llave]:[Objetivo Geográfico]],6,0),"-")))</f>
        <v/>
      </c>
      <c r="F54" s="45" t="str">
        <f>IF(C54="","",IF(_xlfn.IFNA(VLOOKUP(C54,BaseDatos[[#All],[Llave]:[Por Definir4]],13,0),"No encontrado")="","-",_xlfn.IFNA(VLOOKUP(C54,BaseDatos[[#All],[Llave]:[Por Definir4]],13,0),"-")))</f>
        <v/>
      </c>
      <c r="G54" s="43" t="str">
        <f>IF(C54="","",IF(_xlfn.IFNA(VLOOKUP(C54,BaseDatos[[#All],[Llave]:[Objetivo Geográfico]],2,0),"No disponible en la Base de Datos")="","-",_xlfn.IFNA(VLOOKUP(C54,BaseDatos[[#All],[Llave]:[Objetivo Geográfico]],2,0),"No disponible en la Base de Datos")))</f>
        <v/>
      </c>
      <c r="H54" s="43" t="str">
        <f>IF(C54="","",IF(_xlfn.IFNA(VLOOKUP(C54,BaseDatos[[#All],[Llave]:[Objetivo Geográfico]],11,0),"No encontrado")="","-",_xlfn.IFNA(VLOOKUP(C54,BaseDatos[[#All],[Llave]:[Objetivo Geográfico]],11,0),"-")))</f>
        <v/>
      </c>
      <c r="I54" s="43" t="str">
        <f>IF(C54="","",IF(_xlfn.IFNA(VLOOKUP(C54,BaseDatos[[#All],[Llave]:[Objetivo Geográfico]],12,0),"No encontrado")="","-",_xlfn.IFNA(VLOOKUP(C54,BaseDatos[[#All],[Llave]:[Objetivo Geográfico]],12,0),"-")))</f>
        <v/>
      </c>
      <c r="J54" s="2" t="str">
        <f>IF(C54="","",IF(_xlfn.IFNA(VLOOKUP(C54,BaseDatos[[#All],[Llave]:[Por Definir4]],14,0),"No encontrado")="","-",_xlfn.IFNA(VLOOKUP(C54,BaseDatos[[#All],[Llave]:[Objetivo Geográfico]],14,0),"-")))</f>
        <v/>
      </c>
      <c r="K54" s="2" t="str">
        <f>IF(C54="","",IF(_xlfn.IFNA(VLOOKUP(C54,BaseDatos[[#All],[Llave]:[Por Definir4]],15,0),"No encontrado")="","-",_xlfn.IFNA(VLOOKUP(C54,BaseDatos[[#All],[Llave]:[Objetivo Geográfico]],15,0),"-")))</f>
        <v/>
      </c>
      <c r="L54" s="2" t="str">
        <f>IF(C54="","",IF(_xlfn.IFNA(VLOOKUP(C54,BaseDatos[[#All],[Llave]:[Por Definir4]],16,0),"No encontrado")="","-",_xlfn.IFNA(VLOOKUP(C54,BaseDatos[[#All],[Llave]:[Objetivo Geográfico]],16,0),"-")))</f>
        <v/>
      </c>
      <c r="M54" s="2" t="str">
        <f>IF(C54="","",IF(_xlfn.IFNA(VLOOKUP(C54,BaseDatos[[#All],[Llave]:[Por Definir4]],17,0),"No encontrado")="","-",_xlfn.IFNA(VLOOKUP(C54,BaseDatos[[#All],[Llave]:[Objetivo Geográfico]],17,0),"-")))</f>
        <v/>
      </c>
    </row>
    <row r="55" spans="1:13" x14ac:dyDescent="0.35">
      <c r="A55" s="44"/>
      <c r="B55" s="46"/>
      <c r="C55" s="44"/>
      <c r="D55" s="46"/>
      <c r="E55" s="43" t="str">
        <f>IF(C55="","",IF(_xlfn.IFNA(VLOOKUP(C55,BaseDatos[[#All],[Llave]:[Objetivo Geográfico]],6,0),"No encontrado")="","-",_xlfn.IFNA(VLOOKUP(C55,BaseDatos[[#All],[Llave]:[Objetivo Geográfico]],6,0),"-")))</f>
        <v/>
      </c>
      <c r="F55" s="45" t="str">
        <f>IF(C55="","",IF(_xlfn.IFNA(VLOOKUP(C55,BaseDatos[[#All],[Llave]:[Por Definir4]],13,0),"No encontrado")="","-",_xlfn.IFNA(VLOOKUP(C55,BaseDatos[[#All],[Llave]:[Por Definir4]],13,0),"-")))</f>
        <v/>
      </c>
      <c r="G55" s="43" t="str">
        <f>IF(C55="","",IF(_xlfn.IFNA(VLOOKUP(C55,BaseDatos[[#All],[Llave]:[Objetivo Geográfico]],2,0),"No disponible en la Base de Datos")="","-",_xlfn.IFNA(VLOOKUP(C55,BaseDatos[[#All],[Llave]:[Objetivo Geográfico]],2,0),"No disponible en la Base de Datos")))</f>
        <v/>
      </c>
      <c r="H55" s="43" t="str">
        <f>IF(C55="","",IF(_xlfn.IFNA(VLOOKUP(C55,BaseDatos[[#All],[Llave]:[Objetivo Geográfico]],11,0),"No encontrado")="","-",_xlfn.IFNA(VLOOKUP(C55,BaseDatos[[#All],[Llave]:[Objetivo Geográfico]],11,0),"-")))</f>
        <v/>
      </c>
      <c r="I55" s="43" t="str">
        <f>IF(C55="","",IF(_xlfn.IFNA(VLOOKUP(C55,BaseDatos[[#All],[Llave]:[Objetivo Geográfico]],12,0),"No encontrado")="","-",_xlfn.IFNA(VLOOKUP(C55,BaseDatos[[#All],[Llave]:[Objetivo Geográfico]],12,0),"-")))</f>
        <v/>
      </c>
      <c r="J55" s="2" t="str">
        <f>IF(C55="","",IF(_xlfn.IFNA(VLOOKUP(C55,BaseDatos[[#All],[Llave]:[Por Definir4]],14,0),"No encontrado")="","-",_xlfn.IFNA(VLOOKUP(C55,BaseDatos[[#All],[Llave]:[Objetivo Geográfico]],14,0),"-")))</f>
        <v/>
      </c>
      <c r="K55" s="2" t="str">
        <f>IF(C55="","",IF(_xlfn.IFNA(VLOOKUP(C55,BaseDatos[[#All],[Llave]:[Por Definir4]],15,0),"No encontrado")="","-",_xlfn.IFNA(VLOOKUP(C55,BaseDatos[[#All],[Llave]:[Objetivo Geográfico]],15,0),"-")))</f>
        <v/>
      </c>
      <c r="L55" s="2" t="str">
        <f>IF(C55="","",IF(_xlfn.IFNA(VLOOKUP(C55,BaseDatos[[#All],[Llave]:[Por Definir4]],16,0),"No encontrado")="","-",_xlfn.IFNA(VLOOKUP(C55,BaseDatos[[#All],[Llave]:[Objetivo Geográfico]],16,0),"-")))</f>
        <v/>
      </c>
      <c r="M55" s="2" t="str">
        <f>IF(C55="","",IF(_xlfn.IFNA(VLOOKUP(C55,BaseDatos[[#All],[Llave]:[Por Definir4]],17,0),"No encontrado")="","-",_xlfn.IFNA(VLOOKUP(C55,BaseDatos[[#All],[Llave]:[Objetivo Geográfico]],17,0),"-")))</f>
        <v/>
      </c>
    </row>
    <row r="56" spans="1:13" x14ac:dyDescent="0.35">
      <c r="A56" s="44"/>
      <c r="B56" s="46"/>
      <c r="C56" s="44"/>
      <c r="D56" s="46"/>
      <c r="E56" s="43" t="str">
        <f>IF(C56="","",IF(_xlfn.IFNA(VLOOKUP(C56,BaseDatos[[#All],[Llave]:[Objetivo Geográfico]],6,0),"No encontrado")="","-",_xlfn.IFNA(VLOOKUP(C56,BaseDatos[[#All],[Llave]:[Objetivo Geográfico]],6,0),"-")))</f>
        <v/>
      </c>
      <c r="F56" s="45" t="str">
        <f>IF(C56="","",IF(_xlfn.IFNA(VLOOKUP(C56,BaseDatos[[#All],[Llave]:[Por Definir4]],13,0),"No encontrado")="","-",_xlfn.IFNA(VLOOKUP(C56,BaseDatos[[#All],[Llave]:[Por Definir4]],13,0),"-")))</f>
        <v/>
      </c>
      <c r="G56" s="43" t="str">
        <f>IF(C56="","",IF(_xlfn.IFNA(VLOOKUP(C56,BaseDatos[[#All],[Llave]:[Objetivo Geográfico]],2,0),"No disponible en la Base de Datos")="","-",_xlfn.IFNA(VLOOKUP(C56,BaseDatos[[#All],[Llave]:[Objetivo Geográfico]],2,0),"No disponible en la Base de Datos")))</f>
        <v/>
      </c>
      <c r="H56" s="43" t="str">
        <f>IF(C56="","",IF(_xlfn.IFNA(VLOOKUP(C56,BaseDatos[[#All],[Llave]:[Objetivo Geográfico]],11,0),"No encontrado")="","-",_xlfn.IFNA(VLOOKUP(C56,BaseDatos[[#All],[Llave]:[Objetivo Geográfico]],11,0),"-")))</f>
        <v/>
      </c>
      <c r="I56" s="43" t="str">
        <f>IF(C56="","",IF(_xlfn.IFNA(VLOOKUP(C56,BaseDatos[[#All],[Llave]:[Objetivo Geográfico]],12,0),"No encontrado")="","-",_xlfn.IFNA(VLOOKUP(C56,BaseDatos[[#All],[Llave]:[Objetivo Geográfico]],12,0),"-")))</f>
        <v/>
      </c>
      <c r="J56" s="2" t="str">
        <f>IF(C56="","",IF(_xlfn.IFNA(VLOOKUP(C56,BaseDatos[[#All],[Llave]:[Por Definir4]],14,0),"No encontrado")="","-",_xlfn.IFNA(VLOOKUP(C56,BaseDatos[[#All],[Llave]:[Objetivo Geográfico]],14,0),"-")))</f>
        <v/>
      </c>
      <c r="K56" s="2" t="str">
        <f>IF(C56="","",IF(_xlfn.IFNA(VLOOKUP(C56,BaseDatos[[#All],[Llave]:[Por Definir4]],15,0),"No encontrado")="","-",_xlfn.IFNA(VLOOKUP(C56,BaseDatos[[#All],[Llave]:[Objetivo Geográfico]],15,0),"-")))</f>
        <v/>
      </c>
      <c r="L56" s="2" t="str">
        <f>IF(C56="","",IF(_xlfn.IFNA(VLOOKUP(C56,BaseDatos[[#All],[Llave]:[Por Definir4]],16,0),"No encontrado")="","-",_xlfn.IFNA(VLOOKUP(C56,BaseDatos[[#All],[Llave]:[Objetivo Geográfico]],16,0),"-")))</f>
        <v/>
      </c>
      <c r="M56" s="2" t="str">
        <f>IF(C56="","",IF(_xlfn.IFNA(VLOOKUP(C56,BaseDatos[[#All],[Llave]:[Por Definir4]],17,0),"No encontrado")="","-",_xlfn.IFNA(VLOOKUP(C56,BaseDatos[[#All],[Llave]:[Objetivo Geográfico]],17,0),"-")))</f>
        <v/>
      </c>
    </row>
    <row r="57" spans="1:13" x14ac:dyDescent="0.35">
      <c r="A57" s="44"/>
      <c r="B57" s="46"/>
      <c r="C57" s="44"/>
      <c r="D57" s="46"/>
      <c r="E57" s="43" t="str">
        <f>IF(C57="","",IF(_xlfn.IFNA(VLOOKUP(C57,BaseDatos[[#All],[Llave]:[Objetivo Geográfico]],6,0),"No encontrado")="","-",_xlfn.IFNA(VLOOKUP(C57,BaseDatos[[#All],[Llave]:[Objetivo Geográfico]],6,0),"-")))</f>
        <v/>
      </c>
      <c r="F57" s="45" t="str">
        <f>IF(C57="","",IF(_xlfn.IFNA(VLOOKUP(C57,BaseDatos[[#All],[Llave]:[Por Definir4]],13,0),"No encontrado")="","-",_xlfn.IFNA(VLOOKUP(C57,BaseDatos[[#All],[Llave]:[Por Definir4]],13,0),"-")))</f>
        <v/>
      </c>
      <c r="G57" s="43" t="str">
        <f>IF(C57="","",IF(_xlfn.IFNA(VLOOKUP(C57,BaseDatos[[#All],[Llave]:[Objetivo Geográfico]],2,0),"No disponible en la Base de Datos")="","-",_xlfn.IFNA(VLOOKUP(C57,BaseDatos[[#All],[Llave]:[Objetivo Geográfico]],2,0),"No disponible en la Base de Datos")))</f>
        <v/>
      </c>
      <c r="H57" s="43" t="str">
        <f>IF(C57="","",IF(_xlfn.IFNA(VLOOKUP(C57,BaseDatos[[#All],[Llave]:[Objetivo Geográfico]],11,0),"No encontrado")="","-",_xlfn.IFNA(VLOOKUP(C57,BaseDatos[[#All],[Llave]:[Objetivo Geográfico]],11,0),"-")))</f>
        <v/>
      </c>
      <c r="I57" s="43" t="str">
        <f>IF(C57="","",IF(_xlfn.IFNA(VLOOKUP(C57,BaseDatos[[#All],[Llave]:[Objetivo Geográfico]],12,0),"No encontrado")="","-",_xlfn.IFNA(VLOOKUP(C57,BaseDatos[[#All],[Llave]:[Objetivo Geográfico]],12,0),"-")))</f>
        <v/>
      </c>
      <c r="J57" s="2" t="str">
        <f>IF(C57="","",IF(_xlfn.IFNA(VLOOKUP(C57,BaseDatos[[#All],[Llave]:[Por Definir4]],14,0),"No encontrado")="","-",_xlfn.IFNA(VLOOKUP(C57,BaseDatos[[#All],[Llave]:[Objetivo Geográfico]],14,0),"-")))</f>
        <v/>
      </c>
      <c r="K57" s="2" t="str">
        <f>IF(C57="","",IF(_xlfn.IFNA(VLOOKUP(C57,BaseDatos[[#All],[Llave]:[Por Definir4]],15,0),"No encontrado")="","-",_xlfn.IFNA(VLOOKUP(C57,BaseDatos[[#All],[Llave]:[Objetivo Geográfico]],15,0),"-")))</f>
        <v/>
      </c>
      <c r="L57" s="2" t="str">
        <f>IF(C57="","",IF(_xlfn.IFNA(VLOOKUP(C57,BaseDatos[[#All],[Llave]:[Por Definir4]],16,0),"No encontrado")="","-",_xlfn.IFNA(VLOOKUP(C57,BaseDatos[[#All],[Llave]:[Objetivo Geográfico]],16,0),"-")))</f>
        <v/>
      </c>
      <c r="M57" s="2" t="str">
        <f>IF(C57="","",IF(_xlfn.IFNA(VLOOKUP(C57,BaseDatos[[#All],[Llave]:[Por Definir4]],17,0),"No encontrado")="","-",_xlfn.IFNA(VLOOKUP(C57,BaseDatos[[#All],[Llave]:[Objetivo Geográfico]],17,0),"-")))</f>
        <v/>
      </c>
    </row>
    <row r="58" spans="1:13" x14ac:dyDescent="0.35">
      <c r="A58" s="44"/>
      <c r="B58" s="46"/>
      <c r="C58" s="44"/>
      <c r="D58" s="46"/>
      <c r="E58" s="43" t="str">
        <f>IF(C58="","",IF(_xlfn.IFNA(VLOOKUP(C58,BaseDatos[[#All],[Llave]:[Objetivo Geográfico]],6,0),"No encontrado")="","-",_xlfn.IFNA(VLOOKUP(C58,BaseDatos[[#All],[Llave]:[Objetivo Geográfico]],6,0),"-")))</f>
        <v/>
      </c>
      <c r="F58" s="45" t="str">
        <f>IF(C58="","",IF(_xlfn.IFNA(VLOOKUP(C58,BaseDatos[[#All],[Llave]:[Por Definir4]],13,0),"No encontrado")="","-",_xlfn.IFNA(VLOOKUP(C58,BaseDatos[[#All],[Llave]:[Por Definir4]],13,0),"-")))</f>
        <v/>
      </c>
      <c r="G58" s="43" t="str">
        <f>IF(C58="","",IF(_xlfn.IFNA(VLOOKUP(C58,BaseDatos[[#All],[Llave]:[Objetivo Geográfico]],2,0),"No disponible en la Base de Datos")="","-",_xlfn.IFNA(VLOOKUP(C58,BaseDatos[[#All],[Llave]:[Objetivo Geográfico]],2,0),"No disponible en la Base de Datos")))</f>
        <v/>
      </c>
      <c r="H58" s="43" t="str">
        <f>IF(C58="","",IF(_xlfn.IFNA(VLOOKUP(C58,BaseDatos[[#All],[Llave]:[Objetivo Geográfico]],11,0),"No encontrado")="","-",_xlfn.IFNA(VLOOKUP(C58,BaseDatos[[#All],[Llave]:[Objetivo Geográfico]],11,0),"-")))</f>
        <v/>
      </c>
      <c r="I58" s="43" t="str">
        <f>IF(C58="","",IF(_xlfn.IFNA(VLOOKUP(C58,BaseDatos[[#All],[Llave]:[Objetivo Geográfico]],12,0),"No encontrado")="","-",_xlfn.IFNA(VLOOKUP(C58,BaseDatos[[#All],[Llave]:[Objetivo Geográfico]],12,0),"-")))</f>
        <v/>
      </c>
      <c r="J58" s="2" t="str">
        <f>IF(C58="","",IF(_xlfn.IFNA(VLOOKUP(C58,BaseDatos[[#All],[Llave]:[Por Definir4]],14,0),"No encontrado")="","-",_xlfn.IFNA(VLOOKUP(C58,BaseDatos[[#All],[Llave]:[Objetivo Geográfico]],14,0),"-")))</f>
        <v/>
      </c>
      <c r="K58" s="2" t="str">
        <f>IF(C58="","",IF(_xlfn.IFNA(VLOOKUP(C58,BaseDatos[[#All],[Llave]:[Por Definir4]],15,0),"No encontrado")="","-",_xlfn.IFNA(VLOOKUP(C58,BaseDatos[[#All],[Llave]:[Objetivo Geográfico]],15,0),"-")))</f>
        <v/>
      </c>
      <c r="L58" s="2" t="str">
        <f>IF(C58="","",IF(_xlfn.IFNA(VLOOKUP(C58,BaseDatos[[#All],[Llave]:[Por Definir4]],16,0),"No encontrado")="","-",_xlfn.IFNA(VLOOKUP(C58,BaseDatos[[#All],[Llave]:[Objetivo Geográfico]],16,0),"-")))</f>
        <v/>
      </c>
      <c r="M58" s="2" t="str">
        <f>IF(C58="","",IF(_xlfn.IFNA(VLOOKUP(C58,BaseDatos[[#All],[Llave]:[Por Definir4]],17,0),"No encontrado")="","-",_xlfn.IFNA(VLOOKUP(C58,BaseDatos[[#All],[Llave]:[Objetivo Geográfico]],17,0),"-")))</f>
        <v/>
      </c>
    </row>
    <row r="59" spans="1:13" x14ac:dyDescent="0.35">
      <c r="A59" s="44"/>
      <c r="B59" s="46"/>
      <c r="C59" s="44"/>
      <c r="D59" s="46"/>
      <c r="E59" s="43" t="str">
        <f>IF(C59="","",IF(_xlfn.IFNA(VLOOKUP(C59,BaseDatos[[#All],[Llave]:[Objetivo Geográfico]],6,0),"No encontrado")="","-",_xlfn.IFNA(VLOOKUP(C59,BaseDatos[[#All],[Llave]:[Objetivo Geográfico]],6,0),"-")))</f>
        <v/>
      </c>
      <c r="F59" s="45" t="str">
        <f>IF(C59="","",IF(_xlfn.IFNA(VLOOKUP(C59,BaseDatos[[#All],[Llave]:[Por Definir4]],13,0),"No encontrado")="","-",_xlfn.IFNA(VLOOKUP(C59,BaseDatos[[#All],[Llave]:[Por Definir4]],13,0),"-")))</f>
        <v/>
      </c>
      <c r="G59" s="43" t="str">
        <f>IF(C59="","",IF(_xlfn.IFNA(VLOOKUP(C59,BaseDatos[[#All],[Llave]:[Objetivo Geográfico]],2,0),"No disponible en la Base de Datos")="","-",_xlfn.IFNA(VLOOKUP(C59,BaseDatos[[#All],[Llave]:[Objetivo Geográfico]],2,0),"No disponible en la Base de Datos")))</f>
        <v/>
      </c>
      <c r="H59" s="43" t="str">
        <f>IF(C59="","",IF(_xlfn.IFNA(VLOOKUP(C59,BaseDatos[[#All],[Llave]:[Objetivo Geográfico]],11,0),"No encontrado")="","-",_xlfn.IFNA(VLOOKUP(C59,BaseDatos[[#All],[Llave]:[Objetivo Geográfico]],11,0),"-")))</f>
        <v/>
      </c>
      <c r="I59" s="43" t="str">
        <f>IF(C59="","",IF(_xlfn.IFNA(VLOOKUP(C59,BaseDatos[[#All],[Llave]:[Objetivo Geográfico]],12,0),"No encontrado")="","-",_xlfn.IFNA(VLOOKUP(C59,BaseDatos[[#All],[Llave]:[Objetivo Geográfico]],12,0),"-")))</f>
        <v/>
      </c>
      <c r="J59" s="2" t="str">
        <f>IF(C59="","",IF(_xlfn.IFNA(VLOOKUP(C59,BaseDatos[[#All],[Llave]:[Por Definir4]],14,0),"No encontrado")="","-",_xlfn.IFNA(VLOOKUP(C59,BaseDatos[[#All],[Llave]:[Objetivo Geográfico]],14,0),"-")))</f>
        <v/>
      </c>
      <c r="K59" s="2" t="str">
        <f>IF(C59="","",IF(_xlfn.IFNA(VLOOKUP(C59,BaseDatos[[#All],[Llave]:[Por Definir4]],15,0),"No encontrado")="","-",_xlfn.IFNA(VLOOKUP(C59,BaseDatos[[#All],[Llave]:[Objetivo Geográfico]],15,0),"-")))</f>
        <v/>
      </c>
      <c r="L59" s="2" t="str">
        <f>IF(C59="","",IF(_xlfn.IFNA(VLOOKUP(C59,BaseDatos[[#All],[Llave]:[Por Definir4]],16,0),"No encontrado")="","-",_xlfn.IFNA(VLOOKUP(C59,BaseDatos[[#All],[Llave]:[Objetivo Geográfico]],16,0),"-")))</f>
        <v/>
      </c>
      <c r="M59" s="2" t="str">
        <f>IF(C59="","",IF(_xlfn.IFNA(VLOOKUP(C59,BaseDatos[[#All],[Llave]:[Por Definir4]],17,0),"No encontrado")="","-",_xlfn.IFNA(VLOOKUP(C59,BaseDatos[[#All],[Llave]:[Objetivo Geográfico]],17,0),"-")))</f>
        <v/>
      </c>
    </row>
    <row r="60" spans="1:13" x14ac:dyDescent="0.35">
      <c r="A60" s="44"/>
      <c r="B60" s="46"/>
      <c r="C60" s="44"/>
      <c r="D60" s="46"/>
      <c r="E60" s="43" t="str">
        <f>IF(C60="","",IF(_xlfn.IFNA(VLOOKUP(C60,BaseDatos[[#All],[Llave]:[Objetivo Geográfico]],6,0),"No encontrado")="","-",_xlfn.IFNA(VLOOKUP(C60,BaseDatos[[#All],[Llave]:[Objetivo Geográfico]],6,0),"-")))</f>
        <v/>
      </c>
      <c r="F60" s="45" t="str">
        <f>IF(C60="","",IF(_xlfn.IFNA(VLOOKUP(C60,BaseDatos[[#All],[Llave]:[Por Definir4]],13,0),"No encontrado")="","-",_xlfn.IFNA(VLOOKUP(C60,BaseDatos[[#All],[Llave]:[Por Definir4]],13,0),"-")))</f>
        <v/>
      </c>
      <c r="G60" s="43" t="str">
        <f>IF(C60="","",IF(_xlfn.IFNA(VLOOKUP(C60,BaseDatos[[#All],[Llave]:[Objetivo Geográfico]],2,0),"No disponible en la Base de Datos")="","-",_xlfn.IFNA(VLOOKUP(C60,BaseDatos[[#All],[Llave]:[Objetivo Geográfico]],2,0),"No disponible en la Base de Datos")))</f>
        <v/>
      </c>
      <c r="H60" s="43" t="str">
        <f>IF(C60="","",IF(_xlfn.IFNA(VLOOKUP(C60,BaseDatos[[#All],[Llave]:[Objetivo Geográfico]],11,0),"No encontrado")="","-",_xlfn.IFNA(VLOOKUP(C60,BaseDatos[[#All],[Llave]:[Objetivo Geográfico]],11,0),"-")))</f>
        <v/>
      </c>
      <c r="I60" s="43" t="str">
        <f>IF(C60="","",IF(_xlfn.IFNA(VLOOKUP(C60,BaseDatos[[#All],[Llave]:[Objetivo Geográfico]],12,0),"No encontrado")="","-",_xlfn.IFNA(VLOOKUP(C60,BaseDatos[[#All],[Llave]:[Objetivo Geográfico]],12,0),"-")))</f>
        <v/>
      </c>
      <c r="J60" s="2" t="str">
        <f>IF(C60="","",IF(_xlfn.IFNA(VLOOKUP(C60,BaseDatos[[#All],[Llave]:[Por Definir4]],14,0),"No encontrado")="","-",_xlfn.IFNA(VLOOKUP(C60,BaseDatos[[#All],[Llave]:[Objetivo Geográfico]],14,0),"-")))</f>
        <v/>
      </c>
      <c r="K60" s="2" t="str">
        <f>IF(C60="","",IF(_xlfn.IFNA(VLOOKUP(C60,BaseDatos[[#All],[Llave]:[Por Definir4]],15,0),"No encontrado")="","-",_xlfn.IFNA(VLOOKUP(C60,BaseDatos[[#All],[Llave]:[Objetivo Geográfico]],15,0),"-")))</f>
        <v/>
      </c>
      <c r="L60" s="2" t="str">
        <f>IF(C60="","",IF(_xlfn.IFNA(VLOOKUP(C60,BaseDatos[[#All],[Llave]:[Por Definir4]],16,0),"No encontrado")="","-",_xlfn.IFNA(VLOOKUP(C60,BaseDatos[[#All],[Llave]:[Objetivo Geográfico]],16,0),"-")))</f>
        <v/>
      </c>
      <c r="M60" s="2" t="str">
        <f>IF(C60="","",IF(_xlfn.IFNA(VLOOKUP(C60,BaseDatos[[#All],[Llave]:[Por Definir4]],17,0),"No encontrado")="","-",_xlfn.IFNA(VLOOKUP(C60,BaseDatos[[#All],[Llave]:[Objetivo Geográfico]],17,0),"-")))</f>
        <v/>
      </c>
    </row>
    <row r="61" spans="1:13" x14ac:dyDescent="0.35">
      <c r="A61" s="44"/>
      <c r="B61" s="46"/>
      <c r="C61" s="44"/>
      <c r="D61" s="46"/>
      <c r="E61" s="43" t="str">
        <f>IF(C61="","",IF(_xlfn.IFNA(VLOOKUP(C61,BaseDatos[[#All],[Llave]:[Objetivo Geográfico]],6,0),"No encontrado")="","-",_xlfn.IFNA(VLOOKUP(C61,BaseDatos[[#All],[Llave]:[Objetivo Geográfico]],6,0),"-")))</f>
        <v/>
      </c>
      <c r="F61" s="45" t="str">
        <f>IF(C61="","",IF(_xlfn.IFNA(VLOOKUP(C61,BaseDatos[[#All],[Llave]:[Por Definir4]],13,0),"No encontrado")="","-",_xlfn.IFNA(VLOOKUP(C61,BaseDatos[[#All],[Llave]:[Por Definir4]],13,0),"-")))</f>
        <v/>
      </c>
      <c r="G61" s="43" t="str">
        <f>IF(C61="","",IF(_xlfn.IFNA(VLOOKUP(C61,BaseDatos[[#All],[Llave]:[Objetivo Geográfico]],2,0),"No disponible en la Base de Datos")="","-",_xlfn.IFNA(VLOOKUP(C61,BaseDatos[[#All],[Llave]:[Objetivo Geográfico]],2,0),"No disponible en la Base de Datos")))</f>
        <v/>
      </c>
      <c r="H61" s="43" t="str">
        <f>IF(C61="","",IF(_xlfn.IFNA(VLOOKUP(C61,BaseDatos[[#All],[Llave]:[Objetivo Geográfico]],11,0),"No encontrado")="","-",_xlfn.IFNA(VLOOKUP(C61,BaseDatos[[#All],[Llave]:[Objetivo Geográfico]],11,0),"-")))</f>
        <v/>
      </c>
      <c r="I61" s="43" t="str">
        <f>IF(C61="","",IF(_xlfn.IFNA(VLOOKUP(C61,BaseDatos[[#All],[Llave]:[Objetivo Geográfico]],12,0),"No encontrado")="","-",_xlfn.IFNA(VLOOKUP(C61,BaseDatos[[#All],[Llave]:[Objetivo Geográfico]],12,0),"-")))</f>
        <v/>
      </c>
      <c r="J61" s="2" t="str">
        <f>IF(C61="","",IF(_xlfn.IFNA(VLOOKUP(C61,BaseDatos[[#All],[Llave]:[Por Definir4]],14,0),"No encontrado")="","-",_xlfn.IFNA(VLOOKUP(C61,BaseDatos[[#All],[Llave]:[Objetivo Geográfico]],14,0),"-")))</f>
        <v/>
      </c>
      <c r="K61" s="2" t="str">
        <f>IF(C61="","",IF(_xlfn.IFNA(VLOOKUP(C61,BaseDatos[[#All],[Llave]:[Por Definir4]],15,0),"No encontrado")="","-",_xlfn.IFNA(VLOOKUP(C61,BaseDatos[[#All],[Llave]:[Objetivo Geográfico]],15,0),"-")))</f>
        <v/>
      </c>
      <c r="L61" s="2" t="str">
        <f>IF(C61="","",IF(_xlfn.IFNA(VLOOKUP(C61,BaseDatos[[#All],[Llave]:[Por Definir4]],16,0),"No encontrado")="","-",_xlfn.IFNA(VLOOKUP(C61,BaseDatos[[#All],[Llave]:[Objetivo Geográfico]],16,0),"-")))</f>
        <v/>
      </c>
      <c r="M61" s="2" t="str">
        <f>IF(C61="","",IF(_xlfn.IFNA(VLOOKUP(C61,BaseDatos[[#All],[Llave]:[Por Definir4]],17,0),"No encontrado")="","-",_xlfn.IFNA(VLOOKUP(C61,BaseDatos[[#All],[Llave]:[Objetivo Geográfico]],17,0),"-")))</f>
        <v/>
      </c>
    </row>
    <row r="62" spans="1:13" x14ac:dyDescent="0.35">
      <c r="A62" s="44"/>
      <c r="B62" s="46"/>
      <c r="C62" s="44"/>
      <c r="D62" s="46"/>
      <c r="E62" s="43" t="str">
        <f>IF(C62="","",IF(_xlfn.IFNA(VLOOKUP(C62,BaseDatos[[#All],[Llave]:[Objetivo Geográfico]],6,0),"No encontrado")="","-",_xlfn.IFNA(VLOOKUP(C62,BaseDatos[[#All],[Llave]:[Objetivo Geográfico]],6,0),"-")))</f>
        <v/>
      </c>
      <c r="F62" s="45" t="str">
        <f>IF(C62="","",IF(_xlfn.IFNA(VLOOKUP(C62,BaseDatos[[#All],[Llave]:[Por Definir4]],13,0),"No encontrado")="","-",_xlfn.IFNA(VLOOKUP(C62,BaseDatos[[#All],[Llave]:[Por Definir4]],13,0),"-")))</f>
        <v/>
      </c>
      <c r="G62" s="43" t="str">
        <f>IF(C62="","",IF(_xlfn.IFNA(VLOOKUP(C62,BaseDatos[[#All],[Llave]:[Objetivo Geográfico]],2,0),"No disponible en la Base de Datos")="","-",_xlfn.IFNA(VLOOKUP(C62,BaseDatos[[#All],[Llave]:[Objetivo Geográfico]],2,0),"No disponible en la Base de Datos")))</f>
        <v/>
      </c>
      <c r="H62" s="43" t="str">
        <f>IF(C62="","",IF(_xlfn.IFNA(VLOOKUP(C62,BaseDatos[[#All],[Llave]:[Objetivo Geográfico]],11,0),"No encontrado")="","-",_xlfn.IFNA(VLOOKUP(C62,BaseDatos[[#All],[Llave]:[Objetivo Geográfico]],11,0),"-")))</f>
        <v/>
      </c>
      <c r="I62" s="43" t="str">
        <f>IF(C62="","",IF(_xlfn.IFNA(VLOOKUP(C62,BaseDatos[[#All],[Llave]:[Objetivo Geográfico]],12,0),"No encontrado")="","-",_xlfn.IFNA(VLOOKUP(C62,BaseDatos[[#All],[Llave]:[Objetivo Geográfico]],12,0),"-")))</f>
        <v/>
      </c>
      <c r="J62" s="2" t="str">
        <f>IF(C62="","",IF(_xlfn.IFNA(VLOOKUP(C62,BaseDatos[[#All],[Llave]:[Por Definir4]],14,0),"No encontrado")="","-",_xlfn.IFNA(VLOOKUP(C62,BaseDatos[[#All],[Llave]:[Objetivo Geográfico]],14,0),"-")))</f>
        <v/>
      </c>
      <c r="K62" s="2" t="str">
        <f>IF(C62="","",IF(_xlfn.IFNA(VLOOKUP(C62,BaseDatos[[#All],[Llave]:[Por Definir4]],15,0),"No encontrado")="","-",_xlfn.IFNA(VLOOKUP(C62,BaseDatos[[#All],[Llave]:[Objetivo Geográfico]],15,0),"-")))</f>
        <v/>
      </c>
      <c r="L62" s="2" t="str">
        <f>IF(C62="","",IF(_xlfn.IFNA(VLOOKUP(C62,BaseDatos[[#All],[Llave]:[Por Definir4]],16,0),"No encontrado")="","-",_xlfn.IFNA(VLOOKUP(C62,BaseDatos[[#All],[Llave]:[Objetivo Geográfico]],16,0),"-")))</f>
        <v/>
      </c>
      <c r="M62" s="2" t="str">
        <f>IF(C62="","",IF(_xlfn.IFNA(VLOOKUP(C62,BaseDatos[[#All],[Llave]:[Por Definir4]],17,0),"No encontrado")="","-",_xlfn.IFNA(VLOOKUP(C62,BaseDatos[[#All],[Llave]:[Objetivo Geográfico]],17,0),"-")))</f>
        <v/>
      </c>
    </row>
    <row r="63" spans="1:13" x14ac:dyDescent="0.35">
      <c r="A63" s="44"/>
      <c r="B63" s="46"/>
      <c r="C63" s="44"/>
      <c r="D63" s="46"/>
      <c r="E63" s="43" t="str">
        <f>IF(C63="","",IF(_xlfn.IFNA(VLOOKUP(C63,BaseDatos[[#All],[Llave]:[Objetivo Geográfico]],6,0),"No encontrado")="","-",_xlfn.IFNA(VLOOKUP(C63,BaseDatos[[#All],[Llave]:[Objetivo Geográfico]],6,0),"-")))</f>
        <v/>
      </c>
      <c r="F63" s="45" t="str">
        <f>IF(C63="","",IF(_xlfn.IFNA(VLOOKUP(C63,BaseDatos[[#All],[Llave]:[Por Definir4]],13,0),"No encontrado")="","-",_xlfn.IFNA(VLOOKUP(C63,BaseDatos[[#All],[Llave]:[Por Definir4]],13,0),"-")))</f>
        <v/>
      </c>
      <c r="G63" s="43" t="str">
        <f>IF(C63="","",IF(_xlfn.IFNA(VLOOKUP(C63,BaseDatos[[#All],[Llave]:[Objetivo Geográfico]],2,0),"No disponible en la Base de Datos")="","-",_xlfn.IFNA(VLOOKUP(C63,BaseDatos[[#All],[Llave]:[Objetivo Geográfico]],2,0),"No disponible en la Base de Datos")))</f>
        <v/>
      </c>
      <c r="H63" s="43" t="str">
        <f>IF(C63="","",IF(_xlfn.IFNA(VLOOKUP(C63,BaseDatos[[#All],[Llave]:[Objetivo Geográfico]],11,0),"No encontrado")="","-",_xlfn.IFNA(VLOOKUP(C63,BaseDatos[[#All],[Llave]:[Objetivo Geográfico]],11,0),"-")))</f>
        <v/>
      </c>
      <c r="I63" s="43" t="str">
        <f>IF(C63="","",IF(_xlfn.IFNA(VLOOKUP(C63,BaseDatos[[#All],[Llave]:[Objetivo Geográfico]],12,0),"No encontrado")="","-",_xlfn.IFNA(VLOOKUP(C63,BaseDatos[[#All],[Llave]:[Objetivo Geográfico]],12,0),"-")))</f>
        <v/>
      </c>
      <c r="J63" s="2" t="str">
        <f>IF(C63="","",IF(_xlfn.IFNA(VLOOKUP(C63,BaseDatos[[#All],[Llave]:[Por Definir4]],14,0),"No encontrado")="","-",_xlfn.IFNA(VLOOKUP(C63,BaseDatos[[#All],[Llave]:[Objetivo Geográfico]],14,0),"-")))</f>
        <v/>
      </c>
      <c r="K63" s="2" t="str">
        <f>IF(C63="","",IF(_xlfn.IFNA(VLOOKUP(C63,BaseDatos[[#All],[Llave]:[Por Definir4]],15,0),"No encontrado")="","-",_xlfn.IFNA(VLOOKUP(C63,BaseDatos[[#All],[Llave]:[Objetivo Geográfico]],15,0),"-")))</f>
        <v/>
      </c>
      <c r="L63" s="2" t="str">
        <f>IF(C63="","",IF(_xlfn.IFNA(VLOOKUP(C63,BaseDatos[[#All],[Llave]:[Por Definir4]],16,0),"No encontrado")="","-",_xlfn.IFNA(VLOOKUP(C63,BaseDatos[[#All],[Llave]:[Objetivo Geográfico]],16,0),"-")))</f>
        <v/>
      </c>
      <c r="M63" s="2" t="str">
        <f>IF(C63="","",IF(_xlfn.IFNA(VLOOKUP(C63,BaseDatos[[#All],[Llave]:[Por Definir4]],17,0),"No encontrado")="","-",_xlfn.IFNA(VLOOKUP(C63,BaseDatos[[#All],[Llave]:[Objetivo Geográfico]],17,0),"-")))</f>
        <v/>
      </c>
    </row>
    <row r="64" spans="1:13" x14ac:dyDescent="0.35">
      <c r="A64" s="44"/>
      <c r="B64" s="46"/>
      <c r="C64" s="44"/>
      <c r="D64" s="46"/>
      <c r="E64" s="43" t="str">
        <f>IF(C64="","",IF(_xlfn.IFNA(VLOOKUP(C64,BaseDatos[[#All],[Llave]:[Objetivo Geográfico]],6,0),"No encontrado")="","-",_xlfn.IFNA(VLOOKUP(C64,BaseDatos[[#All],[Llave]:[Objetivo Geográfico]],6,0),"-")))</f>
        <v/>
      </c>
      <c r="F64" s="45" t="str">
        <f>IF(C64="","",IF(_xlfn.IFNA(VLOOKUP(C64,BaseDatos[[#All],[Llave]:[Por Definir4]],13,0),"No encontrado")="","-",_xlfn.IFNA(VLOOKUP(C64,BaseDatos[[#All],[Llave]:[Por Definir4]],13,0),"-")))</f>
        <v/>
      </c>
      <c r="G64" s="43" t="str">
        <f>IF(C64="","",IF(_xlfn.IFNA(VLOOKUP(C64,BaseDatos[[#All],[Llave]:[Objetivo Geográfico]],2,0),"No disponible en la Base de Datos")="","-",_xlfn.IFNA(VLOOKUP(C64,BaseDatos[[#All],[Llave]:[Objetivo Geográfico]],2,0),"No disponible en la Base de Datos")))</f>
        <v/>
      </c>
      <c r="H64" s="43" t="str">
        <f>IF(C64="","",IF(_xlfn.IFNA(VLOOKUP(C64,BaseDatos[[#All],[Llave]:[Objetivo Geográfico]],11,0),"No encontrado")="","-",_xlfn.IFNA(VLOOKUP(C64,BaseDatos[[#All],[Llave]:[Objetivo Geográfico]],11,0),"-")))</f>
        <v/>
      </c>
      <c r="I64" s="43" t="str">
        <f>IF(C64="","",IF(_xlfn.IFNA(VLOOKUP(C64,BaseDatos[[#All],[Llave]:[Objetivo Geográfico]],12,0),"No encontrado")="","-",_xlfn.IFNA(VLOOKUP(C64,BaseDatos[[#All],[Llave]:[Objetivo Geográfico]],12,0),"-")))</f>
        <v/>
      </c>
      <c r="J64" s="2" t="str">
        <f>IF(C64="","",IF(_xlfn.IFNA(VLOOKUP(C64,BaseDatos[[#All],[Llave]:[Por Definir4]],14,0),"No encontrado")="","-",_xlfn.IFNA(VLOOKUP(C64,BaseDatos[[#All],[Llave]:[Objetivo Geográfico]],14,0),"-")))</f>
        <v/>
      </c>
      <c r="K64" s="2" t="str">
        <f>IF(C64="","",IF(_xlfn.IFNA(VLOOKUP(C64,BaseDatos[[#All],[Llave]:[Por Definir4]],15,0),"No encontrado")="","-",_xlfn.IFNA(VLOOKUP(C64,BaseDatos[[#All],[Llave]:[Objetivo Geográfico]],15,0),"-")))</f>
        <v/>
      </c>
      <c r="L64" s="2" t="str">
        <f>IF(C64="","",IF(_xlfn.IFNA(VLOOKUP(C64,BaseDatos[[#All],[Llave]:[Por Definir4]],16,0),"No encontrado")="","-",_xlfn.IFNA(VLOOKUP(C64,BaseDatos[[#All],[Llave]:[Objetivo Geográfico]],16,0),"-")))</f>
        <v/>
      </c>
      <c r="M64" s="2" t="str">
        <f>IF(C64="","",IF(_xlfn.IFNA(VLOOKUP(C64,BaseDatos[[#All],[Llave]:[Por Definir4]],17,0),"No encontrado")="","-",_xlfn.IFNA(VLOOKUP(C64,BaseDatos[[#All],[Llave]:[Objetivo Geográfico]],17,0),"-")))</f>
        <v/>
      </c>
    </row>
    <row r="65" spans="1:13" x14ac:dyDescent="0.35">
      <c r="A65" s="44"/>
      <c r="B65" s="46"/>
      <c r="C65" s="44"/>
      <c r="D65" s="46"/>
      <c r="E65" s="43" t="str">
        <f>IF(C65="","",IF(_xlfn.IFNA(VLOOKUP(C65,BaseDatos[[#All],[Llave]:[Objetivo Geográfico]],6,0),"No encontrado")="","-",_xlfn.IFNA(VLOOKUP(C65,BaseDatos[[#All],[Llave]:[Objetivo Geográfico]],6,0),"-")))</f>
        <v/>
      </c>
      <c r="F65" s="45" t="str">
        <f>IF(C65="","",IF(_xlfn.IFNA(VLOOKUP(C65,BaseDatos[[#All],[Llave]:[Por Definir4]],13,0),"No encontrado")="","-",_xlfn.IFNA(VLOOKUP(C65,BaseDatos[[#All],[Llave]:[Por Definir4]],13,0),"-")))</f>
        <v/>
      </c>
      <c r="G65" s="43" t="str">
        <f>IF(C65="","",IF(_xlfn.IFNA(VLOOKUP(C65,BaseDatos[[#All],[Llave]:[Objetivo Geográfico]],2,0),"No disponible en la Base de Datos")="","-",_xlfn.IFNA(VLOOKUP(C65,BaseDatos[[#All],[Llave]:[Objetivo Geográfico]],2,0),"No disponible en la Base de Datos")))</f>
        <v/>
      </c>
      <c r="H65" s="43" t="str">
        <f>IF(C65="","",IF(_xlfn.IFNA(VLOOKUP(C65,BaseDatos[[#All],[Llave]:[Objetivo Geográfico]],11,0),"No encontrado")="","-",_xlfn.IFNA(VLOOKUP(C65,BaseDatos[[#All],[Llave]:[Objetivo Geográfico]],11,0),"-")))</f>
        <v/>
      </c>
      <c r="I65" s="43" t="str">
        <f>IF(C65="","",IF(_xlfn.IFNA(VLOOKUP(C65,BaseDatos[[#All],[Llave]:[Objetivo Geográfico]],12,0),"No encontrado")="","-",_xlfn.IFNA(VLOOKUP(C65,BaseDatos[[#All],[Llave]:[Objetivo Geográfico]],12,0),"-")))</f>
        <v/>
      </c>
      <c r="J65" s="2" t="str">
        <f>IF(C65="","",IF(_xlfn.IFNA(VLOOKUP(C65,BaseDatos[[#All],[Llave]:[Por Definir4]],14,0),"No encontrado")="","-",_xlfn.IFNA(VLOOKUP(C65,BaseDatos[[#All],[Llave]:[Objetivo Geográfico]],14,0),"-")))</f>
        <v/>
      </c>
      <c r="K65" s="2" t="str">
        <f>IF(C65="","",IF(_xlfn.IFNA(VLOOKUP(C65,BaseDatos[[#All],[Llave]:[Por Definir4]],15,0),"No encontrado")="","-",_xlfn.IFNA(VLOOKUP(C65,BaseDatos[[#All],[Llave]:[Objetivo Geográfico]],15,0),"-")))</f>
        <v/>
      </c>
      <c r="L65" s="2" t="str">
        <f>IF(C65="","",IF(_xlfn.IFNA(VLOOKUP(C65,BaseDatos[[#All],[Llave]:[Por Definir4]],16,0),"No encontrado")="","-",_xlfn.IFNA(VLOOKUP(C65,BaseDatos[[#All],[Llave]:[Objetivo Geográfico]],16,0),"-")))</f>
        <v/>
      </c>
      <c r="M65" s="2" t="str">
        <f>IF(C65="","",IF(_xlfn.IFNA(VLOOKUP(C65,BaseDatos[[#All],[Llave]:[Por Definir4]],17,0),"No encontrado")="","-",_xlfn.IFNA(VLOOKUP(C65,BaseDatos[[#All],[Llave]:[Objetivo Geográfico]],17,0),"-")))</f>
        <v/>
      </c>
    </row>
    <row r="66" spans="1:13" x14ac:dyDescent="0.35">
      <c r="A66" s="44"/>
      <c r="B66" s="46"/>
      <c r="C66" s="44"/>
      <c r="D66" s="46"/>
      <c r="E66" s="43" t="str">
        <f>IF(C66="","",IF(_xlfn.IFNA(VLOOKUP(C66,BaseDatos[[#All],[Llave]:[Objetivo Geográfico]],6,0),"No encontrado")="","-",_xlfn.IFNA(VLOOKUP(C66,BaseDatos[[#All],[Llave]:[Objetivo Geográfico]],6,0),"-")))</f>
        <v/>
      </c>
      <c r="F66" s="45" t="str">
        <f>IF(C66="","",IF(_xlfn.IFNA(VLOOKUP(C66,BaseDatos[[#All],[Llave]:[Por Definir4]],13,0),"No encontrado")="","-",_xlfn.IFNA(VLOOKUP(C66,BaseDatos[[#All],[Llave]:[Por Definir4]],13,0),"-")))</f>
        <v/>
      </c>
      <c r="G66" s="43" t="str">
        <f>IF(C66="","",IF(_xlfn.IFNA(VLOOKUP(C66,BaseDatos[[#All],[Llave]:[Objetivo Geográfico]],2,0),"No disponible en la Base de Datos")="","-",_xlfn.IFNA(VLOOKUP(C66,BaseDatos[[#All],[Llave]:[Objetivo Geográfico]],2,0),"No disponible en la Base de Datos")))</f>
        <v/>
      </c>
      <c r="H66" s="43" t="str">
        <f>IF(C66="","",IF(_xlfn.IFNA(VLOOKUP(C66,BaseDatos[[#All],[Llave]:[Objetivo Geográfico]],11,0),"No encontrado")="","-",_xlfn.IFNA(VLOOKUP(C66,BaseDatos[[#All],[Llave]:[Objetivo Geográfico]],11,0),"-")))</f>
        <v/>
      </c>
      <c r="I66" s="43" t="str">
        <f>IF(C66="","",IF(_xlfn.IFNA(VLOOKUP(C66,BaseDatos[[#All],[Llave]:[Objetivo Geográfico]],12,0),"No encontrado")="","-",_xlfn.IFNA(VLOOKUP(C66,BaseDatos[[#All],[Llave]:[Objetivo Geográfico]],12,0),"-")))</f>
        <v/>
      </c>
      <c r="J66" s="2" t="str">
        <f>IF(C66="","",IF(_xlfn.IFNA(VLOOKUP(C66,BaseDatos[[#All],[Llave]:[Por Definir4]],14,0),"No encontrado")="","-",_xlfn.IFNA(VLOOKUP(C66,BaseDatos[[#All],[Llave]:[Objetivo Geográfico]],14,0),"-")))</f>
        <v/>
      </c>
      <c r="K66" s="2" t="str">
        <f>IF(C66="","",IF(_xlfn.IFNA(VLOOKUP(C66,BaseDatos[[#All],[Llave]:[Por Definir4]],15,0),"No encontrado")="","-",_xlfn.IFNA(VLOOKUP(C66,BaseDatos[[#All],[Llave]:[Objetivo Geográfico]],15,0),"-")))</f>
        <v/>
      </c>
      <c r="L66" s="2" t="str">
        <f>IF(C66="","",IF(_xlfn.IFNA(VLOOKUP(C66,BaseDatos[[#All],[Llave]:[Por Definir4]],16,0),"No encontrado")="","-",_xlfn.IFNA(VLOOKUP(C66,BaseDatos[[#All],[Llave]:[Objetivo Geográfico]],16,0),"-")))</f>
        <v/>
      </c>
      <c r="M66" s="2" t="str">
        <f>IF(C66="","",IF(_xlfn.IFNA(VLOOKUP(C66,BaseDatos[[#All],[Llave]:[Por Definir4]],17,0),"No encontrado")="","-",_xlfn.IFNA(VLOOKUP(C66,BaseDatos[[#All],[Llave]:[Objetivo Geográfico]],17,0),"-")))</f>
        <v/>
      </c>
    </row>
    <row r="67" spans="1:13" x14ac:dyDescent="0.35">
      <c r="A67" s="44"/>
      <c r="B67" s="46"/>
      <c r="C67" s="44"/>
      <c r="D67" s="46"/>
      <c r="E67" s="43" t="str">
        <f>IF(C67="","",IF(_xlfn.IFNA(VLOOKUP(C67,BaseDatos[[#All],[Llave]:[Objetivo Geográfico]],6,0),"No encontrado")="","-",_xlfn.IFNA(VLOOKUP(C67,BaseDatos[[#All],[Llave]:[Objetivo Geográfico]],6,0),"-")))</f>
        <v/>
      </c>
      <c r="F67" s="45" t="str">
        <f>IF(C67="","",IF(_xlfn.IFNA(VLOOKUP(C67,BaseDatos[[#All],[Llave]:[Por Definir4]],13,0),"No encontrado")="","-",_xlfn.IFNA(VLOOKUP(C67,BaseDatos[[#All],[Llave]:[Por Definir4]],13,0),"-")))</f>
        <v/>
      </c>
      <c r="G67" s="43" t="str">
        <f>IF(C67="","",IF(_xlfn.IFNA(VLOOKUP(C67,BaseDatos[[#All],[Llave]:[Objetivo Geográfico]],2,0),"No disponible en la Base de Datos")="","-",_xlfn.IFNA(VLOOKUP(C67,BaseDatos[[#All],[Llave]:[Objetivo Geográfico]],2,0),"No disponible en la Base de Datos")))</f>
        <v/>
      </c>
      <c r="H67" s="43" t="str">
        <f>IF(C67="","",IF(_xlfn.IFNA(VLOOKUP(C67,BaseDatos[[#All],[Llave]:[Objetivo Geográfico]],11,0),"No encontrado")="","-",_xlfn.IFNA(VLOOKUP(C67,BaseDatos[[#All],[Llave]:[Objetivo Geográfico]],11,0),"-")))</f>
        <v/>
      </c>
      <c r="I67" s="43" t="str">
        <f>IF(C67="","",IF(_xlfn.IFNA(VLOOKUP(C67,BaseDatos[[#All],[Llave]:[Objetivo Geográfico]],12,0),"No encontrado")="","-",_xlfn.IFNA(VLOOKUP(C67,BaseDatos[[#All],[Llave]:[Objetivo Geográfico]],12,0),"-")))</f>
        <v/>
      </c>
      <c r="J67" s="2" t="str">
        <f>IF(C67="","",IF(_xlfn.IFNA(VLOOKUP(C67,BaseDatos[[#All],[Llave]:[Por Definir4]],14,0),"No encontrado")="","-",_xlfn.IFNA(VLOOKUP(C67,BaseDatos[[#All],[Llave]:[Objetivo Geográfico]],14,0),"-")))</f>
        <v/>
      </c>
      <c r="K67" s="2" t="str">
        <f>IF(C67="","",IF(_xlfn.IFNA(VLOOKUP(C67,BaseDatos[[#All],[Llave]:[Por Definir4]],15,0),"No encontrado")="","-",_xlfn.IFNA(VLOOKUP(C67,BaseDatos[[#All],[Llave]:[Objetivo Geográfico]],15,0),"-")))</f>
        <v/>
      </c>
      <c r="L67" s="2" t="str">
        <f>IF(C67="","",IF(_xlfn.IFNA(VLOOKUP(C67,BaseDatos[[#All],[Llave]:[Por Definir4]],16,0),"No encontrado")="","-",_xlfn.IFNA(VLOOKUP(C67,BaseDatos[[#All],[Llave]:[Objetivo Geográfico]],16,0),"-")))</f>
        <v/>
      </c>
      <c r="M67" s="2" t="str">
        <f>IF(C67="","",IF(_xlfn.IFNA(VLOOKUP(C67,BaseDatos[[#All],[Llave]:[Por Definir4]],17,0),"No encontrado")="","-",_xlfn.IFNA(VLOOKUP(C67,BaseDatos[[#All],[Llave]:[Objetivo Geográfico]],17,0),"-")))</f>
        <v/>
      </c>
    </row>
    <row r="68" spans="1:13" x14ac:dyDescent="0.35">
      <c r="A68" s="44"/>
      <c r="B68" s="46"/>
      <c r="C68" s="44"/>
      <c r="D68" s="46"/>
      <c r="E68" s="43" t="str">
        <f>IF(C68="","",IF(_xlfn.IFNA(VLOOKUP(C68,BaseDatos[[#All],[Llave]:[Objetivo Geográfico]],6,0),"No encontrado")="","-",_xlfn.IFNA(VLOOKUP(C68,BaseDatos[[#All],[Llave]:[Objetivo Geográfico]],6,0),"-")))</f>
        <v/>
      </c>
      <c r="F68" s="45" t="str">
        <f>IF(C68="","",IF(_xlfn.IFNA(VLOOKUP(C68,BaseDatos[[#All],[Llave]:[Por Definir4]],13,0),"No encontrado")="","-",_xlfn.IFNA(VLOOKUP(C68,BaseDatos[[#All],[Llave]:[Por Definir4]],13,0),"-")))</f>
        <v/>
      </c>
      <c r="G68" s="43" t="str">
        <f>IF(C68="","",IF(_xlfn.IFNA(VLOOKUP(C68,BaseDatos[[#All],[Llave]:[Objetivo Geográfico]],2,0),"No disponible en la Base de Datos")="","-",_xlfn.IFNA(VLOOKUP(C68,BaseDatos[[#All],[Llave]:[Objetivo Geográfico]],2,0),"No disponible en la Base de Datos")))</f>
        <v/>
      </c>
      <c r="H68" s="43" t="str">
        <f>IF(C68="","",IF(_xlfn.IFNA(VLOOKUP(C68,BaseDatos[[#All],[Llave]:[Objetivo Geográfico]],11,0),"No encontrado")="","-",_xlfn.IFNA(VLOOKUP(C68,BaseDatos[[#All],[Llave]:[Objetivo Geográfico]],11,0),"-")))</f>
        <v/>
      </c>
      <c r="I68" s="43" t="str">
        <f>IF(C68="","",IF(_xlfn.IFNA(VLOOKUP(C68,BaseDatos[[#All],[Llave]:[Objetivo Geográfico]],12,0),"No encontrado")="","-",_xlfn.IFNA(VLOOKUP(C68,BaseDatos[[#All],[Llave]:[Objetivo Geográfico]],12,0),"-")))</f>
        <v/>
      </c>
      <c r="J68" s="2" t="str">
        <f>IF(C68="","",IF(_xlfn.IFNA(VLOOKUP(C68,BaseDatos[[#All],[Llave]:[Por Definir4]],14,0),"No encontrado")="","-",_xlfn.IFNA(VLOOKUP(C68,BaseDatos[[#All],[Llave]:[Objetivo Geográfico]],14,0),"-")))</f>
        <v/>
      </c>
      <c r="K68" s="2" t="str">
        <f>IF(C68="","",IF(_xlfn.IFNA(VLOOKUP(C68,BaseDatos[[#All],[Llave]:[Por Definir4]],15,0),"No encontrado")="","-",_xlfn.IFNA(VLOOKUP(C68,BaseDatos[[#All],[Llave]:[Objetivo Geográfico]],15,0),"-")))</f>
        <v/>
      </c>
      <c r="L68" s="2" t="str">
        <f>IF(C68="","",IF(_xlfn.IFNA(VLOOKUP(C68,BaseDatos[[#All],[Llave]:[Por Definir4]],16,0),"No encontrado")="","-",_xlfn.IFNA(VLOOKUP(C68,BaseDatos[[#All],[Llave]:[Objetivo Geográfico]],16,0),"-")))</f>
        <v/>
      </c>
      <c r="M68" s="2" t="str">
        <f>IF(C68="","",IF(_xlfn.IFNA(VLOOKUP(C68,BaseDatos[[#All],[Llave]:[Por Definir4]],17,0),"No encontrado")="","-",_xlfn.IFNA(VLOOKUP(C68,BaseDatos[[#All],[Llave]:[Objetivo Geográfico]],17,0),"-")))</f>
        <v/>
      </c>
    </row>
    <row r="69" spans="1:13" x14ac:dyDescent="0.35">
      <c r="A69" s="44"/>
      <c r="B69" s="46"/>
      <c r="C69" s="44"/>
      <c r="D69" s="46"/>
      <c r="E69" s="43" t="str">
        <f>IF(C69="","",IF(_xlfn.IFNA(VLOOKUP(C69,BaseDatos[[#All],[Llave]:[Objetivo Geográfico]],6,0),"No encontrado")="","-",_xlfn.IFNA(VLOOKUP(C69,BaseDatos[[#All],[Llave]:[Objetivo Geográfico]],6,0),"-")))</f>
        <v/>
      </c>
      <c r="F69" s="45" t="str">
        <f>IF(C69="","",IF(_xlfn.IFNA(VLOOKUP(C69,BaseDatos[[#All],[Llave]:[Por Definir4]],13,0),"No encontrado")="","-",_xlfn.IFNA(VLOOKUP(C69,BaseDatos[[#All],[Llave]:[Por Definir4]],13,0),"-")))</f>
        <v/>
      </c>
      <c r="G69" s="43" t="str">
        <f>IF(C69="","",IF(_xlfn.IFNA(VLOOKUP(C69,BaseDatos[[#All],[Llave]:[Objetivo Geográfico]],2,0),"No disponible en la Base de Datos")="","-",_xlfn.IFNA(VLOOKUP(C69,BaseDatos[[#All],[Llave]:[Objetivo Geográfico]],2,0),"No disponible en la Base de Datos")))</f>
        <v/>
      </c>
      <c r="H69" s="43" t="str">
        <f>IF(C69="","",IF(_xlfn.IFNA(VLOOKUP(C69,BaseDatos[[#All],[Llave]:[Objetivo Geográfico]],11,0),"No encontrado")="","-",_xlfn.IFNA(VLOOKUP(C69,BaseDatos[[#All],[Llave]:[Objetivo Geográfico]],11,0),"-")))</f>
        <v/>
      </c>
      <c r="I69" s="43" t="str">
        <f>IF(C69="","",IF(_xlfn.IFNA(VLOOKUP(C69,BaseDatos[[#All],[Llave]:[Objetivo Geográfico]],12,0),"No encontrado")="","-",_xlfn.IFNA(VLOOKUP(C69,BaseDatos[[#All],[Llave]:[Objetivo Geográfico]],12,0),"-")))</f>
        <v/>
      </c>
      <c r="J69" s="2" t="str">
        <f>IF(C69="","",IF(_xlfn.IFNA(VLOOKUP(C69,BaseDatos[[#All],[Llave]:[Por Definir4]],14,0),"No encontrado")="","-",_xlfn.IFNA(VLOOKUP(C69,BaseDatos[[#All],[Llave]:[Objetivo Geográfico]],14,0),"-")))</f>
        <v/>
      </c>
      <c r="K69" s="2" t="str">
        <f>IF(C69="","",IF(_xlfn.IFNA(VLOOKUP(C69,BaseDatos[[#All],[Llave]:[Por Definir4]],15,0),"No encontrado")="","-",_xlfn.IFNA(VLOOKUP(C69,BaseDatos[[#All],[Llave]:[Objetivo Geográfico]],15,0),"-")))</f>
        <v/>
      </c>
      <c r="L69" s="2" t="str">
        <f>IF(C69="","",IF(_xlfn.IFNA(VLOOKUP(C69,BaseDatos[[#All],[Llave]:[Por Definir4]],16,0),"No encontrado")="","-",_xlfn.IFNA(VLOOKUP(C69,BaseDatos[[#All],[Llave]:[Objetivo Geográfico]],16,0),"-")))</f>
        <v/>
      </c>
      <c r="M69" s="2" t="str">
        <f>IF(C69="","",IF(_xlfn.IFNA(VLOOKUP(C69,BaseDatos[[#All],[Llave]:[Por Definir4]],17,0),"No encontrado")="","-",_xlfn.IFNA(VLOOKUP(C69,BaseDatos[[#All],[Llave]:[Objetivo Geográfico]],17,0),"-")))</f>
        <v/>
      </c>
    </row>
    <row r="70" spans="1:13" x14ac:dyDescent="0.35">
      <c r="A70" s="44"/>
      <c r="B70" s="46"/>
      <c r="C70" s="44"/>
      <c r="D70" s="46"/>
      <c r="E70" s="43" t="str">
        <f>IF(C70="","",IF(_xlfn.IFNA(VLOOKUP(C70,BaseDatos[[#All],[Llave]:[Objetivo Geográfico]],6,0),"No encontrado")="","-",_xlfn.IFNA(VLOOKUP(C70,BaseDatos[[#All],[Llave]:[Objetivo Geográfico]],6,0),"-")))</f>
        <v/>
      </c>
      <c r="F70" s="45" t="str">
        <f>IF(C70="","",IF(_xlfn.IFNA(VLOOKUP(C70,BaseDatos[[#All],[Llave]:[Por Definir4]],13,0),"No encontrado")="","-",_xlfn.IFNA(VLOOKUP(C70,BaseDatos[[#All],[Llave]:[Por Definir4]],13,0),"-")))</f>
        <v/>
      </c>
      <c r="G70" s="43" t="str">
        <f>IF(C70="","",IF(_xlfn.IFNA(VLOOKUP(C70,BaseDatos[[#All],[Llave]:[Objetivo Geográfico]],2,0),"No disponible en la Base de Datos")="","-",_xlfn.IFNA(VLOOKUP(C70,BaseDatos[[#All],[Llave]:[Objetivo Geográfico]],2,0),"No disponible en la Base de Datos")))</f>
        <v/>
      </c>
      <c r="H70" s="43" t="str">
        <f>IF(C70="","",IF(_xlfn.IFNA(VLOOKUP(C70,BaseDatos[[#All],[Llave]:[Objetivo Geográfico]],11,0),"No encontrado")="","-",_xlfn.IFNA(VLOOKUP(C70,BaseDatos[[#All],[Llave]:[Objetivo Geográfico]],11,0),"-")))</f>
        <v/>
      </c>
      <c r="I70" s="43" t="str">
        <f>IF(C70="","",IF(_xlfn.IFNA(VLOOKUP(C70,BaseDatos[[#All],[Llave]:[Objetivo Geográfico]],12,0),"No encontrado")="","-",_xlfn.IFNA(VLOOKUP(C70,BaseDatos[[#All],[Llave]:[Objetivo Geográfico]],12,0),"-")))</f>
        <v/>
      </c>
      <c r="J70" s="2" t="str">
        <f>IF(C70="","",IF(_xlfn.IFNA(VLOOKUP(C70,BaseDatos[[#All],[Llave]:[Por Definir4]],14,0),"No encontrado")="","-",_xlfn.IFNA(VLOOKUP(C70,BaseDatos[[#All],[Llave]:[Objetivo Geográfico]],14,0),"-")))</f>
        <v/>
      </c>
      <c r="K70" s="2" t="str">
        <f>IF(C70="","",IF(_xlfn.IFNA(VLOOKUP(C70,BaseDatos[[#All],[Llave]:[Por Definir4]],15,0),"No encontrado")="","-",_xlfn.IFNA(VLOOKUP(C70,BaseDatos[[#All],[Llave]:[Objetivo Geográfico]],15,0),"-")))</f>
        <v/>
      </c>
      <c r="L70" s="2" t="str">
        <f>IF(C70="","",IF(_xlfn.IFNA(VLOOKUP(C70,BaseDatos[[#All],[Llave]:[Por Definir4]],16,0),"No encontrado")="","-",_xlfn.IFNA(VLOOKUP(C70,BaseDatos[[#All],[Llave]:[Objetivo Geográfico]],16,0),"-")))</f>
        <v/>
      </c>
      <c r="M70" s="2" t="str">
        <f>IF(C70="","",IF(_xlfn.IFNA(VLOOKUP(C70,BaseDatos[[#All],[Llave]:[Por Definir4]],17,0),"No encontrado")="","-",_xlfn.IFNA(VLOOKUP(C70,BaseDatos[[#All],[Llave]:[Objetivo Geográfico]],17,0),"-")))</f>
        <v/>
      </c>
    </row>
    <row r="71" spans="1:13" x14ac:dyDescent="0.35">
      <c r="A71" s="44"/>
      <c r="B71" s="46"/>
      <c r="C71" s="44"/>
      <c r="D71" s="46"/>
      <c r="E71" s="43" t="str">
        <f>IF(C71="","",IF(_xlfn.IFNA(VLOOKUP(C71,BaseDatos[[#All],[Llave]:[Objetivo Geográfico]],6,0),"No encontrado")="","-",_xlfn.IFNA(VLOOKUP(C71,BaseDatos[[#All],[Llave]:[Objetivo Geográfico]],6,0),"-")))</f>
        <v/>
      </c>
      <c r="F71" s="45" t="str">
        <f>IF(C71="","",IF(_xlfn.IFNA(VLOOKUP(C71,BaseDatos[[#All],[Llave]:[Por Definir4]],13,0),"No encontrado")="","-",_xlfn.IFNA(VLOOKUP(C71,BaseDatos[[#All],[Llave]:[Por Definir4]],13,0),"-")))</f>
        <v/>
      </c>
      <c r="G71" s="43" t="str">
        <f>IF(C71="","",IF(_xlfn.IFNA(VLOOKUP(C71,BaseDatos[[#All],[Llave]:[Objetivo Geográfico]],2,0),"No disponible en la Base de Datos")="","-",_xlfn.IFNA(VLOOKUP(C71,BaseDatos[[#All],[Llave]:[Objetivo Geográfico]],2,0),"No disponible en la Base de Datos")))</f>
        <v/>
      </c>
      <c r="H71" s="43" t="str">
        <f>IF(C71="","",IF(_xlfn.IFNA(VLOOKUP(C71,BaseDatos[[#All],[Llave]:[Objetivo Geográfico]],11,0),"No encontrado")="","-",_xlfn.IFNA(VLOOKUP(C71,BaseDatos[[#All],[Llave]:[Objetivo Geográfico]],11,0),"-")))</f>
        <v/>
      </c>
      <c r="I71" s="43" t="str">
        <f>IF(C71="","",IF(_xlfn.IFNA(VLOOKUP(C71,BaseDatos[[#All],[Llave]:[Objetivo Geográfico]],12,0),"No encontrado")="","-",_xlfn.IFNA(VLOOKUP(C71,BaseDatos[[#All],[Llave]:[Objetivo Geográfico]],12,0),"-")))</f>
        <v/>
      </c>
      <c r="J71" s="2" t="str">
        <f>IF(C71="","",IF(_xlfn.IFNA(VLOOKUP(C71,BaseDatos[[#All],[Llave]:[Por Definir4]],14,0),"No encontrado")="","-",_xlfn.IFNA(VLOOKUP(C71,BaseDatos[[#All],[Llave]:[Objetivo Geográfico]],14,0),"-")))</f>
        <v/>
      </c>
      <c r="K71" s="2" t="str">
        <f>IF(C71="","",IF(_xlfn.IFNA(VLOOKUP(C71,BaseDatos[[#All],[Llave]:[Por Definir4]],15,0),"No encontrado")="","-",_xlfn.IFNA(VLOOKUP(C71,BaseDatos[[#All],[Llave]:[Objetivo Geográfico]],15,0),"-")))</f>
        <v/>
      </c>
      <c r="L71" s="2" t="str">
        <f>IF(C71="","",IF(_xlfn.IFNA(VLOOKUP(C71,BaseDatos[[#All],[Llave]:[Por Definir4]],16,0),"No encontrado")="","-",_xlfn.IFNA(VLOOKUP(C71,BaseDatos[[#All],[Llave]:[Objetivo Geográfico]],16,0),"-")))</f>
        <v/>
      </c>
      <c r="M71" s="2" t="str">
        <f>IF(C71="","",IF(_xlfn.IFNA(VLOOKUP(C71,BaseDatos[[#All],[Llave]:[Por Definir4]],17,0),"No encontrado")="","-",_xlfn.IFNA(VLOOKUP(C71,BaseDatos[[#All],[Llave]:[Objetivo Geográfico]],17,0),"-")))</f>
        <v/>
      </c>
    </row>
    <row r="72" spans="1:13" x14ac:dyDescent="0.35">
      <c r="A72" s="44"/>
      <c r="B72" s="46"/>
      <c r="C72" s="44"/>
      <c r="D72" s="46"/>
      <c r="E72" s="43" t="str">
        <f>IF(C72="","",IF(_xlfn.IFNA(VLOOKUP(C72,BaseDatos[[#All],[Llave]:[Objetivo Geográfico]],6,0),"No encontrado")="","-",_xlfn.IFNA(VLOOKUP(C72,BaseDatos[[#All],[Llave]:[Objetivo Geográfico]],6,0),"-")))</f>
        <v/>
      </c>
      <c r="F72" s="45" t="str">
        <f>IF(C72="","",IF(_xlfn.IFNA(VLOOKUP(C72,BaseDatos[[#All],[Llave]:[Por Definir4]],13,0),"No encontrado")="","-",_xlfn.IFNA(VLOOKUP(C72,BaseDatos[[#All],[Llave]:[Por Definir4]],13,0),"-")))</f>
        <v/>
      </c>
      <c r="G72" s="43" t="str">
        <f>IF(C72="","",IF(_xlfn.IFNA(VLOOKUP(C72,BaseDatos[[#All],[Llave]:[Objetivo Geográfico]],2,0),"No disponible en la Base de Datos")="","-",_xlfn.IFNA(VLOOKUP(C72,BaseDatos[[#All],[Llave]:[Objetivo Geográfico]],2,0),"No disponible en la Base de Datos")))</f>
        <v/>
      </c>
      <c r="H72" s="43" t="str">
        <f>IF(C72="","",IF(_xlfn.IFNA(VLOOKUP(C72,BaseDatos[[#All],[Llave]:[Objetivo Geográfico]],11,0),"No encontrado")="","-",_xlfn.IFNA(VLOOKUP(C72,BaseDatos[[#All],[Llave]:[Objetivo Geográfico]],11,0),"-")))</f>
        <v/>
      </c>
      <c r="I72" s="43" t="str">
        <f>IF(C72="","",IF(_xlfn.IFNA(VLOOKUP(C72,BaseDatos[[#All],[Llave]:[Objetivo Geográfico]],12,0),"No encontrado")="","-",_xlfn.IFNA(VLOOKUP(C72,BaseDatos[[#All],[Llave]:[Objetivo Geográfico]],12,0),"-")))</f>
        <v/>
      </c>
      <c r="J72" s="2" t="str">
        <f>IF(C72="","",IF(_xlfn.IFNA(VLOOKUP(C72,BaseDatos[[#All],[Llave]:[Por Definir4]],14,0),"No encontrado")="","-",_xlfn.IFNA(VLOOKUP(C72,BaseDatos[[#All],[Llave]:[Objetivo Geográfico]],14,0),"-")))</f>
        <v/>
      </c>
      <c r="K72" s="2" t="str">
        <f>IF(C72="","",IF(_xlfn.IFNA(VLOOKUP(C72,BaseDatos[[#All],[Llave]:[Por Definir4]],15,0),"No encontrado")="","-",_xlfn.IFNA(VLOOKUP(C72,BaseDatos[[#All],[Llave]:[Objetivo Geográfico]],15,0),"-")))</f>
        <v/>
      </c>
      <c r="L72" s="2" t="str">
        <f>IF(C72="","",IF(_xlfn.IFNA(VLOOKUP(C72,BaseDatos[[#All],[Llave]:[Por Definir4]],16,0),"No encontrado")="","-",_xlfn.IFNA(VLOOKUP(C72,BaseDatos[[#All],[Llave]:[Objetivo Geográfico]],16,0),"-")))</f>
        <v/>
      </c>
      <c r="M72" s="2" t="str">
        <f>IF(C72="","",IF(_xlfn.IFNA(VLOOKUP(C72,BaseDatos[[#All],[Llave]:[Por Definir4]],17,0),"No encontrado")="","-",_xlfn.IFNA(VLOOKUP(C72,BaseDatos[[#All],[Llave]:[Objetivo Geográfico]],17,0),"-")))</f>
        <v/>
      </c>
    </row>
    <row r="73" spans="1:13" x14ac:dyDescent="0.35">
      <c r="A73" s="44"/>
      <c r="B73" s="46"/>
      <c r="C73" s="44"/>
      <c r="D73" s="46"/>
      <c r="E73" s="43" t="str">
        <f>IF(C73="","",IF(_xlfn.IFNA(VLOOKUP(C73,BaseDatos[[#All],[Llave]:[Objetivo Geográfico]],6,0),"No encontrado")="","-",_xlfn.IFNA(VLOOKUP(C73,BaseDatos[[#All],[Llave]:[Objetivo Geográfico]],6,0),"-")))</f>
        <v/>
      </c>
      <c r="F73" s="45" t="str">
        <f>IF(C73="","",IF(_xlfn.IFNA(VLOOKUP(C73,BaseDatos[[#All],[Llave]:[Por Definir4]],13,0),"No encontrado")="","-",_xlfn.IFNA(VLOOKUP(C73,BaseDatos[[#All],[Llave]:[Por Definir4]],13,0),"-")))</f>
        <v/>
      </c>
      <c r="G73" s="43" t="str">
        <f>IF(C73="","",IF(_xlfn.IFNA(VLOOKUP(C73,BaseDatos[[#All],[Llave]:[Objetivo Geográfico]],2,0),"No disponible en la Base de Datos")="","-",_xlfn.IFNA(VLOOKUP(C73,BaseDatos[[#All],[Llave]:[Objetivo Geográfico]],2,0),"No disponible en la Base de Datos")))</f>
        <v/>
      </c>
      <c r="H73" s="43" t="str">
        <f>IF(C73="","",IF(_xlfn.IFNA(VLOOKUP(C73,BaseDatos[[#All],[Llave]:[Objetivo Geográfico]],11,0),"No encontrado")="","-",_xlfn.IFNA(VLOOKUP(C73,BaseDatos[[#All],[Llave]:[Objetivo Geográfico]],11,0),"-")))</f>
        <v/>
      </c>
      <c r="I73" s="43" t="str">
        <f>IF(C73="","",IF(_xlfn.IFNA(VLOOKUP(C73,BaseDatos[[#All],[Llave]:[Objetivo Geográfico]],12,0),"No encontrado")="","-",_xlfn.IFNA(VLOOKUP(C73,BaseDatos[[#All],[Llave]:[Objetivo Geográfico]],12,0),"-")))</f>
        <v/>
      </c>
      <c r="J73" s="2" t="str">
        <f>IF(C73="","",IF(_xlfn.IFNA(VLOOKUP(C73,BaseDatos[[#All],[Llave]:[Por Definir4]],14,0),"No encontrado")="","-",_xlfn.IFNA(VLOOKUP(C73,BaseDatos[[#All],[Llave]:[Objetivo Geográfico]],14,0),"-")))</f>
        <v/>
      </c>
      <c r="K73" s="2" t="str">
        <f>IF(C73="","",IF(_xlfn.IFNA(VLOOKUP(C73,BaseDatos[[#All],[Llave]:[Por Definir4]],15,0),"No encontrado")="","-",_xlfn.IFNA(VLOOKUP(C73,BaseDatos[[#All],[Llave]:[Objetivo Geográfico]],15,0),"-")))</f>
        <v/>
      </c>
      <c r="L73" s="2" t="str">
        <f>IF(C73="","",IF(_xlfn.IFNA(VLOOKUP(C73,BaseDatos[[#All],[Llave]:[Por Definir4]],16,0),"No encontrado")="","-",_xlfn.IFNA(VLOOKUP(C73,BaseDatos[[#All],[Llave]:[Objetivo Geográfico]],16,0),"-")))</f>
        <v/>
      </c>
      <c r="M73" s="2" t="str">
        <f>IF(C73="","",IF(_xlfn.IFNA(VLOOKUP(C73,BaseDatos[[#All],[Llave]:[Por Definir4]],17,0),"No encontrado")="","-",_xlfn.IFNA(VLOOKUP(C73,BaseDatos[[#All],[Llave]:[Objetivo Geográfico]],17,0),"-")))</f>
        <v/>
      </c>
    </row>
    <row r="74" spans="1:13" x14ac:dyDescent="0.35">
      <c r="A74" s="44"/>
      <c r="B74" s="46"/>
      <c r="C74" s="44"/>
      <c r="D74" s="46"/>
      <c r="E74" s="43" t="str">
        <f>IF(C74="","",IF(_xlfn.IFNA(VLOOKUP(C74,BaseDatos[[#All],[Llave]:[Objetivo Geográfico]],6,0),"No encontrado")="","-",_xlfn.IFNA(VLOOKUP(C74,BaseDatos[[#All],[Llave]:[Objetivo Geográfico]],6,0),"-")))</f>
        <v/>
      </c>
      <c r="F74" s="45" t="str">
        <f>IF(C74="","",IF(_xlfn.IFNA(VLOOKUP(C74,BaseDatos[[#All],[Llave]:[Por Definir4]],13,0),"No encontrado")="","-",_xlfn.IFNA(VLOOKUP(C74,BaseDatos[[#All],[Llave]:[Por Definir4]],13,0),"-")))</f>
        <v/>
      </c>
      <c r="G74" s="43" t="str">
        <f>IF(C74="","",IF(_xlfn.IFNA(VLOOKUP(C74,BaseDatos[[#All],[Llave]:[Objetivo Geográfico]],2,0),"No disponible en la Base de Datos")="","-",_xlfn.IFNA(VLOOKUP(C74,BaseDatos[[#All],[Llave]:[Objetivo Geográfico]],2,0),"No disponible en la Base de Datos")))</f>
        <v/>
      </c>
      <c r="H74" s="43" t="str">
        <f>IF(C74="","",IF(_xlfn.IFNA(VLOOKUP(C74,BaseDatos[[#All],[Llave]:[Objetivo Geográfico]],11,0),"No encontrado")="","-",_xlfn.IFNA(VLOOKUP(C74,BaseDatos[[#All],[Llave]:[Objetivo Geográfico]],11,0),"-")))</f>
        <v/>
      </c>
      <c r="I74" s="43" t="str">
        <f>IF(C74="","",IF(_xlfn.IFNA(VLOOKUP(C74,BaseDatos[[#All],[Llave]:[Objetivo Geográfico]],12,0),"No encontrado")="","-",_xlfn.IFNA(VLOOKUP(C74,BaseDatos[[#All],[Llave]:[Objetivo Geográfico]],12,0),"-")))</f>
        <v/>
      </c>
      <c r="J74" s="2" t="str">
        <f>IF(C74="","",IF(_xlfn.IFNA(VLOOKUP(C74,BaseDatos[[#All],[Llave]:[Por Definir4]],14,0),"No encontrado")="","-",_xlfn.IFNA(VLOOKUP(C74,BaseDatos[[#All],[Llave]:[Objetivo Geográfico]],14,0),"-")))</f>
        <v/>
      </c>
      <c r="K74" s="2" t="str">
        <f>IF(C74="","",IF(_xlfn.IFNA(VLOOKUP(C74,BaseDatos[[#All],[Llave]:[Por Definir4]],15,0),"No encontrado")="","-",_xlfn.IFNA(VLOOKUP(C74,BaseDatos[[#All],[Llave]:[Objetivo Geográfico]],15,0),"-")))</f>
        <v/>
      </c>
      <c r="L74" s="2" t="str">
        <f>IF(C74="","",IF(_xlfn.IFNA(VLOOKUP(C74,BaseDatos[[#All],[Llave]:[Por Definir4]],16,0),"No encontrado")="","-",_xlfn.IFNA(VLOOKUP(C74,BaseDatos[[#All],[Llave]:[Objetivo Geográfico]],16,0),"-")))</f>
        <v/>
      </c>
      <c r="M74" s="2" t="str">
        <f>IF(C74="","",IF(_xlfn.IFNA(VLOOKUP(C74,BaseDatos[[#All],[Llave]:[Por Definir4]],17,0),"No encontrado")="","-",_xlfn.IFNA(VLOOKUP(C74,BaseDatos[[#All],[Llave]:[Objetivo Geográfico]],17,0),"-")))</f>
        <v/>
      </c>
    </row>
    <row r="75" spans="1:13" x14ac:dyDescent="0.35">
      <c r="A75" s="44"/>
      <c r="B75" s="46"/>
      <c r="C75" s="44"/>
      <c r="D75" s="46"/>
      <c r="E75" s="43" t="str">
        <f>IF(C75="","",IF(_xlfn.IFNA(VLOOKUP(C75,BaseDatos[[#All],[Llave]:[Objetivo Geográfico]],6,0),"No encontrado")="","-",_xlfn.IFNA(VLOOKUP(C75,BaseDatos[[#All],[Llave]:[Objetivo Geográfico]],6,0),"-")))</f>
        <v/>
      </c>
      <c r="F75" s="45" t="str">
        <f>IF(C75="","",IF(_xlfn.IFNA(VLOOKUP(C75,BaseDatos[[#All],[Llave]:[Por Definir4]],13,0),"No encontrado")="","-",_xlfn.IFNA(VLOOKUP(C75,BaseDatos[[#All],[Llave]:[Por Definir4]],13,0),"-")))</f>
        <v/>
      </c>
      <c r="G75" s="43" t="str">
        <f>IF(C75="","",IF(_xlfn.IFNA(VLOOKUP(C75,BaseDatos[[#All],[Llave]:[Objetivo Geográfico]],2,0),"No disponible en la Base de Datos")="","-",_xlfn.IFNA(VLOOKUP(C75,BaseDatos[[#All],[Llave]:[Objetivo Geográfico]],2,0),"No disponible en la Base de Datos")))</f>
        <v/>
      </c>
      <c r="H75" s="43" t="str">
        <f>IF(C75="","",IF(_xlfn.IFNA(VLOOKUP(C75,BaseDatos[[#All],[Llave]:[Objetivo Geográfico]],11,0),"No encontrado")="","-",_xlfn.IFNA(VLOOKUP(C75,BaseDatos[[#All],[Llave]:[Objetivo Geográfico]],11,0),"-")))</f>
        <v/>
      </c>
      <c r="I75" s="43" t="str">
        <f>IF(C75="","",IF(_xlfn.IFNA(VLOOKUP(C75,BaseDatos[[#All],[Llave]:[Objetivo Geográfico]],12,0),"No encontrado")="","-",_xlfn.IFNA(VLOOKUP(C75,BaseDatos[[#All],[Llave]:[Objetivo Geográfico]],12,0),"-")))</f>
        <v/>
      </c>
      <c r="J75" s="2" t="str">
        <f>IF(C75="","",IF(_xlfn.IFNA(VLOOKUP(C75,BaseDatos[[#All],[Llave]:[Por Definir4]],14,0),"No encontrado")="","-",_xlfn.IFNA(VLOOKUP(C75,BaseDatos[[#All],[Llave]:[Objetivo Geográfico]],14,0),"-")))</f>
        <v/>
      </c>
      <c r="K75" s="2" t="str">
        <f>IF(C75="","",IF(_xlfn.IFNA(VLOOKUP(C75,BaseDatos[[#All],[Llave]:[Por Definir4]],15,0),"No encontrado")="","-",_xlfn.IFNA(VLOOKUP(C75,BaseDatos[[#All],[Llave]:[Objetivo Geográfico]],15,0),"-")))</f>
        <v/>
      </c>
      <c r="L75" s="2" t="str">
        <f>IF(C75="","",IF(_xlfn.IFNA(VLOOKUP(C75,BaseDatos[[#All],[Llave]:[Por Definir4]],16,0),"No encontrado")="","-",_xlfn.IFNA(VLOOKUP(C75,BaseDatos[[#All],[Llave]:[Objetivo Geográfico]],16,0),"-")))</f>
        <v/>
      </c>
      <c r="M75" s="2" t="str">
        <f>IF(C75="","",IF(_xlfn.IFNA(VLOOKUP(C75,BaseDatos[[#All],[Llave]:[Por Definir4]],17,0),"No encontrado")="","-",_xlfn.IFNA(VLOOKUP(C75,BaseDatos[[#All],[Llave]:[Objetivo Geográfico]],17,0),"-")))</f>
        <v/>
      </c>
    </row>
    <row r="76" spans="1:13" x14ac:dyDescent="0.35">
      <c r="A76" s="44"/>
      <c r="B76" s="46"/>
      <c r="C76" s="44"/>
      <c r="D76" s="46"/>
      <c r="E76" s="43" t="str">
        <f>IF(C76="","",IF(_xlfn.IFNA(VLOOKUP(C76,BaseDatos[[#All],[Llave]:[Objetivo Geográfico]],6,0),"No encontrado")="","-",_xlfn.IFNA(VLOOKUP(C76,BaseDatos[[#All],[Llave]:[Objetivo Geográfico]],6,0),"-")))</f>
        <v/>
      </c>
      <c r="F76" s="45" t="str">
        <f>IF(C76="","",IF(_xlfn.IFNA(VLOOKUP(C76,BaseDatos[[#All],[Llave]:[Por Definir4]],13,0),"No encontrado")="","-",_xlfn.IFNA(VLOOKUP(C76,BaseDatos[[#All],[Llave]:[Por Definir4]],13,0),"-")))</f>
        <v/>
      </c>
      <c r="G76" s="43" t="str">
        <f>IF(C76="","",IF(_xlfn.IFNA(VLOOKUP(C76,BaseDatos[[#All],[Llave]:[Objetivo Geográfico]],2,0),"No disponible en la Base de Datos")="","-",_xlfn.IFNA(VLOOKUP(C76,BaseDatos[[#All],[Llave]:[Objetivo Geográfico]],2,0),"No disponible en la Base de Datos")))</f>
        <v/>
      </c>
      <c r="H76" s="43" t="str">
        <f>IF(C76="","",IF(_xlfn.IFNA(VLOOKUP(C76,BaseDatos[[#All],[Llave]:[Objetivo Geográfico]],11,0),"No encontrado")="","-",_xlfn.IFNA(VLOOKUP(C76,BaseDatos[[#All],[Llave]:[Objetivo Geográfico]],11,0),"-")))</f>
        <v/>
      </c>
      <c r="I76" s="43" t="str">
        <f>IF(C76="","",IF(_xlfn.IFNA(VLOOKUP(C76,BaseDatos[[#All],[Llave]:[Objetivo Geográfico]],12,0),"No encontrado")="","-",_xlfn.IFNA(VLOOKUP(C76,BaseDatos[[#All],[Llave]:[Objetivo Geográfico]],12,0),"-")))</f>
        <v/>
      </c>
      <c r="J76" s="2" t="str">
        <f>IF(C76="","",IF(_xlfn.IFNA(VLOOKUP(C76,BaseDatos[[#All],[Llave]:[Por Definir4]],14,0),"No encontrado")="","-",_xlfn.IFNA(VLOOKUP(C76,BaseDatos[[#All],[Llave]:[Objetivo Geográfico]],14,0),"-")))</f>
        <v/>
      </c>
      <c r="K76" s="2" t="str">
        <f>IF(C76="","",IF(_xlfn.IFNA(VLOOKUP(C76,BaseDatos[[#All],[Llave]:[Por Definir4]],15,0),"No encontrado")="","-",_xlfn.IFNA(VLOOKUP(C76,BaseDatos[[#All],[Llave]:[Objetivo Geográfico]],15,0),"-")))</f>
        <v/>
      </c>
      <c r="L76" s="2" t="str">
        <f>IF(C76="","",IF(_xlfn.IFNA(VLOOKUP(C76,BaseDatos[[#All],[Llave]:[Por Definir4]],16,0),"No encontrado")="","-",_xlfn.IFNA(VLOOKUP(C76,BaseDatos[[#All],[Llave]:[Objetivo Geográfico]],16,0),"-")))</f>
        <v/>
      </c>
      <c r="M76" s="2" t="str">
        <f>IF(C76="","",IF(_xlfn.IFNA(VLOOKUP(C76,BaseDatos[[#All],[Llave]:[Por Definir4]],17,0),"No encontrado")="","-",_xlfn.IFNA(VLOOKUP(C76,BaseDatos[[#All],[Llave]:[Objetivo Geográfico]],17,0),"-")))</f>
        <v/>
      </c>
    </row>
    <row r="77" spans="1:13" x14ac:dyDescent="0.35">
      <c r="A77" s="44"/>
      <c r="B77" s="46"/>
      <c r="C77" s="44"/>
      <c r="D77" s="46"/>
      <c r="E77" s="43" t="str">
        <f>IF(C77="","",IF(_xlfn.IFNA(VLOOKUP(C77,BaseDatos[[#All],[Llave]:[Objetivo Geográfico]],6,0),"No encontrado")="","-",_xlfn.IFNA(VLOOKUP(C77,BaseDatos[[#All],[Llave]:[Objetivo Geográfico]],6,0),"-")))</f>
        <v/>
      </c>
      <c r="F77" s="45" t="str">
        <f>IF(C77="","",IF(_xlfn.IFNA(VLOOKUP(C77,BaseDatos[[#All],[Llave]:[Por Definir4]],13,0),"No encontrado")="","-",_xlfn.IFNA(VLOOKUP(C77,BaseDatos[[#All],[Llave]:[Por Definir4]],13,0),"-")))</f>
        <v/>
      </c>
      <c r="G77" s="43" t="str">
        <f>IF(C77="","",IF(_xlfn.IFNA(VLOOKUP(C77,BaseDatos[[#All],[Llave]:[Objetivo Geográfico]],2,0),"No disponible en la Base de Datos")="","-",_xlfn.IFNA(VLOOKUP(C77,BaseDatos[[#All],[Llave]:[Objetivo Geográfico]],2,0),"No disponible en la Base de Datos")))</f>
        <v/>
      </c>
      <c r="H77" s="43" t="str">
        <f>IF(C77="","",IF(_xlfn.IFNA(VLOOKUP(C77,BaseDatos[[#All],[Llave]:[Objetivo Geográfico]],11,0),"No encontrado")="","-",_xlfn.IFNA(VLOOKUP(C77,BaseDatos[[#All],[Llave]:[Objetivo Geográfico]],11,0),"-")))</f>
        <v/>
      </c>
      <c r="I77" s="43" t="str">
        <f>IF(C77="","",IF(_xlfn.IFNA(VLOOKUP(C77,BaseDatos[[#All],[Llave]:[Objetivo Geográfico]],12,0),"No encontrado")="","-",_xlfn.IFNA(VLOOKUP(C77,BaseDatos[[#All],[Llave]:[Objetivo Geográfico]],12,0),"-")))</f>
        <v/>
      </c>
      <c r="J77" s="2" t="str">
        <f>IF(C77="","",IF(_xlfn.IFNA(VLOOKUP(C77,BaseDatos[[#All],[Llave]:[Por Definir4]],14,0),"No encontrado")="","-",_xlfn.IFNA(VLOOKUP(C77,BaseDatos[[#All],[Llave]:[Objetivo Geográfico]],14,0),"-")))</f>
        <v/>
      </c>
      <c r="K77" s="2" t="str">
        <f>IF(C77="","",IF(_xlfn.IFNA(VLOOKUP(C77,BaseDatos[[#All],[Llave]:[Por Definir4]],15,0),"No encontrado")="","-",_xlfn.IFNA(VLOOKUP(C77,BaseDatos[[#All],[Llave]:[Objetivo Geográfico]],15,0),"-")))</f>
        <v/>
      </c>
      <c r="L77" s="2" t="str">
        <f>IF(C77="","",IF(_xlfn.IFNA(VLOOKUP(C77,BaseDatos[[#All],[Llave]:[Por Definir4]],16,0),"No encontrado")="","-",_xlfn.IFNA(VLOOKUP(C77,BaseDatos[[#All],[Llave]:[Objetivo Geográfico]],16,0),"-")))</f>
        <v/>
      </c>
      <c r="M77" s="2" t="str">
        <f>IF(C77="","",IF(_xlfn.IFNA(VLOOKUP(C77,BaseDatos[[#All],[Llave]:[Por Definir4]],17,0),"No encontrado")="","-",_xlfn.IFNA(VLOOKUP(C77,BaseDatos[[#All],[Llave]:[Objetivo Geográfico]],17,0),"-")))</f>
        <v/>
      </c>
    </row>
    <row r="78" spans="1:13" x14ac:dyDescent="0.35">
      <c r="A78" s="44"/>
      <c r="B78" s="46"/>
      <c r="C78" s="44"/>
      <c r="D78" s="46"/>
      <c r="E78" s="43" t="str">
        <f>IF(C78="","",IF(_xlfn.IFNA(VLOOKUP(C78,BaseDatos[[#All],[Llave]:[Objetivo Geográfico]],6,0),"No encontrado")="","-",_xlfn.IFNA(VLOOKUP(C78,BaseDatos[[#All],[Llave]:[Objetivo Geográfico]],6,0),"-")))</f>
        <v/>
      </c>
      <c r="F78" s="45" t="str">
        <f>IF(C78="","",IF(_xlfn.IFNA(VLOOKUP(C78,BaseDatos[[#All],[Llave]:[Por Definir4]],13,0),"No encontrado")="","-",_xlfn.IFNA(VLOOKUP(C78,BaseDatos[[#All],[Llave]:[Por Definir4]],13,0),"-")))</f>
        <v/>
      </c>
      <c r="G78" s="43" t="str">
        <f>IF(C78="","",IF(_xlfn.IFNA(VLOOKUP(C78,BaseDatos[[#All],[Llave]:[Objetivo Geográfico]],2,0),"No disponible en la Base de Datos")="","-",_xlfn.IFNA(VLOOKUP(C78,BaseDatos[[#All],[Llave]:[Objetivo Geográfico]],2,0),"No disponible en la Base de Datos")))</f>
        <v/>
      </c>
      <c r="H78" s="43" t="str">
        <f>IF(C78="","",IF(_xlfn.IFNA(VLOOKUP(C78,BaseDatos[[#All],[Llave]:[Objetivo Geográfico]],11,0),"No encontrado")="","-",_xlfn.IFNA(VLOOKUP(C78,BaseDatos[[#All],[Llave]:[Objetivo Geográfico]],11,0),"-")))</f>
        <v/>
      </c>
      <c r="I78" s="43" t="str">
        <f>IF(C78="","",IF(_xlfn.IFNA(VLOOKUP(C78,BaseDatos[[#All],[Llave]:[Objetivo Geográfico]],12,0),"No encontrado")="","-",_xlfn.IFNA(VLOOKUP(C78,BaseDatos[[#All],[Llave]:[Objetivo Geográfico]],12,0),"-")))</f>
        <v/>
      </c>
      <c r="J78" s="2" t="str">
        <f>IF(C78="","",IF(_xlfn.IFNA(VLOOKUP(C78,BaseDatos[[#All],[Llave]:[Por Definir4]],14,0),"No encontrado")="","-",_xlfn.IFNA(VLOOKUP(C78,BaseDatos[[#All],[Llave]:[Objetivo Geográfico]],14,0),"-")))</f>
        <v/>
      </c>
      <c r="K78" s="2" t="str">
        <f>IF(C78="","",IF(_xlfn.IFNA(VLOOKUP(C78,BaseDatos[[#All],[Llave]:[Por Definir4]],15,0),"No encontrado")="","-",_xlfn.IFNA(VLOOKUP(C78,BaseDatos[[#All],[Llave]:[Objetivo Geográfico]],15,0),"-")))</f>
        <v/>
      </c>
      <c r="L78" s="2" t="str">
        <f>IF(C78="","",IF(_xlfn.IFNA(VLOOKUP(C78,BaseDatos[[#All],[Llave]:[Por Definir4]],16,0),"No encontrado")="","-",_xlfn.IFNA(VLOOKUP(C78,BaseDatos[[#All],[Llave]:[Objetivo Geográfico]],16,0),"-")))</f>
        <v/>
      </c>
      <c r="M78" s="2" t="str">
        <f>IF(C78="","",IF(_xlfn.IFNA(VLOOKUP(C78,BaseDatos[[#All],[Llave]:[Por Definir4]],17,0),"No encontrado")="","-",_xlfn.IFNA(VLOOKUP(C78,BaseDatos[[#All],[Llave]:[Objetivo Geográfico]],17,0),"-")))</f>
        <v/>
      </c>
    </row>
    <row r="79" spans="1:13" x14ac:dyDescent="0.35">
      <c r="A79" s="44"/>
      <c r="B79" s="46"/>
      <c r="C79" s="44"/>
      <c r="D79" s="46"/>
      <c r="E79" s="43" t="str">
        <f>IF(C79="","",IF(_xlfn.IFNA(VLOOKUP(C79,BaseDatos[[#All],[Llave]:[Objetivo Geográfico]],6,0),"No encontrado")="","-",_xlfn.IFNA(VLOOKUP(C79,BaseDatos[[#All],[Llave]:[Objetivo Geográfico]],6,0),"-")))</f>
        <v/>
      </c>
      <c r="F79" s="45" t="str">
        <f>IF(C79="","",IF(_xlfn.IFNA(VLOOKUP(C79,BaseDatos[[#All],[Llave]:[Por Definir4]],13,0),"No encontrado")="","-",_xlfn.IFNA(VLOOKUP(C79,BaseDatos[[#All],[Llave]:[Por Definir4]],13,0),"-")))</f>
        <v/>
      </c>
      <c r="G79" s="43" t="str">
        <f>IF(C79="","",IF(_xlfn.IFNA(VLOOKUP(C79,BaseDatos[[#All],[Llave]:[Objetivo Geográfico]],2,0),"No disponible en la Base de Datos")="","-",_xlfn.IFNA(VLOOKUP(C79,BaseDatos[[#All],[Llave]:[Objetivo Geográfico]],2,0),"No disponible en la Base de Datos")))</f>
        <v/>
      </c>
      <c r="H79" s="43" t="str">
        <f>IF(C79="","",IF(_xlfn.IFNA(VLOOKUP(C79,BaseDatos[[#All],[Llave]:[Objetivo Geográfico]],11,0),"No encontrado")="","-",_xlfn.IFNA(VLOOKUP(C79,BaseDatos[[#All],[Llave]:[Objetivo Geográfico]],11,0),"-")))</f>
        <v/>
      </c>
      <c r="I79" s="43" t="str">
        <f>IF(C79="","",IF(_xlfn.IFNA(VLOOKUP(C79,BaseDatos[[#All],[Llave]:[Objetivo Geográfico]],12,0),"No encontrado")="","-",_xlfn.IFNA(VLOOKUP(C79,BaseDatos[[#All],[Llave]:[Objetivo Geográfico]],12,0),"-")))</f>
        <v/>
      </c>
      <c r="J79" s="2" t="str">
        <f>IF(C79="","",IF(_xlfn.IFNA(VLOOKUP(C79,BaseDatos[[#All],[Llave]:[Por Definir4]],14,0),"No encontrado")="","-",_xlfn.IFNA(VLOOKUP(C79,BaseDatos[[#All],[Llave]:[Objetivo Geográfico]],14,0),"-")))</f>
        <v/>
      </c>
      <c r="K79" s="2" t="str">
        <f>IF(C79="","",IF(_xlfn.IFNA(VLOOKUP(C79,BaseDatos[[#All],[Llave]:[Por Definir4]],15,0),"No encontrado")="","-",_xlfn.IFNA(VLOOKUP(C79,BaseDatos[[#All],[Llave]:[Objetivo Geográfico]],15,0),"-")))</f>
        <v/>
      </c>
      <c r="L79" s="2" t="str">
        <f>IF(C79="","",IF(_xlfn.IFNA(VLOOKUP(C79,BaseDatos[[#All],[Llave]:[Por Definir4]],16,0),"No encontrado")="","-",_xlfn.IFNA(VLOOKUP(C79,BaseDatos[[#All],[Llave]:[Objetivo Geográfico]],16,0),"-")))</f>
        <v/>
      </c>
      <c r="M79" s="2" t="str">
        <f>IF(C79="","",IF(_xlfn.IFNA(VLOOKUP(C79,BaseDatos[[#All],[Llave]:[Por Definir4]],17,0),"No encontrado")="","-",_xlfn.IFNA(VLOOKUP(C79,BaseDatos[[#All],[Llave]:[Objetivo Geográfico]],17,0),"-")))</f>
        <v/>
      </c>
    </row>
    <row r="80" spans="1:13" x14ac:dyDescent="0.35">
      <c r="A80" s="44"/>
      <c r="B80" s="46"/>
      <c r="C80" s="44"/>
      <c r="D80" s="46"/>
      <c r="E80" s="43" t="str">
        <f>IF(C80="","",IF(_xlfn.IFNA(VLOOKUP(C80,BaseDatos[[#All],[Llave]:[Objetivo Geográfico]],6,0),"No encontrado")="","-",_xlfn.IFNA(VLOOKUP(C80,BaseDatos[[#All],[Llave]:[Objetivo Geográfico]],6,0),"-")))</f>
        <v/>
      </c>
      <c r="F80" s="45" t="str">
        <f>IF(C80="","",IF(_xlfn.IFNA(VLOOKUP(C80,BaseDatos[[#All],[Llave]:[Por Definir4]],13,0),"No encontrado")="","-",_xlfn.IFNA(VLOOKUP(C80,BaseDatos[[#All],[Llave]:[Por Definir4]],13,0),"-")))</f>
        <v/>
      </c>
      <c r="G80" s="43" t="str">
        <f>IF(C80="","",IF(_xlfn.IFNA(VLOOKUP(C80,BaseDatos[[#All],[Llave]:[Objetivo Geográfico]],2,0),"No disponible en la Base de Datos")="","-",_xlfn.IFNA(VLOOKUP(C80,BaseDatos[[#All],[Llave]:[Objetivo Geográfico]],2,0),"No disponible en la Base de Datos")))</f>
        <v/>
      </c>
      <c r="H80" s="43" t="str">
        <f>IF(C80="","",IF(_xlfn.IFNA(VLOOKUP(C80,BaseDatos[[#All],[Llave]:[Objetivo Geográfico]],11,0),"No encontrado")="","-",_xlfn.IFNA(VLOOKUP(C80,BaseDatos[[#All],[Llave]:[Objetivo Geográfico]],11,0),"-")))</f>
        <v/>
      </c>
      <c r="I80" s="43" t="str">
        <f>IF(C80="","",IF(_xlfn.IFNA(VLOOKUP(C80,BaseDatos[[#All],[Llave]:[Objetivo Geográfico]],12,0),"No encontrado")="","-",_xlfn.IFNA(VLOOKUP(C80,BaseDatos[[#All],[Llave]:[Objetivo Geográfico]],12,0),"-")))</f>
        <v/>
      </c>
      <c r="J80" s="2" t="str">
        <f>IF(C80="","",IF(_xlfn.IFNA(VLOOKUP(C80,BaseDatos[[#All],[Llave]:[Por Definir4]],14,0),"No encontrado")="","-",_xlfn.IFNA(VLOOKUP(C80,BaseDatos[[#All],[Llave]:[Objetivo Geográfico]],14,0),"-")))</f>
        <v/>
      </c>
      <c r="K80" s="2" t="str">
        <f>IF(C80="","",IF(_xlfn.IFNA(VLOOKUP(C80,BaseDatos[[#All],[Llave]:[Por Definir4]],15,0),"No encontrado")="","-",_xlfn.IFNA(VLOOKUP(C80,BaseDatos[[#All],[Llave]:[Objetivo Geográfico]],15,0),"-")))</f>
        <v/>
      </c>
      <c r="L80" s="2" t="str">
        <f>IF(C80="","",IF(_xlfn.IFNA(VLOOKUP(C80,BaseDatos[[#All],[Llave]:[Por Definir4]],16,0),"No encontrado")="","-",_xlfn.IFNA(VLOOKUP(C80,BaseDatos[[#All],[Llave]:[Objetivo Geográfico]],16,0),"-")))</f>
        <v/>
      </c>
      <c r="M80" s="2" t="str">
        <f>IF(C80="","",IF(_xlfn.IFNA(VLOOKUP(C80,BaseDatos[[#All],[Llave]:[Por Definir4]],17,0),"No encontrado")="","-",_xlfn.IFNA(VLOOKUP(C80,BaseDatos[[#All],[Llave]:[Objetivo Geográfico]],17,0),"-")))</f>
        <v/>
      </c>
    </row>
    <row r="81" spans="1:13" x14ac:dyDescent="0.35">
      <c r="A81" s="44"/>
      <c r="B81" s="46"/>
      <c r="C81" s="44"/>
      <c r="D81" s="46"/>
      <c r="E81" s="43" t="str">
        <f>IF(C81="","",IF(_xlfn.IFNA(VLOOKUP(C81,BaseDatos[[#All],[Llave]:[Objetivo Geográfico]],6,0),"No encontrado")="","-",_xlfn.IFNA(VLOOKUP(C81,BaseDatos[[#All],[Llave]:[Objetivo Geográfico]],6,0),"-")))</f>
        <v/>
      </c>
      <c r="F81" s="45" t="str">
        <f>IF(C81="","",IF(_xlfn.IFNA(VLOOKUP(C81,BaseDatos[[#All],[Llave]:[Por Definir4]],13,0),"No encontrado")="","-",_xlfn.IFNA(VLOOKUP(C81,BaseDatos[[#All],[Llave]:[Por Definir4]],13,0),"-")))</f>
        <v/>
      </c>
      <c r="G81" s="43" t="str">
        <f>IF(C81="","",IF(_xlfn.IFNA(VLOOKUP(C81,BaseDatos[[#All],[Llave]:[Objetivo Geográfico]],2,0),"No disponible en la Base de Datos")="","-",_xlfn.IFNA(VLOOKUP(C81,BaseDatos[[#All],[Llave]:[Objetivo Geográfico]],2,0),"No disponible en la Base de Datos")))</f>
        <v/>
      </c>
      <c r="H81" s="43" t="str">
        <f>IF(C81="","",IF(_xlfn.IFNA(VLOOKUP(C81,BaseDatos[[#All],[Llave]:[Objetivo Geográfico]],11,0),"No encontrado")="","-",_xlfn.IFNA(VLOOKUP(C81,BaseDatos[[#All],[Llave]:[Objetivo Geográfico]],11,0),"-")))</f>
        <v/>
      </c>
      <c r="I81" s="43" t="str">
        <f>IF(C81="","",IF(_xlfn.IFNA(VLOOKUP(C81,BaseDatos[[#All],[Llave]:[Objetivo Geográfico]],12,0),"No encontrado")="","-",_xlfn.IFNA(VLOOKUP(C81,BaseDatos[[#All],[Llave]:[Objetivo Geográfico]],12,0),"-")))</f>
        <v/>
      </c>
      <c r="J81" s="2" t="str">
        <f>IF(C81="","",IF(_xlfn.IFNA(VLOOKUP(C81,BaseDatos[[#All],[Llave]:[Por Definir4]],14,0),"No encontrado")="","-",_xlfn.IFNA(VLOOKUP(C81,BaseDatos[[#All],[Llave]:[Objetivo Geográfico]],14,0),"-")))</f>
        <v/>
      </c>
      <c r="K81" s="2" t="str">
        <f>IF(C81="","",IF(_xlfn.IFNA(VLOOKUP(C81,BaseDatos[[#All],[Llave]:[Por Definir4]],15,0),"No encontrado")="","-",_xlfn.IFNA(VLOOKUP(C81,BaseDatos[[#All],[Llave]:[Objetivo Geográfico]],15,0),"-")))</f>
        <v/>
      </c>
      <c r="L81" s="2" t="str">
        <f>IF(C81="","",IF(_xlfn.IFNA(VLOOKUP(C81,BaseDatos[[#All],[Llave]:[Por Definir4]],16,0),"No encontrado")="","-",_xlfn.IFNA(VLOOKUP(C81,BaseDatos[[#All],[Llave]:[Objetivo Geográfico]],16,0),"-")))</f>
        <v/>
      </c>
      <c r="M81" s="2" t="str">
        <f>IF(C81="","",IF(_xlfn.IFNA(VLOOKUP(C81,BaseDatos[[#All],[Llave]:[Por Definir4]],17,0),"No encontrado")="","-",_xlfn.IFNA(VLOOKUP(C81,BaseDatos[[#All],[Llave]:[Objetivo Geográfico]],17,0),"-")))</f>
        <v/>
      </c>
    </row>
    <row r="82" spans="1:13" x14ac:dyDescent="0.35">
      <c r="A82" s="44"/>
      <c r="B82" s="46"/>
      <c r="C82" s="44"/>
      <c r="D82" s="46"/>
      <c r="E82" s="43" t="str">
        <f>IF(C82="","",IF(_xlfn.IFNA(VLOOKUP(C82,BaseDatos[[#All],[Llave]:[Objetivo Geográfico]],6,0),"No encontrado")="","-",_xlfn.IFNA(VLOOKUP(C82,BaseDatos[[#All],[Llave]:[Objetivo Geográfico]],6,0),"-")))</f>
        <v/>
      </c>
      <c r="F82" s="45" t="str">
        <f>IF(C82="","",IF(_xlfn.IFNA(VLOOKUP(C82,BaseDatos[[#All],[Llave]:[Por Definir4]],13,0),"No encontrado")="","-",_xlfn.IFNA(VLOOKUP(C82,BaseDatos[[#All],[Llave]:[Por Definir4]],13,0),"-")))</f>
        <v/>
      </c>
      <c r="G82" s="43" t="str">
        <f>IF(C82="","",IF(_xlfn.IFNA(VLOOKUP(C82,BaseDatos[[#All],[Llave]:[Objetivo Geográfico]],2,0),"No disponible en la Base de Datos")="","-",_xlfn.IFNA(VLOOKUP(C82,BaseDatos[[#All],[Llave]:[Objetivo Geográfico]],2,0),"No disponible en la Base de Datos")))</f>
        <v/>
      </c>
      <c r="H82" s="43" t="str">
        <f>IF(C82="","",IF(_xlfn.IFNA(VLOOKUP(C82,BaseDatos[[#All],[Llave]:[Objetivo Geográfico]],11,0),"No encontrado")="","-",_xlfn.IFNA(VLOOKUP(C82,BaseDatos[[#All],[Llave]:[Objetivo Geográfico]],11,0),"-")))</f>
        <v/>
      </c>
      <c r="I82" s="43" t="str">
        <f>IF(C82="","",IF(_xlfn.IFNA(VLOOKUP(C82,BaseDatos[[#All],[Llave]:[Objetivo Geográfico]],12,0),"No encontrado")="","-",_xlfn.IFNA(VLOOKUP(C82,BaseDatos[[#All],[Llave]:[Objetivo Geográfico]],12,0),"-")))</f>
        <v/>
      </c>
      <c r="J82" s="2" t="str">
        <f>IF(C82="","",IF(_xlfn.IFNA(VLOOKUP(C82,BaseDatos[[#All],[Llave]:[Por Definir4]],14,0),"No encontrado")="","-",_xlfn.IFNA(VLOOKUP(C82,BaseDatos[[#All],[Llave]:[Objetivo Geográfico]],14,0),"-")))</f>
        <v/>
      </c>
      <c r="K82" s="2" t="str">
        <f>IF(C82="","",IF(_xlfn.IFNA(VLOOKUP(C82,BaseDatos[[#All],[Llave]:[Por Definir4]],15,0),"No encontrado")="","-",_xlfn.IFNA(VLOOKUP(C82,BaseDatos[[#All],[Llave]:[Objetivo Geográfico]],15,0),"-")))</f>
        <v/>
      </c>
      <c r="L82" s="2" t="str">
        <f>IF(C82="","",IF(_xlfn.IFNA(VLOOKUP(C82,BaseDatos[[#All],[Llave]:[Por Definir4]],16,0),"No encontrado")="","-",_xlfn.IFNA(VLOOKUP(C82,BaseDatos[[#All],[Llave]:[Objetivo Geográfico]],16,0),"-")))</f>
        <v/>
      </c>
      <c r="M82" s="2" t="str">
        <f>IF(C82="","",IF(_xlfn.IFNA(VLOOKUP(C82,BaseDatos[[#All],[Llave]:[Por Definir4]],17,0),"No encontrado")="","-",_xlfn.IFNA(VLOOKUP(C82,BaseDatos[[#All],[Llave]:[Objetivo Geográfico]],17,0),"-")))</f>
        <v/>
      </c>
    </row>
    <row r="83" spans="1:13" x14ac:dyDescent="0.35">
      <c r="A83" s="44"/>
      <c r="B83" s="46"/>
      <c r="C83" s="44"/>
      <c r="D83" s="46"/>
      <c r="E83" s="43" t="str">
        <f>IF(C83="","",IF(_xlfn.IFNA(VLOOKUP(C83,BaseDatos[[#All],[Llave]:[Objetivo Geográfico]],6,0),"No encontrado")="","-",_xlfn.IFNA(VLOOKUP(C83,BaseDatos[[#All],[Llave]:[Objetivo Geográfico]],6,0),"-")))</f>
        <v/>
      </c>
      <c r="F83" s="45" t="str">
        <f>IF(C83="","",IF(_xlfn.IFNA(VLOOKUP(C83,BaseDatos[[#All],[Llave]:[Por Definir4]],13,0),"No encontrado")="","-",_xlfn.IFNA(VLOOKUP(C83,BaseDatos[[#All],[Llave]:[Por Definir4]],13,0),"-")))</f>
        <v/>
      </c>
      <c r="G83" s="43" t="str">
        <f>IF(C83="","",IF(_xlfn.IFNA(VLOOKUP(C83,BaseDatos[[#All],[Llave]:[Objetivo Geográfico]],2,0),"No disponible en la Base de Datos")="","-",_xlfn.IFNA(VLOOKUP(C83,BaseDatos[[#All],[Llave]:[Objetivo Geográfico]],2,0),"No disponible en la Base de Datos")))</f>
        <v/>
      </c>
      <c r="H83" s="43" t="str">
        <f>IF(C83="","",IF(_xlfn.IFNA(VLOOKUP(C83,BaseDatos[[#All],[Llave]:[Objetivo Geográfico]],11,0),"No encontrado")="","-",_xlfn.IFNA(VLOOKUP(C83,BaseDatos[[#All],[Llave]:[Objetivo Geográfico]],11,0),"-")))</f>
        <v/>
      </c>
      <c r="I83" s="43" t="str">
        <f>IF(C83="","",IF(_xlfn.IFNA(VLOOKUP(C83,BaseDatos[[#All],[Llave]:[Objetivo Geográfico]],12,0),"No encontrado")="","-",_xlfn.IFNA(VLOOKUP(C83,BaseDatos[[#All],[Llave]:[Objetivo Geográfico]],12,0),"-")))</f>
        <v/>
      </c>
      <c r="J83" s="2" t="str">
        <f>IF(C83="","",IF(_xlfn.IFNA(VLOOKUP(C83,BaseDatos[[#All],[Llave]:[Por Definir4]],14,0),"No encontrado")="","-",_xlfn.IFNA(VLOOKUP(C83,BaseDatos[[#All],[Llave]:[Objetivo Geográfico]],14,0),"-")))</f>
        <v/>
      </c>
      <c r="K83" s="2" t="str">
        <f>IF(C83="","",IF(_xlfn.IFNA(VLOOKUP(C83,BaseDatos[[#All],[Llave]:[Por Definir4]],15,0),"No encontrado")="","-",_xlfn.IFNA(VLOOKUP(C83,BaseDatos[[#All],[Llave]:[Objetivo Geográfico]],15,0),"-")))</f>
        <v/>
      </c>
      <c r="L83" s="2" t="str">
        <f>IF(C83="","",IF(_xlfn.IFNA(VLOOKUP(C83,BaseDatos[[#All],[Llave]:[Por Definir4]],16,0),"No encontrado")="","-",_xlfn.IFNA(VLOOKUP(C83,BaseDatos[[#All],[Llave]:[Objetivo Geográfico]],16,0),"-")))</f>
        <v/>
      </c>
      <c r="M83" s="2" t="str">
        <f>IF(C83="","",IF(_xlfn.IFNA(VLOOKUP(C83,BaseDatos[[#All],[Llave]:[Por Definir4]],17,0),"No encontrado")="","-",_xlfn.IFNA(VLOOKUP(C83,BaseDatos[[#All],[Llave]:[Objetivo Geográfico]],17,0),"-")))</f>
        <v/>
      </c>
    </row>
    <row r="84" spans="1:13" x14ac:dyDescent="0.35">
      <c r="A84" s="44"/>
      <c r="B84" s="46"/>
      <c r="C84" s="44"/>
      <c r="D84" s="46"/>
      <c r="E84" s="43" t="str">
        <f>IF(C84="","",IF(_xlfn.IFNA(VLOOKUP(C84,BaseDatos[[#All],[Llave]:[Objetivo Geográfico]],6,0),"No encontrado")="","-",_xlfn.IFNA(VLOOKUP(C84,BaseDatos[[#All],[Llave]:[Objetivo Geográfico]],6,0),"-")))</f>
        <v/>
      </c>
      <c r="F84" s="45" t="str">
        <f>IF(C84="","",IF(_xlfn.IFNA(VLOOKUP(C84,BaseDatos[[#All],[Llave]:[Por Definir4]],13,0),"No encontrado")="","-",_xlfn.IFNA(VLOOKUP(C84,BaseDatos[[#All],[Llave]:[Por Definir4]],13,0),"-")))</f>
        <v/>
      </c>
      <c r="G84" s="43" t="str">
        <f>IF(C84="","",IF(_xlfn.IFNA(VLOOKUP(C84,BaseDatos[[#All],[Llave]:[Objetivo Geográfico]],2,0),"No disponible en la Base de Datos")="","-",_xlfn.IFNA(VLOOKUP(C84,BaseDatos[[#All],[Llave]:[Objetivo Geográfico]],2,0),"No disponible en la Base de Datos")))</f>
        <v/>
      </c>
      <c r="H84" s="43" t="str">
        <f>IF(C84="","",IF(_xlfn.IFNA(VLOOKUP(C84,BaseDatos[[#All],[Llave]:[Objetivo Geográfico]],11,0),"No encontrado")="","-",_xlfn.IFNA(VLOOKUP(C84,BaseDatos[[#All],[Llave]:[Objetivo Geográfico]],11,0),"-")))</f>
        <v/>
      </c>
      <c r="I84" s="43" t="str">
        <f>IF(C84="","",IF(_xlfn.IFNA(VLOOKUP(C84,BaseDatos[[#All],[Llave]:[Objetivo Geográfico]],12,0),"No encontrado")="","-",_xlfn.IFNA(VLOOKUP(C84,BaseDatos[[#All],[Llave]:[Objetivo Geográfico]],12,0),"-")))</f>
        <v/>
      </c>
      <c r="J84" s="2" t="str">
        <f>IF(C84="","",IF(_xlfn.IFNA(VLOOKUP(C84,BaseDatos[[#All],[Llave]:[Por Definir4]],14,0),"No encontrado")="","-",_xlfn.IFNA(VLOOKUP(C84,BaseDatos[[#All],[Llave]:[Objetivo Geográfico]],14,0),"-")))</f>
        <v/>
      </c>
      <c r="K84" s="2" t="str">
        <f>IF(C84="","",IF(_xlfn.IFNA(VLOOKUP(C84,BaseDatos[[#All],[Llave]:[Por Definir4]],15,0),"No encontrado")="","-",_xlfn.IFNA(VLOOKUP(C84,BaseDatos[[#All],[Llave]:[Objetivo Geográfico]],15,0),"-")))</f>
        <v/>
      </c>
      <c r="L84" s="2" t="str">
        <f>IF(C84="","",IF(_xlfn.IFNA(VLOOKUP(C84,BaseDatos[[#All],[Llave]:[Por Definir4]],16,0),"No encontrado")="","-",_xlfn.IFNA(VLOOKUP(C84,BaseDatos[[#All],[Llave]:[Objetivo Geográfico]],16,0),"-")))</f>
        <v/>
      </c>
      <c r="M84" s="2" t="str">
        <f>IF(C84="","",IF(_xlfn.IFNA(VLOOKUP(C84,BaseDatos[[#All],[Llave]:[Por Definir4]],17,0),"No encontrado")="","-",_xlfn.IFNA(VLOOKUP(C84,BaseDatos[[#All],[Llave]:[Objetivo Geográfico]],17,0),"-")))</f>
        <v/>
      </c>
    </row>
    <row r="85" spans="1:13" x14ac:dyDescent="0.35">
      <c r="A85" s="44"/>
      <c r="B85" s="46"/>
      <c r="C85" s="44"/>
      <c r="D85" s="46"/>
      <c r="E85" s="43" t="str">
        <f>IF(C85="","",IF(_xlfn.IFNA(VLOOKUP(C85,BaseDatos[[#All],[Llave]:[Objetivo Geográfico]],6,0),"No encontrado")="","-",_xlfn.IFNA(VLOOKUP(C85,BaseDatos[[#All],[Llave]:[Objetivo Geográfico]],6,0),"-")))</f>
        <v/>
      </c>
      <c r="F85" s="45" t="str">
        <f>IF(C85="","",IF(_xlfn.IFNA(VLOOKUP(C85,BaseDatos[[#All],[Llave]:[Por Definir4]],13,0),"No encontrado")="","-",_xlfn.IFNA(VLOOKUP(C85,BaseDatos[[#All],[Llave]:[Por Definir4]],13,0),"-")))</f>
        <v/>
      </c>
      <c r="G85" s="43" t="str">
        <f>IF(C85="","",IF(_xlfn.IFNA(VLOOKUP(C85,BaseDatos[[#All],[Llave]:[Objetivo Geográfico]],2,0),"No disponible en la Base de Datos")="","-",_xlfn.IFNA(VLOOKUP(C85,BaseDatos[[#All],[Llave]:[Objetivo Geográfico]],2,0),"No disponible en la Base de Datos")))</f>
        <v/>
      </c>
      <c r="H85" s="43" t="str">
        <f>IF(C85="","",IF(_xlfn.IFNA(VLOOKUP(C85,BaseDatos[[#All],[Llave]:[Objetivo Geográfico]],11,0),"No encontrado")="","-",_xlfn.IFNA(VLOOKUP(C85,BaseDatos[[#All],[Llave]:[Objetivo Geográfico]],11,0),"-")))</f>
        <v/>
      </c>
      <c r="I85" s="43" t="str">
        <f>IF(C85="","",IF(_xlfn.IFNA(VLOOKUP(C85,BaseDatos[[#All],[Llave]:[Objetivo Geográfico]],12,0),"No encontrado")="","-",_xlfn.IFNA(VLOOKUP(C85,BaseDatos[[#All],[Llave]:[Objetivo Geográfico]],12,0),"-")))</f>
        <v/>
      </c>
      <c r="J85" s="2" t="str">
        <f>IF(C85="","",IF(_xlfn.IFNA(VLOOKUP(C85,BaseDatos[[#All],[Llave]:[Por Definir4]],14,0),"No encontrado")="","-",_xlfn.IFNA(VLOOKUP(C85,BaseDatos[[#All],[Llave]:[Objetivo Geográfico]],14,0),"-")))</f>
        <v/>
      </c>
      <c r="K85" s="2" t="str">
        <f>IF(C85="","",IF(_xlfn.IFNA(VLOOKUP(C85,BaseDatos[[#All],[Llave]:[Por Definir4]],15,0),"No encontrado")="","-",_xlfn.IFNA(VLOOKUP(C85,BaseDatos[[#All],[Llave]:[Objetivo Geográfico]],15,0),"-")))</f>
        <v/>
      </c>
      <c r="L85" s="2" t="str">
        <f>IF(C85="","",IF(_xlfn.IFNA(VLOOKUP(C85,BaseDatos[[#All],[Llave]:[Por Definir4]],16,0),"No encontrado")="","-",_xlfn.IFNA(VLOOKUP(C85,BaseDatos[[#All],[Llave]:[Objetivo Geográfico]],16,0),"-")))</f>
        <v/>
      </c>
      <c r="M85" s="2" t="str">
        <f>IF(C85="","",IF(_xlfn.IFNA(VLOOKUP(C85,BaseDatos[[#All],[Llave]:[Por Definir4]],17,0),"No encontrado")="","-",_xlfn.IFNA(VLOOKUP(C85,BaseDatos[[#All],[Llave]:[Objetivo Geográfico]],17,0),"-")))</f>
        <v/>
      </c>
    </row>
    <row r="86" spans="1:13" x14ac:dyDescent="0.35">
      <c r="A86" s="44"/>
      <c r="B86" s="46"/>
      <c r="C86" s="44"/>
      <c r="D86" s="46"/>
      <c r="E86" s="43" t="str">
        <f>IF(C86="","",IF(_xlfn.IFNA(VLOOKUP(C86,BaseDatos[[#All],[Llave]:[Objetivo Geográfico]],6,0),"No encontrado")="","-",_xlfn.IFNA(VLOOKUP(C86,BaseDatos[[#All],[Llave]:[Objetivo Geográfico]],6,0),"-")))</f>
        <v/>
      </c>
      <c r="F86" s="45" t="str">
        <f>IF(C86="","",IF(_xlfn.IFNA(VLOOKUP(C86,BaseDatos[[#All],[Llave]:[Por Definir4]],13,0),"No encontrado")="","-",_xlfn.IFNA(VLOOKUP(C86,BaseDatos[[#All],[Llave]:[Por Definir4]],13,0),"-")))</f>
        <v/>
      </c>
      <c r="G86" s="43" t="str">
        <f>IF(C86="","",IF(_xlfn.IFNA(VLOOKUP(C86,BaseDatos[[#All],[Llave]:[Objetivo Geográfico]],2,0),"No disponible en la Base de Datos")="","-",_xlfn.IFNA(VLOOKUP(C86,BaseDatos[[#All],[Llave]:[Objetivo Geográfico]],2,0),"No disponible en la Base de Datos")))</f>
        <v/>
      </c>
      <c r="H86" s="43" t="str">
        <f>IF(C86="","",IF(_xlfn.IFNA(VLOOKUP(C86,BaseDatos[[#All],[Llave]:[Objetivo Geográfico]],11,0),"No encontrado")="","-",_xlfn.IFNA(VLOOKUP(C86,BaseDatos[[#All],[Llave]:[Objetivo Geográfico]],11,0),"-")))</f>
        <v/>
      </c>
      <c r="I86" s="43" t="str">
        <f>IF(C86="","",IF(_xlfn.IFNA(VLOOKUP(C86,BaseDatos[[#All],[Llave]:[Objetivo Geográfico]],12,0),"No encontrado")="","-",_xlfn.IFNA(VLOOKUP(C86,BaseDatos[[#All],[Llave]:[Objetivo Geográfico]],12,0),"-")))</f>
        <v/>
      </c>
      <c r="J86" s="2" t="str">
        <f>IF(C86="","",IF(_xlfn.IFNA(VLOOKUP(C86,BaseDatos[[#All],[Llave]:[Por Definir4]],14,0),"No encontrado")="","-",_xlfn.IFNA(VLOOKUP(C86,BaseDatos[[#All],[Llave]:[Objetivo Geográfico]],14,0),"-")))</f>
        <v/>
      </c>
      <c r="K86" s="2" t="str">
        <f>IF(C86="","",IF(_xlfn.IFNA(VLOOKUP(C86,BaseDatos[[#All],[Llave]:[Por Definir4]],15,0),"No encontrado")="","-",_xlfn.IFNA(VLOOKUP(C86,BaseDatos[[#All],[Llave]:[Objetivo Geográfico]],15,0),"-")))</f>
        <v/>
      </c>
      <c r="L86" s="2" t="str">
        <f>IF(C86="","",IF(_xlfn.IFNA(VLOOKUP(C86,BaseDatos[[#All],[Llave]:[Por Definir4]],16,0),"No encontrado")="","-",_xlfn.IFNA(VLOOKUP(C86,BaseDatos[[#All],[Llave]:[Objetivo Geográfico]],16,0),"-")))</f>
        <v/>
      </c>
      <c r="M86" s="2" t="str">
        <f>IF(C86="","",IF(_xlfn.IFNA(VLOOKUP(C86,BaseDatos[[#All],[Llave]:[Por Definir4]],17,0),"No encontrado")="","-",_xlfn.IFNA(VLOOKUP(C86,BaseDatos[[#All],[Llave]:[Objetivo Geográfico]],17,0),"-")))</f>
        <v/>
      </c>
    </row>
    <row r="87" spans="1:13" x14ac:dyDescent="0.35">
      <c r="A87" s="44"/>
      <c r="B87" s="46"/>
      <c r="C87" s="44"/>
      <c r="D87" s="46"/>
      <c r="E87" s="43" t="str">
        <f>IF(C87="","",IF(_xlfn.IFNA(VLOOKUP(C87,BaseDatos[[#All],[Llave]:[Objetivo Geográfico]],6,0),"No encontrado")="","-",_xlfn.IFNA(VLOOKUP(C87,BaseDatos[[#All],[Llave]:[Objetivo Geográfico]],6,0),"-")))</f>
        <v/>
      </c>
      <c r="F87" s="45" t="str">
        <f>IF(C87="","",IF(_xlfn.IFNA(VLOOKUP(C87,BaseDatos[[#All],[Llave]:[Por Definir4]],13,0),"No encontrado")="","-",_xlfn.IFNA(VLOOKUP(C87,BaseDatos[[#All],[Llave]:[Por Definir4]],13,0),"-")))</f>
        <v/>
      </c>
      <c r="G87" s="43" t="str">
        <f>IF(C87="","",IF(_xlfn.IFNA(VLOOKUP(C87,BaseDatos[[#All],[Llave]:[Objetivo Geográfico]],2,0),"No disponible en la Base de Datos")="","-",_xlfn.IFNA(VLOOKUP(C87,BaseDatos[[#All],[Llave]:[Objetivo Geográfico]],2,0),"No disponible en la Base de Datos")))</f>
        <v/>
      </c>
      <c r="H87" s="43" t="str">
        <f>IF(C87="","",IF(_xlfn.IFNA(VLOOKUP(C87,BaseDatos[[#All],[Llave]:[Objetivo Geográfico]],11,0),"No encontrado")="","-",_xlfn.IFNA(VLOOKUP(C87,BaseDatos[[#All],[Llave]:[Objetivo Geográfico]],11,0),"-")))</f>
        <v/>
      </c>
      <c r="I87" s="43" t="str">
        <f>IF(C87="","",IF(_xlfn.IFNA(VLOOKUP(C87,BaseDatos[[#All],[Llave]:[Objetivo Geográfico]],12,0),"No encontrado")="","-",_xlfn.IFNA(VLOOKUP(C87,BaseDatos[[#All],[Llave]:[Objetivo Geográfico]],12,0),"-")))</f>
        <v/>
      </c>
      <c r="J87" s="2" t="str">
        <f>IF(C87="","",IF(_xlfn.IFNA(VLOOKUP(C87,BaseDatos[[#All],[Llave]:[Por Definir4]],14,0),"No encontrado")="","-",_xlfn.IFNA(VLOOKUP(C87,BaseDatos[[#All],[Llave]:[Objetivo Geográfico]],14,0),"-")))</f>
        <v/>
      </c>
      <c r="K87" s="2" t="str">
        <f>IF(C87="","",IF(_xlfn.IFNA(VLOOKUP(C87,BaseDatos[[#All],[Llave]:[Por Definir4]],15,0),"No encontrado")="","-",_xlfn.IFNA(VLOOKUP(C87,BaseDatos[[#All],[Llave]:[Objetivo Geográfico]],15,0),"-")))</f>
        <v/>
      </c>
      <c r="L87" s="2" t="str">
        <f>IF(C87="","",IF(_xlfn.IFNA(VLOOKUP(C87,BaseDatos[[#All],[Llave]:[Por Definir4]],16,0),"No encontrado")="","-",_xlfn.IFNA(VLOOKUP(C87,BaseDatos[[#All],[Llave]:[Objetivo Geográfico]],16,0),"-")))</f>
        <v/>
      </c>
      <c r="M87" s="2" t="str">
        <f>IF(C87="","",IF(_xlfn.IFNA(VLOOKUP(C87,BaseDatos[[#All],[Llave]:[Por Definir4]],17,0),"No encontrado")="","-",_xlfn.IFNA(VLOOKUP(C87,BaseDatos[[#All],[Llave]:[Objetivo Geográfico]],17,0),"-")))</f>
        <v/>
      </c>
    </row>
    <row r="88" spans="1:13" x14ac:dyDescent="0.35">
      <c r="A88" s="44"/>
      <c r="B88" s="46"/>
      <c r="C88" s="44"/>
      <c r="D88" s="46"/>
      <c r="E88" s="43" t="str">
        <f>IF(C88="","",IF(_xlfn.IFNA(VLOOKUP(C88,BaseDatos[[#All],[Llave]:[Objetivo Geográfico]],6,0),"No encontrado")="","-",_xlfn.IFNA(VLOOKUP(C88,BaseDatos[[#All],[Llave]:[Objetivo Geográfico]],6,0),"-")))</f>
        <v/>
      </c>
      <c r="F88" s="45" t="str">
        <f>IF(C88="","",IF(_xlfn.IFNA(VLOOKUP(C88,BaseDatos[[#All],[Llave]:[Por Definir4]],13,0),"No encontrado")="","-",_xlfn.IFNA(VLOOKUP(C88,BaseDatos[[#All],[Llave]:[Por Definir4]],13,0),"-")))</f>
        <v/>
      </c>
      <c r="G88" s="43" t="str">
        <f>IF(C88="","",IF(_xlfn.IFNA(VLOOKUP(C88,BaseDatos[[#All],[Llave]:[Objetivo Geográfico]],2,0),"No disponible en la Base de Datos")="","-",_xlfn.IFNA(VLOOKUP(C88,BaseDatos[[#All],[Llave]:[Objetivo Geográfico]],2,0),"No disponible en la Base de Datos")))</f>
        <v/>
      </c>
      <c r="H88" s="43" t="str">
        <f>IF(C88="","",IF(_xlfn.IFNA(VLOOKUP(C88,BaseDatos[[#All],[Llave]:[Objetivo Geográfico]],11,0),"No encontrado")="","-",_xlfn.IFNA(VLOOKUP(C88,BaseDatos[[#All],[Llave]:[Objetivo Geográfico]],11,0),"-")))</f>
        <v/>
      </c>
      <c r="I88" s="43" t="str">
        <f>IF(C88="","",IF(_xlfn.IFNA(VLOOKUP(C88,BaseDatos[[#All],[Llave]:[Objetivo Geográfico]],12,0),"No encontrado")="","-",_xlfn.IFNA(VLOOKUP(C88,BaseDatos[[#All],[Llave]:[Objetivo Geográfico]],12,0),"-")))</f>
        <v/>
      </c>
      <c r="J88" s="2" t="str">
        <f>IF(C88="","",IF(_xlfn.IFNA(VLOOKUP(C88,BaseDatos[[#All],[Llave]:[Por Definir4]],14,0),"No encontrado")="","-",_xlfn.IFNA(VLOOKUP(C88,BaseDatos[[#All],[Llave]:[Objetivo Geográfico]],14,0),"-")))</f>
        <v/>
      </c>
      <c r="K88" s="2" t="str">
        <f>IF(C88="","",IF(_xlfn.IFNA(VLOOKUP(C88,BaseDatos[[#All],[Llave]:[Por Definir4]],15,0),"No encontrado")="","-",_xlfn.IFNA(VLOOKUP(C88,BaseDatos[[#All],[Llave]:[Objetivo Geográfico]],15,0),"-")))</f>
        <v/>
      </c>
      <c r="L88" s="2" t="str">
        <f>IF(C88="","",IF(_xlfn.IFNA(VLOOKUP(C88,BaseDatos[[#All],[Llave]:[Por Definir4]],16,0),"No encontrado")="","-",_xlfn.IFNA(VLOOKUP(C88,BaseDatos[[#All],[Llave]:[Objetivo Geográfico]],16,0),"-")))</f>
        <v/>
      </c>
      <c r="M88" s="2" t="str">
        <f>IF(C88="","",IF(_xlfn.IFNA(VLOOKUP(C88,BaseDatos[[#All],[Llave]:[Por Definir4]],17,0),"No encontrado")="","-",_xlfn.IFNA(VLOOKUP(C88,BaseDatos[[#All],[Llave]:[Objetivo Geográfico]],17,0),"-")))</f>
        <v/>
      </c>
    </row>
    <row r="89" spans="1:13" x14ac:dyDescent="0.35">
      <c r="A89" s="44"/>
      <c r="B89" s="46"/>
      <c r="C89" s="44"/>
      <c r="D89" s="46"/>
      <c r="E89" s="43" t="str">
        <f>IF(C89="","",IF(_xlfn.IFNA(VLOOKUP(C89,BaseDatos[[#All],[Llave]:[Objetivo Geográfico]],6,0),"No encontrado")="","-",_xlfn.IFNA(VLOOKUP(C89,BaseDatos[[#All],[Llave]:[Objetivo Geográfico]],6,0),"-")))</f>
        <v/>
      </c>
      <c r="F89" s="45" t="str">
        <f>IF(C89="","",IF(_xlfn.IFNA(VLOOKUP(C89,BaseDatos[[#All],[Llave]:[Por Definir4]],13,0),"No encontrado")="","-",_xlfn.IFNA(VLOOKUP(C89,BaseDatos[[#All],[Llave]:[Por Definir4]],13,0),"-")))</f>
        <v/>
      </c>
      <c r="G89" s="43" t="str">
        <f>IF(C89="","",IF(_xlfn.IFNA(VLOOKUP(C89,BaseDatos[[#All],[Llave]:[Objetivo Geográfico]],2,0),"No disponible en la Base de Datos")="","-",_xlfn.IFNA(VLOOKUP(C89,BaseDatos[[#All],[Llave]:[Objetivo Geográfico]],2,0),"No disponible en la Base de Datos")))</f>
        <v/>
      </c>
      <c r="H89" s="43" t="str">
        <f>IF(C89="","",IF(_xlfn.IFNA(VLOOKUP(C89,BaseDatos[[#All],[Llave]:[Objetivo Geográfico]],11,0),"No encontrado")="","-",_xlfn.IFNA(VLOOKUP(C89,BaseDatos[[#All],[Llave]:[Objetivo Geográfico]],11,0),"-")))</f>
        <v/>
      </c>
      <c r="I89" s="43" t="str">
        <f>IF(C89="","",IF(_xlfn.IFNA(VLOOKUP(C89,BaseDatos[[#All],[Llave]:[Objetivo Geográfico]],12,0),"No encontrado")="","-",_xlfn.IFNA(VLOOKUP(C89,BaseDatos[[#All],[Llave]:[Objetivo Geográfico]],12,0),"-")))</f>
        <v/>
      </c>
      <c r="J89" s="2" t="str">
        <f>IF(C89="","",IF(_xlfn.IFNA(VLOOKUP(C89,BaseDatos[[#All],[Llave]:[Por Definir4]],14,0),"No encontrado")="","-",_xlfn.IFNA(VLOOKUP(C89,BaseDatos[[#All],[Llave]:[Objetivo Geográfico]],14,0),"-")))</f>
        <v/>
      </c>
      <c r="K89" s="2" t="str">
        <f>IF(C89="","",IF(_xlfn.IFNA(VLOOKUP(C89,BaseDatos[[#All],[Llave]:[Por Definir4]],15,0),"No encontrado")="","-",_xlfn.IFNA(VLOOKUP(C89,BaseDatos[[#All],[Llave]:[Objetivo Geográfico]],15,0),"-")))</f>
        <v/>
      </c>
      <c r="L89" s="2" t="str">
        <f>IF(C89="","",IF(_xlfn.IFNA(VLOOKUP(C89,BaseDatos[[#All],[Llave]:[Por Definir4]],16,0),"No encontrado")="","-",_xlfn.IFNA(VLOOKUP(C89,BaseDatos[[#All],[Llave]:[Objetivo Geográfico]],16,0),"-")))</f>
        <v/>
      </c>
      <c r="M89" s="2" t="str">
        <f>IF(C89="","",IF(_xlfn.IFNA(VLOOKUP(C89,BaseDatos[[#All],[Llave]:[Por Definir4]],17,0),"No encontrado")="","-",_xlfn.IFNA(VLOOKUP(C89,BaseDatos[[#All],[Llave]:[Objetivo Geográfico]],17,0),"-")))</f>
        <v/>
      </c>
    </row>
    <row r="90" spans="1:13" x14ac:dyDescent="0.35">
      <c r="A90" s="44"/>
      <c r="B90" s="46"/>
      <c r="C90" s="44"/>
      <c r="D90" s="46"/>
      <c r="E90" s="43" t="str">
        <f>IF(C90="","",IF(_xlfn.IFNA(VLOOKUP(C90,BaseDatos[[#All],[Llave]:[Objetivo Geográfico]],6,0),"No encontrado")="","-",_xlfn.IFNA(VLOOKUP(C90,BaseDatos[[#All],[Llave]:[Objetivo Geográfico]],6,0),"-")))</f>
        <v/>
      </c>
      <c r="F90" s="45" t="str">
        <f>IF(C90="","",IF(_xlfn.IFNA(VLOOKUP(C90,BaseDatos[[#All],[Llave]:[Por Definir4]],13,0),"No encontrado")="","-",_xlfn.IFNA(VLOOKUP(C90,BaseDatos[[#All],[Llave]:[Por Definir4]],13,0),"-")))</f>
        <v/>
      </c>
      <c r="G90" s="43" t="str">
        <f>IF(C90="","",IF(_xlfn.IFNA(VLOOKUP(C90,BaseDatos[[#All],[Llave]:[Objetivo Geográfico]],2,0),"No disponible en la Base de Datos")="","-",_xlfn.IFNA(VLOOKUP(C90,BaseDatos[[#All],[Llave]:[Objetivo Geográfico]],2,0),"No disponible en la Base de Datos")))</f>
        <v/>
      </c>
      <c r="H90" s="43" t="str">
        <f>IF(C90="","",IF(_xlfn.IFNA(VLOOKUP(C90,BaseDatos[[#All],[Llave]:[Objetivo Geográfico]],11,0),"No encontrado")="","-",_xlfn.IFNA(VLOOKUP(C90,BaseDatos[[#All],[Llave]:[Objetivo Geográfico]],11,0),"-")))</f>
        <v/>
      </c>
      <c r="I90" s="43" t="str">
        <f>IF(C90="","",IF(_xlfn.IFNA(VLOOKUP(C90,BaseDatos[[#All],[Llave]:[Objetivo Geográfico]],12,0),"No encontrado")="","-",_xlfn.IFNA(VLOOKUP(C90,BaseDatos[[#All],[Llave]:[Objetivo Geográfico]],12,0),"-")))</f>
        <v/>
      </c>
      <c r="J90" s="2" t="str">
        <f>IF(C90="","",IF(_xlfn.IFNA(VLOOKUP(C90,BaseDatos[[#All],[Llave]:[Por Definir4]],14,0),"No encontrado")="","-",_xlfn.IFNA(VLOOKUP(C90,BaseDatos[[#All],[Llave]:[Objetivo Geográfico]],14,0),"-")))</f>
        <v/>
      </c>
      <c r="K90" s="2" t="str">
        <f>IF(C90="","",IF(_xlfn.IFNA(VLOOKUP(C90,BaseDatos[[#All],[Llave]:[Por Definir4]],15,0),"No encontrado")="","-",_xlfn.IFNA(VLOOKUP(C90,BaseDatos[[#All],[Llave]:[Objetivo Geográfico]],15,0),"-")))</f>
        <v/>
      </c>
      <c r="L90" s="2" t="str">
        <f>IF(C90="","",IF(_xlfn.IFNA(VLOOKUP(C90,BaseDatos[[#All],[Llave]:[Por Definir4]],16,0),"No encontrado")="","-",_xlfn.IFNA(VLOOKUP(C90,BaseDatos[[#All],[Llave]:[Objetivo Geográfico]],16,0),"-")))</f>
        <v/>
      </c>
      <c r="M90" s="2" t="str">
        <f>IF(C90="","",IF(_xlfn.IFNA(VLOOKUP(C90,BaseDatos[[#All],[Llave]:[Por Definir4]],17,0),"No encontrado")="","-",_xlfn.IFNA(VLOOKUP(C90,BaseDatos[[#All],[Llave]:[Objetivo Geográfico]],17,0),"-")))</f>
        <v/>
      </c>
    </row>
    <row r="91" spans="1:13" x14ac:dyDescent="0.35">
      <c r="A91" s="44"/>
      <c r="B91" s="46"/>
      <c r="C91" s="44"/>
      <c r="D91" s="46"/>
      <c r="E91" s="43" t="str">
        <f>IF(C91="","",IF(_xlfn.IFNA(VLOOKUP(C91,BaseDatos[[#All],[Llave]:[Objetivo Geográfico]],6,0),"No encontrado")="","-",_xlfn.IFNA(VLOOKUP(C91,BaseDatos[[#All],[Llave]:[Objetivo Geográfico]],6,0),"-")))</f>
        <v/>
      </c>
      <c r="F91" s="45" t="str">
        <f>IF(C91="","",IF(_xlfn.IFNA(VLOOKUP(C91,BaseDatos[[#All],[Llave]:[Por Definir4]],13,0),"No encontrado")="","-",_xlfn.IFNA(VLOOKUP(C91,BaseDatos[[#All],[Llave]:[Por Definir4]],13,0),"-")))</f>
        <v/>
      </c>
      <c r="G91" s="43" t="str">
        <f>IF(C91="","",IF(_xlfn.IFNA(VLOOKUP(C91,BaseDatos[[#All],[Llave]:[Objetivo Geográfico]],2,0),"No disponible en la Base de Datos")="","-",_xlfn.IFNA(VLOOKUP(C91,BaseDatos[[#All],[Llave]:[Objetivo Geográfico]],2,0),"No disponible en la Base de Datos")))</f>
        <v/>
      </c>
      <c r="H91" s="43" t="str">
        <f>IF(C91="","",IF(_xlfn.IFNA(VLOOKUP(C91,BaseDatos[[#All],[Llave]:[Objetivo Geográfico]],11,0),"No encontrado")="","-",_xlfn.IFNA(VLOOKUP(C91,BaseDatos[[#All],[Llave]:[Objetivo Geográfico]],11,0),"-")))</f>
        <v/>
      </c>
      <c r="I91" s="43" t="str">
        <f>IF(C91="","",IF(_xlfn.IFNA(VLOOKUP(C91,BaseDatos[[#All],[Llave]:[Objetivo Geográfico]],12,0),"No encontrado")="","-",_xlfn.IFNA(VLOOKUP(C91,BaseDatos[[#All],[Llave]:[Objetivo Geográfico]],12,0),"-")))</f>
        <v/>
      </c>
      <c r="J91" s="2" t="str">
        <f>IF(C91="","",IF(_xlfn.IFNA(VLOOKUP(C91,BaseDatos[[#All],[Llave]:[Por Definir4]],14,0),"No encontrado")="","-",_xlfn.IFNA(VLOOKUP(C91,BaseDatos[[#All],[Llave]:[Objetivo Geográfico]],14,0),"-")))</f>
        <v/>
      </c>
      <c r="K91" s="2" t="str">
        <f>IF(C91="","",IF(_xlfn.IFNA(VLOOKUP(C91,BaseDatos[[#All],[Llave]:[Por Definir4]],15,0),"No encontrado")="","-",_xlfn.IFNA(VLOOKUP(C91,BaseDatos[[#All],[Llave]:[Objetivo Geográfico]],15,0),"-")))</f>
        <v/>
      </c>
      <c r="L91" s="2" t="str">
        <f>IF(C91="","",IF(_xlfn.IFNA(VLOOKUP(C91,BaseDatos[[#All],[Llave]:[Por Definir4]],16,0),"No encontrado")="","-",_xlfn.IFNA(VLOOKUP(C91,BaseDatos[[#All],[Llave]:[Objetivo Geográfico]],16,0),"-")))</f>
        <v/>
      </c>
      <c r="M91" s="2" t="str">
        <f>IF(C91="","",IF(_xlfn.IFNA(VLOOKUP(C91,BaseDatos[[#All],[Llave]:[Por Definir4]],17,0),"No encontrado")="","-",_xlfn.IFNA(VLOOKUP(C91,BaseDatos[[#All],[Llave]:[Objetivo Geográfico]],17,0),"-")))</f>
        <v/>
      </c>
    </row>
    <row r="92" spans="1:13" x14ac:dyDescent="0.35">
      <c r="A92" s="44"/>
      <c r="B92" s="46"/>
      <c r="C92" s="44"/>
      <c r="D92" s="46"/>
      <c r="E92" s="43" t="str">
        <f>IF(C92="","",IF(_xlfn.IFNA(VLOOKUP(C92,BaseDatos[[#All],[Llave]:[Objetivo Geográfico]],6,0),"No encontrado")="","-",_xlfn.IFNA(VLOOKUP(C92,BaseDatos[[#All],[Llave]:[Objetivo Geográfico]],6,0),"-")))</f>
        <v/>
      </c>
      <c r="F92" s="45" t="str">
        <f>IF(C92="","",IF(_xlfn.IFNA(VLOOKUP(C92,BaseDatos[[#All],[Llave]:[Por Definir4]],13,0),"No encontrado")="","-",_xlfn.IFNA(VLOOKUP(C92,BaseDatos[[#All],[Llave]:[Por Definir4]],13,0),"-")))</f>
        <v/>
      </c>
      <c r="G92" s="43" t="str">
        <f>IF(C92="","",IF(_xlfn.IFNA(VLOOKUP(C92,BaseDatos[[#All],[Llave]:[Objetivo Geográfico]],2,0),"No disponible en la Base de Datos")="","-",_xlfn.IFNA(VLOOKUP(C92,BaseDatos[[#All],[Llave]:[Objetivo Geográfico]],2,0),"No disponible en la Base de Datos")))</f>
        <v/>
      </c>
      <c r="H92" s="43" t="str">
        <f>IF(C92="","",IF(_xlfn.IFNA(VLOOKUP(C92,BaseDatos[[#All],[Llave]:[Objetivo Geográfico]],11,0),"No encontrado")="","-",_xlfn.IFNA(VLOOKUP(C92,BaseDatos[[#All],[Llave]:[Objetivo Geográfico]],11,0),"-")))</f>
        <v/>
      </c>
      <c r="I92" s="43" t="str">
        <f>IF(C92="","",IF(_xlfn.IFNA(VLOOKUP(C92,BaseDatos[[#All],[Llave]:[Objetivo Geográfico]],12,0),"No encontrado")="","-",_xlfn.IFNA(VLOOKUP(C92,BaseDatos[[#All],[Llave]:[Objetivo Geográfico]],12,0),"-")))</f>
        <v/>
      </c>
      <c r="J92" s="2" t="str">
        <f>IF(C92="","",IF(_xlfn.IFNA(VLOOKUP(C92,BaseDatos[[#All],[Llave]:[Por Definir4]],14,0),"No encontrado")="","-",_xlfn.IFNA(VLOOKUP(C92,BaseDatos[[#All],[Llave]:[Objetivo Geográfico]],14,0),"-")))</f>
        <v/>
      </c>
      <c r="K92" s="2" t="str">
        <f>IF(C92="","",IF(_xlfn.IFNA(VLOOKUP(C92,BaseDatos[[#All],[Llave]:[Por Definir4]],15,0),"No encontrado")="","-",_xlfn.IFNA(VLOOKUP(C92,BaseDatos[[#All],[Llave]:[Objetivo Geográfico]],15,0),"-")))</f>
        <v/>
      </c>
      <c r="L92" s="2" t="str">
        <f>IF(C92="","",IF(_xlfn.IFNA(VLOOKUP(C92,BaseDatos[[#All],[Llave]:[Por Definir4]],16,0),"No encontrado")="","-",_xlfn.IFNA(VLOOKUP(C92,BaseDatos[[#All],[Llave]:[Objetivo Geográfico]],16,0),"-")))</f>
        <v/>
      </c>
      <c r="M92" s="2" t="str">
        <f>IF(C92="","",IF(_xlfn.IFNA(VLOOKUP(C92,BaseDatos[[#All],[Llave]:[Por Definir4]],17,0),"No encontrado")="","-",_xlfn.IFNA(VLOOKUP(C92,BaseDatos[[#All],[Llave]:[Objetivo Geográfico]],17,0),"-")))</f>
        <v/>
      </c>
    </row>
    <row r="93" spans="1:13" x14ac:dyDescent="0.35">
      <c r="A93" s="44"/>
      <c r="B93" s="46"/>
      <c r="C93" s="44"/>
      <c r="D93" s="46"/>
      <c r="E93" s="43" t="str">
        <f>IF(C93="","",IF(_xlfn.IFNA(VLOOKUP(C93,BaseDatos[[#All],[Llave]:[Objetivo Geográfico]],6,0),"No encontrado")="","-",_xlfn.IFNA(VLOOKUP(C93,BaseDatos[[#All],[Llave]:[Objetivo Geográfico]],6,0),"-")))</f>
        <v/>
      </c>
      <c r="F93" s="45" t="str">
        <f>IF(C93="","",IF(_xlfn.IFNA(VLOOKUP(C93,BaseDatos[[#All],[Llave]:[Por Definir4]],13,0),"No encontrado")="","-",_xlfn.IFNA(VLOOKUP(C93,BaseDatos[[#All],[Llave]:[Por Definir4]],13,0),"-")))</f>
        <v/>
      </c>
      <c r="G93" s="43" t="str">
        <f>IF(C93="","",IF(_xlfn.IFNA(VLOOKUP(C93,BaseDatos[[#All],[Llave]:[Objetivo Geográfico]],2,0),"No disponible en la Base de Datos")="","-",_xlfn.IFNA(VLOOKUP(C93,BaseDatos[[#All],[Llave]:[Objetivo Geográfico]],2,0),"No disponible en la Base de Datos")))</f>
        <v/>
      </c>
      <c r="H93" s="43" t="str">
        <f>IF(C93="","",IF(_xlfn.IFNA(VLOOKUP(C93,BaseDatos[[#All],[Llave]:[Objetivo Geográfico]],11,0),"No encontrado")="","-",_xlfn.IFNA(VLOOKUP(C93,BaseDatos[[#All],[Llave]:[Objetivo Geográfico]],11,0),"-")))</f>
        <v/>
      </c>
      <c r="I93" s="43" t="str">
        <f>IF(C93="","",IF(_xlfn.IFNA(VLOOKUP(C93,BaseDatos[[#All],[Llave]:[Objetivo Geográfico]],12,0),"No encontrado")="","-",_xlfn.IFNA(VLOOKUP(C93,BaseDatos[[#All],[Llave]:[Objetivo Geográfico]],12,0),"-")))</f>
        <v/>
      </c>
      <c r="J93" s="2" t="str">
        <f>IF(C93="","",IF(_xlfn.IFNA(VLOOKUP(C93,BaseDatos[[#All],[Llave]:[Por Definir4]],14,0),"No encontrado")="","-",_xlfn.IFNA(VLOOKUP(C93,BaseDatos[[#All],[Llave]:[Objetivo Geográfico]],14,0),"-")))</f>
        <v/>
      </c>
      <c r="K93" s="2" t="str">
        <f>IF(C93="","",IF(_xlfn.IFNA(VLOOKUP(C93,BaseDatos[[#All],[Llave]:[Por Definir4]],15,0),"No encontrado")="","-",_xlfn.IFNA(VLOOKUP(C93,BaseDatos[[#All],[Llave]:[Objetivo Geográfico]],15,0),"-")))</f>
        <v/>
      </c>
      <c r="L93" s="2" t="str">
        <f>IF(C93="","",IF(_xlfn.IFNA(VLOOKUP(C93,BaseDatos[[#All],[Llave]:[Por Definir4]],16,0),"No encontrado")="","-",_xlfn.IFNA(VLOOKUP(C93,BaseDatos[[#All],[Llave]:[Objetivo Geográfico]],16,0),"-")))</f>
        <v/>
      </c>
      <c r="M93" s="2" t="str">
        <f>IF(C93="","",IF(_xlfn.IFNA(VLOOKUP(C93,BaseDatos[[#All],[Llave]:[Por Definir4]],17,0),"No encontrado")="","-",_xlfn.IFNA(VLOOKUP(C93,BaseDatos[[#All],[Llave]:[Objetivo Geográfico]],17,0),"-")))</f>
        <v/>
      </c>
    </row>
    <row r="94" spans="1:13" x14ac:dyDescent="0.35">
      <c r="A94" s="44"/>
      <c r="B94" s="46"/>
      <c r="C94" s="44"/>
      <c r="D94" s="46"/>
      <c r="E94" s="43" t="str">
        <f>IF(C94="","",IF(_xlfn.IFNA(VLOOKUP(C94,BaseDatos[[#All],[Llave]:[Objetivo Geográfico]],6,0),"No encontrado")="","-",_xlfn.IFNA(VLOOKUP(C94,BaseDatos[[#All],[Llave]:[Objetivo Geográfico]],6,0),"-")))</f>
        <v/>
      </c>
      <c r="F94" s="45" t="str">
        <f>IF(C94="","",IF(_xlfn.IFNA(VLOOKUP(C94,BaseDatos[[#All],[Llave]:[Por Definir4]],13,0),"No encontrado")="","-",_xlfn.IFNA(VLOOKUP(C94,BaseDatos[[#All],[Llave]:[Por Definir4]],13,0),"-")))</f>
        <v/>
      </c>
      <c r="G94" s="43" t="str">
        <f>IF(C94="","",IF(_xlfn.IFNA(VLOOKUP(C94,BaseDatos[[#All],[Llave]:[Objetivo Geográfico]],2,0),"No disponible en la Base de Datos")="","-",_xlfn.IFNA(VLOOKUP(C94,BaseDatos[[#All],[Llave]:[Objetivo Geográfico]],2,0),"No disponible en la Base de Datos")))</f>
        <v/>
      </c>
      <c r="H94" s="43" t="str">
        <f>IF(C94="","",IF(_xlfn.IFNA(VLOOKUP(C94,BaseDatos[[#All],[Llave]:[Objetivo Geográfico]],11,0),"No encontrado")="","-",_xlfn.IFNA(VLOOKUP(C94,BaseDatos[[#All],[Llave]:[Objetivo Geográfico]],11,0),"-")))</f>
        <v/>
      </c>
      <c r="I94" s="43" t="str">
        <f>IF(C94="","",IF(_xlfn.IFNA(VLOOKUP(C94,BaseDatos[[#All],[Llave]:[Objetivo Geográfico]],12,0),"No encontrado")="","-",_xlfn.IFNA(VLOOKUP(C94,BaseDatos[[#All],[Llave]:[Objetivo Geográfico]],12,0),"-")))</f>
        <v/>
      </c>
      <c r="J94" s="2" t="str">
        <f>IF(C94="","",IF(_xlfn.IFNA(VLOOKUP(C94,BaseDatos[[#All],[Llave]:[Por Definir4]],14,0),"No encontrado")="","-",_xlfn.IFNA(VLOOKUP(C94,BaseDatos[[#All],[Llave]:[Objetivo Geográfico]],14,0),"-")))</f>
        <v/>
      </c>
      <c r="K94" s="2" t="str">
        <f>IF(C94="","",IF(_xlfn.IFNA(VLOOKUP(C94,BaseDatos[[#All],[Llave]:[Por Definir4]],15,0),"No encontrado")="","-",_xlfn.IFNA(VLOOKUP(C94,BaseDatos[[#All],[Llave]:[Objetivo Geográfico]],15,0),"-")))</f>
        <v/>
      </c>
      <c r="L94" s="2" t="str">
        <f>IF(C94="","",IF(_xlfn.IFNA(VLOOKUP(C94,BaseDatos[[#All],[Llave]:[Por Definir4]],16,0),"No encontrado")="","-",_xlfn.IFNA(VLOOKUP(C94,BaseDatos[[#All],[Llave]:[Objetivo Geográfico]],16,0),"-")))</f>
        <v/>
      </c>
      <c r="M94" s="2" t="str">
        <f>IF(C94="","",IF(_xlfn.IFNA(VLOOKUP(C94,BaseDatos[[#All],[Llave]:[Por Definir4]],17,0),"No encontrado")="","-",_xlfn.IFNA(VLOOKUP(C94,BaseDatos[[#All],[Llave]:[Objetivo Geográfico]],17,0),"-")))</f>
        <v/>
      </c>
    </row>
    <row r="95" spans="1:13" x14ac:dyDescent="0.35">
      <c r="A95" s="44"/>
      <c r="B95" s="46"/>
      <c r="C95" s="44"/>
      <c r="D95" s="46"/>
      <c r="E95" s="43" t="str">
        <f>IF(C95="","",IF(_xlfn.IFNA(VLOOKUP(C95,BaseDatos[[#All],[Llave]:[Objetivo Geográfico]],6,0),"No encontrado")="","-",_xlfn.IFNA(VLOOKUP(C95,BaseDatos[[#All],[Llave]:[Objetivo Geográfico]],6,0),"-")))</f>
        <v/>
      </c>
      <c r="F95" s="45" t="str">
        <f>IF(C95="","",IF(_xlfn.IFNA(VLOOKUP(C95,BaseDatos[[#All],[Llave]:[Por Definir4]],13,0),"No encontrado")="","-",_xlfn.IFNA(VLOOKUP(C95,BaseDatos[[#All],[Llave]:[Por Definir4]],13,0),"-")))</f>
        <v/>
      </c>
      <c r="G95" s="43" t="str">
        <f>IF(C95="","",IF(_xlfn.IFNA(VLOOKUP(C95,BaseDatos[[#All],[Llave]:[Objetivo Geográfico]],2,0),"No disponible en la Base de Datos")="","-",_xlfn.IFNA(VLOOKUP(C95,BaseDatos[[#All],[Llave]:[Objetivo Geográfico]],2,0),"No disponible en la Base de Datos")))</f>
        <v/>
      </c>
      <c r="H95" s="43" t="str">
        <f>IF(C95="","",IF(_xlfn.IFNA(VLOOKUP(C95,BaseDatos[[#All],[Llave]:[Objetivo Geográfico]],11,0),"No encontrado")="","-",_xlfn.IFNA(VLOOKUP(C95,BaseDatos[[#All],[Llave]:[Objetivo Geográfico]],11,0),"-")))</f>
        <v/>
      </c>
      <c r="I95" s="43" t="str">
        <f>IF(C95="","",IF(_xlfn.IFNA(VLOOKUP(C95,BaseDatos[[#All],[Llave]:[Objetivo Geográfico]],12,0),"No encontrado")="","-",_xlfn.IFNA(VLOOKUP(C95,BaseDatos[[#All],[Llave]:[Objetivo Geográfico]],12,0),"-")))</f>
        <v/>
      </c>
      <c r="J95" s="2" t="str">
        <f>IF(C95="","",IF(_xlfn.IFNA(VLOOKUP(C95,BaseDatos[[#All],[Llave]:[Por Definir4]],14,0),"No encontrado")="","-",_xlfn.IFNA(VLOOKUP(C95,BaseDatos[[#All],[Llave]:[Objetivo Geográfico]],14,0),"-")))</f>
        <v/>
      </c>
      <c r="K95" s="2" t="str">
        <f>IF(C95="","",IF(_xlfn.IFNA(VLOOKUP(C95,BaseDatos[[#All],[Llave]:[Por Definir4]],15,0),"No encontrado")="","-",_xlfn.IFNA(VLOOKUP(C95,BaseDatos[[#All],[Llave]:[Objetivo Geográfico]],15,0),"-")))</f>
        <v/>
      </c>
      <c r="L95" s="2" t="str">
        <f>IF(C95="","",IF(_xlfn.IFNA(VLOOKUP(C95,BaseDatos[[#All],[Llave]:[Por Definir4]],16,0),"No encontrado")="","-",_xlfn.IFNA(VLOOKUP(C95,BaseDatos[[#All],[Llave]:[Objetivo Geográfico]],16,0),"-")))</f>
        <v/>
      </c>
      <c r="M95" s="2" t="str">
        <f>IF(C95="","",IF(_xlfn.IFNA(VLOOKUP(C95,BaseDatos[[#All],[Llave]:[Por Definir4]],17,0),"No encontrado")="","-",_xlfn.IFNA(VLOOKUP(C95,BaseDatos[[#All],[Llave]:[Objetivo Geográfico]],17,0),"-")))</f>
        <v/>
      </c>
    </row>
    <row r="96" spans="1:13" x14ac:dyDescent="0.35">
      <c r="A96" s="44"/>
      <c r="B96" s="46"/>
      <c r="C96" s="44"/>
      <c r="D96" s="46"/>
      <c r="E96" s="43" t="str">
        <f>IF(C96="","",IF(_xlfn.IFNA(VLOOKUP(C96,BaseDatos[[#All],[Llave]:[Objetivo Geográfico]],6,0),"No encontrado")="","-",_xlfn.IFNA(VLOOKUP(C96,BaseDatos[[#All],[Llave]:[Objetivo Geográfico]],6,0),"-")))</f>
        <v/>
      </c>
      <c r="F96" s="45" t="str">
        <f>IF(C96="","",IF(_xlfn.IFNA(VLOOKUP(C96,BaseDatos[[#All],[Llave]:[Por Definir4]],13,0),"No encontrado")="","-",_xlfn.IFNA(VLOOKUP(C96,BaseDatos[[#All],[Llave]:[Por Definir4]],13,0),"-")))</f>
        <v/>
      </c>
      <c r="G96" s="43" t="str">
        <f>IF(C96="","",IF(_xlfn.IFNA(VLOOKUP(C96,BaseDatos[[#All],[Llave]:[Objetivo Geográfico]],2,0),"No disponible en la Base de Datos")="","-",_xlfn.IFNA(VLOOKUP(C96,BaseDatos[[#All],[Llave]:[Objetivo Geográfico]],2,0),"No disponible en la Base de Datos")))</f>
        <v/>
      </c>
      <c r="H96" s="43" t="str">
        <f>IF(C96="","",IF(_xlfn.IFNA(VLOOKUP(C96,BaseDatos[[#All],[Llave]:[Objetivo Geográfico]],11,0),"No encontrado")="","-",_xlfn.IFNA(VLOOKUP(C96,BaseDatos[[#All],[Llave]:[Objetivo Geográfico]],11,0),"-")))</f>
        <v/>
      </c>
      <c r="I96" s="43" t="str">
        <f>IF(C96="","",IF(_xlfn.IFNA(VLOOKUP(C96,BaseDatos[[#All],[Llave]:[Objetivo Geográfico]],12,0),"No encontrado")="","-",_xlfn.IFNA(VLOOKUP(C96,BaseDatos[[#All],[Llave]:[Objetivo Geográfico]],12,0),"-")))</f>
        <v/>
      </c>
      <c r="J96" s="2" t="str">
        <f>IF(C96="","",IF(_xlfn.IFNA(VLOOKUP(C96,BaseDatos[[#All],[Llave]:[Por Definir4]],14,0),"No encontrado")="","-",_xlfn.IFNA(VLOOKUP(C96,BaseDatos[[#All],[Llave]:[Objetivo Geográfico]],14,0),"-")))</f>
        <v/>
      </c>
      <c r="K96" s="2" t="str">
        <f>IF(C96="","",IF(_xlfn.IFNA(VLOOKUP(C96,BaseDatos[[#All],[Llave]:[Por Definir4]],15,0),"No encontrado")="","-",_xlfn.IFNA(VLOOKUP(C96,BaseDatos[[#All],[Llave]:[Objetivo Geográfico]],15,0),"-")))</f>
        <v/>
      </c>
      <c r="L96" s="2" t="str">
        <f>IF(C96="","",IF(_xlfn.IFNA(VLOOKUP(C96,BaseDatos[[#All],[Llave]:[Por Definir4]],16,0),"No encontrado")="","-",_xlfn.IFNA(VLOOKUP(C96,BaseDatos[[#All],[Llave]:[Objetivo Geográfico]],16,0),"-")))</f>
        <v/>
      </c>
      <c r="M96" s="2" t="str">
        <f>IF(C96="","",IF(_xlfn.IFNA(VLOOKUP(C96,BaseDatos[[#All],[Llave]:[Por Definir4]],17,0),"No encontrado")="","-",_xlfn.IFNA(VLOOKUP(C96,BaseDatos[[#All],[Llave]:[Objetivo Geográfico]],17,0),"-")))</f>
        <v/>
      </c>
    </row>
    <row r="97" spans="1:13" x14ac:dyDescent="0.35">
      <c r="A97" s="44"/>
      <c r="B97" s="46"/>
      <c r="C97" s="44"/>
      <c r="D97" s="46"/>
      <c r="E97" s="43" t="str">
        <f>IF(C97="","",IF(_xlfn.IFNA(VLOOKUP(C97,BaseDatos[[#All],[Llave]:[Objetivo Geográfico]],6,0),"No encontrado")="","-",_xlfn.IFNA(VLOOKUP(C97,BaseDatos[[#All],[Llave]:[Objetivo Geográfico]],6,0),"-")))</f>
        <v/>
      </c>
      <c r="F97" s="45" t="str">
        <f>IF(C97="","",IF(_xlfn.IFNA(VLOOKUP(C97,BaseDatos[[#All],[Llave]:[Por Definir4]],13,0),"No encontrado")="","-",_xlfn.IFNA(VLOOKUP(C97,BaseDatos[[#All],[Llave]:[Por Definir4]],13,0),"-")))</f>
        <v/>
      </c>
      <c r="G97" s="43" t="str">
        <f>IF(C97="","",IF(_xlfn.IFNA(VLOOKUP(C97,BaseDatos[[#All],[Llave]:[Objetivo Geográfico]],2,0),"No disponible en la Base de Datos")="","-",_xlfn.IFNA(VLOOKUP(C97,BaseDatos[[#All],[Llave]:[Objetivo Geográfico]],2,0),"No disponible en la Base de Datos")))</f>
        <v/>
      </c>
      <c r="H97" s="43" t="str">
        <f>IF(C97="","",IF(_xlfn.IFNA(VLOOKUP(C97,BaseDatos[[#All],[Llave]:[Objetivo Geográfico]],11,0),"No encontrado")="","-",_xlfn.IFNA(VLOOKUP(C97,BaseDatos[[#All],[Llave]:[Objetivo Geográfico]],11,0),"-")))</f>
        <v/>
      </c>
      <c r="I97" s="43" t="str">
        <f>IF(C97="","",IF(_xlfn.IFNA(VLOOKUP(C97,BaseDatos[[#All],[Llave]:[Objetivo Geográfico]],12,0),"No encontrado")="","-",_xlfn.IFNA(VLOOKUP(C97,BaseDatos[[#All],[Llave]:[Objetivo Geográfico]],12,0),"-")))</f>
        <v/>
      </c>
      <c r="J97" s="2" t="str">
        <f>IF(C97="","",IF(_xlfn.IFNA(VLOOKUP(C97,BaseDatos[[#All],[Llave]:[Por Definir4]],14,0),"No encontrado")="","-",_xlfn.IFNA(VLOOKUP(C97,BaseDatos[[#All],[Llave]:[Objetivo Geográfico]],14,0),"-")))</f>
        <v/>
      </c>
      <c r="K97" s="2" t="str">
        <f>IF(C97="","",IF(_xlfn.IFNA(VLOOKUP(C97,BaseDatos[[#All],[Llave]:[Por Definir4]],15,0),"No encontrado")="","-",_xlfn.IFNA(VLOOKUP(C97,BaseDatos[[#All],[Llave]:[Objetivo Geográfico]],15,0),"-")))</f>
        <v/>
      </c>
      <c r="L97" s="2" t="str">
        <f>IF(C97="","",IF(_xlfn.IFNA(VLOOKUP(C97,BaseDatos[[#All],[Llave]:[Por Definir4]],16,0),"No encontrado")="","-",_xlfn.IFNA(VLOOKUP(C97,BaseDatos[[#All],[Llave]:[Objetivo Geográfico]],16,0),"-")))</f>
        <v/>
      </c>
      <c r="M97" s="2" t="str">
        <f>IF(C97="","",IF(_xlfn.IFNA(VLOOKUP(C97,BaseDatos[[#All],[Llave]:[Por Definir4]],17,0),"No encontrado")="","-",_xlfn.IFNA(VLOOKUP(C97,BaseDatos[[#All],[Llave]:[Objetivo Geográfico]],17,0),"-")))</f>
        <v/>
      </c>
    </row>
    <row r="98" spans="1:13" x14ac:dyDescent="0.35">
      <c r="A98" s="44"/>
      <c r="B98" s="46"/>
      <c r="C98" s="44"/>
      <c r="D98" s="46"/>
      <c r="E98" s="43" t="str">
        <f>IF(C98="","",IF(_xlfn.IFNA(VLOOKUP(C98,BaseDatos[[#All],[Llave]:[Objetivo Geográfico]],6,0),"No encontrado")="","-",_xlfn.IFNA(VLOOKUP(C98,BaseDatos[[#All],[Llave]:[Objetivo Geográfico]],6,0),"-")))</f>
        <v/>
      </c>
      <c r="F98" s="45" t="str">
        <f>IF(C98="","",IF(_xlfn.IFNA(VLOOKUP(C98,BaseDatos[[#All],[Llave]:[Por Definir4]],13,0),"No encontrado")="","-",_xlfn.IFNA(VLOOKUP(C98,BaseDatos[[#All],[Llave]:[Por Definir4]],13,0),"-")))</f>
        <v/>
      </c>
      <c r="G98" s="43" t="str">
        <f>IF(C98="","",IF(_xlfn.IFNA(VLOOKUP(C98,BaseDatos[[#All],[Llave]:[Objetivo Geográfico]],2,0),"No disponible en la Base de Datos")="","-",_xlfn.IFNA(VLOOKUP(C98,BaseDatos[[#All],[Llave]:[Objetivo Geográfico]],2,0),"No disponible en la Base de Datos")))</f>
        <v/>
      </c>
      <c r="H98" s="43" t="str">
        <f>IF(C98="","",IF(_xlfn.IFNA(VLOOKUP(C98,BaseDatos[[#All],[Llave]:[Objetivo Geográfico]],11,0),"No encontrado")="","-",_xlfn.IFNA(VLOOKUP(C98,BaseDatos[[#All],[Llave]:[Objetivo Geográfico]],11,0),"-")))</f>
        <v/>
      </c>
      <c r="I98" s="43" t="str">
        <f>IF(C98="","",IF(_xlfn.IFNA(VLOOKUP(C98,BaseDatos[[#All],[Llave]:[Objetivo Geográfico]],12,0),"No encontrado")="","-",_xlfn.IFNA(VLOOKUP(C98,BaseDatos[[#All],[Llave]:[Objetivo Geográfico]],12,0),"-")))</f>
        <v/>
      </c>
      <c r="J98" s="2" t="str">
        <f>IF(C98="","",IF(_xlfn.IFNA(VLOOKUP(C98,BaseDatos[[#All],[Llave]:[Por Definir4]],14,0),"No encontrado")="","-",_xlfn.IFNA(VLOOKUP(C98,BaseDatos[[#All],[Llave]:[Objetivo Geográfico]],14,0),"-")))</f>
        <v/>
      </c>
      <c r="K98" s="2" t="str">
        <f>IF(C98="","",IF(_xlfn.IFNA(VLOOKUP(C98,BaseDatos[[#All],[Llave]:[Por Definir4]],15,0),"No encontrado")="","-",_xlfn.IFNA(VLOOKUP(C98,BaseDatos[[#All],[Llave]:[Objetivo Geográfico]],15,0),"-")))</f>
        <v/>
      </c>
      <c r="L98" s="2" t="str">
        <f>IF(C98="","",IF(_xlfn.IFNA(VLOOKUP(C98,BaseDatos[[#All],[Llave]:[Por Definir4]],16,0),"No encontrado")="","-",_xlfn.IFNA(VLOOKUP(C98,BaseDatos[[#All],[Llave]:[Objetivo Geográfico]],16,0),"-")))</f>
        <v/>
      </c>
      <c r="M98" s="2" t="str">
        <f>IF(C98="","",IF(_xlfn.IFNA(VLOOKUP(C98,BaseDatos[[#All],[Llave]:[Por Definir4]],17,0),"No encontrado")="","-",_xlfn.IFNA(VLOOKUP(C98,BaseDatos[[#All],[Llave]:[Objetivo Geográfico]],17,0),"-")))</f>
        <v/>
      </c>
    </row>
    <row r="99" spans="1:13" x14ac:dyDescent="0.35">
      <c r="A99" s="44"/>
      <c r="B99" s="46"/>
      <c r="C99" s="44"/>
      <c r="D99" s="46"/>
      <c r="E99" s="43" t="str">
        <f>IF(C99="","",IF(_xlfn.IFNA(VLOOKUP(C99,BaseDatos[[#All],[Llave]:[Objetivo Geográfico]],6,0),"No encontrado")="","-",_xlfn.IFNA(VLOOKUP(C99,BaseDatos[[#All],[Llave]:[Objetivo Geográfico]],6,0),"-")))</f>
        <v/>
      </c>
      <c r="F99" s="45" t="str">
        <f>IF(C99="","",IF(_xlfn.IFNA(VLOOKUP(C99,BaseDatos[[#All],[Llave]:[Por Definir4]],13,0),"No encontrado")="","-",_xlfn.IFNA(VLOOKUP(C99,BaseDatos[[#All],[Llave]:[Por Definir4]],13,0),"-")))</f>
        <v/>
      </c>
      <c r="G99" s="43" t="str">
        <f>IF(C99="","",IF(_xlfn.IFNA(VLOOKUP(C99,BaseDatos[[#All],[Llave]:[Objetivo Geográfico]],2,0),"No disponible en la Base de Datos")="","-",_xlfn.IFNA(VLOOKUP(C99,BaseDatos[[#All],[Llave]:[Objetivo Geográfico]],2,0),"No disponible en la Base de Datos")))</f>
        <v/>
      </c>
      <c r="H99" s="43" t="str">
        <f>IF(C99="","",IF(_xlfn.IFNA(VLOOKUP(C99,BaseDatos[[#All],[Llave]:[Objetivo Geográfico]],11,0),"No encontrado")="","-",_xlfn.IFNA(VLOOKUP(C99,BaseDatos[[#All],[Llave]:[Objetivo Geográfico]],11,0),"-")))</f>
        <v/>
      </c>
      <c r="I99" s="43" t="str">
        <f>IF(C99="","",IF(_xlfn.IFNA(VLOOKUP(C99,BaseDatos[[#All],[Llave]:[Objetivo Geográfico]],12,0),"No encontrado")="","-",_xlfn.IFNA(VLOOKUP(C99,BaseDatos[[#All],[Llave]:[Objetivo Geográfico]],12,0),"-")))</f>
        <v/>
      </c>
      <c r="J99" s="2" t="str">
        <f>IF(C99="","",IF(_xlfn.IFNA(VLOOKUP(C99,BaseDatos[[#All],[Llave]:[Por Definir4]],14,0),"No encontrado")="","-",_xlfn.IFNA(VLOOKUP(C99,BaseDatos[[#All],[Llave]:[Objetivo Geográfico]],14,0),"-")))</f>
        <v/>
      </c>
      <c r="K99" s="2" t="str">
        <f>IF(C99="","",IF(_xlfn.IFNA(VLOOKUP(C99,BaseDatos[[#All],[Llave]:[Por Definir4]],15,0),"No encontrado")="","-",_xlfn.IFNA(VLOOKUP(C99,BaseDatos[[#All],[Llave]:[Objetivo Geográfico]],15,0),"-")))</f>
        <v/>
      </c>
      <c r="L99" s="2" t="str">
        <f>IF(C99="","",IF(_xlfn.IFNA(VLOOKUP(C99,BaseDatos[[#All],[Llave]:[Por Definir4]],16,0),"No encontrado")="","-",_xlfn.IFNA(VLOOKUP(C99,BaseDatos[[#All],[Llave]:[Objetivo Geográfico]],16,0),"-")))</f>
        <v/>
      </c>
      <c r="M99" s="2" t="str">
        <f>IF(C99="","",IF(_xlfn.IFNA(VLOOKUP(C99,BaseDatos[[#All],[Llave]:[Por Definir4]],17,0),"No encontrado")="","-",_xlfn.IFNA(VLOOKUP(C99,BaseDatos[[#All],[Llave]:[Objetivo Geográfico]],17,0),"-")))</f>
        <v/>
      </c>
    </row>
    <row r="100" spans="1:13" x14ac:dyDescent="0.35">
      <c r="A100" s="44"/>
      <c r="B100" s="46"/>
      <c r="C100" s="44"/>
      <c r="D100" s="46"/>
      <c r="E100" s="43" t="str">
        <f>IF(C100="","",IF(_xlfn.IFNA(VLOOKUP(C100,BaseDatos[[#All],[Llave]:[Objetivo Geográfico]],6,0),"No encontrado")="","-",_xlfn.IFNA(VLOOKUP(C100,BaseDatos[[#All],[Llave]:[Objetivo Geográfico]],6,0),"-")))</f>
        <v/>
      </c>
      <c r="F100" s="45" t="str">
        <f>IF(C100="","",IF(_xlfn.IFNA(VLOOKUP(C100,BaseDatos[[#All],[Llave]:[Por Definir4]],13,0),"No encontrado")="","-",_xlfn.IFNA(VLOOKUP(C100,BaseDatos[[#All],[Llave]:[Por Definir4]],13,0),"-")))</f>
        <v/>
      </c>
      <c r="G100" s="43" t="str">
        <f>IF(C100="","",IF(_xlfn.IFNA(VLOOKUP(C100,BaseDatos[[#All],[Llave]:[Objetivo Geográfico]],2,0),"No disponible en la Base de Datos")="","-",_xlfn.IFNA(VLOOKUP(C100,BaseDatos[[#All],[Llave]:[Objetivo Geográfico]],2,0),"No disponible en la Base de Datos")))</f>
        <v/>
      </c>
      <c r="H100" s="43" t="str">
        <f>IF(C100="","",IF(_xlfn.IFNA(VLOOKUP(C100,BaseDatos[[#All],[Llave]:[Objetivo Geográfico]],11,0),"No encontrado")="","-",_xlfn.IFNA(VLOOKUP(C100,BaseDatos[[#All],[Llave]:[Objetivo Geográfico]],11,0),"-")))</f>
        <v/>
      </c>
      <c r="I100" s="43" t="str">
        <f>IF(C100="","",IF(_xlfn.IFNA(VLOOKUP(C100,BaseDatos[[#All],[Llave]:[Objetivo Geográfico]],12,0),"No encontrado")="","-",_xlfn.IFNA(VLOOKUP(C100,BaseDatos[[#All],[Llave]:[Objetivo Geográfico]],12,0),"-")))</f>
        <v/>
      </c>
      <c r="J100" s="2" t="str">
        <f>IF(C100="","",IF(_xlfn.IFNA(VLOOKUP(C100,BaseDatos[[#All],[Llave]:[Por Definir4]],14,0),"No encontrado")="","-",_xlfn.IFNA(VLOOKUP(C100,BaseDatos[[#All],[Llave]:[Objetivo Geográfico]],14,0),"-")))</f>
        <v/>
      </c>
      <c r="K100" s="2" t="str">
        <f>IF(C100="","",IF(_xlfn.IFNA(VLOOKUP(C100,BaseDatos[[#All],[Llave]:[Por Definir4]],15,0),"No encontrado")="","-",_xlfn.IFNA(VLOOKUP(C100,BaseDatos[[#All],[Llave]:[Objetivo Geográfico]],15,0),"-")))</f>
        <v/>
      </c>
      <c r="L100" s="2" t="str">
        <f>IF(C100="","",IF(_xlfn.IFNA(VLOOKUP(C100,BaseDatos[[#All],[Llave]:[Por Definir4]],16,0),"No encontrado")="","-",_xlfn.IFNA(VLOOKUP(C100,BaseDatos[[#All],[Llave]:[Objetivo Geográfico]],16,0),"-")))</f>
        <v/>
      </c>
      <c r="M100" s="2" t="str">
        <f>IF(C100="","",IF(_xlfn.IFNA(VLOOKUP(C100,BaseDatos[[#All],[Llave]:[Por Definir4]],17,0),"No encontrado")="","-",_xlfn.IFNA(VLOOKUP(C100,BaseDatos[[#All],[Llave]:[Objetivo Geográfico]],17,0),"-")))</f>
        <v/>
      </c>
    </row>
    <row r="101" spans="1:13" x14ac:dyDescent="0.35">
      <c r="A101" s="44"/>
      <c r="B101" s="46"/>
      <c r="C101" s="44"/>
      <c r="D101" s="46"/>
      <c r="E101" s="43" t="str">
        <f>IF(C101="","",IF(_xlfn.IFNA(VLOOKUP(C101,BaseDatos[[#All],[Llave]:[Objetivo Geográfico]],6,0),"No encontrado")="","-",_xlfn.IFNA(VLOOKUP(C101,BaseDatos[[#All],[Llave]:[Objetivo Geográfico]],6,0),"-")))</f>
        <v/>
      </c>
      <c r="F101" s="45" t="str">
        <f>IF(C101="","",IF(_xlfn.IFNA(VLOOKUP(C101,BaseDatos[[#All],[Llave]:[Por Definir4]],13,0),"No encontrado")="","-",_xlfn.IFNA(VLOOKUP(C101,BaseDatos[[#All],[Llave]:[Por Definir4]],13,0),"-")))</f>
        <v/>
      </c>
      <c r="G101" s="43" t="str">
        <f>IF(C101="","",IF(_xlfn.IFNA(VLOOKUP(C101,BaseDatos[[#All],[Llave]:[Objetivo Geográfico]],2,0),"No disponible en la Base de Datos")="","-",_xlfn.IFNA(VLOOKUP(C101,BaseDatos[[#All],[Llave]:[Objetivo Geográfico]],2,0),"No disponible en la Base de Datos")))</f>
        <v/>
      </c>
      <c r="H101" s="43" t="str">
        <f>IF(C101="","",IF(_xlfn.IFNA(VLOOKUP(C101,BaseDatos[[#All],[Llave]:[Objetivo Geográfico]],11,0),"No encontrado")="","-",_xlfn.IFNA(VLOOKUP(C101,BaseDatos[[#All],[Llave]:[Objetivo Geográfico]],11,0),"-")))</f>
        <v/>
      </c>
      <c r="I101" s="43" t="str">
        <f>IF(C101="","",IF(_xlfn.IFNA(VLOOKUP(C101,BaseDatos[[#All],[Llave]:[Objetivo Geográfico]],12,0),"No encontrado")="","-",_xlfn.IFNA(VLOOKUP(C101,BaseDatos[[#All],[Llave]:[Objetivo Geográfico]],12,0),"-")))</f>
        <v/>
      </c>
      <c r="J101" s="2" t="str">
        <f>IF(C101="","",IF(_xlfn.IFNA(VLOOKUP(C101,BaseDatos[[#All],[Llave]:[Por Definir4]],14,0),"No encontrado")="","-",_xlfn.IFNA(VLOOKUP(C101,BaseDatos[[#All],[Llave]:[Objetivo Geográfico]],14,0),"-")))</f>
        <v/>
      </c>
      <c r="K101" s="2" t="str">
        <f>IF(C101="","",IF(_xlfn.IFNA(VLOOKUP(C101,BaseDatos[[#All],[Llave]:[Por Definir4]],15,0),"No encontrado")="","-",_xlfn.IFNA(VLOOKUP(C101,BaseDatos[[#All],[Llave]:[Objetivo Geográfico]],15,0),"-")))</f>
        <v/>
      </c>
      <c r="L101" s="2" t="str">
        <f>IF(C101="","",IF(_xlfn.IFNA(VLOOKUP(C101,BaseDatos[[#All],[Llave]:[Por Definir4]],16,0),"No encontrado")="","-",_xlfn.IFNA(VLOOKUP(C101,BaseDatos[[#All],[Llave]:[Objetivo Geográfico]],16,0),"-")))</f>
        <v/>
      </c>
      <c r="M101" s="2" t="str">
        <f>IF(C101="","",IF(_xlfn.IFNA(VLOOKUP(C101,BaseDatos[[#All],[Llave]:[Por Definir4]],17,0),"No encontrado")="","-",_xlfn.IFNA(VLOOKUP(C101,BaseDatos[[#All],[Llave]:[Objetivo Geográfico]],17,0),"-")))</f>
        <v/>
      </c>
    </row>
    <row r="102" spans="1:13" x14ac:dyDescent="0.35">
      <c r="A102" s="44"/>
      <c r="B102" s="46"/>
      <c r="C102" s="44"/>
      <c r="D102" s="46"/>
      <c r="E102" s="43" t="str">
        <f>IF(C102="","",IF(_xlfn.IFNA(VLOOKUP(C102,BaseDatos[[#All],[Llave]:[Objetivo Geográfico]],6,0),"No encontrado")="","-",_xlfn.IFNA(VLOOKUP(C102,BaseDatos[[#All],[Llave]:[Objetivo Geográfico]],6,0),"-")))</f>
        <v/>
      </c>
      <c r="F102" s="45" t="str">
        <f>IF(C102="","",IF(_xlfn.IFNA(VLOOKUP(C102,BaseDatos[[#All],[Llave]:[Por Definir4]],13,0),"No encontrado")="","-",_xlfn.IFNA(VLOOKUP(C102,BaseDatos[[#All],[Llave]:[Por Definir4]],13,0),"-")))</f>
        <v/>
      </c>
      <c r="G102" s="43" t="str">
        <f>IF(C102="","",IF(_xlfn.IFNA(VLOOKUP(C102,BaseDatos[[#All],[Llave]:[Objetivo Geográfico]],2,0),"No disponible en la Base de Datos")="","-",_xlfn.IFNA(VLOOKUP(C102,BaseDatos[[#All],[Llave]:[Objetivo Geográfico]],2,0),"No disponible en la Base de Datos")))</f>
        <v/>
      </c>
      <c r="H102" s="43" t="str">
        <f>IF(C102="","",IF(_xlfn.IFNA(VLOOKUP(C102,BaseDatos[[#All],[Llave]:[Objetivo Geográfico]],11,0),"No encontrado")="","-",_xlfn.IFNA(VLOOKUP(C102,BaseDatos[[#All],[Llave]:[Objetivo Geográfico]],11,0),"-")))</f>
        <v/>
      </c>
      <c r="I102" s="43" t="str">
        <f>IF(C102="","",IF(_xlfn.IFNA(VLOOKUP(C102,BaseDatos[[#All],[Llave]:[Objetivo Geográfico]],12,0),"No encontrado")="","-",_xlfn.IFNA(VLOOKUP(C102,BaseDatos[[#All],[Llave]:[Objetivo Geográfico]],12,0),"-")))</f>
        <v/>
      </c>
      <c r="J102" s="2" t="str">
        <f>IF(C102="","",IF(_xlfn.IFNA(VLOOKUP(C102,BaseDatos[[#All],[Llave]:[Por Definir4]],14,0),"No encontrado")="","-",_xlfn.IFNA(VLOOKUP(C102,BaseDatos[[#All],[Llave]:[Objetivo Geográfico]],14,0),"-")))</f>
        <v/>
      </c>
      <c r="K102" s="2" t="str">
        <f>IF(C102="","",IF(_xlfn.IFNA(VLOOKUP(C102,BaseDatos[[#All],[Llave]:[Por Definir4]],15,0),"No encontrado")="","-",_xlfn.IFNA(VLOOKUP(C102,BaseDatos[[#All],[Llave]:[Objetivo Geográfico]],15,0),"-")))</f>
        <v/>
      </c>
      <c r="L102" s="2" t="str">
        <f>IF(C102="","",IF(_xlfn.IFNA(VLOOKUP(C102,BaseDatos[[#All],[Llave]:[Por Definir4]],16,0),"No encontrado")="","-",_xlfn.IFNA(VLOOKUP(C102,BaseDatos[[#All],[Llave]:[Objetivo Geográfico]],16,0),"-")))</f>
        <v/>
      </c>
      <c r="M102" s="2" t="str">
        <f>IF(C102="","",IF(_xlfn.IFNA(VLOOKUP(C102,BaseDatos[[#All],[Llave]:[Por Definir4]],17,0),"No encontrado")="","-",_xlfn.IFNA(VLOOKUP(C102,BaseDatos[[#All],[Llave]:[Objetivo Geográfico]],17,0),"-")))</f>
        <v/>
      </c>
    </row>
    <row r="103" spans="1:13" x14ac:dyDescent="0.35">
      <c r="A103" s="44"/>
      <c r="B103" s="46"/>
      <c r="C103" s="44"/>
      <c r="D103" s="46"/>
      <c r="E103" s="43" t="str">
        <f>IF(C103="","",IF(_xlfn.IFNA(VLOOKUP(C103,BaseDatos[[#All],[Llave]:[Objetivo Geográfico]],6,0),"No encontrado")="","-",_xlfn.IFNA(VLOOKUP(C103,BaseDatos[[#All],[Llave]:[Objetivo Geográfico]],6,0),"-")))</f>
        <v/>
      </c>
      <c r="F103" s="45" t="str">
        <f>IF(C103="","",IF(_xlfn.IFNA(VLOOKUP(C103,BaseDatos[[#All],[Llave]:[Por Definir4]],13,0),"No encontrado")="","-",_xlfn.IFNA(VLOOKUP(C103,BaseDatos[[#All],[Llave]:[Por Definir4]],13,0),"-")))</f>
        <v/>
      </c>
      <c r="G103" s="43" t="str">
        <f>IF(C103="","",IF(_xlfn.IFNA(VLOOKUP(C103,BaseDatos[[#All],[Llave]:[Objetivo Geográfico]],2,0),"No disponible en la Base de Datos")="","-",_xlfn.IFNA(VLOOKUP(C103,BaseDatos[[#All],[Llave]:[Objetivo Geográfico]],2,0),"No disponible en la Base de Datos")))</f>
        <v/>
      </c>
      <c r="H103" s="43" t="str">
        <f>IF(C103="","",IF(_xlfn.IFNA(VLOOKUP(C103,BaseDatos[[#All],[Llave]:[Objetivo Geográfico]],11,0),"No encontrado")="","-",_xlfn.IFNA(VLOOKUP(C103,BaseDatos[[#All],[Llave]:[Objetivo Geográfico]],11,0),"-")))</f>
        <v/>
      </c>
      <c r="I103" s="43" t="str">
        <f>IF(C103="","",IF(_xlfn.IFNA(VLOOKUP(C103,BaseDatos[[#All],[Llave]:[Objetivo Geográfico]],12,0),"No encontrado")="","-",_xlfn.IFNA(VLOOKUP(C103,BaseDatos[[#All],[Llave]:[Objetivo Geográfico]],12,0),"-")))</f>
        <v/>
      </c>
      <c r="J103" s="2" t="str">
        <f>IF(C103="","",IF(_xlfn.IFNA(VLOOKUP(C103,BaseDatos[[#All],[Llave]:[Por Definir4]],14,0),"No encontrado")="","-",_xlfn.IFNA(VLOOKUP(C103,BaseDatos[[#All],[Llave]:[Objetivo Geográfico]],14,0),"-")))</f>
        <v/>
      </c>
      <c r="K103" s="2" t="str">
        <f>IF(C103="","",IF(_xlfn.IFNA(VLOOKUP(C103,BaseDatos[[#All],[Llave]:[Por Definir4]],15,0),"No encontrado")="","-",_xlfn.IFNA(VLOOKUP(C103,BaseDatos[[#All],[Llave]:[Objetivo Geográfico]],15,0),"-")))</f>
        <v/>
      </c>
      <c r="L103" s="2" t="str">
        <f>IF(C103="","",IF(_xlfn.IFNA(VLOOKUP(C103,BaseDatos[[#All],[Llave]:[Por Definir4]],16,0),"No encontrado")="","-",_xlfn.IFNA(VLOOKUP(C103,BaseDatos[[#All],[Llave]:[Objetivo Geográfico]],16,0),"-")))</f>
        <v/>
      </c>
      <c r="M103" s="2" t="str">
        <f>IF(C103="","",IF(_xlfn.IFNA(VLOOKUP(C103,BaseDatos[[#All],[Llave]:[Por Definir4]],17,0),"No encontrado")="","-",_xlfn.IFNA(VLOOKUP(C103,BaseDatos[[#All],[Llave]:[Objetivo Geográfico]],17,0),"-")))</f>
        <v/>
      </c>
    </row>
  </sheetData>
  <sheetProtection algorithmName="SHA-512" hashValue="zY3aBrLQJobal9ne0T/g69xxC6KNm2QU2LeeVt0QD5hRSwQ40WxXBxBx0ZZD/13chBVu+E/CRr0EY3KnqmYk1w==" saltValue="AjH/Gc3HFQF6gDqwuXiYiQ==" spinCount="100000" sheet="1" objects="1" scenarios="1" formatColumns="0" formatRows="0"/>
  <conditionalFormatting sqref="G5:G103">
    <cfRule type="containsText" dxfId="66" priority="1" operator="containsText" text="No disponible en la Base de Datos">
      <formula>NOT(ISERROR(SEARCH("No disponible en la Base de Datos",G5)))</formula>
    </cfRule>
  </conditionalFormatting>
  <pageMargins left="0.7" right="0.7" top="0.75" bottom="0.75" header="0.3" footer="0.3"/>
  <drawing r:id="rId1"/>
  <legacyDrawing r:id="rId2"/>
  <controls>
    <mc:AlternateContent xmlns:mc="http://schemas.openxmlformats.org/markup-compatibility/2006">
      <mc:Choice Requires="x14">
        <control shapeId="66561" r:id="rId3" name="TempCombo">
          <controlPr locked="0" defaultSize="0" autoLine="0" r:id="rId4">
            <anchor moveWithCells="1">
              <from>
                <xdr:col>2</xdr:col>
                <xdr:colOff>0</xdr:colOff>
                <xdr:row>10</xdr:row>
                <xdr:rowOff>0</xdr:rowOff>
              </from>
              <to>
                <xdr:col>3</xdr:col>
                <xdr:colOff>63500</xdr:colOff>
                <xdr:row>11</xdr:row>
                <xdr:rowOff>63500</xdr:rowOff>
              </to>
            </anchor>
          </controlPr>
        </control>
      </mc:Choice>
      <mc:Fallback>
        <control shapeId="66561" r:id="rId3" name="TempCombo"/>
      </mc:Fallback>
    </mc:AlternateContent>
  </controls>
  <extLst>
    <ext xmlns:x14="http://schemas.microsoft.com/office/spreadsheetml/2009/9/main" uri="{CCE6A557-97BC-4b89-ADB6-D9C93CAAB3DF}">
      <x14:dataValidations xmlns:xm="http://schemas.microsoft.com/office/excel/2006/main" count="2">
        <x14:dataValidation type="list" allowBlank="1" showDropDown="1" showInputMessage="1" showErrorMessage="1" xr:uid="{A4A354ED-5397-4949-A20A-63E611B5B7B3}">
          <x14:formula1>
            <xm:f>BD!$AH$6:$AH$1001</xm:f>
          </x14:formula1>
          <xm:sqref>C5:C103</xm:sqref>
        </x14:dataValidation>
        <x14:dataValidation type="list" allowBlank="1" showInputMessage="1" showErrorMessage="1" xr:uid="{1D2ACB57-5656-4F95-93CC-682153FE0DF1}">
          <x14:formula1>
            <xm:f>Parametros!$B$2:$B$4</xm:f>
          </x14:formula1>
          <xm:sqref>A5:A103</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E2691D-177A-41BB-9A3B-D762EA832663}">
  <sheetPr codeName="Hoja1"/>
  <dimension ref="A4:M103"/>
  <sheetViews>
    <sheetView showGridLines="0" zoomScale="80" zoomScaleNormal="80" workbookViewId="0">
      <selection activeCell="A8" sqref="A8"/>
    </sheetView>
  </sheetViews>
  <sheetFormatPr baseColWidth="10" defaultRowHeight="14.5" x14ac:dyDescent="0.35"/>
  <cols>
    <col min="1" max="1" width="26.6328125" customWidth="1"/>
    <col min="2" max="2" width="29.1796875" customWidth="1"/>
    <col min="3" max="3" width="50.54296875" bestFit="1" customWidth="1"/>
    <col min="6" max="6" width="64.08984375" customWidth="1"/>
    <col min="8" max="8" width="14.08984375" customWidth="1"/>
    <col min="9" max="9" width="13.453125" customWidth="1"/>
    <col min="10" max="13" width="0" hidden="1" customWidth="1"/>
  </cols>
  <sheetData>
    <row r="4" spans="1:13" ht="29" x14ac:dyDescent="0.35">
      <c r="A4" s="33" t="s">
        <v>338</v>
      </c>
      <c r="B4" s="33" t="s">
        <v>35</v>
      </c>
      <c r="C4" s="33" t="str">
        <f>BaseDatos[[#Headers],[Material]]</f>
        <v>Material</v>
      </c>
      <c r="D4" s="33" t="s">
        <v>36</v>
      </c>
      <c r="E4" s="33" t="str">
        <f>BaseDatos[[#Headers],[Unidad]]</f>
        <v>Unidad</v>
      </c>
      <c r="F4" s="33" t="str">
        <f>BaseDatos[[#Headers],[Descripción de Material]]</f>
        <v>Descripción de Material</v>
      </c>
      <c r="G4" s="33" t="s">
        <v>339</v>
      </c>
      <c r="H4" s="33" t="str">
        <f>BaseDatos[[#Headers],[Administrador EPDs]]</f>
        <v>Administrador EPDs</v>
      </c>
      <c r="I4" s="33" t="str">
        <f>BaseDatos[[#Headers],[Objetivo Geográfico]]</f>
        <v>Objetivo Geográfico</v>
      </c>
      <c r="J4" s="33" t="str">
        <f>BaseDatos[[#Headers],[Por Definir]]</f>
        <v>Por Definir</v>
      </c>
      <c r="K4" s="33" t="str">
        <f>BaseDatos[[#Headers],[Por Definir2]]</f>
        <v>Por Definir2</v>
      </c>
      <c r="L4" s="33" t="str">
        <f>BaseDatos[[#Headers],[Por Definir3]]</f>
        <v>Por Definir3</v>
      </c>
      <c r="M4" s="33" t="str">
        <f>BaseDatos[[#Headers],[Por Definir4]]</f>
        <v>Por Definir4</v>
      </c>
    </row>
    <row r="5" spans="1:13" x14ac:dyDescent="0.35">
      <c r="A5" s="44"/>
      <c r="B5" s="46"/>
      <c r="C5" s="44"/>
      <c r="D5" s="46"/>
      <c r="E5" s="43" t="str">
        <f>IF(C5="","",IF(_xlfn.IFNA(VLOOKUP(C5,BaseDatos[[#All],[Llave]:[Objetivo Geográfico]],6,0),"No encontrado")="","-",_xlfn.IFNA(VLOOKUP(C5,BaseDatos[[#All],[Llave]:[Objetivo Geográfico]],6,0),"-")))</f>
        <v/>
      </c>
      <c r="F5" s="45" t="str">
        <f>IF(C5="","",IF(_xlfn.IFNA(VLOOKUP(C5,BaseDatos[[#All],[Llave]:[Por Definir4]],13,0),"No encontrado")="","-",_xlfn.IFNA(VLOOKUP(C5,BaseDatos[[#All],[Llave]:[Por Definir4]],13,0),"-")))</f>
        <v/>
      </c>
      <c r="G5" s="43" t="str">
        <f>IF(C5="","",IF(_xlfn.IFNA(VLOOKUP(C5,BaseDatos[[#All],[Llave]:[Objetivo Geográfico]],2,0),"No disponible en la Base de Datos")="","-",_xlfn.IFNA(VLOOKUP(C5,BaseDatos[[#All],[Llave]:[Objetivo Geográfico]],2,0),"No disponible en la Base de Datos")))</f>
        <v/>
      </c>
      <c r="H5" s="43" t="str">
        <f>IF(C5="","",IF(_xlfn.IFNA(VLOOKUP(C5,BaseDatos[[#All],[Llave]:[Objetivo Geográfico]],11,0),"No encontrado")="","-",_xlfn.IFNA(VLOOKUP(C5,BaseDatos[[#All],[Llave]:[Objetivo Geográfico]],11,0),"-")))</f>
        <v/>
      </c>
      <c r="I5" s="43" t="str">
        <f>IF(C5="","",IF(_xlfn.IFNA(VLOOKUP(C5,BaseDatos[[#All],[Llave]:[Objetivo Geográfico]],12,0),"No encontrado")="","-",_xlfn.IFNA(VLOOKUP(C5,BaseDatos[[#All],[Llave]:[Objetivo Geográfico]],12,0),"-")))</f>
        <v/>
      </c>
      <c r="J5" s="2" t="str">
        <f>IF(C5="","",IF(_xlfn.IFNA(VLOOKUP(C5,BaseDatos[[#All],[Llave]:[Por Definir4]],14,0),"No encontrado")="","-",_xlfn.IFNA(VLOOKUP(C5,BaseDatos[[#All],[Llave]:[Objetivo Geográfico]],14,0),"-")))</f>
        <v/>
      </c>
      <c r="K5" s="2" t="str">
        <f>IF(C5="","",IF(_xlfn.IFNA(VLOOKUP(C5,BaseDatos[[#All],[Llave]:[Por Definir4]],15,0),"No encontrado")="","-",_xlfn.IFNA(VLOOKUP(C5,BaseDatos[[#All],[Llave]:[Objetivo Geográfico]],15,0),"-")))</f>
        <v/>
      </c>
      <c r="L5" s="2" t="str">
        <f>IF(C5="","",IF(_xlfn.IFNA(VLOOKUP(C5,BaseDatos[[#All],[Llave]:[Por Definir4]],16,0),"No encontrado")="","-",_xlfn.IFNA(VLOOKUP(C5,BaseDatos[[#All],[Llave]:[Objetivo Geográfico]],16,0),"-")))</f>
        <v/>
      </c>
      <c r="M5" s="2" t="str">
        <f>IF(C5="","",IF(_xlfn.IFNA(VLOOKUP(C5,BaseDatos[[#All],[Llave]:[Por Definir4]],17,0),"No encontrado")="","-",_xlfn.IFNA(VLOOKUP(C5,BaseDatos[[#All],[Llave]:[Objetivo Geográfico]],17,0),"-")))</f>
        <v/>
      </c>
    </row>
    <row r="6" spans="1:13" x14ac:dyDescent="0.35">
      <c r="A6" s="44"/>
      <c r="B6" s="46"/>
      <c r="C6" s="44"/>
      <c r="D6" s="46"/>
      <c r="E6" s="43" t="str">
        <f>IF(C6="","",IF(_xlfn.IFNA(VLOOKUP(C6,BaseDatos[[#All],[Llave]:[Objetivo Geográfico]],6,0),"No encontrado")="","-",_xlfn.IFNA(VLOOKUP(C6,BaseDatos[[#All],[Llave]:[Objetivo Geográfico]],6,0),"-")))</f>
        <v/>
      </c>
      <c r="F6" s="45" t="str">
        <f>IF(C6="","",IF(_xlfn.IFNA(VLOOKUP(C6,BaseDatos[[#All],[Llave]:[Por Definir4]],13,0),"No encontrado")="","-",_xlfn.IFNA(VLOOKUP(C6,BaseDatos[[#All],[Llave]:[Por Definir4]],13,0),"-")))</f>
        <v/>
      </c>
      <c r="G6" s="43" t="str">
        <f>IF(C6="","",IF(_xlfn.IFNA(VLOOKUP(C6,BaseDatos[[#All],[Llave]:[Objetivo Geográfico]],2,0),"No disponible en la Base de Datos")="","-",_xlfn.IFNA(VLOOKUP(C6,BaseDatos[[#All],[Llave]:[Objetivo Geográfico]],2,0),"No disponible en la Base de Datos")))</f>
        <v/>
      </c>
      <c r="H6" s="43" t="str">
        <f>IF(C6="","",IF(_xlfn.IFNA(VLOOKUP(C6,BaseDatos[[#All],[Llave]:[Objetivo Geográfico]],11,0),"No encontrado")="","-",_xlfn.IFNA(VLOOKUP(C6,BaseDatos[[#All],[Llave]:[Objetivo Geográfico]],11,0),"-")))</f>
        <v/>
      </c>
      <c r="I6" s="43" t="str">
        <f>IF(C6="","",IF(_xlfn.IFNA(VLOOKUP(C6,BaseDatos[[#All],[Llave]:[Objetivo Geográfico]],12,0),"No encontrado")="","-",_xlfn.IFNA(VLOOKUP(C6,BaseDatos[[#All],[Llave]:[Objetivo Geográfico]],12,0),"-")))</f>
        <v/>
      </c>
      <c r="J6" s="2" t="str">
        <f>IF(C6="","",IF(_xlfn.IFNA(VLOOKUP(C6,BaseDatos[[#All],[Llave]:[Por Definir4]],14,0),"No encontrado")="","-",_xlfn.IFNA(VLOOKUP(C6,BaseDatos[[#All],[Llave]:[Objetivo Geográfico]],14,0),"-")))</f>
        <v/>
      </c>
      <c r="K6" s="2" t="str">
        <f>IF(C6="","",IF(_xlfn.IFNA(VLOOKUP(C6,BaseDatos[[#All],[Llave]:[Por Definir4]],15,0),"No encontrado")="","-",_xlfn.IFNA(VLOOKUP(C6,BaseDatos[[#All],[Llave]:[Objetivo Geográfico]],15,0),"-")))</f>
        <v/>
      </c>
      <c r="L6" s="2" t="str">
        <f>IF(C6="","",IF(_xlfn.IFNA(VLOOKUP(C6,BaseDatos[[#All],[Llave]:[Por Definir4]],16,0),"No encontrado")="","-",_xlfn.IFNA(VLOOKUP(C6,BaseDatos[[#All],[Llave]:[Objetivo Geográfico]],16,0),"-")))</f>
        <v/>
      </c>
      <c r="M6" s="2" t="str">
        <f>IF(C6="","",IF(_xlfn.IFNA(VLOOKUP(C6,BaseDatos[[#All],[Llave]:[Por Definir4]],17,0),"No encontrado")="","-",_xlfn.IFNA(VLOOKUP(C6,BaseDatos[[#All],[Llave]:[Objetivo Geográfico]],17,0),"-")))</f>
        <v/>
      </c>
    </row>
    <row r="7" spans="1:13" x14ac:dyDescent="0.35">
      <c r="A7" s="44"/>
      <c r="B7" s="46"/>
      <c r="C7" s="44"/>
      <c r="D7" s="46"/>
      <c r="E7" s="43" t="str">
        <f>IF(C7="","",IF(_xlfn.IFNA(VLOOKUP(C7,BaseDatos[[#All],[Llave]:[Objetivo Geográfico]],6,0),"No encontrado")="","-",_xlfn.IFNA(VLOOKUP(C7,BaseDatos[[#All],[Llave]:[Objetivo Geográfico]],6,0),"-")))</f>
        <v/>
      </c>
      <c r="F7" s="45" t="str">
        <f>IF(C7="","",IF(_xlfn.IFNA(VLOOKUP(C7,BaseDatos[[#All],[Llave]:[Por Definir4]],13,0),"No encontrado")="","-",_xlfn.IFNA(VLOOKUP(C7,BaseDatos[[#All],[Llave]:[Por Definir4]],13,0),"-")))</f>
        <v/>
      </c>
      <c r="G7" s="43" t="str">
        <f>IF(C7="","",IF(_xlfn.IFNA(VLOOKUP(C7,BaseDatos[[#All],[Llave]:[Objetivo Geográfico]],2,0),"No disponible en la Base de Datos")="","-",_xlfn.IFNA(VLOOKUP(C7,BaseDatos[[#All],[Llave]:[Objetivo Geográfico]],2,0),"No disponible en la Base de Datos")))</f>
        <v/>
      </c>
      <c r="H7" s="43" t="str">
        <f>IF(C7="","",IF(_xlfn.IFNA(VLOOKUP(C7,BaseDatos[[#All],[Llave]:[Objetivo Geográfico]],11,0),"No encontrado")="","-",_xlfn.IFNA(VLOOKUP(C7,BaseDatos[[#All],[Llave]:[Objetivo Geográfico]],11,0),"-")))</f>
        <v/>
      </c>
      <c r="I7" s="43" t="str">
        <f>IF(C7="","",IF(_xlfn.IFNA(VLOOKUP(C7,BaseDatos[[#All],[Llave]:[Objetivo Geográfico]],12,0),"No encontrado")="","-",_xlfn.IFNA(VLOOKUP(C7,BaseDatos[[#All],[Llave]:[Objetivo Geográfico]],12,0),"-")))</f>
        <v/>
      </c>
      <c r="J7" s="2" t="str">
        <f>IF(C7="","",IF(_xlfn.IFNA(VLOOKUP(C7,BaseDatos[[#All],[Llave]:[Por Definir4]],14,0),"No encontrado")="","-",_xlfn.IFNA(VLOOKUP(C7,BaseDatos[[#All],[Llave]:[Objetivo Geográfico]],14,0),"-")))</f>
        <v/>
      </c>
      <c r="K7" s="2" t="str">
        <f>IF(C7="","",IF(_xlfn.IFNA(VLOOKUP(C7,BaseDatos[[#All],[Llave]:[Por Definir4]],15,0),"No encontrado")="","-",_xlfn.IFNA(VLOOKUP(C7,BaseDatos[[#All],[Llave]:[Objetivo Geográfico]],15,0),"-")))</f>
        <v/>
      </c>
      <c r="L7" s="2" t="str">
        <f>IF(C7="","",IF(_xlfn.IFNA(VLOOKUP(C7,BaseDatos[[#All],[Llave]:[Por Definir4]],16,0),"No encontrado")="","-",_xlfn.IFNA(VLOOKUP(C7,BaseDatos[[#All],[Llave]:[Objetivo Geográfico]],16,0),"-")))</f>
        <v/>
      </c>
      <c r="M7" s="2" t="str">
        <f>IF(C7="","",IF(_xlfn.IFNA(VLOOKUP(C7,BaseDatos[[#All],[Llave]:[Por Definir4]],17,0),"No encontrado")="","-",_xlfn.IFNA(VLOOKUP(C7,BaseDatos[[#All],[Llave]:[Objetivo Geográfico]],17,0),"-")))</f>
        <v/>
      </c>
    </row>
    <row r="8" spans="1:13" x14ac:dyDescent="0.35">
      <c r="A8" s="44"/>
      <c r="B8" s="46"/>
      <c r="C8" s="44"/>
      <c r="D8" s="46"/>
      <c r="E8" s="43" t="str">
        <f>IF(C8="","",IF(_xlfn.IFNA(VLOOKUP(C8,BaseDatos[[#All],[Llave]:[Objetivo Geográfico]],6,0),"No encontrado")="","-",_xlfn.IFNA(VLOOKUP(C8,BaseDatos[[#All],[Llave]:[Objetivo Geográfico]],6,0),"-")))</f>
        <v/>
      </c>
      <c r="F8" s="45" t="str">
        <f>IF(C8="","",IF(_xlfn.IFNA(VLOOKUP(C8,BaseDatos[[#All],[Llave]:[Por Definir4]],13,0),"No encontrado")="","-",_xlfn.IFNA(VLOOKUP(C8,BaseDatos[[#All],[Llave]:[Por Definir4]],13,0),"-")))</f>
        <v/>
      </c>
      <c r="G8" s="43" t="str">
        <f>IF(C8="","",IF(_xlfn.IFNA(VLOOKUP(C8,BaseDatos[[#All],[Llave]:[Objetivo Geográfico]],2,0),"No disponible en la Base de Datos")="","-",_xlfn.IFNA(VLOOKUP(C8,BaseDatos[[#All],[Llave]:[Objetivo Geográfico]],2,0),"No disponible en la Base de Datos")))</f>
        <v/>
      </c>
      <c r="H8" s="43" t="str">
        <f>IF(C8="","",IF(_xlfn.IFNA(VLOOKUP(C8,BaseDatos[[#All],[Llave]:[Objetivo Geográfico]],11,0),"No encontrado")="","-",_xlfn.IFNA(VLOOKUP(C8,BaseDatos[[#All],[Llave]:[Objetivo Geográfico]],11,0),"-")))</f>
        <v/>
      </c>
      <c r="I8" s="43" t="str">
        <f>IF(C8="","",IF(_xlfn.IFNA(VLOOKUP(C8,BaseDatos[[#All],[Llave]:[Objetivo Geográfico]],12,0),"No encontrado")="","-",_xlfn.IFNA(VLOOKUP(C8,BaseDatos[[#All],[Llave]:[Objetivo Geográfico]],12,0),"-")))</f>
        <v/>
      </c>
      <c r="J8" s="2" t="str">
        <f>IF(C8="","",IF(_xlfn.IFNA(VLOOKUP(C8,BaseDatos[[#All],[Llave]:[Por Definir4]],14,0),"No encontrado")="","-",_xlfn.IFNA(VLOOKUP(C8,BaseDatos[[#All],[Llave]:[Objetivo Geográfico]],14,0),"-")))</f>
        <v/>
      </c>
      <c r="K8" s="2" t="str">
        <f>IF(C8="","",IF(_xlfn.IFNA(VLOOKUP(C8,BaseDatos[[#All],[Llave]:[Por Definir4]],15,0),"No encontrado")="","-",_xlfn.IFNA(VLOOKUP(C8,BaseDatos[[#All],[Llave]:[Objetivo Geográfico]],15,0),"-")))</f>
        <v/>
      </c>
      <c r="L8" s="2" t="str">
        <f>IF(C8="","",IF(_xlfn.IFNA(VLOOKUP(C8,BaseDatos[[#All],[Llave]:[Por Definir4]],16,0),"No encontrado")="","-",_xlfn.IFNA(VLOOKUP(C8,BaseDatos[[#All],[Llave]:[Objetivo Geográfico]],16,0),"-")))</f>
        <v/>
      </c>
      <c r="M8" s="2" t="str">
        <f>IF(C8="","",IF(_xlfn.IFNA(VLOOKUP(C8,BaseDatos[[#All],[Llave]:[Por Definir4]],17,0),"No encontrado")="","-",_xlfn.IFNA(VLOOKUP(C8,BaseDatos[[#All],[Llave]:[Objetivo Geográfico]],17,0),"-")))</f>
        <v/>
      </c>
    </row>
    <row r="9" spans="1:13" x14ac:dyDescent="0.35">
      <c r="A9" s="44"/>
      <c r="B9" s="46"/>
      <c r="C9" s="44"/>
      <c r="D9" s="46"/>
      <c r="E9" s="43" t="str">
        <f>IF(C9="","",IF(_xlfn.IFNA(VLOOKUP(C9,BaseDatos[[#All],[Llave]:[Objetivo Geográfico]],6,0),"No encontrado")="","-",_xlfn.IFNA(VLOOKUP(C9,BaseDatos[[#All],[Llave]:[Objetivo Geográfico]],6,0),"-")))</f>
        <v/>
      </c>
      <c r="F9" s="45" t="str">
        <f>IF(C9="","",IF(_xlfn.IFNA(VLOOKUP(C9,BaseDatos[[#All],[Llave]:[Por Definir4]],13,0),"No encontrado")="","-",_xlfn.IFNA(VLOOKUP(C9,BaseDatos[[#All],[Llave]:[Por Definir4]],13,0),"-")))</f>
        <v/>
      </c>
      <c r="G9" s="43" t="str">
        <f>IF(C9="","",IF(_xlfn.IFNA(VLOOKUP(C9,BaseDatos[[#All],[Llave]:[Objetivo Geográfico]],2,0),"No disponible en la Base de Datos")="","-",_xlfn.IFNA(VLOOKUP(C9,BaseDatos[[#All],[Llave]:[Objetivo Geográfico]],2,0),"No disponible en la Base de Datos")))</f>
        <v/>
      </c>
      <c r="H9" s="43" t="str">
        <f>IF(C9="","",IF(_xlfn.IFNA(VLOOKUP(C9,BaseDatos[[#All],[Llave]:[Objetivo Geográfico]],11,0),"No encontrado")="","-",_xlfn.IFNA(VLOOKUP(C9,BaseDatos[[#All],[Llave]:[Objetivo Geográfico]],11,0),"-")))</f>
        <v/>
      </c>
      <c r="I9" s="43" t="str">
        <f>IF(C9="","",IF(_xlfn.IFNA(VLOOKUP(C9,BaseDatos[[#All],[Llave]:[Objetivo Geográfico]],12,0),"No encontrado")="","-",_xlfn.IFNA(VLOOKUP(C9,BaseDatos[[#All],[Llave]:[Objetivo Geográfico]],12,0),"-")))</f>
        <v/>
      </c>
      <c r="J9" s="2" t="str">
        <f>IF(C9="","",IF(_xlfn.IFNA(VLOOKUP(C9,BaseDatos[[#All],[Llave]:[Por Definir4]],14,0),"No encontrado")="","-",_xlfn.IFNA(VLOOKUP(C9,BaseDatos[[#All],[Llave]:[Objetivo Geográfico]],14,0),"-")))</f>
        <v/>
      </c>
      <c r="K9" s="2" t="str">
        <f>IF(C9="","",IF(_xlfn.IFNA(VLOOKUP(C9,BaseDatos[[#All],[Llave]:[Por Definir4]],15,0),"No encontrado")="","-",_xlfn.IFNA(VLOOKUP(C9,BaseDatos[[#All],[Llave]:[Objetivo Geográfico]],15,0),"-")))</f>
        <v/>
      </c>
      <c r="L9" s="2" t="str">
        <f>IF(C9="","",IF(_xlfn.IFNA(VLOOKUP(C9,BaseDatos[[#All],[Llave]:[Por Definir4]],16,0),"No encontrado")="","-",_xlfn.IFNA(VLOOKUP(C9,BaseDatos[[#All],[Llave]:[Objetivo Geográfico]],16,0),"-")))</f>
        <v/>
      </c>
      <c r="M9" s="2" t="str">
        <f>IF(C9="","",IF(_xlfn.IFNA(VLOOKUP(C9,BaseDatos[[#All],[Llave]:[Por Definir4]],17,0),"No encontrado")="","-",_xlfn.IFNA(VLOOKUP(C9,BaseDatos[[#All],[Llave]:[Objetivo Geográfico]],17,0),"-")))</f>
        <v/>
      </c>
    </row>
    <row r="10" spans="1:13" x14ac:dyDescent="0.35">
      <c r="A10" s="44"/>
      <c r="B10" s="46"/>
      <c r="C10" s="44"/>
      <c r="D10" s="46"/>
      <c r="E10" s="43" t="str">
        <f>IF(C10="","",IF(_xlfn.IFNA(VLOOKUP(C10,BaseDatos[[#All],[Llave]:[Objetivo Geográfico]],6,0),"No encontrado")="","-",_xlfn.IFNA(VLOOKUP(C10,BaseDatos[[#All],[Llave]:[Objetivo Geográfico]],6,0),"-")))</f>
        <v/>
      </c>
      <c r="F10" s="45" t="str">
        <f>IF(C10="","",IF(_xlfn.IFNA(VLOOKUP(C10,BaseDatos[[#All],[Llave]:[Por Definir4]],13,0),"No encontrado")="","-",_xlfn.IFNA(VLOOKUP(C10,BaseDatos[[#All],[Llave]:[Por Definir4]],13,0),"-")))</f>
        <v/>
      </c>
      <c r="G10" s="43" t="str">
        <f>IF(C10="","",IF(_xlfn.IFNA(VLOOKUP(C10,BaseDatos[[#All],[Llave]:[Objetivo Geográfico]],2,0),"No disponible en la Base de Datos")="","-",_xlfn.IFNA(VLOOKUP(C10,BaseDatos[[#All],[Llave]:[Objetivo Geográfico]],2,0),"No disponible en la Base de Datos")))</f>
        <v/>
      </c>
      <c r="H10" s="43" t="str">
        <f>IF(C10="","",IF(_xlfn.IFNA(VLOOKUP(C10,BaseDatos[[#All],[Llave]:[Objetivo Geográfico]],11,0),"No encontrado")="","-",_xlfn.IFNA(VLOOKUP(C10,BaseDatos[[#All],[Llave]:[Objetivo Geográfico]],11,0),"-")))</f>
        <v/>
      </c>
      <c r="I10" s="43" t="str">
        <f>IF(C10="","",IF(_xlfn.IFNA(VLOOKUP(C10,BaseDatos[[#All],[Llave]:[Objetivo Geográfico]],12,0),"No encontrado")="","-",_xlfn.IFNA(VLOOKUP(C10,BaseDatos[[#All],[Llave]:[Objetivo Geográfico]],12,0),"-")))</f>
        <v/>
      </c>
      <c r="J10" s="2" t="str">
        <f>IF(C10="","",IF(_xlfn.IFNA(VLOOKUP(C10,BaseDatos[[#All],[Llave]:[Por Definir4]],14,0),"No encontrado")="","-",_xlfn.IFNA(VLOOKUP(C10,BaseDatos[[#All],[Llave]:[Objetivo Geográfico]],14,0),"-")))</f>
        <v/>
      </c>
      <c r="K10" s="2" t="str">
        <f>IF(C10="","",IF(_xlfn.IFNA(VLOOKUP(C10,BaseDatos[[#All],[Llave]:[Por Definir4]],15,0),"No encontrado")="","-",_xlfn.IFNA(VLOOKUP(C10,BaseDatos[[#All],[Llave]:[Objetivo Geográfico]],15,0),"-")))</f>
        <v/>
      </c>
      <c r="L10" s="2" t="str">
        <f>IF(C10="","",IF(_xlfn.IFNA(VLOOKUP(C10,BaseDatos[[#All],[Llave]:[Por Definir4]],16,0),"No encontrado")="","-",_xlfn.IFNA(VLOOKUP(C10,BaseDatos[[#All],[Llave]:[Objetivo Geográfico]],16,0),"-")))</f>
        <v/>
      </c>
      <c r="M10" s="2" t="str">
        <f>IF(C10="","",IF(_xlfn.IFNA(VLOOKUP(C10,BaseDatos[[#All],[Llave]:[Por Definir4]],17,0),"No encontrado")="","-",_xlfn.IFNA(VLOOKUP(C10,BaseDatos[[#All],[Llave]:[Objetivo Geográfico]],17,0),"-")))</f>
        <v/>
      </c>
    </row>
    <row r="11" spans="1:13" x14ac:dyDescent="0.35">
      <c r="A11" s="44"/>
      <c r="B11" s="46"/>
      <c r="C11" s="44"/>
      <c r="D11" s="46"/>
      <c r="E11" s="43" t="str">
        <f>IF(C11="","",IF(_xlfn.IFNA(VLOOKUP(C11,BaseDatos[[#All],[Llave]:[Objetivo Geográfico]],6,0),"No encontrado")="","-",_xlfn.IFNA(VLOOKUP(C11,BaseDatos[[#All],[Llave]:[Objetivo Geográfico]],6,0),"-")))</f>
        <v/>
      </c>
      <c r="F11" s="45" t="str">
        <f>IF(C11="","",IF(_xlfn.IFNA(VLOOKUP(C11,BaseDatos[[#All],[Llave]:[Por Definir4]],13,0),"No encontrado")="","-",_xlfn.IFNA(VLOOKUP(C11,BaseDatos[[#All],[Llave]:[Por Definir4]],13,0),"-")))</f>
        <v/>
      </c>
      <c r="G11" s="43" t="str">
        <f>IF(C11="","",IF(_xlfn.IFNA(VLOOKUP(C11,BaseDatos[[#All],[Llave]:[Objetivo Geográfico]],2,0),"No disponible en la Base de Datos")="","-",_xlfn.IFNA(VLOOKUP(C11,BaseDatos[[#All],[Llave]:[Objetivo Geográfico]],2,0),"No disponible en la Base de Datos")))</f>
        <v/>
      </c>
      <c r="H11" s="43" t="str">
        <f>IF(C11="","",IF(_xlfn.IFNA(VLOOKUP(C11,BaseDatos[[#All],[Llave]:[Objetivo Geográfico]],11,0),"No encontrado")="","-",_xlfn.IFNA(VLOOKUP(C11,BaseDatos[[#All],[Llave]:[Objetivo Geográfico]],11,0),"-")))</f>
        <v/>
      </c>
      <c r="I11" s="43" t="str">
        <f>IF(C11="","",IF(_xlfn.IFNA(VLOOKUP(C11,BaseDatos[[#All],[Llave]:[Objetivo Geográfico]],12,0),"No encontrado")="","-",_xlfn.IFNA(VLOOKUP(C11,BaseDatos[[#All],[Llave]:[Objetivo Geográfico]],12,0),"-")))</f>
        <v/>
      </c>
      <c r="J11" s="2" t="str">
        <f>IF(C11="","",IF(_xlfn.IFNA(VLOOKUP(C11,BaseDatos[[#All],[Llave]:[Por Definir4]],14,0),"No encontrado")="","-",_xlfn.IFNA(VLOOKUP(C11,BaseDatos[[#All],[Llave]:[Objetivo Geográfico]],14,0),"-")))</f>
        <v/>
      </c>
      <c r="K11" s="2" t="str">
        <f>IF(C11="","",IF(_xlfn.IFNA(VLOOKUP(C11,BaseDatos[[#All],[Llave]:[Por Definir4]],15,0),"No encontrado")="","-",_xlfn.IFNA(VLOOKUP(C11,BaseDatos[[#All],[Llave]:[Objetivo Geográfico]],15,0),"-")))</f>
        <v/>
      </c>
      <c r="L11" s="2" t="str">
        <f>IF(C11="","",IF(_xlfn.IFNA(VLOOKUP(C11,BaseDatos[[#All],[Llave]:[Por Definir4]],16,0),"No encontrado")="","-",_xlfn.IFNA(VLOOKUP(C11,BaseDatos[[#All],[Llave]:[Objetivo Geográfico]],16,0),"-")))</f>
        <v/>
      </c>
      <c r="M11" s="2" t="str">
        <f>IF(C11="","",IF(_xlfn.IFNA(VLOOKUP(C11,BaseDatos[[#All],[Llave]:[Por Definir4]],17,0),"No encontrado")="","-",_xlfn.IFNA(VLOOKUP(C11,BaseDatos[[#All],[Llave]:[Objetivo Geográfico]],17,0),"-")))</f>
        <v/>
      </c>
    </row>
    <row r="12" spans="1:13" x14ac:dyDescent="0.35">
      <c r="A12" s="44"/>
      <c r="B12" s="46"/>
      <c r="C12" s="44"/>
      <c r="D12" s="46"/>
      <c r="E12" s="43" t="str">
        <f>IF(C12="","",IF(_xlfn.IFNA(VLOOKUP(C12,BaseDatos[[#All],[Llave]:[Objetivo Geográfico]],6,0),"No encontrado")="","-",_xlfn.IFNA(VLOOKUP(C12,BaseDatos[[#All],[Llave]:[Objetivo Geográfico]],6,0),"-")))</f>
        <v/>
      </c>
      <c r="F12" s="45" t="str">
        <f>IF(C12="","",IF(_xlfn.IFNA(VLOOKUP(C12,BaseDatos[[#All],[Llave]:[Por Definir4]],13,0),"No encontrado")="","-",_xlfn.IFNA(VLOOKUP(C12,BaseDatos[[#All],[Llave]:[Por Definir4]],13,0),"-")))</f>
        <v/>
      </c>
      <c r="G12" s="43" t="str">
        <f>IF(C12="","",IF(_xlfn.IFNA(VLOOKUP(C12,BaseDatos[[#All],[Llave]:[Objetivo Geográfico]],2,0),"No disponible en la Base de Datos")="","-",_xlfn.IFNA(VLOOKUP(C12,BaseDatos[[#All],[Llave]:[Objetivo Geográfico]],2,0),"No disponible en la Base de Datos")))</f>
        <v/>
      </c>
      <c r="H12" s="43" t="str">
        <f>IF(C12="","",IF(_xlfn.IFNA(VLOOKUP(C12,BaseDatos[[#All],[Llave]:[Objetivo Geográfico]],11,0),"No encontrado")="","-",_xlfn.IFNA(VLOOKUP(C12,BaseDatos[[#All],[Llave]:[Objetivo Geográfico]],11,0),"-")))</f>
        <v/>
      </c>
      <c r="I12" s="43" t="str">
        <f>IF(C12="","",IF(_xlfn.IFNA(VLOOKUP(C12,BaseDatos[[#All],[Llave]:[Objetivo Geográfico]],12,0),"No encontrado")="","-",_xlfn.IFNA(VLOOKUP(C12,BaseDatos[[#All],[Llave]:[Objetivo Geográfico]],12,0),"-")))</f>
        <v/>
      </c>
      <c r="J12" s="2" t="str">
        <f>IF(C12="","",IF(_xlfn.IFNA(VLOOKUP(C12,BaseDatos[[#All],[Llave]:[Por Definir4]],14,0),"No encontrado")="","-",_xlfn.IFNA(VLOOKUP(C12,BaseDatos[[#All],[Llave]:[Objetivo Geográfico]],14,0),"-")))</f>
        <v/>
      </c>
      <c r="K12" s="2" t="str">
        <f>IF(C12="","",IF(_xlfn.IFNA(VLOOKUP(C12,BaseDatos[[#All],[Llave]:[Por Definir4]],15,0),"No encontrado")="","-",_xlfn.IFNA(VLOOKUP(C12,BaseDatos[[#All],[Llave]:[Objetivo Geográfico]],15,0),"-")))</f>
        <v/>
      </c>
      <c r="L12" s="2" t="str">
        <f>IF(C12="","",IF(_xlfn.IFNA(VLOOKUP(C12,BaseDatos[[#All],[Llave]:[Por Definir4]],16,0),"No encontrado")="","-",_xlfn.IFNA(VLOOKUP(C12,BaseDatos[[#All],[Llave]:[Objetivo Geográfico]],16,0),"-")))</f>
        <v/>
      </c>
      <c r="M12" s="2" t="str">
        <f>IF(C12="","",IF(_xlfn.IFNA(VLOOKUP(C12,BaseDatos[[#All],[Llave]:[Por Definir4]],17,0),"No encontrado")="","-",_xlfn.IFNA(VLOOKUP(C12,BaseDatos[[#All],[Llave]:[Objetivo Geográfico]],17,0),"-")))</f>
        <v/>
      </c>
    </row>
    <row r="13" spans="1:13" x14ac:dyDescent="0.35">
      <c r="A13" s="44"/>
      <c r="B13" s="46"/>
      <c r="C13" s="44"/>
      <c r="D13" s="46"/>
      <c r="E13" s="43" t="str">
        <f>IF(C13="","",IF(_xlfn.IFNA(VLOOKUP(C13,BaseDatos[[#All],[Llave]:[Objetivo Geográfico]],6,0),"No encontrado")="","-",_xlfn.IFNA(VLOOKUP(C13,BaseDatos[[#All],[Llave]:[Objetivo Geográfico]],6,0),"-")))</f>
        <v/>
      </c>
      <c r="F13" s="45" t="str">
        <f>IF(C13="","",IF(_xlfn.IFNA(VLOOKUP(C13,BaseDatos[[#All],[Llave]:[Por Definir4]],13,0),"No encontrado")="","-",_xlfn.IFNA(VLOOKUP(C13,BaseDatos[[#All],[Llave]:[Por Definir4]],13,0),"-")))</f>
        <v/>
      </c>
      <c r="G13" s="43" t="str">
        <f>IF(C13="","",IF(_xlfn.IFNA(VLOOKUP(C13,BaseDatos[[#All],[Llave]:[Objetivo Geográfico]],2,0),"No disponible en la Base de Datos")="","-",_xlfn.IFNA(VLOOKUP(C13,BaseDatos[[#All],[Llave]:[Objetivo Geográfico]],2,0),"No disponible en la Base de Datos")))</f>
        <v/>
      </c>
      <c r="H13" s="43" t="str">
        <f>IF(C13="","",IF(_xlfn.IFNA(VLOOKUP(C13,BaseDatos[[#All],[Llave]:[Objetivo Geográfico]],11,0),"No encontrado")="","-",_xlfn.IFNA(VLOOKUP(C13,BaseDatos[[#All],[Llave]:[Objetivo Geográfico]],11,0),"-")))</f>
        <v/>
      </c>
      <c r="I13" s="43" t="str">
        <f>IF(C13="","",IF(_xlfn.IFNA(VLOOKUP(C13,BaseDatos[[#All],[Llave]:[Objetivo Geográfico]],12,0),"No encontrado")="","-",_xlfn.IFNA(VLOOKUP(C13,BaseDatos[[#All],[Llave]:[Objetivo Geográfico]],12,0),"-")))</f>
        <v/>
      </c>
      <c r="J13" s="2" t="str">
        <f>IF(C13="","",IF(_xlfn.IFNA(VLOOKUP(C13,BaseDatos[[#All],[Llave]:[Por Definir4]],14,0),"No encontrado")="","-",_xlfn.IFNA(VLOOKUP(C13,BaseDatos[[#All],[Llave]:[Objetivo Geográfico]],14,0),"-")))</f>
        <v/>
      </c>
      <c r="K13" s="2" t="str">
        <f>IF(C13="","",IF(_xlfn.IFNA(VLOOKUP(C13,BaseDatos[[#All],[Llave]:[Por Definir4]],15,0),"No encontrado")="","-",_xlfn.IFNA(VLOOKUP(C13,BaseDatos[[#All],[Llave]:[Objetivo Geográfico]],15,0),"-")))</f>
        <v/>
      </c>
      <c r="L13" s="2" t="str">
        <f>IF(C13="","",IF(_xlfn.IFNA(VLOOKUP(C13,BaseDatos[[#All],[Llave]:[Por Definir4]],16,0),"No encontrado")="","-",_xlfn.IFNA(VLOOKUP(C13,BaseDatos[[#All],[Llave]:[Objetivo Geográfico]],16,0),"-")))</f>
        <v/>
      </c>
      <c r="M13" s="2" t="str">
        <f>IF(C13="","",IF(_xlfn.IFNA(VLOOKUP(C13,BaseDatos[[#All],[Llave]:[Por Definir4]],17,0),"No encontrado")="","-",_xlfn.IFNA(VLOOKUP(C13,BaseDatos[[#All],[Llave]:[Objetivo Geográfico]],17,0),"-")))</f>
        <v/>
      </c>
    </row>
    <row r="14" spans="1:13" x14ac:dyDescent="0.35">
      <c r="A14" s="44"/>
      <c r="B14" s="46"/>
      <c r="C14" s="44"/>
      <c r="D14" s="46"/>
      <c r="E14" s="43" t="str">
        <f>IF(C14="","",IF(_xlfn.IFNA(VLOOKUP(C14,BaseDatos[[#All],[Llave]:[Objetivo Geográfico]],6,0),"No encontrado")="","-",_xlfn.IFNA(VLOOKUP(C14,BaseDatos[[#All],[Llave]:[Objetivo Geográfico]],6,0),"-")))</f>
        <v/>
      </c>
      <c r="F14" s="45" t="str">
        <f>IF(C14="","",IF(_xlfn.IFNA(VLOOKUP(C14,BaseDatos[[#All],[Llave]:[Por Definir4]],13,0),"No encontrado")="","-",_xlfn.IFNA(VLOOKUP(C14,BaseDatos[[#All],[Llave]:[Por Definir4]],13,0),"-")))</f>
        <v/>
      </c>
      <c r="G14" s="43" t="str">
        <f>IF(C14="","",IF(_xlfn.IFNA(VLOOKUP(C14,BaseDatos[[#All],[Llave]:[Objetivo Geográfico]],2,0),"No disponible en la Base de Datos")="","-",_xlfn.IFNA(VLOOKUP(C14,BaseDatos[[#All],[Llave]:[Objetivo Geográfico]],2,0),"No disponible en la Base de Datos")))</f>
        <v/>
      </c>
      <c r="H14" s="43" t="str">
        <f>IF(C14="","",IF(_xlfn.IFNA(VLOOKUP(C14,BaseDatos[[#All],[Llave]:[Objetivo Geográfico]],11,0),"No encontrado")="","-",_xlfn.IFNA(VLOOKUP(C14,BaseDatos[[#All],[Llave]:[Objetivo Geográfico]],11,0),"-")))</f>
        <v/>
      </c>
      <c r="I14" s="43" t="str">
        <f>IF(C14="","",IF(_xlfn.IFNA(VLOOKUP(C14,BaseDatos[[#All],[Llave]:[Objetivo Geográfico]],12,0),"No encontrado")="","-",_xlfn.IFNA(VLOOKUP(C14,BaseDatos[[#All],[Llave]:[Objetivo Geográfico]],12,0),"-")))</f>
        <v/>
      </c>
      <c r="J14" s="2" t="str">
        <f>IF(C14="","",IF(_xlfn.IFNA(VLOOKUP(C14,BaseDatos[[#All],[Llave]:[Por Definir4]],14,0),"No encontrado")="","-",_xlfn.IFNA(VLOOKUP(C14,BaseDatos[[#All],[Llave]:[Objetivo Geográfico]],14,0),"-")))</f>
        <v/>
      </c>
      <c r="K14" s="2" t="str">
        <f>IF(C14="","",IF(_xlfn.IFNA(VLOOKUP(C14,BaseDatos[[#All],[Llave]:[Por Definir4]],15,0),"No encontrado")="","-",_xlfn.IFNA(VLOOKUP(C14,BaseDatos[[#All],[Llave]:[Objetivo Geográfico]],15,0),"-")))</f>
        <v/>
      </c>
      <c r="L14" s="2" t="str">
        <f>IF(C14="","",IF(_xlfn.IFNA(VLOOKUP(C14,BaseDatos[[#All],[Llave]:[Por Definir4]],16,0),"No encontrado")="","-",_xlfn.IFNA(VLOOKUP(C14,BaseDatos[[#All],[Llave]:[Objetivo Geográfico]],16,0),"-")))</f>
        <v/>
      </c>
      <c r="M14" s="2" t="str">
        <f>IF(C14="","",IF(_xlfn.IFNA(VLOOKUP(C14,BaseDatos[[#All],[Llave]:[Por Definir4]],17,0),"No encontrado")="","-",_xlfn.IFNA(VLOOKUP(C14,BaseDatos[[#All],[Llave]:[Objetivo Geográfico]],17,0),"-")))</f>
        <v/>
      </c>
    </row>
    <row r="15" spans="1:13" x14ac:dyDescent="0.35">
      <c r="A15" s="44"/>
      <c r="B15" s="46"/>
      <c r="C15" s="44"/>
      <c r="D15" s="46"/>
      <c r="E15" s="43" t="str">
        <f>IF(C15="","",IF(_xlfn.IFNA(VLOOKUP(C15,BaseDatos[[#All],[Llave]:[Objetivo Geográfico]],6,0),"No encontrado")="","-",_xlfn.IFNA(VLOOKUP(C15,BaseDatos[[#All],[Llave]:[Objetivo Geográfico]],6,0),"-")))</f>
        <v/>
      </c>
      <c r="F15" s="45" t="str">
        <f>IF(C15="","",IF(_xlfn.IFNA(VLOOKUP(C15,BaseDatos[[#All],[Llave]:[Por Definir4]],13,0),"No encontrado")="","-",_xlfn.IFNA(VLOOKUP(C15,BaseDatos[[#All],[Llave]:[Por Definir4]],13,0),"-")))</f>
        <v/>
      </c>
      <c r="G15" s="43" t="str">
        <f>IF(C15="","",IF(_xlfn.IFNA(VLOOKUP(C15,BaseDatos[[#All],[Llave]:[Objetivo Geográfico]],2,0),"No disponible en la Base de Datos")="","-",_xlfn.IFNA(VLOOKUP(C15,BaseDatos[[#All],[Llave]:[Objetivo Geográfico]],2,0),"No disponible en la Base de Datos")))</f>
        <v/>
      </c>
      <c r="H15" s="43" t="str">
        <f>IF(C15="","",IF(_xlfn.IFNA(VLOOKUP(C15,BaseDatos[[#All],[Llave]:[Objetivo Geográfico]],11,0),"No encontrado")="","-",_xlfn.IFNA(VLOOKUP(C15,BaseDatos[[#All],[Llave]:[Objetivo Geográfico]],11,0),"-")))</f>
        <v/>
      </c>
      <c r="I15" s="43" t="str">
        <f>IF(C15="","",IF(_xlfn.IFNA(VLOOKUP(C15,BaseDatos[[#All],[Llave]:[Objetivo Geográfico]],12,0),"No encontrado")="","-",_xlfn.IFNA(VLOOKUP(C15,BaseDatos[[#All],[Llave]:[Objetivo Geográfico]],12,0),"-")))</f>
        <v/>
      </c>
      <c r="J15" s="2" t="str">
        <f>IF(C15="","",IF(_xlfn.IFNA(VLOOKUP(C15,BaseDatos[[#All],[Llave]:[Por Definir4]],14,0),"No encontrado")="","-",_xlfn.IFNA(VLOOKUP(C15,BaseDatos[[#All],[Llave]:[Objetivo Geográfico]],14,0),"-")))</f>
        <v/>
      </c>
      <c r="K15" s="2" t="str">
        <f>IF(C15="","",IF(_xlfn.IFNA(VLOOKUP(C15,BaseDatos[[#All],[Llave]:[Por Definir4]],15,0),"No encontrado")="","-",_xlfn.IFNA(VLOOKUP(C15,BaseDatos[[#All],[Llave]:[Objetivo Geográfico]],15,0),"-")))</f>
        <v/>
      </c>
      <c r="L15" s="2" t="str">
        <f>IF(C15="","",IF(_xlfn.IFNA(VLOOKUP(C15,BaseDatos[[#All],[Llave]:[Por Definir4]],16,0),"No encontrado")="","-",_xlfn.IFNA(VLOOKUP(C15,BaseDatos[[#All],[Llave]:[Objetivo Geográfico]],16,0),"-")))</f>
        <v/>
      </c>
      <c r="M15" s="2" t="str">
        <f>IF(C15="","",IF(_xlfn.IFNA(VLOOKUP(C15,BaseDatos[[#All],[Llave]:[Por Definir4]],17,0),"No encontrado")="","-",_xlfn.IFNA(VLOOKUP(C15,BaseDatos[[#All],[Llave]:[Objetivo Geográfico]],17,0),"-")))</f>
        <v/>
      </c>
    </row>
    <row r="16" spans="1:13" x14ac:dyDescent="0.35">
      <c r="A16" s="44"/>
      <c r="B16" s="46"/>
      <c r="C16" s="44"/>
      <c r="D16" s="46"/>
      <c r="E16" s="43" t="str">
        <f>IF(C16="","",IF(_xlfn.IFNA(VLOOKUP(C16,BaseDatos[[#All],[Llave]:[Objetivo Geográfico]],6,0),"No encontrado")="","-",_xlfn.IFNA(VLOOKUP(C16,BaseDatos[[#All],[Llave]:[Objetivo Geográfico]],6,0),"-")))</f>
        <v/>
      </c>
      <c r="F16" s="45" t="str">
        <f>IF(C16="","",IF(_xlfn.IFNA(VLOOKUP(C16,BaseDatos[[#All],[Llave]:[Por Definir4]],13,0),"No encontrado")="","-",_xlfn.IFNA(VLOOKUP(C16,BaseDatos[[#All],[Llave]:[Por Definir4]],13,0),"-")))</f>
        <v/>
      </c>
      <c r="G16" s="43" t="str">
        <f>IF(C16="","",IF(_xlfn.IFNA(VLOOKUP(C16,BaseDatos[[#All],[Llave]:[Objetivo Geográfico]],2,0),"No disponible en la Base de Datos")="","-",_xlfn.IFNA(VLOOKUP(C16,BaseDatos[[#All],[Llave]:[Objetivo Geográfico]],2,0),"No disponible en la Base de Datos")))</f>
        <v/>
      </c>
      <c r="H16" s="43" t="str">
        <f>IF(C16="","",IF(_xlfn.IFNA(VLOOKUP(C16,BaseDatos[[#All],[Llave]:[Objetivo Geográfico]],11,0),"No encontrado")="","-",_xlfn.IFNA(VLOOKUP(C16,BaseDatos[[#All],[Llave]:[Objetivo Geográfico]],11,0),"-")))</f>
        <v/>
      </c>
      <c r="I16" s="43" t="str">
        <f>IF(C16="","",IF(_xlfn.IFNA(VLOOKUP(C16,BaseDatos[[#All],[Llave]:[Objetivo Geográfico]],12,0),"No encontrado")="","-",_xlfn.IFNA(VLOOKUP(C16,BaseDatos[[#All],[Llave]:[Objetivo Geográfico]],12,0),"-")))</f>
        <v/>
      </c>
      <c r="J16" s="2" t="str">
        <f>IF(C16="","",IF(_xlfn.IFNA(VLOOKUP(C16,BaseDatos[[#All],[Llave]:[Por Definir4]],14,0),"No encontrado")="","-",_xlfn.IFNA(VLOOKUP(C16,BaseDatos[[#All],[Llave]:[Objetivo Geográfico]],14,0),"-")))</f>
        <v/>
      </c>
      <c r="K16" s="2" t="str">
        <f>IF(C16="","",IF(_xlfn.IFNA(VLOOKUP(C16,BaseDatos[[#All],[Llave]:[Por Definir4]],15,0),"No encontrado")="","-",_xlfn.IFNA(VLOOKUP(C16,BaseDatos[[#All],[Llave]:[Objetivo Geográfico]],15,0),"-")))</f>
        <v/>
      </c>
      <c r="L16" s="2" t="str">
        <f>IF(C16="","",IF(_xlfn.IFNA(VLOOKUP(C16,BaseDatos[[#All],[Llave]:[Por Definir4]],16,0),"No encontrado")="","-",_xlfn.IFNA(VLOOKUP(C16,BaseDatos[[#All],[Llave]:[Objetivo Geográfico]],16,0),"-")))</f>
        <v/>
      </c>
      <c r="M16" s="2" t="str">
        <f>IF(C16="","",IF(_xlfn.IFNA(VLOOKUP(C16,BaseDatos[[#All],[Llave]:[Por Definir4]],17,0),"No encontrado")="","-",_xlfn.IFNA(VLOOKUP(C16,BaseDatos[[#All],[Llave]:[Objetivo Geográfico]],17,0),"-")))</f>
        <v/>
      </c>
    </row>
    <row r="17" spans="1:13" x14ac:dyDescent="0.35">
      <c r="A17" s="44"/>
      <c r="B17" s="46"/>
      <c r="C17" s="44"/>
      <c r="D17" s="46"/>
      <c r="E17" s="43" t="str">
        <f>IF(C17="","",IF(_xlfn.IFNA(VLOOKUP(C17,BaseDatos[[#All],[Llave]:[Objetivo Geográfico]],6,0),"No encontrado")="","-",_xlfn.IFNA(VLOOKUP(C17,BaseDatos[[#All],[Llave]:[Objetivo Geográfico]],6,0),"-")))</f>
        <v/>
      </c>
      <c r="F17" s="45" t="str">
        <f>IF(C17="","",IF(_xlfn.IFNA(VLOOKUP(C17,BaseDatos[[#All],[Llave]:[Por Definir4]],13,0),"No encontrado")="","-",_xlfn.IFNA(VLOOKUP(C17,BaseDatos[[#All],[Llave]:[Por Definir4]],13,0),"-")))</f>
        <v/>
      </c>
      <c r="G17" s="43" t="str">
        <f>IF(C17="","",IF(_xlfn.IFNA(VLOOKUP(C17,BaseDatos[[#All],[Llave]:[Objetivo Geográfico]],2,0),"No disponible en la Base de Datos")="","-",_xlfn.IFNA(VLOOKUP(C17,BaseDatos[[#All],[Llave]:[Objetivo Geográfico]],2,0),"No disponible en la Base de Datos")))</f>
        <v/>
      </c>
      <c r="H17" s="43" t="str">
        <f>IF(C17="","",IF(_xlfn.IFNA(VLOOKUP(C17,BaseDatos[[#All],[Llave]:[Objetivo Geográfico]],11,0),"No encontrado")="","-",_xlfn.IFNA(VLOOKUP(C17,BaseDatos[[#All],[Llave]:[Objetivo Geográfico]],11,0),"-")))</f>
        <v/>
      </c>
      <c r="I17" s="43" t="str">
        <f>IF(C17="","",IF(_xlfn.IFNA(VLOOKUP(C17,BaseDatos[[#All],[Llave]:[Objetivo Geográfico]],12,0),"No encontrado")="","-",_xlfn.IFNA(VLOOKUP(C17,BaseDatos[[#All],[Llave]:[Objetivo Geográfico]],12,0),"-")))</f>
        <v/>
      </c>
      <c r="J17" s="2" t="str">
        <f>IF(C17="","",IF(_xlfn.IFNA(VLOOKUP(C17,BaseDatos[[#All],[Llave]:[Por Definir4]],14,0),"No encontrado")="","-",_xlfn.IFNA(VLOOKUP(C17,BaseDatos[[#All],[Llave]:[Objetivo Geográfico]],14,0),"-")))</f>
        <v/>
      </c>
      <c r="K17" s="2" t="str">
        <f>IF(C17="","",IF(_xlfn.IFNA(VLOOKUP(C17,BaseDatos[[#All],[Llave]:[Por Definir4]],15,0),"No encontrado")="","-",_xlfn.IFNA(VLOOKUP(C17,BaseDatos[[#All],[Llave]:[Objetivo Geográfico]],15,0),"-")))</f>
        <v/>
      </c>
      <c r="L17" s="2" t="str">
        <f>IF(C17="","",IF(_xlfn.IFNA(VLOOKUP(C17,BaseDatos[[#All],[Llave]:[Por Definir4]],16,0),"No encontrado")="","-",_xlfn.IFNA(VLOOKUP(C17,BaseDatos[[#All],[Llave]:[Objetivo Geográfico]],16,0),"-")))</f>
        <v/>
      </c>
      <c r="M17" s="2" t="str">
        <f>IF(C17="","",IF(_xlfn.IFNA(VLOOKUP(C17,BaseDatos[[#All],[Llave]:[Por Definir4]],17,0),"No encontrado")="","-",_xlfn.IFNA(VLOOKUP(C17,BaseDatos[[#All],[Llave]:[Objetivo Geográfico]],17,0),"-")))</f>
        <v/>
      </c>
    </row>
    <row r="18" spans="1:13" x14ac:dyDescent="0.35">
      <c r="A18" s="44"/>
      <c r="B18" s="46"/>
      <c r="C18" s="44" t="s">
        <v>337</v>
      </c>
      <c r="D18" s="46"/>
      <c r="E18" s="43" t="str">
        <f>IF(C18="","",IF(_xlfn.IFNA(VLOOKUP(C18,BaseDatos[[#All],[Llave]:[Objetivo Geográfico]],6,0),"No encontrado")="","-",_xlfn.IFNA(VLOOKUP(C18,BaseDatos[[#All],[Llave]:[Objetivo Geográfico]],6,0),"-")))</f>
        <v/>
      </c>
      <c r="F18" s="45" t="str">
        <f>IF(C18="","",IF(_xlfn.IFNA(VLOOKUP(C18,BaseDatos[[#All],[Llave]:[Por Definir4]],13,0),"No encontrado")="","-",_xlfn.IFNA(VLOOKUP(C18,BaseDatos[[#All],[Llave]:[Por Definir4]],13,0),"-")))</f>
        <v/>
      </c>
      <c r="G18" s="43" t="str">
        <f>IF(C18="","",IF(_xlfn.IFNA(VLOOKUP(C18,BaseDatos[[#All],[Llave]:[Objetivo Geográfico]],2,0),"No disponible en la Base de Datos")="","-",_xlfn.IFNA(VLOOKUP(C18,BaseDatos[[#All],[Llave]:[Objetivo Geográfico]],2,0),"No disponible en la Base de Datos")))</f>
        <v/>
      </c>
      <c r="H18" s="43" t="str">
        <f>IF(C18="","",IF(_xlfn.IFNA(VLOOKUP(C18,BaseDatos[[#All],[Llave]:[Objetivo Geográfico]],11,0),"No encontrado")="","-",_xlfn.IFNA(VLOOKUP(C18,BaseDatos[[#All],[Llave]:[Objetivo Geográfico]],11,0),"-")))</f>
        <v/>
      </c>
      <c r="I18" s="43" t="str">
        <f>IF(C18="","",IF(_xlfn.IFNA(VLOOKUP(C18,BaseDatos[[#All],[Llave]:[Objetivo Geográfico]],12,0),"No encontrado")="","-",_xlfn.IFNA(VLOOKUP(C18,BaseDatos[[#All],[Llave]:[Objetivo Geográfico]],12,0),"-")))</f>
        <v/>
      </c>
      <c r="J18" s="2" t="str">
        <f>IF(C18="","",IF(_xlfn.IFNA(VLOOKUP(C18,BaseDatos[[#All],[Llave]:[Por Definir4]],14,0),"No encontrado")="","-",_xlfn.IFNA(VLOOKUP(C18,BaseDatos[[#All],[Llave]:[Objetivo Geográfico]],14,0),"-")))</f>
        <v/>
      </c>
      <c r="K18" s="2" t="str">
        <f>IF(C18="","",IF(_xlfn.IFNA(VLOOKUP(C18,BaseDatos[[#All],[Llave]:[Por Definir4]],15,0),"No encontrado")="","-",_xlfn.IFNA(VLOOKUP(C18,BaseDatos[[#All],[Llave]:[Objetivo Geográfico]],15,0),"-")))</f>
        <v/>
      </c>
      <c r="L18" s="2" t="str">
        <f>IF(C18="","",IF(_xlfn.IFNA(VLOOKUP(C18,BaseDatos[[#All],[Llave]:[Por Definir4]],16,0),"No encontrado")="","-",_xlfn.IFNA(VLOOKUP(C18,BaseDatos[[#All],[Llave]:[Objetivo Geográfico]],16,0),"-")))</f>
        <v/>
      </c>
      <c r="M18" s="2" t="str">
        <f>IF(C18="","",IF(_xlfn.IFNA(VLOOKUP(C18,BaseDatos[[#All],[Llave]:[Por Definir4]],17,0),"No encontrado")="","-",_xlfn.IFNA(VLOOKUP(C18,BaseDatos[[#All],[Llave]:[Objetivo Geográfico]],17,0),"-")))</f>
        <v/>
      </c>
    </row>
    <row r="19" spans="1:13" x14ac:dyDescent="0.35">
      <c r="A19" s="44"/>
      <c r="B19" s="46"/>
      <c r="C19" s="44"/>
      <c r="D19" s="46"/>
      <c r="E19" s="43" t="str">
        <f>IF(C19="","",IF(_xlfn.IFNA(VLOOKUP(C19,BaseDatos[[#All],[Llave]:[Objetivo Geográfico]],6,0),"No encontrado")="","-",_xlfn.IFNA(VLOOKUP(C19,BaseDatos[[#All],[Llave]:[Objetivo Geográfico]],6,0),"-")))</f>
        <v/>
      </c>
      <c r="F19" s="45" t="str">
        <f>IF(C19="","",IF(_xlfn.IFNA(VLOOKUP(C19,BaseDatos[[#All],[Llave]:[Por Definir4]],13,0),"No encontrado")="","-",_xlfn.IFNA(VLOOKUP(C19,BaseDatos[[#All],[Llave]:[Por Definir4]],13,0),"-")))</f>
        <v/>
      </c>
      <c r="G19" s="43" t="str">
        <f>IF(C19="","",IF(_xlfn.IFNA(VLOOKUP(C19,BaseDatos[[#All],[Llave]:[Objetivo Geográfico]],2,0),"No disponible en la Base de Datos")="","-",_xlfn.IFNA(VLOOKUP(C19,BaseDatos[[#All],[Llave]:[Objetivo Geográfico]],2,0),"No disponible en la Base de Datos")))</f>
        <v/>
      </c>
      <c r="H19" s="43" t="str">
        <f>IF(C19="","",IF(_xlfn.IFNA(VLOOKUP(C19,BaseDatos[[#All],[Llave]:[Objetivo Geográfico]],11,0),"No encontrado")="","-",_xlfn.IFNA(VLOOKUP(C19,BaseDatos[[#All],[Llave]:[Objetivo Geográfico]],11,0),"-")))</f>
        <v/>
      </c>
      <c r="I19" s="43" t="str">
        <f>IF(C19="","",IF(_xlfn.IFNA(VLOOKUP(C19,BaseDatos[[#All],[Llave]:[Objetivo Geográfico]],12,0),"No encontrado")="","-",_xlfn.IFNA(VLOOKUP(C19,BaseDatos[[#All],[Llave]:[Objetivo Geográfico]],12,0),"-")))</f>
        <v/>
      </c>
      <c r="J19" s="2" t="str">
        <f>IF(C19="","",IF(_xlfn.IFNA(VLOOKUP(C19,BaseDatos[[#All],[Llave]:[Por Definir4]],14,0),"No encontrado")="","-",_xlfn.IFNA(VLOOKUP(C19,BaseDatos[[#All],[Llave]:[Objetivo Geográfico]],14,0),"-")))</f>
        <v/>
      </c>
      <c r="K19" s="2" t="str">
        <f>IF(C19="","",IF(_xlfn.IFNA(VLOOKUP(C19,BaseDatos[[#All],[Llave]:[Por Definir4]],15,0),"No encontrado")="","-",_xlfn.IFNA(VLOOKUP(C19,BaseDatos[[#All],[Llave]:[Objetivo Geográfico]],15,0),"-")))</f>
        <v/>
      </c>
      <c r="L19" s="2" t="str">
        <f>IF(C19="","",IF(_xlfn.IFNA(VLOOKUP(C19,BaseDatos[[#All],[Llave]:[Por Definir4]],16,0),"No encontrado")="","-",_xlfn.IFNA(VLOOKUP(C19,BaseDatos[[#All],[Llave]:[Objetivo Geográfico]],16,0),"-")))</f>
        <v/>
      </c>
      <c r="M19" s="2" t="str">
        <f>IF(C19="","",IF(_xlfn.IFNA(VLOOKUP(C19,BaseDatos[[#All],[Llave]:[Por Definir4]],17,0),"No encontrado")="","-",_xlfn.IFNA(VLOOKUP(C19,BaseDatos[[#All],[Llave]:[Objetivo Geográfico]],17,0),"-")))</f>
        <v/>
      </c>
    </row>
    <row r="20" spans="1:13" x14ac:dyDescent="0.35">
      <c r="A20" s="44"/>
      <c r="B20" s="46"/>
      <c r="C20" s="44"/>
      <c r="D20" s="46"/>
      <c r="E20" s="43" t="str">
        <f>IF(C20="","",IF(_xlfn.IFNA(VLOOKUP(C20,BaseDatos[[#All],[Llave]:[Objetivo Geográfico]],6,0),"No encontrado")="","-",_xlfn.IFNA(VLOOKUP(C20,BaseDatos[[#All],[Llave]:[Objetivo Geográfico]],6,0),"-")))</f>
        <v/>
      </c>
      <c r="F20" s="45" t="str">
        <f>IF(C20="","",IF(_xlfn.IFNA(VLOOKUP(C20,BaseDatos[[#All],[Llave]:[Por Definir4]],13,0),"No encontrado")="","-",_xlfn.IFNA(VLOOKUP(C20,BaseDatos[[#All],[Llave]:[Por Definir4]],13,0),"-")))</f>
        <v/>
      </c>
      <c r="G20" s="43" t="str">
        <f>IF(C20="","",IF(_xlfn.IFNA(VLOOKUP(C20,BaseDatos[[#All],[Llave]:[Objetivo Geográfico]],2,0),"No disponible en la Base de Datos")="","-",_xlfn.IFNA(VLOOKUP(C20,BaseDatos[[#All],[Llave]:[Objetivo Geográfico]],2,0),"No disponible en la Base de Datos")))</f>
        <v/>
      </c>
      <c r="H20" s="43" t="str">
        <f>IF(C20="","",IF(_xlfn.IFNA(VLOOKUP(C20,BaseDatos[[#All],[Llave]:[Objetivo Geográfico]],11,0),"No encontrado")="","-",_xlfn.IFNA(VLOOKUP(C20,BaseDatos[[#All],[Llave]:[Objetivo Geográfico]],11,0),"-")))</f>
        <v/>
      </c>
      <c r="I20" s="43" t="str">
        <f>IF(C20="","",IF(_xlfn.IFNA(VLOOKUP(C20,BaseDatos[[#All],[Llave]:[Objetivo Geográfico]],12,0),"No encontrado")="","-",_xlfn.IFNA(VLOOKUP(C20,BaseDatos[[#All],[Llave]:[Objetivo Geográfico]],12,0),"-")))</f>
        <v/>
      </c>
      <c r="J20" s="2" t="str">
        <f>IF(C20="","",IF(_xlfn.IFNA(VLOOKUP(C20,BaseDatos[[#All],[Llave]:[Por Definir4]],14,0),"No encontrado")="","-",_xlfn.IFNA(VLOOKUP(C20,BaseDatos[[#All],[Llave]:[Objetivo Geográfico]],14,0),"-")))</f>
        <v/>
      </c>
      <c r="K20" s="2" t="str">
        <f>IF(C20="","",IF(_xlfn.IFNA(VLOOKUP(C20,BaseDatos[[#All],[Llave]:[Por Definir4]],15,0),"No encontrado")="","-",_xlfn.IFNA(VLOOKUP(C20,BaseDatos[[#All],[Llave]:[Objetivo Geográfico]],15,0),"-")))</f>
        <v/>
      </c>
      <c r="L20" s="2" t="str">
        <f>IF(C20="","",IF(_xlfn.IFNA(VLOOKUP(C20,BaseDatos[[#All],[Llave]:[Por Definir4]],16,0),"No encontrado")="","-",_xlfn.IFNA(VLOOKUP(C20,BaseDatos[[#All],[Llave]:[Objetivo Geográfico]],16,0),"-")))</f>
        <v/>
      </c>
      <c r="M20" s="2" t="str">
        <f>IF(C20="","",IF(_xlfn.IFNA(VLOOKUP(C20,BaseDatos[[#All],[Llave]:[Por Definir4]],17,0),"No encontrado")="","-",_xlfn.IFNA(VLOOKUP(C20,BaseDatos[[#All],[Llave]:[Objetivo Geográfico]],17,0),"-")))</f>
        <v/>
      </c>
    </row>
    <row r="21" spans="1:13" x14ac:dyDescent="0.35">
      <c r="A21" s="44"/>
      <c r="B21" s="46"/>
      <c r="C21" s="44" t="s">
        <v>337</v>
      </c>
      <c r="D21" s="46"/>
      <c r="E21" s="43" t="str">
        <f>IF(C21="","",IF(_xlfn.IFNA(VLOOKUP(C21,BaseDatos[[#All],[Llave]:[Objetivo Geográfico]],6,0),"No encontrado")="","-",_xlfn.IFNA(VLOOKUP(C21,BaseDatos[[#All],[Llave]:[Objetivo Geográfico]],6,0),"-")))</f>
        <v/>
      </c>
      <c r="F21" s="45" t="str">
        <f>IF(C21="","",IF(_xlfn.IFNA(VLOOKUP(C21,BaseDatos[[#All],[Llave]:[Por Definir4]],13,0),"No encontrado")="","-",_xlfn.IFNA(VLOOKUP(C21,BaseDatos[[#All],[Llave]:[Por Definir4]],13,0),"-")))</f>
        <v/>
      </c>
      <c r="G21" s="43" t="str">
        <f>IF(C21="","",IF(_xlfn.IFNA(VLOOKUP(C21,BaseDatos[[#All],[Llave]:[Objetivo Geográfico]],2,0),"No disponible en la Base de Datos")="","-",_xlfn.IFNA(VLOOKUP(C21,BaseDatos[[#All],[Llave]:[Objetivo Geográfico]],2,0),"No disponible en la Base de Datos")))</f>
        <v/>
      </c>
      <c r="H21" s="43" t="str">
        <f>IF(C21="","",IF(_xlfn.IFNA(VLOOKUP(C21,BaseDatos[[#All],[Llave]:[Objetivo Geográfico]],11,0),"No encontrado")="","-",_xlfn.IFNA(VLOOKUP(C21,BaseDatos[[#All],[Llave]:[Objetivo Geográfico]],11,0),"-")))</f>
        <v/>
      </c>
      <c r="I21" s="43" t="str">
        <f>IF(C21="","",IF(_xlfn.IFNA(VLOOKUP(C21,BaseDatos[[#All],[Llave]:[Objetivo Geográfico]],12,0),"No encontrado")="","-",_xlfn.IFNA(VLOOKUP(C21,BaseDatos[[#All],[Llave]:[Objetivo Geográfico]],12,0),"-")))</f>
        <v/>
      </c>
      <c r="J21" s="2" t="str">
        <f>IF(C21="","",IF(_xlfn.IFNA(VLOOKUP(C21,BaseDatos[[#All],[Llave]:[Por Definir4]],14,0),"No encontrado")="","-",_xlfn.IFNA(VLOOKUP(C21,BaseDatos[[#All],[Llave]:[Objetivo Geográfico]],14,0),"-")))</f>
        <v/>
      </c>
      <c r="K21" s="2" t="str">
        <f>IF(C21="","",IF(_xlfn.IFNA(VLOOKUP(C21,BaseDatos[[#All],[Llave]:[Por Definir4]],15,0),"No encontrado")="","-",_xlfn.IFNA(VLOOKUP(C21,BaseDatos[[#All],[Llave]:[Objetivo Geográfico]],15,0),"-")))</f>
        <v/>
      </c>
      <c r="L21" s="2" t="str">
        <f>IF(C21="","",IF(_xlfn.IFNA(VLOOKUP(C21,BaseDatos[[#All],[Llave]:[Por Definir4]],16,0),"No encontrado")="","-",_xlfn.IFNA(VLOOKUP(C21,BaseDatos[[#All],[Llave]:[Objetivo Geográfico]],16,0),"-")))</f>
        <v/>
      </c>
      <c r="M21" s="2" t="str">
        <f>IF(C21="","",IF(_xlfn.IFNA(VLOOKUP(C21,BaseDatos[[#All],[Llave]:[Por Definir4]],17,0),"No encontrado")="","-",_xlfn.IFNA(VLOOKUP(C21,BaseDatos[[#All],[Llave]:[Objetivo Geográfico]],17,0),"-")))</f>
        <v/>
      </c>
    </row>
    <row r="22" spans="1:13" x14ac:dyDescent="0.35">
      <c r="A22" s="44"/>
      <c r="B22" s="46"/>
      <c r="C22" s="44"/>
      <c r="D22" s="46"/>
      <c r="E22" s="43" t="str">
        <f>IF(C22="","",IF(_xlfn.IFNA(VLOOKUP(C22,BaseDatos[[#All],[Llave]:[Objetivo Geográfico]],6,0),"No encontrado")="","-",_xlfn.IFNA(VLOOKUP(C22,BaseDatos[[#All],[Llave]:[Objetivo Geográfico]],6,0),"-")))</f>
        <v/>
      </c>
      <c r="F22" s="45" t="str">
        <f>IF(C22="","",IF(_xlfn.IFNA(VLOOKUP(C22,BaseDatos[[#All],[Llave]:[Por Definir4]],13,0),"No encontrado")="","-",_xlfn.IFNA(VLOOKUP(C22,BaseDatos[[#All],[Llave]:[Por Definir4]],13,0),"-")))</f>
        <v/>
      </c>
      <c r="G22" s="43" t="str">
        <f>IF(C22="","",IF(_xlfn.IFNA(VLOOKUP(C22,BaseDatos[[#All],[Llave]:[Objetivo Geográfico]],2,0),"No disponible en la Base de Datos")="","-",_xlfn.IFNA(VLOOKUP(C22,BaseDatos[[#All],[Llave]:[Objetivo Geográfico]],2,0),"No disponible en la Base de Datos")))</f>
        <v/>
      </c>
      <c r="H22" s="43" t="str">
        <f>IF(C22="","",IF(_xlfn.IFNA(VLOOKUP(C22,BaseDatos[[#All],[Llave]:[Objetivo Geográfico]],11,0),"No encontrado")="","-",_xlfn.IFNA(VLOOKUP(C22,BaseDatos[[#All],[Llave]:[Objetivo Geográfico]],11,0),"-")))</f>
        <v/>
      </c>
      <c r="I22" s="43" t="str">
        <f>IF(C22="","",IF(_xlfn.IFNA(VLOOKUP(C22,BaseDatos[[#All],[Llave]:[Objetivo Geográfico]],12,0),"No encontrado")="","-",_xlfn.IFNA(VLOOKUP(C22,BaseDatos[[#All],[Llave]:[Objetivo Geográfico]],12,0),"-")))</f>
        <v/>
      </c>
      <c r="J22" s="2" t="str">
        <f>IF(C22="","",IF(_xlfn.IFNA(VLOOKUP(C22,BaseDatos[[#All],[Llave]:[Por Definir4]],14,0),"No encontrado")="","-",_xlfn.IFNA(VLOOKUP(C22,BaseDatos[[#All],[Llave]:[Objetivo Geográfico]],14,0),"-")))</f>
        <v/>
      </c>
      <c r="K22" s="2" t="str">
        <f>IF(C22="","",IF(_xlfn.IFNA(VLOOKUP(C22,BaseDatos[[#All],[Llave]:[Por Definir4]],15,0),"No encontrado")="","-",_xlfn.IFNA(VLOOKUP(C22,BaseDatos[[#All],[Llave]:[Objetivo Geográfico]],15,0),"-")))</f>
        <v/>
      </c>
      <c r="L22" s="2" t="str">
        <f>IF(C22="","",IF(_xlfn.IFNA(VLOOKUP(C22,BaseDatos[[#All],[Llave]:[Por Definir4]],16,0),"No encontrado")="","-",_xlfn.IFNA(VLOOKUP(C22,BaseDatos[[#All],[Llave]:[Objetivo Geográfico]],16,0),"-")))</f>
        <v/>
      </c>
      <c r="M22" s="2" t="str">
        <f>IF(C22="","",IF(_xlfn.IFNA(VLOOKUP(C22,BaseDatos[[#All],[Llave]:[Por Definir4]],17,0),"No encontrado")="","-",_xlfn.IFNA(VLOOKUP(C22,BaseDatos[[#All],[Llave]:[Objetivo Geográfico]],17,0),"-")))</f>
        <v/>
      </c>
    </row>
    <row r="23" spans="1:13" x14ac:dyDescent="0.35">
      <c r="A23" s="44"/>
      <c r="B23" s="46"/>
      <c r="C23" s="44"/>
      <c r="D23" s="46"/>
      <c r="E23" s="43" t="str">
        <f>IF(C23="","",IF(_xlfn.IFNA(VLOOKUP(C23,BaseDatos[[#All],[Llave]:[Objetivo Geográfico]],6,0),"No encontrado")="","-",_xlfn.IFNA(VLOOKUP(C23,BaseDatos[[#All],[Llave]:[Objetivo Geográfico]],6,0),"-")))</f>
        <v/>
      </c>
      <c r="F23" s="45" t="str">
        <f>IF(C23="","",IF(_xlfn.IFNA(VLOOKUP(C23,BaseDatos[[#All],[Llave]:[Por Definir4]],13,0),"No encontrado")="","-",_xlfn.IFNA(VLOOKUP(C23,BaseDatos[[#All],[Llave]:[Por Definir4]],13,0),"-")))</f>
        <v/>
      </c>
      <c r="G23" s="43" t="str">
        <f>IF(C23="","",IF(_xlfn.IFNA(VLOOKUP(C23,BaseDatos[[#All],[Llave]:[Objetivo Geográfico]],2,0),"No disponible en la Base de Datos")="","-",_xlfn.IFNA(VLOOKUP(C23,BaseDatos[[#All],[Llave]:[Objetivo Geográfico]],2,0),"No disponible en la Base de Datos")))</f>
        <v/>
      </c>
      <c r="H23" s="43" t="str">
        <f>IF(C23="","",IF(_xlfn.IFNA(VLOOKUP(C23,BaseDatos[[#All],[Llave]:[Objetivo Geográfico]],11,0),"No encontrado")="","-",_xlfn.IFNA(VLOOKUP(C23,BaseDatos[[#All],[Llave]:[Objetivo Geográfico]],11,0),"-")))</f>
        <v/>
      </c>
      <c r="I23" s="43" t="str">
        <f>IF(C23="","",IF(_xlfn.IFNA(VLOOKUP(C23,BaseDatos[[#All],[Llave]:[Objetivo Geográfico]],12,0),"No encontrado")="","-",_xlfn.IFNA(VLOOKUP(C23,BaseDatos[[#All],[Llave]:[Objetivo Geográfico]],12,0),"-")))</f>
        <v/>
      </c>
      <c r="J23" s="2" t="str">
        <f>IF(C23="","",IF(_xlfn.IFNA(VLOOKUP(C23,BaseDatos[[#All],[Llave]:[Por Definir4]],14,0),"No encontrado")="","-",_xlfn.IFNA(VLOOKUP(C23,BaseDatos[[#All],[Llave]:[Objetivo Geográfico]],14,0),"-")))</f>
        <v/>
      </c>
      <c r="K23" s="2" t="str">
        <f>IF(C23="","",IF(_xlfn.IFNA(VLOOKUP(C23,BaseDatos[[#All],[Llave]:[Por Definir4]],15,0),"No encontrado")="","-",_xlfn.IFNA(VLOOKUP(C23,BaseDatos[[#All],[Llave]:[Objetivo Geográfico]],15,0),"-")))</f>
        <v/>
      </c>
      <c r="L23" s="2" t="str">
        <f>IF(C23="","",IF(_xlfn.IFNA(VLOOKUP(C23,BaseDatos[[#All],[Llave]:[Por Definir4]],16,0),"No encontrado")="","-",_xlfn.IFNA(VLOOKUP(C23,BaseDatos[[#All],[Llave]:[Objetivo Geográfico]],16,0),"-")))</f>
        <v/>
      </c>
      <c r="M23" s="2" t="str">
        <f>IF(C23="","",IF(_xlfn.IFNA(VLOOKUP(C23,BaseDatos[[#All],[Llave]:[Por Definir4]],17,0),"No encontrado")="","-",_xlfn.IFNA(VLOOKUP(C23,BaseDatos[[#All],[Llave]:[Objetivo Geográfico]],17,0),"-")))</f>
        <v/>
      </c>
    </row>
    <row r="24" spans="1:13" x14ac:dyDescent="0.35">
      <c r="A24" s="44"/>
      <c r="B24" s="46"/>
      <c r="C24" s="44"/>
      <c r="D24" s="46"/>
      <c r="E24" s="43" t="str">
        <f>IF(C24="","",IF(_xlfn.IFNA(VLOOKUP(C24,BaseDatos[[#All],[Llave]:[Objetivo Geográfico]],6,0),"No encontrado")="","-",_xlfn.IFNA(VLOOKUP(C24,BaseDatos[[#All],[Llave]:[Objetivo Geográfico]],6,0),"-")))</f>
        <v/>
      </c>
      <c r="F24" s="45" t="str">
        <f>IF(C24="","",IF(_xlfn.IFNA(VLOOKUP(C24,BaseDatos[[#All],[Llave]:[Por Definir4]],13,0),"No encontrado")="","-",_xlfn.IFNA(VLOOKUP(C24,BaseDatos[[#All],[Llave]:[Por Definir4]],13,0),"-")))</f>
        <v/>
      </c>
      <c r="G24" s="43" t="str">
        <f>IF(C24="","",IF(_xlfn.IFNA(VLOOKUP(C24,BaseDatos[[#All],[Llave]:[Objetivo Geográfico]],2,0),"No disponible en la Base de Datos")="","-",_xlfn.IFNA(VLOOKUP(C24,BaseDatos[[#All],[Llave]:[Objetivo Geográfico]],2,0),"No disponible en la Base de Datos")))</f>
        <v/>
      </c>
      <c r="H24" s="43" t="str">
        <f>IF(C24="","",IF(_xlfn.IFNA(VLOOKUP(C24,BaseDatos[[#All],[Llave]:[Objetivo Geográfico]],11,0),"No encontrado")="","-",_xlfn.IFNA(VLOOKUP(C24,BaseDatos[[#All],[Llave]:[Objetivo Geográfico]],11,0),"-")))</f>
        <v/>
      </c>
      <c r="I24" s="43" t="str">
        <f>IF(C24="","",IF(_xlfn.IFNA(VLOOKUP(C24,BaseDatos[[#All],[Llave]:[Objetivo Geográfico]],12,0),"No encontrado")="","-",_xlfn.IFNA(VLOOKUP(C24,BaseDatos[[#All],[Llave]:[Objetivo Geográfico]],12,0),"-")))</f>
        <v/>
      </c>
      <c r="J24" s="2" t="str">
        <f>IF(C24="","",IF(_xlfn.IFNA(VLOOKUP(C24,BaseDatos[[#All],[Llave]:[Por Definir4]],14,0),"No encontrado")="","-",_xlfn.IFNA(VLOOKUP(C24,BaseDatos[[#All],[Llave]:[Objetivo Geográfico]],14,0),"-")))</f>
        <v/>
      </c>
      <c r="K24" s="2" t="str">
        <f>IF(C24="","",IF(_xlfn.IFNA(VLOOKUP(C24,BaseDatos[[#All],[Llave]:[Por Definir4]],15,0),"No encontrado")="","-",_xlfn.IFNA(VLOOKUP(C24,BaseDatos[[#All],[Llave]:[Objetivo Geográfico]],15,0),"-")))</f>
        <v/>
      </c>
      <c r="L24" s="2" t="str">
        <f>IF(C24="","",IF(_xlfn.IFNA(VLOOKUP(C24,BaseDatos[[#All],[Llave]:[Por Definir4]],16,0),"No encontrado")="","-",_xlfn.IFNA(VLOOKUP(C24,BaseDatos[[#All],[Llave]:[Objetivo Geográfico]],16,0),"-")))</f>
        <v/>
      </c>
      <c r="M24" s="2" t="str">
        <f>IF(C24="","",IF(_xlfn.IFNA(VLOOKUP(C24,BaseDatos[[#All],[Llave]:[Por Definir4]],17,0),"No encontrado")="","-",_xlfn.IFNA(VLOOKUP(C24,BaseDatos[[#All],[Llave]:[Objetivo Geográfico]],17,0),"-")))</f>
        <v/>
      </c>
    </row>
    <row r="25" spans="1:13" x14ac:dyDescent="0.35">
      <c r="A25" s="44"/>
      <c r="B25" s="46"/>
      <c r="C25" s="44"/>
      <c r="D25" s="46"/>
      <c r="E25" s="43" t="str">
        <f>IF(C25="","",IF(_xlfn.IFNA(VLOOKUP(C25,BaseDatos[[#All],[Llave]:[Objetivo Geográfico]],6,0),"No encontrado")="","-",_xlfn.IFNA(VLOOKUP(C25,BaseDatos[[#All],[Llave]:[Objetivo Geográfico]],6,0),"-")))</f>
        <v/>
      </c>
      <c r="F25" s="45" t="str">
        <f>IF(C25="","",IF(_xlfn.IFNA(VLOOKUP(C25,BaseDatos[[#All],[Llave]:[Por Definir4]],13,0),"No encontrado")="","-",_xlfn.IFNA(VLOOKUP(C25,BaseDatos[[#All],[Llave]:[Por Definir4]],13,0),"-")))</f>
        <v/>
      </c>
      <c r="G25" s="43" t="str">
        <f>IF(C25="","",IF(_xlfn.IFNA(VLOOKUP(C25,BaseDatos[[#All],[Llave]:[Objetivo Geográfico]],2,0),"No disponible en la Base de Datos")="","-",_xlfn.IFNA(VLOOKUP(C25,BaseDatos[[#All],[Llave]:[Objetivo Geográfico]],2,0),"No disponible en la Base de Datos")))</f>
        <v/>
      </c>
      <c r="H25" s="43" t="str">
        <f>IF(C25="","",IF(_xlfn.IFNA(VLOOKUP(C25,BaseDatos[[#All],[Llave]:[Objetivo Geográfico]],11,0),"No encontrado")="","-",_xlfn.IFNA(VLOOKUP(C25,BaseDatos[[#All],[Llave]:[Objetivo Geográfico]],11,0),"-")))</f>
        <v/>
      </c>
      <c r="I25" s="43" t="str">
        <f>IF(C25="","",IF(_xlfn.IFNA(VLOOKUP(C25,BaseDatos[[#All],[Llave]:[Objetivo Geográfico]],12,0),"No encontrado")="","-",_xlfn.IFNA(VLOOKUP(C25,BaseDatos[[#All],[Llave]:[Objetivo Geográfico]],12,0),"-")))</f>
        <v/>
      </c>
      <c r="J25" s="2" t="str">
        <f>IF(C25="","",IF(_xlfn.IFNA(VLOOKUP(C25,BaseDatos[[#All],[Llave]:[Por Definir4]],14,0),"No encontrado")="","-",_xlfn.IFNA(VLOOKUP(C25,BaseDatos[[#All],[Llave]:[Objetivo Geográfico]],14,0),"-")))</f>
        <v/>
      </c>
      <c r="K25" s="2" t="str">
        <f>IF(C25="","",IF(_xlfn.IFNA(VLOOKUP(C25,BaseDatos[[#All],[Llave]:[Por Definir4]],15,0),"No encontrado")="","-",_xlfn.IFNA(VLOOKUP(C25,BaseDatos[[#All],[Llave]:[Objetivo Geográfico]],15,0),"-")))</f>
        <v/>
      </c>
      <c r="L25" s="2" t="str">
        <f>IF(C25="","",IF(_xlfn.IFNA(VLOOKUP(C25,BaseDatos[[#All],[Llave]:[Por Definir4]],16,0),"No encontrado")="","-",_xlfn.IFNA(VLOOKUP(C25,BaseDatos[[#All],[Llave]:[Objetivo Geográfico]],16,0),"-")))</f>
        <v/>
      </c>
      <c r="M25" s="2" t="str">
        <f>IF(C25="","",IF(_xlfn.IFNA(VLOOKUP(C25,BaseDatos[[#All],[Llave]:[Por Definir4]],17,0),"No encontrado")="","-",_xlfn.IFNA(VLOOKUP(C25,BaseDatos[[#All],[Llave]:[Objetivo Geográfico]],17,0),"-")))</f>
        <v/>
      </c>
    </row>
    <row r="26" spans="1:13" x14ac:dyDescent="0.35">
      <c r="A26" s="44"/>
      <c r="B26" s="46"/>
      <c r="C26" s="44"/>
      <c r="D26" s="46"/>
      <c r="E26" s="43" t="str">
        <f>IF(C26="","",IF(_xlfn.IFNA(VLOOKUP(C26,BaseDatos[[#All],[Llave]:[Objetivo Geográfico]],6,0),"No encontrado")="","-",_xlfn.IFNA(VLOOKUP(C26,BaseDatos[[#All],[Llave]:[Objetivo Geográfico]],6,0),"-")))</f>
        <v/>
      </c>
      <c r="F26" s="45" t="str">
        <f>IF(C26="","",IF(_xlfn.IFNA(VLOOKUP(C26,BaseDatos[[#All],[Llave]:[Por Definir4]],13,0),"No encontrado")="","-",_xlfn.IFNA(VLOOKUP(C26,BaseDatos[[#All],[Llave]:[Por Definir4]],13,0),"-")))</f>
        <v/>
      </c>
      <c r="G26" s="43" t="str">
        <f>IF(C26="","",IF(_xlfn.IFNA(VLOOKUP(C26,BaseDatos[[#All],[Llave]:[Objetivo Geográfico]],2,0),"No disponible en la Base de Datos")="","-",_xlfn.IFNA(VLOOKUP(C26,BaseDatos[[#All],[Llave]:[Objetivo Geográfico]],2,0),"No disponible en la Base de Datos")))</f>
        <v/>
      </c>
      <c r="H26" s="43" t="str">
        <f>IF(C26="","",IF(_xlfn.IFNA(VLOOKUP(C26,BaseDatos[[#All],[Llave]:[Objetivo Geográfico]],11,0),"No encontrado")="","-",_xlfn.IFNA(VLOOKUP(C26,BaseDatos[[#All],[Llave]:[Objetivo Geográfico]],11,0),"-")))</f>
        <v/>
      </c>
      <c r="I26" s="43" t="str">
        <f>IF(C26="","",IF(_xlfn.IFNA(VLOOKUP(C26,BaseDatos[[#All],[Llave]:[Objetivo Geográfico]],12,0),"No encontrado")="","-",_xlfn.IFNA(VLOOKUP(C26,BaseDatos[[#All],[Llave]:[Objetivo Geográfico]],12,0),"-")))</f>
        <v/>
      </c>
      <c r="J26" s="2" t="str">
        <f>IF(C26="","",IF(_xlfn.IFNA(VLOOKUP(C26,BaseDatos[[#All],[Llave]:[Por Definir4]],14,0),"No encontrado")="","-",_xlfn.IFNA(VLOOKUP(C26,BaseDatos[[#All],[Llave]:[Objetivo Geográfico]],14,0),"-")))</f>
        <v/>
      </c>
      <c r="K26" s="2" t="str">
        <f>IF(C26="","",IF(_xlfn.IFNA(VLOOKUP(C26,BaseDatos[[#All],[Llave]:[Por Definir4]],15,0),"No encontrado")="","-",_xlfn.IFNA(VLOOKUP(C26,BaseDatos[[#All],[Llave]:[Objetivo Geográfico]],15,0),"-")))</f>
        <v/>
      </c>
      <c r="L26" s="2" t="str">
        <f>IF(C26="","",IF(_xlfn.IFNA(VLOOKUP(C26,BaseDatos[[#All],[Llave]:[Por Definir4]],16,0),"No encontrado")="","-",_xlfn.IFNA(VLOOKUP(C26,BaseDatos[[#All],[Llave]:[Objetivo Geográfico]],16,0),"-")))</f>
        <v/>
      </c>
      <c r="M26" s="2" t="str">
        <f>IF(C26="","",IF(_xlfn.IFNA(VLOOKUP(C26,BaseDatos[[#All],[Llave]:[Por Definir4]],17,0),"No encontrado")="","-",_xlfn.IFNA(VLOOKUP(C26,BaseDatos[[#All],[Llave]:[Objetivo Geográfico]],17,0),"-")))</f>
        <v/>
      </c>
    </row>
    <row r="27" spans="1:13" x14ac:dyDescent="0.35">
      <c r="A27" s="44"/>
      <c r="B27" s="46"/>
      <c r="C27" s="44"/>
      <c r="D27" s="46"/>
      <c r="E27" s="43" t="str">
        <f>IF(C27="","",IF(_xlfn.IFNA(VLOOKUP(C27,BaseDatos[[#All],[Llave]:[Objetivo Geográfico]],6,0),"No encontrado")="","-",_xlfn.IFNA(VLOOKUP(C27,BaseDatos[[#All],[Llave]:[Objetivo Geográfico]],6,0),"-")))</f>
        <v/>
      </c>
      <c r="F27" s="45" t="str">
        <f>IF(C27="","",IF(_xlfn.IFNA(VLOOKUP(C27,BaseDatos[[#All],[Llave]:[Por Definir4]],13,0),"No encontrado")="","-",_xlfn.IFNA(VLOOKUP(C27,BaseDatos[[#All],[Llave]:[Por Definir4]],13,0),"-")))</f>
        <v/>
      </c>
      <c r="G27" s="43" t="str">
        <f>IF(C27="","",IF(_xlfn.IFNA(VLOOKUP(C27,BaseDatos[[#All],[Llave]:[Objetivo Geográfico]],2,0),"No disponible en la Base de Datos")="","-",_xlfn.IFNA(VLOOKUP(C27,BaseDatos[[#All],[Llave]:[Objetivo Geográfico]],2,0),"No disponible en la Base de Datos")))</f>
        <v/>
      </c>
      <c r="H27" s="43" t="str">
        <f>IF(C27="","",IF(_xlfn.IFNA(VLOOKUP(C27,BaseDatos[[#All],[Llave]:[Objetivo Geográfico]],11,0),"No encontrado")="","-",_xlfn.IFNA(VLOOKUP(C27,BaseDatos[[#All],[Llave]:[Objetivo Geográfico]],11,0),"-")))</f>
        <v/>
      </c>
      <c r="I27" s="43" t="str">
        <f>IF(C27="","",IF(_xlfn.IFNA(VLOOKUP(C27,BaseDatos[[#All],[Llave]:[Objetivo Geográfico]],12,0),"No encontrado")="","-",_xlfn.IFNA(VLOOKUP(C27,BaseDatos[[#All],[Llave]:[Objetivo Geográfico]],12,0),"-")))</f>
        <v/>
      </c>
      <c r="J27" s="2" t="str">
        <f>IF(C27="","",IF(_xlfn.IFNA(VLOOKUP(C27,BaseDatos[[#All],[Llave]:[Por Definir4]],14,0),"No encontrado")="","-",_xlfn.IFNA(VLOOKUP(C27,BaseDatos[[#All],[Llave]:[Objetivo Geográfico]],14,0),"-")))</f>
        <v/>
      </c>
      <c r="K27" s="2" t="str">
        <f>IF(C27="","",IF(_xlfn.IFNA(VLOOKUP(C27,BaseDatos[[#All],[Llave]:[Por Definir4]],15,0),"No encontrado")="","-",_xlfn.IFNA(VLOOKUP(C27,BaseDatos[[#All],[Llave]:[Objetivo Geográfico]],15,0),"-")))</f>
        <v/>
      </c>
      <c r="L27" s="2" t="str">
        <f>IF(C27="","",IF(_xlfn.IFNA(VLOOKUP(C27,BaseDatos[[#All],[Llave]:[Por Definir4]],16,0),"No encontrado")="","-",_xlfn.IFNA(VLOOKUP(C27,BaseDatos[[#All],[Llave]:[Objetivo Geográfico]],16,0),"-")))</f>
        <v/>
      </c>
      <c r="M27" s="2" t="str">
        <f>IF(C27="","",IF(_xlfn.IFNA(VLOOKUP(C27,BaseDatos[[#All],[Llave]:[Por Definir4]],17,0),"No encontrado")="","-",_xlfn.IFNA(VLOOKUP(C27,BaseDatos[[#All],[Llave]:[Objetivo Geográfico]],17,0),"-")))</f>
        <v/>
      </c>
    </row>
    <row r="28" spans="1:13" x14ac:dyDescent="0.35">
      <c r="A28" s="44"/>
      <c r="B28" s="46"/>
      <c r="C28" s="44"/>
      <c r="D28" s="46"/>
      <c r="E28" s="43" t="str">
        <f>IF(C28="","",IF(_xlfn.IFNA(VLOOKUP(C28,BaseDatos[[#All],[Llave]:[Objetivo Geográfico]],6,0),"No encontrado")="","-",_xlfn.IFNA(VLOOKUP(C28,BaseDatos[[#All],[Llave]:[Objetivo Geográfico]],6,0),"-")))</f>
        <v/>
      </c>
      <c r="F28" s="45" t="str">
        <f>IF(C28="","",IF(_xlfn.IFNA(VLOOKUP(C28,BaseDatos[[#All],[Llave]:[Por Definir4]],13,0),"No encontrado")="","-",_xlfn.IFNA(VLOOKUP(C28,BaseDatos[[#All],[Llave]:[Por Definir4]],13,0),"-")))</f>
        <v/>
      </c>
      <c r="G28" s="43" t="str">
        <f>IF(C28="","",IF(_xlfn.IFNA(VLOOKUP(C28,BaseDatos[[#All],[Llave]:[Objetivo Geográfico]],2,0),"No disponible en la Base de Datos")="","-",_xlfn.IFNA(VLOOKUP(C28,BaseDatos[[#All],[Llave]:[Objetivo Geográfico]],2,0),"No disponible en la Base de Datos")))</f>
        <v/>
      </c>
      <c r="H28" s="43" t="str">
        <f>IF(C28="","",IF(_xlfn.IFNA(VLOOKUP(C28,BaseDatos[[#All],[Llave]:[Objetivo Geográfico]],11,0),"No encontrado")="","-",_xlfn.IFNA(VLOOKUP(C28,BaseDatos[[#All],[Llave]:[Objetivo Geográfico]],11,0),"-")))</f>
        <v/>
      </c>
      <c r="I28" s="43" t="str">
        <f>IF(C28="","",IF(_xlfn.IFNA(VLOOKUP(C28,BaseDatos[[#All],[Llave]:[Objetivo Geográfico]],12,0),"No encontrado")="","-",_xlfn.IFNA(VLOOKUP(C28,BaseDatos[[#All],[Llave]:[Objetivo Geográfico]],12,0),"-")))</f>
        <v/>
      </c>
      <c r="J28" s="2" t="str">
        <f>IF(C28="","",IF(_xlfn.IFNA(VLOOKUP(C28,BaseDatos[[#All],[Llave]:[Por Definir4]],14,0),"No encontrado")="","-",_xlfn.IFNA(VLOOKUP(C28,BaseDatos[[#All],[Llave]:[Objetivo Geográfico]],14,0),"-")))</f>
        <v/>
      </c>
      <c r="K28" s="2" t="str">
        <f>IF(C28="","",IF(_xlfn.IFNA(VLOOKUP(C28,BaseDatos[[#All],[Llave]:[Por Definir4]],15,0),"No encontrado")="","-",_xlfn.IFNA(VLOOKUP(C28,BaseDatos[[#All],[Llave]:[Objetivo Geográfico]],15,0),"-")))</f>
        <v/>
      </c>
      <c r="L28" s="2" t="str">
        <f>IF(C28="","",IF(_xlfn.IFNA(VLOOKUP(C28,BaseDatos[[#All],[Llave]:[Por Definir4]],16,0),"No encontrado")="","-",_xlfn.IFNA(VLOOKUP(C28,BaseDatos[[#All],[Llave]:[Objetivo Geográfico]],16,0),"-")))</f>
        <v/>
      </c>
      <c r="M28" s="2" t="str">
        <f>IF(C28="","",IF(_xlfn.IFNA(VLOOKUP(C28,BaseDatos[[#All],[Llave]:[Por Definir4]],17,0),"No encontrado")="","-",_xlfn.IFNA(VLOOKUP(C28,BaseDatos[[#All],[Llave]:[Objetivo Geográfico]],17,0),"-")))</f>
        <v/>
      </c>
    </row>
    <row r="29" spans="1:13" x14ac:dyDescent="0.35">
      <c r="A29" s="44"/>
      <c r="B29" s="46"/>
      <c r="C29" s="44"/>
      <c r="D29" s="46"/>
      <c r="E29" s="43" t="str">
        <f>IF(C29="","",IF(_xlfn.IFNA(VLOOKUP(C29,BaseDatos[[#All],[Llave]:[Objetivo Geográfico]],6,0),"No encontrado")="","-",_xlfn.IFNA(VLOOKUP(C29,BaseDatos[[#All],[Llave]:[Objetivo Geográfico]],6,0),"-")))</f>
        <v/>
      </c>
      <c r="F29" s="45" t="str">
        <f>IF(C29="","",IF(_xlfn.IFNA(VLOOKUP(C29,BaseDatos[[#All],[Llave]:[Por Definir4]],13,0),"No encontrado")="","-",_xlfn.IFNA(VLOOKUP(C29,BaseDatos[[#All],[Llave]:[Por Definir4]],13,0),"-")))</f>
        <v/>
      </c>
      <c r="G29" s="43" t="str">
        <f>IF(C29="","",IF(_xlfn.IFNA(VLOOKUP(C29,BaseDatos[[#All],[Llave]:[Objetivo Geográfico]],2,0),"No disponible en la Base de Datos")="","-",_xlfn.IFNA(VLOOKUP(C29,BaseDatos[[#All],[Llave]:[Objetivo Geográfico]],2,0),"No disponible en la Base de Datos")))</f>
        <v/>
      </c>
      <c r="H29" s="43" t="str">
        <f>IF(C29="","",IF(_xlfn.IFNA(VLOOKUP(C29,BaseDatos[[#All],[Llave]:[Objetivo Geográfico]],11,0),"No encontrado")="","-",_xlfn.IFNA(VLOOKUP(C29,BaseDatos[[#All],[Llave]:[Objetivo Geográfico]],11,0),"-")))</f>
        <v/>
      </c>
      <c r="I29" s="43" t="str">
        <f>IF(C29="","",IF(_xlfn.IFNA(VLOOKUP(C29,BaseDatos[[#All],[Llave]:[Objetivo Geográfico]],12,0),"No encontrado")="","-",_xlfn.IFNA(VLOOKUP(C29,BaseDatos[[#All],[Llave]:[Objetivo Geográfico]],12,0),"-")))</f>
        <v/>
      </c>
      <c r="J29" s="2" t="str">
        <f>IF(C29="","",IF(_xlfn.IFNA(VLOOKUP(C29,BaseDatos[[#All],[Llave]:[Por Definir4]],14,0),"No encontrado")="","-",_xlfn.IFNA(VLOOKUP(C29,BaseDatos[[#All],[Llave]:[Objetivo Geográfico]],14,0),"-")))</f>
        <v/>
      </c>
      <c r="K29" s="2" t="str">
        <f>IF(C29="","",IF(_xlfn.IFNA(VLOOKUP(C29,BaseDatos[[#All],[Llave]:[Por Definir4]],15,0),"No encontrado")="","-",_xlfn.IFNA(VLOOKUP(C29,BaseDatos[[#All],[Llave]:[Objetivo Geográfico]],15,0),"-")))</f>
        <v/>
      </c>
      <c r="L29" s="2" t="str">
        <f>IF(C29="","",IF(_xlfn.IFNA(VLOOKUP(C29,BaseDatos[[#All],[Llave]:[Por Definir4]],16,0),"No encontrado")="","-",_xlfn.IFNA(VLOOKUP(C29,BaseDatos[[#All],[Llave]:[Objetivo Geográfico]],16,0),"-")))</f>
        <v/>
      </c>
      <c r="M29" s="2" t="str">
        <f>IF(C29="","",IF(_xlfn.IFNA(VLOOKUP(C29,BaseDatos[[#All],[Llave]:[Por Definir4]],17,0),"No encontrado")="","-",_xlfn.IFNA(VLOOKUP(C29,BaseDatos[[#All],[Llave]:[Objetivo Geográfico]],17,0),"-")))</f>
        <v/>
      </c>
    </row>
    <row r="30" spans="1:13" x14ac:dyDescent="0.35">
      <c r="A30" s="44"/>
      <c r="B30" s="46"/>
      <c r="C30" s="44"/>
      <c r="D30" s="46"/>
      <c r="E30" s="43" t="str">
        <f>IF(C30="","",IF(_xlfn.IFNA(VLOOKUP(C30,BaseDatos[[#All],[Llave]:[Objetivo Geográfico]],6,0),"No encontrado")="","-",_xlfn.IFNA(VLOOKUP(C30,BaseDatos[[#All],[Llave]:[Objetivo Geográfico]],6,0),"-")))</f>
        <v/>
      </c>
      <c r="F30" s="45" t="str">
        <f>IF(C30="","",IF(_xlfn.IFNA(VLOOKUP(C30,BaseDatos[[#All],[Llave]:[Por Definir4]],13,0),"No encontrado")="","-",_xlfn.IFNA(VLOOKUP(C30,BaseDatos[[#All],[Llave]:[Por Definir4]],13,0),"-")))</f>
        <v/>
      </c>
      <c r="G30" s="43" t="str">
        <f>IF(C30="","",IF(_xlfn.IFNA(VLOOKUP(C30,BaseDatos[[#All],[Llave]:[Objetivo Geográfico]],2,0),"No disponible en la Base de Datos")="","-",_xlfn.IFNA(VLOOKUP(C30,BaseDatos[[#All],[Llave]:[Objetivo Geográfico]],2,0),"No disponible en la Base de Datos")))</f>
        <v/>
      </c>
      <c r="H30" s="43" t="str">
        <f>IF(C30="","",IF(_xlfn.IFNA(VLOOKUP(C30,BaseDatos[[#All],[Llave]:[Objetivo Geográfico]],11,0),"No encontrado")="","-",_xlfn.IFNA(VLOOKUP(C30,BaseDatos[[#All],[Llave]:[Objetivo Geográfico]],11,0),"-")))</f>
        <v/>
      </c>
      <c r="I30" s="43" t="str">
        <f>IF(C30="","",IF(_xlfn.IFNA(VLOOKUP(C30,BaseDatos[[#All],[Llave]:[Objetivo Geográfico]],12,0),"No encontrado")="","-",_xlfn.IFNA(VLOOKUP(C30,BaseDatos[[#All],[Llave]:[Objetivo Geográfico]],12,0),"-")))</f>
        <v/>
      </c>
      <c r="J30" s="2" t="str">
        <f>IF(C30="","",IF(_xlfn.IFNA(VLOOKUP(C30,BaseDatos[[#All],[Llave]:[Por Definir4]],14,0),"No encontrado")="","-",_xlfn.IFNA(VLOOKUP(C30,BaseDatos[[#All],[Llave]:[Objetivo Geográfico]],14,0),"-")))</f>
        <v/>
      </c>
      <c r="K30" s="2" t="str">
        <f>IF(C30="","",IF(_xlfn.IFNA(VLOOKUP(C30,BaseDatos[[#All],[Llave]:[Por Definir4]],15,0),"No encontrado")="","-",_xlfn.IFNA(VLOOKUP(C30,BaseDatos[[#All],[Llave]:[Objetivo Geográfico]],15,0),"-")))</f>
        <v/>
      </c>
      <c r="L30" s="2" t="str">
        <f>IF(C30="","",IF(_xlfn.IFNA(VLOOKUP(C30,BaseDatos[[#All],[Llave]:[Por Definir4]],16,0),"No encontrado")="","-",_xlfn.IFNA(VLOOKUP(C30,BaseDatos[[#All],[Llave]:[Objetivo Geográfico]],16,0),"-")))</f>
        <v/>
      </c>
      <c r="M30" s="2" t="str">
        <f>IF(C30="","",IF(_xlfn.IFNA(VLOOKUP(C30,BaseDatos[[#All],[Llave]:[Por Definir4]],17,0),"No encontrado")="","-",_xlfn.IFNA(VLOOKUP(C30,BaseDatos[[#All],[Llave]:[Objetivo Geográfico]],17,0),"-")))</f>
        <v/>
      </c>
    </row>
    <row r="31" spans="1:13" x14ac:dyDescent="0.35">
      <c r="A31" s="44"/>
      <c r="B31" s="46"/>
      <c r="C31" s="44"/>
      <c r="D31" s="46"/>
      <c r="E31" s="43" t="str">
        <f>IF(C31="","",IF(_xlfn.IFNA(VLOOKUP(C31,BaseDatos[[#All],[Llave]:[Objetivo Geográfico]],6,0),"No encontrado")="","-",_xlfn.IFNA(VLOOKUP(C31,BaseDatos[[#All],[Llave]:[Objetivo Geográfico]],6,0),"-")))</f>
        <v/>
      </c>
      <c r="F31" s="45" t="str">
        <f>IF(C31="","",IF(_xlfn.IFNA(VLOOKUP(C31,BaseDatos[[#All],[Llave]:[Por Definir4]],13,0),"No encontrado")="","-",_xlfn.IFNA(VLOOKUP(C31,BaseDatos[[#All],[Llave]:[Por Definir4]],13,0),"-")))</f>
        <v/>
      </c>
      <c r="G31" s="43" t="str">
        <f>IF(C31="","",IF(_xlfn.IFNA(VLOOKUP(C31,BaseDatos[[#All],[Llave]:[Objetivo Geográfico]],2,0),"No disponible en la Base de Datos")="","-",_xlfn.IFNA(VLOOKUP(C31,BaseDatos[[#All],[Llave]:[Objetivo Geográfico]],2,0),"No disponible en la Base de Datos")))</f>
        <v/>
      </c>
      <c r="H31" s="43" t="str">
        <f>IF(C31="","",IF(_xlfn.IFNA(VLOOKUP(C31,BaseDatos[[#All],[Llave]:[Objetivo Geográfico]],11,0),"No encontrado")="","-",_xlfn.IFNA(VLOOKUP(C31,BaseDatos[[#All],[Llave]:[Objetivo Geográfico]],11,0),"-")))</f>
        <v/>
      </c>
      <c r="I31" s="43" t="str">
        <f>IF(C31="","",IF(_xlfn.IFNA(VLOOKUP(C31,BaseDatos[[#All],[Llave]:[Objetivo Geográfico]],12,0),"No encontrado")="","-",_xlfn.IFNA(VLOOKUP(C31,BaseDatos[[#All],[Llave]:[Objetivo Geográfico]],12,0),"-")))</f>
        <v/>
      </c>
      <c r="J31" s="2" t="str">
        <f>IF(C31="","",IF(_xlfn.IFNA(VLOOKUP(C31,BaseDatos[[#All],[Llave]:[Por Definir4]],14,0),"No encontrado")="","-",_xlfn.IFNA(VLOOKUP(C31,BaseDatos[[#All],[Llave]:[Objetivo Geográfico]],14,0),"-")))</f>
        <v/>
      </c>
      <c r="K31" s="2" t="str">
        <f>IF(C31="","",IF(_xlfn.IFNA(VLOOKUP(C31,BaseDatos[[#All],[Llave]:[Por Definir4]],15,0),"No encontrado")="","-",_xlfn.IFNA(VLOOKUP(C31,BaseDatos[[#All],[Llave]:[Objetivo Geográfico]],15,0),"-")))</f>
        <v/>
      </c>
      <c r="L31" s="2" t="str">
        <f>IF(C31="","",IF(_xlfn.IFNA(VLOOKUP(C31,BaseDatos[[#All],[Llave]:[Por Definir4]],16,0),"No encontrado")="","-",_xlfn.IFNA(VLOOKUP(C31,BaseDatos[[#All],[Llave]:[Objetivo Geográfico]],16,0),"-")))</f>
        <v/>
      </c>
      <c r="M31" s="2" t="str">
        <f>IF(C31="","",IF(_xlfn.IFNA(VLOOKUP(C31,BaseDatos[[#All],[Llave]:[Por Definir4]],17,0),"No encontrado")="","-",_xlfn.IFNA(VLOOKUP(C31,BaseDatos[[#All],[Llave]:[Objetivo Geográfico]],17,0),"-")))</f>
        <v/>
      </c>
    </row>
    <row r="32" spans="1:13" x14ac:dyDescent="0.35">
      <c r="A32" s="44"/>
      <c r="B32" s="46"/>
      <c r="C32" s="44"/>
      <c r="D32" s="46"/>
      <c r="E32" s="43" t="str">
        <f>IF(C32="","",IF(_xlfn.IFNA(VLOOKUP(C32,BaseDatos[[#All],[Llave]:[Objetivo Geográfico]],6,0),"No encontrado")="","-",_xlfn.IFNA(VLOOKUP(C32,BaseDatos[[#All],[Llave]:[Objetivo Geográfico]],6,0),"-")))</f>
        <v/>
      </c>
      <c r="F32" s="45" t="str">
        <f>IF(C32="","",IF(_xlfn.IFNA(VLOOKUP(C32,BaseDatos[[#All],[Llave]:[Por Definir4]],13,0),"No encontrado")="","-",_xlfn.IFNA(VLOOKUP(C32,BaseDatos[[#All],[Llave]:[Por Definir4]],13,0),"-")))</f>
        <v/>
      </c>
      <c r="G32" s="43" t="str">
        <f>IF(C32="","",IF(_xlfn.IFNA(VLOOKUP(C32,BaseDatos[[#All],[Llave]:[Objetivo Geográfico]],2,0),"No disponible en la Base de Datos")="","-",_xlfn.IFNA(VLOOKUP(C32,BaseDatos[[#All],[Llave]:[Objetivo Geográfico]],2,0),"No disponible en la Base de Datos")))</f>
        <v/>
      </c>
      <c r="H32" s="43" t="str">
        <f>IF(C32="","",IF(_xlfn.IFNA(VLOOKUP(C32,BaseDatos[[#All],[Llave]:[Objetivo Geográfico]],11,0),"No encontrado")="","-",_xlfn.IFNA(VLOOKUP(C32,BaseDatos[[#All],[Llave]:[Objetivo Geográfico]],11,0),"-")))</f>
        <v/>
      </c>
      <c r="I32" s="43" t="str">
        <f>IF(C32="","",IF(_xlfn.IFNA(VLOOKUP(C32,BaseDatos[[#All],[Llave]:[Objetivo Geográfico]],12,0),"No encontrado")="","-",_xlfn.IFNA(VLOOKUP(C32,BaseDatos[[#All],[Llave]:[Objetivo Geográfico]],12,0),"-")))</f>
        <v/>
      </c>
      <c r="J32" s="2" t="str">
        <f>IF(C32="","",IF(_xlfn.IFNA(VLOOKUP(C32,BaseDatos[[#All],[Llave]:[Por Definir4]],14,0),"No encontrado")="","-",_xlfn.IFNA(VLOOKUP(C32,BaseDatos[[#All],[Llave]:[Objetivo Geográfico]],14,0),"-")))</f>
        <v/>
      </c>
      <c r="K32" s="2" t="str">
        <f>IF(C32="","",IF(_xlfn.IFNA(VLOOKUP(C32,BaseDatos[[#All],[Llave]:[Por Definir4]],15,0),"No encontrado")="","-",_xlfn.IFNA(VLOOKUP(C32,BaseDatos[[#All],[Llave]:[Objetivo Geográfico]],15,0),"-")))</f>
        <v/>
      </c>
      <c r="L32" s="2" t="str">
        <f>IF(C32="","",IF(_xlfn.IFNA(VLOOKUP(C32,BaseDatos[[#All],[Llave]:[Por Definir4]],16,0),"No encontrado")="","-",_xlfn.IFNA(VLOOKUP(C32,BaseDatos[[#All],[Llave]:[Objetivo Geográfico]],16,0),"-")))</f>
        <v/>
      </c>
      <c r="M32" s="2" t="str">
        <f>IF(C32="","",IF(_xlfn.IFNA(VLOOKUP(C32,BaseDatos[[#All],[Llave]:[Por Definir4]],17,0),"No encontrado")="","-",_xlfn.IFNA(VLOOKUP(C32,BaseDatos[[#All],[Llave]:[Objetivo Geográfico]],17,0),"-")))</f>
        <v/>
      </c>
    </row>
    <row r="33" spans="1:13" x14ac:dyDescent="0.35">
      <c r="A33" s="44"/>
      <c r="B33" s="46"/>
      <c r="C33" s="44"/>
      <c r="D33" s="46"/>
      <c r="E33" s="43" t="str">
        <f>IF(C33="","",IF(_xlfn.IFNA(VLOOKUP(C33,BaseDatos[[#All],[Llave]:[Objetivo Geográfico]],6,0),"No encontrado")="","-",_xlfn.IFNA(VLOOKUP(C33,BaseDatos[[#All],[Llave]:[Objetivo Geográfico]],6,0),"-")))</f>
        <v/>
      </c>
      <c r="F33" s="45" t="str">
        <f>IF(C33="","",IF(_xlfn.IFNA(VLOOKUP(C33,BaseDatos[[#All],[Llave]:[Por Definir4]],13,0),"No encontrado")="","-",_xlfn.IFNA(VLOOKUP(C33,BaseDatos[[#All],[Llave]:[Por Definir4]],13,0),"-")))</f>
        <v/>
      </c>
      <c r="G33" s="43" t="str">
        <f>IF(C33="","",IF(_xlfn.IFNA(VLOOKUP(C33,BaseDatos[[#All],[Llave]:[Objetivo Geográfico]],2,0),"No disponible en la Base de Datos")="","-",_xlfn.IFNA(VLOOKUP(C33,BaseDatos[[#All],[Llave]:[Objetivo Geográfico]],2,0),"No disponible en la Base de Datos")))</f>
        <v/>
      </c>
      <c r="H33" s="43" t="str">
        <f>IF(C33="","",IF(_xlfn.IFNA(VLOOKUP(C33,BaseDatos[[#All],[Llave]:[Objetivo Geográfico]],11,0),"No encontrado")="","-",_xlfn.IFNA(VLOOKUP(C33,BaseDatos[[#All],[Llave]:[Objetivo Geográfico]],11,0),"-")))</f>
        <v/>
      </c>
      <c r="I33" s="43" t="str">
        <f>IF(C33="","",IF(_xlfn.IFNA(VLOOKUP(C33,BaseDatos[[#All],[Llave]:[Objetivo Geográfico]],12,0),"No encontrado")="","-",_xlfn.IFNA(VLOOKUP(C33,BaseDatos[[#All],[Llave]:[Objetivo Geográfico]],12,0),"-")))</f>
        <v/>
      </c>
      <c r="J33" s="2" t="str">
        <f>IF(C33="","",IF(_xlfn.IFNA(VLOOKUP(C33,BaseDatos[[#All],[Llave]:[Por Definir4]],14,0),"No encontrado")="","-",_xlfn.IFNA(VLOOKUP(C33,BaseDatos[[#All],[Llave]:[Objetivo Geográfico]],14,0),"-")))</f>
        <v/>
      </c>
      <c r="K33" s="2" t="str">
        <f>IF(C33="","",IF(_xlfn.IFNA(VLOOKUP(C33,BaseDatos[[#All],[Llave]:[Por Definir4]],15,0),"No encontrado")="","-",_xlfn.IFNA(VLOOKUP(C33,BaseDatos[[#All],[Llave]:[Objetivo Geográfico]],15,0),"-")))</f>
        <v/>
      </c>
      <c r="L33" s="2" t="str">
        <f>IF(C33="","",IF(_xlfn.IFNA(VLOOKUP(C33,BaseDatos[[#All],[Llave]:[Por Definir4]],16,0),"No encontrado")="","-",_xlfn.IFNA(VLOOKUP(C33,BaseDatos[[#All],[Llave]:[Objetivo Geográfico]],16,0),"-")))</f>
        <v/>
      </c>
      <c r="M33" s="2" t="str">
        <f>IF(C33="","",IF(_xlfn.IFNA(VLOOKUP(C33,BaseDatos[[#All],[Llave]:[Por Definir4]],17,0),"No encontrado")="","-",_xlfn.IFNA(VLOOKUP(C33,BaseDatos[[#All],[Llave]:[Objetivo Geográfico]],17,0),"-")))</f>
        <v/>
      </c>
    </row>
    <row r="34" spans="1:13" x14ac:dyDescent="0.35">
      <c r="A34" s="44"/>
      <c r="B34" s="46"/>
      <c r="C34" s="44"/>
      <c r="D34" s="46"/>
      <c r="E34" s="43" t="str">
        <f>IF(C34="","",IF(_xlfn.IFNA(VLOOKUP(C34,BaseDatos[[#All],[Llave]:[Objetivo Geográfico]],6,0),"No encontrado")="","-",_xlfn.IFNA(VLOOKUP(C34,BaseDatos[[#All],[Llave]:[Objetivo Geográfico]],6,0),"-")))</f>
        <v/>
      </c>
      <c r="F34" s="45" t="str">
        <f>IF(C34="","",IF(_xlfn.IFNA(VLOOKUP(C34,BaseDatos[[#All],[Llave]:[Por Definir4]],13,0),"No encontrado")="","-",_xlfn.IFNA(VLOOKUP(C34,BaseDatos[[#All],[Llave]:[Por Definir4]],13,0),"-")))</f>
        <v/>
      </c>
      <c r="G34" s="43" t="str">
        <f>IF(C34="","",IF(_xlfn.IFNA(VLOOKUP(C34,BaseDatos[[#All],[Llave]:[Objetivo Geográfico]],2,0),"No disponible en la Base de Datos")="","-",_xlfn.IFNA(VLOOKUP(C34,BaseDatos[[#All],[Llave]:[Objetivo Geográfico]],2,0),"No disponible en la Base de Datos")))</f>
        <v/>
      </c>
      <c r="H34" s="43" t="str">
        <f>IF(C34="","",IF(_xlfn.IFNA(VLOOKUP(C34,BaseDatos[[#All],[Llave]:[Objetivo Geográfico]],11,0),"No encontrado")="","-",_xlfn.IFNA(VLOOKUP(C34,BaseDatos[[#All],[Llave]:[Objetivo Geográfico]],11,0),"-")))</f>
        <v/>
      </c>
      <c r="I34" s="43" t="str">
        <f>IF(C34="","",IF(_xlfn.IFNA(VLOOKUP(C34,BaseDatos[[#All],[Llave]:[Objetivo Geográfico]],12,0),"No encontrado")="","-",_xlfn.IFNA(VLOOKUP(C34,BaseDatos[[#All],[Llave]:[Objetivo Geográfico]],12,0),"-")))</f>
        <v/>
      </c>
      <c r="J34" s="2" t="str">
        <f>IF(C34="","",IF(_xlfn.IFNA(VLOOKUP(C34,BaseDatos[[#All],[Llave]:[Por Definir4]],14,0),"No encontrado")="","-",_xlfn.IFNA(VLOOKUP(C34,BaseDatos[[#All],[Llave]:[Objetivo Geográfico]],14,0),"-")))</f>
        <v/>
      </c>
      <c r="K34" s="2" t="str">
        <f>IF(C34="","",IF(_xlfn.IFNA(VLOOKUP(C34,BaseDatos[[#All],[Llave]:[Por Definir4]],15,0),"No encontrado")="","-",_xlfn.IFNA(VLOOKUP(C34,BaseDatos[[#All],[Llave]:[Objetivo Geográfico]],15,0),"-")))</f>
        <v/>
      </c>
      <c r="L34" s="2" t="str">
        <f>IF(C34="","",IF(_xlfn.IFNA(VLOOKUP(C34,BaseDatos[[#All],[Llave]:[Por Definir4]],16,0),"No encontrado")="","-",_xlfn.IFNA(VLOOKUP(C34,BaseDatos[[#All],[Llave]:[Objetivo Geográfico]],16,0),"-")))</f>
        <v/>
      </c>
      <c r="M34" s="2" t="str">
        <f>IF(C34="","",IF(_xlfn.IFNA(VLOOKUP(C34,BaseDatos[[#All],[Llave]:[Por Definir4]],17,0),"No encontrado")="","-",_xlfn.IFNA(VLOOKUP(C34,BaseDatos[[#All],[Llave]:[Objetivo Geográfico]],17,0),"-")))</f>
        <v/>
      </c>
    </row>
    <row r="35" spans="1:13" x14ac:dyDescent="0.35">
      <c r="A35" s="44"/>
      <c r="B35" s="46"/>
      <c r="C35" s="44"/>
      <c r="D35" s="46"/>
      <c r="E35" s="43" t="str">
        <f>IF(C35="","",IF(_xlfn.IFNA(VLOOKUP(C35,BaseDatos[[#All],[Llave]:[Objetivo Geográfico]],6,0),"No encontrado")="","-",_xlfn.IFNA(VLOOKUP(C35,BaseDatos[[#All],[Llave]:[Objetivo Geográfico]],6,0),"-")))</f>
        <v/>
      </c>
      <c r="F35" s="45" t="str">
        <f>IF(C35="","",IF(_xlfn.IFNA(VLOOKUP(C35,BaseDatos[[#All],[Llave]:[Por Definir4]],13,0),"No encontrado")="","-",_xlfn.IFNA(VLOOKUP(C35,BaseDatos[[#All],[Llave]:[Por Definir4]],13,0),"-")))</f>
        <v/>
      </c>
      <c r="G35" s="43" t="str">
        <f>IF(C35="","",IF(_xlfn.IFNA(VLOOKUP(C35,BaseDatos[[#All],[Llave]:[Objetivo Geográfico]],2,0),"No disponible en la Base de Datos")="","-",_xlfn.IFNA(VLOOKUP(C35,BaseDatos[[#All],[Llave]:[Objetivo Geográfico]],2,0),"No disponible en la Base de Datos")))</f>
        <v/>
      </c>
      <c r="H35" s="43" t="str">
        <f>IF(C35="","",IF(_xlfn.IFNA(VLOOKUP(C35,BaseDatos[[#All],[Llave]:[Objetivo Geográfico]],11,0),"No encontrado")="","-",_xlfn.IFNA(VLOOKUP(C35,BaseDatos[[#All],[Llave]:[Objetivo Geográfico]],11,0),"-")))</f>
        <v/>
      </c>
      <c r="I35" s="43" t="str">
        <f>IF(C35="","",IF(_xlfn.IFNA(VLOOKUP(C35,BaseDatos[[#All],[Llave]:[Objetivo Geográfico]],12,0),"No encontrado")="","-",_xlfn.IFNA(VLOOKUP(C35,BaseDatos[[#All],[Llave]:[Objetivo Geográfico]],12,0),"-")))</f>
        <v/>
      </c>
      <c r="J35" s="2" t="str">
        <f>IF(C35="","",IF(_xlfn.IFNA(VLOOKUP(C35,BaseDatos[[#All],[Llave]:[Por Definir4]],14,0),"No encontrado")="","-",_xlfn.IFNA(VLOOKUP(C35,BaseDatos[[#All],[Llave]:[Objetivo Geográfico]],14,0),"-")))</f>
        <v/>
      </c>
      <c r="K35" s="2" t="str">
        <f>IF(C35="","",IF(_xlfn.IFNA(VLOOKUP(C35,BaseDatos[[#All],[Llave]:[Por Definir4]],15,0),"No encontrado")="","-",_xlfn.IFNA(VLOOKUP(C35,BaseDatos[[#All],[Llave]:[Objetivo Geográfico]],15,0),"-")))</f>
        <v/>
      </c>
      <c r="L35" s="2" t="str">
        <f>IF(C35="","",IF(_xlfn.IFNA(VLOOKUP(C35,BaseDatos[[#All],[Llave]:[Por Definir4]],16,0),"No encontrado")="","-",_xlfn.IFNA(VLOOKUP(C35,BaseDatos[[#All],[Llave]:[Objetivo Geográfico]],16,0),"-")))</f>
        <v/>
      </c>
      <c r="M35" s="2" t="str">
        <f>IF(C35="","",IF(_xlfn.IFNA(VLOOKUP(C35,BaseDatos[[#All],[Llave]:[Por Definir4]],17,0),"No encontrado")="","-",_xlfn.IFNA(VLOOKUP(C35,BaseDatos[[#All],[Llave]:[Objetivo Geográfico]],17,0),"-")))</f>
        <v/>
      </c>
    </row>
    <row r="36" spans="1:13" x14ac:dyDescent="0.35">
      <c r="A36" s="44"/>
      <c r="B36" s="46"/>
      <c r="C36" s="44"/>
      <c r="D36" s="46"/>
      <c r="E36" s="43" t="str">
        <f>IF(C36="","",IF(_xlfn.IFNA(VLOOKUP(C36,BaseDatos[[#All],[Llave]:[Objetivo Geográfico]],6,0),"No encontrado")="","-",_xlfn.IFNA(VLOOKUP(C36,BaseDatos[[#All],[Llave]:[Objetivo Geográfico]],6,0),"-")))</f>
        <v/>
      </c>
      <c r="F36" s="45" t="str">
        <f>IF(C36="","",IF(_xlfn.IFNA(VLOOKUP(C36,BaseDatos[[#All],[Llave]:[Por Definir4]],13,0),"No encontrado")="","-",_xlfn.IFNA(VLOOKUP(C36,BaseDatos[[#All],[Llave]:[Por Definir4]],13,0),"-")))</f>
        <v/>
      </c>
      <c r="G36" s="43" t="str">
        <f>IF(C36="","",IF(_xlfn.IFNA(VLOOKUP(C36,BaseDatos[[#All],[Llave]:[Objetivo Geográfico]],2,0),"No disponible en la Base de Datos")="","-",_xlfn.IFNA(VLOOKUP(C36,BaseDatos[[#All],[Llave]:[Objetivo Geográfico]],2,0),"No disponible en la Base de Datos")))</f>
        <v/>
      </c>
      <c r="H36" s="43" t="str">
        <f>IF(C36="","",IF(_xlfn.IFNA(VLOOKUP(C36,BaseDatos[[#All],[Llave]:[Objetivo Geográfico]],11,0),"No encontrado")="","-",_xlfn.IFNA(VLOOKUP(C36,BaseDatos[[#All],[Llave]:[Objetivo Geográfico]],11,0),"-")))</f>
        <v/>
      </c>
      <c r="I36" s="43" t="str">
        <f>IF(C36="","",IF(_xlfn.IFNA(VLOOKUP(C36,BaseDatos[[#All],[Llave]:[Objetivo Geográfico]],12,0),"No encontrado")="","-",_xlfn.IFNA(VLOOKUP(C36,BaseDatos[[#All],[Llave]:[Objetivo Geográfico]],12,0),"-")))</f>
        <v/>
      </c>
      <c r="J36" s="2" t="str">
        <f>IF(C36="","",IF(_xlfn.IFNA(VLOOKUP(C36,BaseDatos[[#All],[Llave]:[Por Definir4]],14,0),"No encontrado")="","-",_xlfn.IFNA(VLOOKUP(C36,BaseDatos[[#All],[Llave]:[Objetivo Geográfico]],14,0),"-")))</f>
        <v/>
      </c>
      <c r="K36" s="2" t="str">
        <f>IF(C36="","",IF(_xlfn.IFNA(VLOOKUP(C36,BaseDatos[[#All],[Llave]:[Por Definir4]],15,0),"No encontrado")="","-",_xlfn.IFNA(VLOOKUP(C36,BaseDatos[[#All],[Llave]:[Objetivo Geográfico]],15,0),"-")))</f>
        <v/>
      </c>
      <c r="L36" s="2" t="str">
        <f>IF(C36="","",IF(_xlfn.IFNA(VLOOKUP(C36,BaseDatos[[#All],[Llave]:[Por Definir4]],16,0),"No encontrado")="","-",_xlfn.IFNA(VLOOKUP(C36,BaseDatos[[#All],[Llave]:[Objetivo Geográfico]],16,0),"-")))</f>
        <v/>
      </c>
      <c r="M36" s="2" t="str">
        <f>IF(C36="","",IF(_xlfn.IFNA(VLOOKUP(C36,BaseDatos[[#All],[Llave]:[Por Definir4]],17,0),"No encontrado")="","-",_xlfn.IFNA(VLOOKUP(C36,BaseDatos[[#All],[Llave]:[Objetivo Geográfico]],17,0),"-")))</f>
        <v/>
      </c>
    </row>
    <row r="37" spans="1:13" x14ac:dyDescent="0.35">
      <c r="A37" s="44"/>
      <c r="B37" s="46"/>
      <c r="C37" s="44"/>
      <c r="D37" s="46"/>
      <c r="E37" s="43" t="str">
        <f>IF(C37="","",IF(_xlfn.IFNA(VLOOKUP(C37,BaseDatos[[#All],[Llave]:[Objetivo Geográfico]],6,0),"No encontrado")="","-",_xlfn.IFNA(VLOOKUP(C37,BaseDatos[[#All],[Llave]:[Objetivo Geográfico]],6,0),"-")))</f>
        <v/>
      </c>
      <c r="F37" s="45" t="str">
        <f>IF(C37="","",IF(_xlfn.IFNA(VLOOKUP(C37,BaseDatos[[#All],[Llave]:[Por Definir4]],13,0),"No encontrado")="","-",_xlfn.IFNA(VLOOKUP(C37,BaseDatos[[#All],[Llave]:[Por Definir4]],13,0),"-")))</f>
        <v/>
      </c>
      <c r="G37" s="43" t="str">
        <f>IF(C37="","",IF(_xlfn.IFNA(VLOOKUP(C37,BaseDatos[[#All],[Llave]:[Objetivo Geográfico]],2,0),"No disponible en la Base de Datos")="","-",_xlfn.IFNA(VLOOKUP(C37,BaseDatos[[#All],[Llave]:[Objetivo Geográfico]],2,0),"No disponible en la Base de Datos")))</f>
        <v/>
      </c>
      <c r="H37" s="43" t="str">
        <f>IF(C37="","",IF(_xlfn.IFNA(VLOOKUP(C37,BaseDatos[[#All],[Llave]:[Objetivo Geográfico]],11,0),"No encontrado")="","-",_xlfn.IFNA(VLOOKUP(C37,BaseDatos[[#All],[Llave]:[Objetivo Geográfico]],11,0),"-")))</f>
        <v/>
      </c>
      <c r="I37" s="43" t="str">
        <f>IF(C37="","",IF(_xlfn.IFNA(VLOOKUP(C37,BaseDatos[[#All],[Llave]:[Objetivo Geográfico]],12,0),"No encontrado")="","-",_xlfn.IFNA(VLOOKUP(C37,BaseDatos[[#All],[Llave]:[Objetivo Geográfico]],12,0),"-")))</f>
        <v/>
      </c>
      <c r="J37" s="2" t="str">
        <f>IF(C37="","",IF(_xlfn.IFNA(VLOOKUP(C37,BaseDatos[[#All],[Llave]:[Por Definir4]],14,0),"No encontrado")="","-",_xlfn.IFNA(VLOOKUP(C37,BaseDatos[[#All],[Llave]:[Objetivo Geográfico]],14,0),"-")))</f>
        <v/>
      </c>
      <c r="K37" s="2" t="str">
        <f>IF(C37="","",IF(_xlfn.IFNA(VLOOKUP(C37,BaseDatos[[#All],[Llave]:[Por Definir4]],15,0),"No encontrado")="","-",_xlfn.IFNA(VLOOKUP(C37,BaseDatos[[#All],[Llave]:[Objetivo Geográfico]],15,0),"-")))</f>
        <v/>
      </c>
      <c r="L37" s="2" t="str">
        <f>IF(C37="","",IF(_xlfn.IFNA(VLOOKUP(C37,BaseDatos[[#All],[Llave]:[Por Definir4]],16,0),"No encontrado")="","-",_xlfn.IFNA(VLOOKUP(C37,BaseDatos[[#All],[Llave]:[Objetivo Geográfico]],16,0),"-")))</f>
        <v/>
      </c>
      <c r="M37" s="2" t="str">
        <f>IF(C37="","",IF(_xlfn.IFNA(VLOOKUP(C37,BaseDatos[[#All],[Llave]:[Por Definir4]],17,0),"No encontrado")="","-",_xlfn.IFNA(VLOOKUP(C37,BaseDatos[[#All],[Llave]:[Objetivo Geográfico]],17,0),"-")))</f>
        <v/>
      </c>
    </row>
    <row r="38" spans="1:13" x14ac:dyDescent="0.35">
      <c r="A38" s="44"/>
      <c r="B38" s="46"/>
      <c r="C38" s="44"/>
      <c r="D38" s="46"/>
      <c r="E38" s="43" t="str">
        <f>IF(C38="","",IF(_xlfn.IFNA(VLOOKUP(C38,BaseDatos[[#All],[Llave]:[Objetivo Geográfico]],6,0),"No encontrado")="","-",_xlfn.IFNA(VLOOKUP(C38,BaseDatos[[#All],[Llave]:[Objetivo Geográfico]],6,0),"-")))</f>
        <v/>
      </c>
      <c r="F38" s="45" t="str">
        <f>IF(C38="","",IF(_xlfn.IFNA(VLOOKUP(C38,BaseDatos[[#All],[Llave]:[Por Definir4]],13,0),"No encontrado")="","-",_xlfn.IFNA(VLOOKUP(C38,BaseDatos[[#All],[Llave]:[Por Definir4]],13,0),"-")))</f>
        <v/>
      </c>
      <c r="G38" s="43" t="str">
        <f>IF(C38="","",IF(_xlfn.IFNA(VLOOKUP(C38,BaseDatos[[#All],[Llave]:[Objetivo Geográfico]],2,0),"No disponible en la Base de Datos")="","-",_xlfn.IFNA(VLOOKUP(C38,BaseDatos[[#All],[Llave]:[Objetivo Geográfico]],2,0),"No disponible en la Base de Datos")))</f>
        <v/>
      </c>
      <c r="H38" s="43" t="str">
        <f>IF(C38="","",IF(_xlfn.IFNA(VLOOKUP(C38,BaseDatos[[#All],[Llave]:[Objetivo Geográfico]],11,0),"No encontrado")="","-",_xlfn.IFNA(VLOOKUP(C38,BaseDatos[[#All],[Llave]:[Objetivo Geográfico]],11,0),"-")))</f>
        <v/>
      </c>
      <c r="I38" s="43" t="str">
        <f>IF(C38="","",IF(_xlfn.IFNA(VLOOKUP(C38,BaseDatos[[#All],[Llave]:[Objetivo Geográfico]],12,0),"No encontrado")="","-",_xlfn.IFNA(VLOOKUP(C38,BaseDatos[[#All],[Llave]:[Objetivo Geográfico]],12,0),"-")))</f>
        <v/>
      </c>
      <c r="J38" s="2" t="str">
        <f>IF(C38="","",IF(_xlfn.IFNA(VLOOKUP(C38,BaseDatos[[#All],[Llave]:[Por Definir4]],14,0),"No encontrado")="","-",_xlfn.IFNA(VLOOKUP(C38,BaseDatos[[#All],[Llave]:[Objetivo Geográfico]],14,0),"-")))</f>
        <v/>
      </c>
      <c r="K38" s="2" t="str">
        <f>IF(C38="","",IF(_xlfn.IFNA(VLOOKUP(C38,BaseDatos[[#All],[Llave]:[Por Definir4]],15,0),"No encontrado")="","-",_xlfn.IFNA(VLOOKUP(C38,BaseDatos[[#All],[Llave]:[Objetivo Geográfico]],15,0),"-")))</f>
        <v/>
      </c>
      <c r="L38" s="2" t="str">
        <f>IF(C38="","",IF(_xlfn.IFNA(VLOOKUP(C38,BaseDatos[[#All],[Llave]:[Por Definir4]],16,0),"No encontrado")="","-",_xlfn.IFNA(VLOOKUP(C38,BaseDatos[[#All],[Llave]:[Objetivo Geográfico]],16,0),"-")))</f>
        <v/>
      </c>
      <c r="M38" s="2" t="str">
        <f>IF(C38="","",IF(_xlfn.IFNA(VLOOKUP(C38,BaseDatos[[#All],[Llave]:[Por Definir4]],17,0),"No encontrado")="","-",_xlfn.IFNA(VLOOKUP(C38,BaseDatos[[#All],[Llave]:[Objetivo Geográfico]],17,0),"-")))</f>
        <v/>
      </c>
    </row>
    <row r="39" spans="1:13" x14ac:dyDescent="0.35">
      <c r="A39" s="44"/>
      <c r="B39" s="46"/>
      <c r="C39" s="44"/>
      <c r="D39" s="46"/>
      <c r="E39" s="43" t="str">
        <f>IF(C39="","",IF(_xlfn.IFNA(VLOOKUP(C39,BaseDatos[[#All],[Llave]:[Objetivo Geográfico]],6,0),"No encontrado")="","-",_xlfn.IFNA(VLOOKUP(C39,BaseDatos[[#All],[Llave]:[Objetivo Geográfico]],6,0),"-")))</f>
        <v/>
      </c>
      <c r="F39" s="45" t="str">
        <f>IF(C39="","",IF(_xlfn.IFNA(VLOOKUP(C39,BaseDatos[[#All],[Llave]:[Por Definir4]],13,0),"No encontrado")="","-",_xlfn.IFNA(VLOOKUP(C39,BaseDatos[[#All],[Llave]:[Por Definir4]],13,0),"-")))</f>
        <v/>
      </c>
      <c r="G39" s="43" t="str">
        <f>IF(C39="","",IF(_xlfn.IFNA(VLOOKUP(C39,BaseDatos[[#All],[Llave]:[Objetivo Geográfico]],2,0),"No disponible en la Base de Datos")="","-",_xlfn.IFNA(VLOOKUP(C39,BaseDatos[[#All],[Llave]:[Objetivo Geográfico]],2,0),"No disponible en la Base de Datos")))</f>
        <v/>
      </c>
      <c r="H39" s="43" t="str">
        <f>IF(C39="","",IF(_xlfn.IFNA(VLOOKUP(C39,BaseDatos[[#All],[Llave]:[Objetivo Geográfico]],11,0),"No encontrado")="","-",_xlfn.IFNA(VLOOKUP(C39,BaseDatos[[#All],[Llave]:[Objetivo Geográfico]],11,0),"-")))</f>
        <v/>
      </c>
      <c r="I39" s="43" t="str">
        <f>IF(C39="","",IF(_xlfn.IFNA(VLOOKUP(C39,BaseDatos[[#All],[Llave]:[Objetivo Geográfico]],12,0),"No encontrado")="","-",_xlfn.IFNA(VLOOKUP(C39,BaseDatos[[#All],[Llave]:[Objetivo Geográfico]],12,0),"-")))</f>
        <v/>
      </c>
      <c r="J39" s="2" t="str">
        <f>IF(C39="","",IF(_xlfn.IFNA(VLOOKUP(C39,BaseDatos[[#All],[Llave]:[Por Definir4]],14,0),"No encontrado")="","-",_xlfn.IFNA(VLOOKUP(C39,BaseDatos[[#All],[Llave]:[Objetivo Geográfico]],14,0),"-")))</f>
        <v/>
      </c>
      <c r="K39" s="2" t="str">
        <f>IF(C39="","",IF(_xlfn.IFNA(VLOOKUP(C39,BaseDatos[[#All],[Llave]:[Por Definir4]],15,0),"No encontrado")="","-",_xlfn.IFNA(VLOOKUP(C39,BaseDatos[[#All],[Llave]:[Objetivo Geográfico]],15,0),"-")))</f>
        <v/>
      </c>
      <c r="L39" s="2" t="str">
        <f>IF(C39="","",IF(_xlfn.IFNA(VLOOKUP(C39,BaseDatos[[#All],[Llave]:[Por Definir4]],16,0),"No encontrado")="","-",_xlfn.IFNA(VLOOKUP(C39,BaseDatos[[#All],[Llave]:[Objetivo Geográfico]],16,0),"-")))</f>
        <v/>
      </c>
      <c r="M39" s="2" t="str">
        <f>IF(C39="","",IF(_xlfn.IFNA(VLOOKUP(C39,BaseDatos[[#All],[Llave]:[Por Definir4]],17,0),"No encontrado")="","-",_xlfn.IFNA(VLOOKUP(C39,BaseDatos[[#All],[Llave]:[Objetivo Geográfico]],17,0),"-")))</f>
        <v/>
      </c>
    </row>
    <row r="40" spans="1:13" x14ac:dyDescent="0.35">
      <c r="A40" s="44"/>
      <c r="B40" s="46"/>
      <c r="C40" s="44"/>
      <c r="D40" s="46"/>
      <c r="E40" s="43" t="str">
        <f>IF(C40="","",IF(_xlfn.IFNA(VLOOKUP(C40,BaseDatos[[#All],[Llave]:[Objetivo Geográfico]],6,0),"No encontrado")="","-",_xlfn.IFNA(VLOOKUP(C40,BaseDatos[[#All],[Llave]:[Objetivo Geográfico]],6,0),"-")))</f>
        <v/>
      </c>
      <c r="F40" s="45" t="str">
        <f>IF(C40="","",IF(_xlfn.IFNA(VLOOKUP(C40,BaseDatos[[#All],[Llave]:[Por Definir4]],13,0),"No encontrado")="","-",_xlfn.IFNA(VLOOKUP(C40,BaseDatos[[#All],[Llave]:[Por Definir4]],13,0),"-")))</f>
        <v/>
      </c>
      <c r="G40" s="43" t="str">
        <f>IF(C40="","",IF(_xlfn.IFNA(VLOOKUP(C40,BaseDatos[[#All],[Llave]:[Objetivo Geográfico]],2,0),"No disponible en la Base de Datos")="","-",_xlfn.IFNA(VLOOKUP(C40,BaseDatos[[#All],[Llave]:[Objetivo Geográfico]],2,0),"No disponible en la Base de Datos")))</f>
        <v/>
      </c>
      <c r="H40" s="43" t="str">
        <f>IF(C40="","",IF(_xlfn.IFNA(VLOOKUP(C40,BaseDatos[[#All],[Llave]:[Objetivo Geográfico]],11,0),"No encontrado")="","-",_xlfn.IFNA(VLOOKUP(C40,BaseDatos[[#All],[Llave]:[Objetivo Geográfico]],11,0),"-")))</f>
        <v/>
      </c>
      <c r="I40" s="43" t="str">
        <f>IF(C40="","",IF(_xlfn.IFNA(VLOOKUP(C40,BaseDatos[[#All],[Llave]:[Objetivo Geográfico]],12,0),"No encontrado")="","-",_xlfn.IFNA(VLOOKUP(C40,BaseDatos[[#All],[Llave]:[Objetivo Geográfico]],12,0),"-")))</f>
        <v/>
      </c>
      <c r="J40" s="2" t="str">
        <f>IF(C40="","",IF(_xlfn.IFNA(VLOOKUP(C40,BaseDatos[[#All],[Llave]:[Por Definir4]],14,0),"No encontrado")="","-",_xlfn.IFNA(VLOOKUP(C40,BaseDatos[[#All],[Llave]:[Objetivo Geográfico]],14,0),"-")))</f>
        <v/>
      </c>
      <c r="K40" s="2" t="str">
        <f>IF(C40="","",IF(_xlfn.IFNA(VLOOKUP(C40,BaseDatos[[#All],[Llave]:[Por Definir4]],15,0),"No encontrado")="","-",_xlfn.IFNA(VLOOKUP(C40,BaseDatos[[#All],[Llave]:[Objetivo Geográfico]],15,0),"-")))</f>
        <v/>
      </c>
      <c r="L40" s="2" t="str">
        <f>IF(C40="","",IF(_xlfn.IFNA(VLOOKUP(C40,BaseDatos[[#All],[Llave]:[Por Definir4]],16,0),"No encontrado")="","-",_xlfn.IFNA(VLOOKUP(C40,BaseDatos[[#All],[Llave]:[Objetivo Geográfico]],16,0),"-")))</f>
        <v/>
      </c>
      <c r="M40" s="2" t="str">
        <f>IF(C40="","",IF(_xlfn.IFNA(VLOOKUP(C40,BaseDatos[[#All],[Llave]:[Por Definir4]],17,0),"No encontrado")="","-",_xlfn.IFNA(VLOOKUP(C40,BaseDatos[[#All],[Llave]:[Objetivo Geográfico]],17,0),"-")))</f>
        <v/>
      </c>
    </row>
    <row r="41" spans="1:13" x14ac:dyDescent="0.35">
      <c r="A41" s="44"/>
      <c r="B41" s="46"/>
      <c r="C41" s="44"/>
      <c r="D41" s="46"/>
      <c r="E41" s="43" t="str">
        <f>IF(C41="","",IF(_xlfn.IFNA(VLOOKUP(C41,BaseDatos[[#All],[Llave]:[Objetivo Geográfico]],6,0),"No encontrado")="","-",_xlfn.IFNA(VLOOKUP(C41,BaseDatos[[#All],[Llave]:[Objetivo Geográfico]],6,0),"-")))</f>
        <v/>
      </c>
      <c r="F41" s="45" t="str">
        <f>IF(C41="","",IF(_xlfn.IFNA(VLOOKUP(C41,BaseDatos[[#All],[Llave]:[Por Definir4]],13,0),"No encontrado")="","-",_xlfn.IFNA(VLOOKUP(C41,BaseDatos[[#All],[Llave]:[Por Definir4]],13,0),"-")))</f>
        <v/>
      </c>
      <c r="G41" s="43" t="str">
        <f>IF(C41="","",IF(_xlfn.IFNA(VLOOKUP(C41,BaseDatos[[#All],[Llave]:[Objetivo Geográfico]],2,0),"No disponible en la Base de Datos")="","-",_xlfn.IFNA(VLOOKUP(C41,BaseDatos[[#All],[Llave]:[Objetivo Geográfico]],2,0),"No disponible en la Base de Datos")))</f>
        <v/>
      </c>
      <c r="H41" s="43" t="str">
        <f>IF(C41="","",IF(_xlfn.IFNA(VLOOKUP(C41,BaseDatos[[#All],[Llave]:[Objetivo Geográfico]],11,0),"No encontrado")="","-",_xlfn.IFNA(VLOOKUP(C41,BaseDatos[[#All],[Llave]:[Objetivo Geográfico]],11,0),"-")))</f>
        <v/>
      </c>
      <c r="I41" s="43" t="str">
        <f>IF(C41="","",IF(_xlfn.IFNA(VLOOKUP(C41,BaseDatos[[#All],[Llave]:[Objetivo Geográfico]],12,0),"No encontrado")="","-",_xlfn.IFNA(VLOOKUP(C41,BaseDatos[[#All],[Llave]:[Objetivo Geográfico]],12,0),"-")))</f>
        <v/>
      </c>
      <c r="J41" s="2" t="str">
        <f>IF(C41="","",IF(_xlfn.IFNA(VLOOKUP(C41,BaseDatos[[#All],[Llave]:[Por Definir4]],14,0),"No encontrado")="","-",_xlfn.IFNA(VLOOKUP(C41,BaseDatos[[#All],[Llave]:[Objetivo Geográfico]],14,0),"-")))</f>
        <v/>
      </c>
      <c r="K41" s="2" t="str">
        <f>IF(C41="","",IF(_xlfn.IFNA(VLOOKUP(C41,BaseDatos[[#All],[Llave]:[Por Definir4]],15,0),"No encontrado")="","-",_xlfn.IFNA(VLOOKUP(C41,BaseDatos[[#All],[Llave]:[Objetivo Geográfico]],15,0),"-")))</f>
        <v/>
      </c>
      <c r="L41" s="2" t="str">
        <f>IF(C41="","",IF(_xlfn.IFNA(VLOOKUP(C41,BaseDatos[[#All],[Llave]:[Por Definir4]],16,0),"No encontrado")="","-",_xlfn.IFNA(VLOOKUP(C41,BaseDatos[[#All],[Llave]:[Objetivo Geográfico]],16,0),"-")))</f>
        <v/>
      </c>
      <c r="M41" s="2" t="str">
        <f>IF(C41="","",IF(_xlfn.IFNA(VLOOKUP(C41,BaseDatos[[#All],[Llave]:[Por Definir4]],17,0),"No encontrado")="","-",_xlfn.IFNA(VLOOKUP(C41,BaseDatos[[#All],[Llave]:[Objetivo Geográfico]],17,0),"-")))</f>
        <v/>
      </c>
    </row>
    <row r="42" spans="1:13" x14ac:dyDescent="0.35">
      <c r="A42" s="44"/>
      <c r="B42" s="46"/>
      <c r="C42" s="44"/>
      <c r="D42" s="46"/>
      <c r="E42" s="43" t="str">
        <f>IF(C42="","",IF(_xlfn.IFNA(VLOOKUP(C42,BaseDatos[[#All],[Llave]:[Objetivo Geográfico]],6,0),"No encontrado")="","-",_xlfn.IFNA(VLOOKUP(C42,BaseDatos[[#All],[Llave]:[Objetivo Geográfico]],6,0),"-")))</f>
        <v/>
      </c>
      <c r="F42" s="45" t="str">
        <f>IF(C42="","",IF(_xlfn.IFNA(VLOOKUP(C42,BaseDatos[[#All],[Llave]:[Por Definir4]],13,0),"No encontrado")="","-",_xlfn.IFNA(VLOOKUP(C42,BaseDatos[[#All],[Llave]:[Por Definir4]],13,0),"-")))</f>
        <v/>
      </c>
      <c r="G42" s="43" t="str">
        <f>IF(C42="","",IF(_xlfn.IFNA(VLOOKUP(C42,BaseDatos[[#All],[Llave]:[Objetivo Geográfico]],2,0),"No disponible en la Base de Datos")="","-",_xlfn.IFNA(VLOOKUP(C42,BaseDatos[[#All],[Llave]:[Objetivo Geográfico]],2,0),"No disponible en la Base de Datos")))</f>
        <v/>
      </c>
      <c r="H42" s="43" t="str">
        <f>IF(C42="","",IF(_xlfn.IFNA(VLOOKUP(C42,BaseDatos[[#All],[Llave]:[Objetivo Geográfico]],11,0),"No encontrado")="","-",_xlfn.IFNA(VLOOKUP(C42,BaseDatos[[#All],[Llave]:[Objetivo Geográfico]],11,0),"-")))</f>
        <v/>
      </c>
      <c r="I42" s="43" t="str">
        <f>IF(C42="","",IF(_xlfn.IFNA(VLOOKUP(C42,BaseDatos[[#All],[Llave]:[Objetivo Geográfico]],12,0),"No encontrado")="","-",_xlfn.IFNA(VLOOKUP(C42,BaseDatos[[#All],[Llave]:[Objetivo Geográfico]],12,0),"-")))</f>
        <v/>
      </c>
      <c r="J42" s="2" t="str">
        <f>IF(C42="","",IF(_xlfn.IFNA(VLOOKUP(C42,BaseDatos[[#All],[Llave]:[Por Definir4]],14,0),"No encontrado")="","-",_xlfn.IFNA(VLOOKUP(C42,BaseDatos[[#All],[Llave]:[Objetivo Geográfico]],14,0),"-")))</f>
        <v/>
      </c>
      <c r="K42" s="2" t="str">
        <f>IF(C42="","",IF(_xlfn.IFNA(VLOOKUP(C42,BaseDatos[[#All],[Llave]:[Por Definir4]],15,0),"No encontrado")="","-",_xlfn.IFNA(VLOOKUP(C42,BaseDatos[[#All],[Llave]:[Objetivo Geográfico]],15,0),"-")))</f>
        <v/>
      </c>
      <c r="L42" s="2" t="str">
        <f>IF(C42="","",IF(_xlfn.IFNA(VLOOKUP(C42,BaseDatos[[#All],[Llave]:[Por Definir4]],16,0),"No encontrado")="","-",_xlfn.IFNA(VLOOKUP(C42,BaseDatos[[#All],[Llave]:[Objetivo Geográfico]],16,0),"-")))</f>
        <v/>
      </c>
      <c r="M42" s="2" t="str">
        <f>IF(C42="","",IF(_xlfn.IFNA(VLOOKUP(C42,BaseDatos[[#All],[Llave]:[Por Definir4]],17,0),"No encontrado")="","-",_xlfn.IFNA(VLOOKUP(C42,BaseDatos[[#All],[Llave]:[Objetivo Geográfico]],17,0),"-")))</f>
        <v/>
      </c>
    </row>
    <row r="43" spans="1:13" x14ac:dyDescent="0.35">
      <c r="A43" s="44"/>
      <c r="B43" s="46"/>
      <c r="C43" s="44"/>
      <c r="D43" s="46"/>
      <c r="E43" s="43" t="str">
        <f>IF(C43="","",IF(_xlfn.IFNA(VLOOKUP(C43,BaseDatos[[#All],[Llave]:[Objetivo Geográfico]],6,0),"No encontrado")="","-",_xlfn.IFNA(VLOOKUP(C43,BaseDatos[[#All],[Llave]:[Objetivo Geográfico]],6,0),"-")))</f>
        <v/>
      </c>
      <c r="F43" s="45" t="str">
        <f>IF(C43="","",IF(_xlfn.IFNA(VLOOKUP(C43,BaseDatos[[#All],[Llave]:[Por Definir4]],13,0),"No encontrado")="","-",_xlfn.IFNA(VLOOKUP(C43,BaseDatos[[#All],[Llave]:[Por Definir4]],13,0),"-")))</f>
        <v/>
      </c>
      <c r="G43" s="43" t="str">
        <f>IF(C43="","",IF(_xlfn.IFNA(VLOOKUP(C43,BaseDatos[[#All],[Llave]:[Objetivo Geográfico]],2,0),"No disponible en la Base de Datos")="","-",_xlfn.IFNA(VLOOKUP(C43,BaseDatos[[#All],[Llave]:[Objetivo Geográfico]],2,0),"No disponible en la Base de Datos")))</f>
        <v/>
      </c>
      <c r="H43" s="43" t="str">
        <f>IF(C43="","",IF(_xlfn.IFNA(VLOOKUP(C43,BaseDatos[[#All],[Llave]:[Objetivo Geográfico]],11,0),"No encontrado")="","-",_xlfn.IFNA(VLOOKUP(C43,BaseDatos[[#All],[Llave]:[Objetivo Geográfico]],11,0),"-")))</f>
        <v/>
      </c>
      <c r="I43" s="43" t="str">
        <f>IF(C43="","",IF(_xlfn.IFNA(VLOOKUP(C43,BaseDatos[[#All],[Llave]:[Objetivo Geográfico]],12,0),"No encontrado")="","-",_xlfn.IFNA(VLOOKUP(C43,BaseDatos[[#All],[Llave]:[Objetivo Geográfico]],12,0),"-")))</f>
        <v/>
      </c>
      <c r="J43" s="2" t="str">
        <f>IF(C43="","",IF(_xlfn.IFNA(VLOOKUP(C43,BaseDatos[[#All],[Llave]:[Por Definir4]],14,0),"No encontrado")="","-",_xlfn.IFNA(VLOOKUP(C43,BaseDatos[[#All],[Llave]:[Objetivo Geográfico]],14,0),"-")))</f>
        <v/>
      </c>
      <c r="K43" s="2" t="str">
        <f>IF(C43="","",IF(_xlfn.IFNA(VLOOKUP(C43,BaseDatos[[#All],[Llave]:[Por Definir4]],15,0),"No encontrado")="","-",_xlfn.IFNA(VLOOKUP(C43,BaseDatos[[#All],[Llave]:[Objetivo Geográfico]],15,0),"-")))</f>
        <v/>
      </c>
      <c r="L43" s="2" t="str">
        <f>IF(C43="","",IF(_xlfn.IFNA(VLOOKUP(C43,BaseDatos[[#All],[Llave]:[Por Definir4]],16,0),"No encontrado")="","-",_xlfn.IFNA(VLOOKUP(C43,BaseDatos[[#All],[Llave]:[Objetivo Geográfico]],16,0),"-")))</f>
        <v/>
      </c>
      <c r="M43" s="2" t="str">
        <f>IF(C43="","",IF(_xlfn.IFNA(VLOOKUP(C43,BaseDatos[[#All],[Llave]:[Por Definir4]],17,0),"No encontrado")="","-",_xlfn.IFNA(VLOOKUP(C43,BaseDatos[[#All],[Llave]:[Objetivo Geográfico]],17,0),"-")))</f>
        <v/>
      </c>
    </row>
    <row r="44" spans="1:13" x14ac:dyDescent="0.35">
      <c r="A44" s="44"/>
      <c r="B44" s="46"/>
      <c r="C44" s="44"/>
      <c r="D44" s="46"/>
      <c r="E44" s="43" t="str">
        <f>IF(C44="","",IF(_xlfn.IFNA(VLOOKUP(C44,BaseDatos[[#All],[Llave]:[Objetivo Geográfico]],6,0),"No encontrado")="","-",_xlfn.IFNA(VLOOKUP(C44,BaseDatos[[#All],[Llave]:[Objetivo Geográfico]],6,0),"-")))</f>
        <v/>
      </c>
      <c r="F44" s="45" t="str">
        <f>IF(C44="","",IF(_xlfn.IFNA(VLOOKUP(C44,BaseDatos[[#All],[Llave]:[Por Definir4]],13,0),"No encontrado")="","-",_xlfn.IFNA(VLOOKUP(C44,BaseDatos[[#All],[Llave]:[Por Definir4]],13,0),"-")))</f>
        <v/>
      </c>
      <c r="G44" s="43" t="str">
        <f>IF(C44="","",IF(_xlfn.IFNA(VLOOKUP(C44,BaseDatos[[#All],[Llave]:[Objetivo Geográfico]],2,0),"No disponible en la Base de Datos")="","-",_xlfn.IFNA(VLOOKUP(C44,BaseDatos[[#All],[Llave]:[Objetivo Geográfico]],2,0),"No disponible en la Base de Datos")))</f>
        <v/>
      </c>
      <c r="H44" s="43" t="str">
        <f>IF(C44="","",IF(_xlfn.IFNA(VLOOKUP(C44,BaseDatos[[#All],[Llave]:[Objetivo Geográfico]],11,0),"No encontrado")="","-",_xlfn.IFNA(VLOOKUP(C44,BaseDatos[[#All],[Llave]:[Objetivo Geográfico]],11,0),"-")))</f>
        <v/>
      </c>
      <c r="I44" s="43" t="str">
        <f>IF(C44="","",IF(_xlfn.IFNA(VLOOKUP(C44,BaseDatos[[#All],[Llave]:[Objetivo Geográfico]],12,0),"No encontrado")="","-",_xlfn.IFNA(VLOOKUP(C44,BaseDatos[[#All],[Llave]:[Objetivo Geográfico]],12,0),"-")))</f>
        <v/>
      </c>
      <c r="J44" s="2" t="str">
        <f>IF(C44="","",IF(_xlfn.IFNA(VLOOKUP(C44,BaseDatos[[#All],[Llave]:[Por Definir4]],14,0),"No encontrado")="","-",_xlfn.IFNA(VLOOKUP(C44,BaseDatos[[#All],[Llave]:[Objetivo Geográfico]],14,0),"-")))</f>
        <v/>
      </c>
      <c r="K44" s="2" t="str">
        <f>IF(C44="","",IF(_xlfn.IFNA(VLOOKUP(C44,BaseDatos[[#All],[Llave]:[Por Definir4]],15,0),"No encontrado")="","-",_xlfn.IFNA(VLOOKUP(C44,BaseDatos[[#All],[Llave]:[Objetivo Geográfico]],15,0),"-")))</f>
        <v/>
      </c>
      <c r="L44" s="2" t="str">
        <f>IF(C44="","",IF(_xlfn.IFNA(VLOOKUP(C44,BaseDatos[[#All],[Llave]:[Por Definir4]],16,0),"No encontrado")="","-",_xlfn.IFNA(VLOOKUP(C44,BaseDatos[[#All],[Llave]:[Objetivo Geográfico]],16,0),"-")))</f>
        <v/>
      </c>
      <c r="M44" s="2" t="str">
        <f>IF(C44="","",IF(_xlfn.IFNA(VLOOKUP(C44,BaseDatos[[#All],[Llave]:[Por Definir4]],17,0),"No encontrado")="","-",_xlfn.IFNA(VLOOKUP(C44,BaseDatos[[#All],[Llave]:[Objetivo Geográfico]],17,0),"-")))</f>
        <v/>
      </c>
    </row>
    <row r="45" spans="1:13" x14ac:dyDescent="0.35">
      <c r="A45" s="44"/>
      <c r="B45" s="46"/>
      <c r="C45" s="44"/>
      <c r="D45" s="46"/>
      <c r="E45" s="43" t="str">
        <f>IF(C45="","",IF(_xlfn.IFNA(VLOOKUP(C45,BaseDatos[[#All],[Llave]:[Objetivo Geográfico]],6,0),"No encontrado")="","-",_xlfn.IFNA(VLOOKUP(C45,BaseDatos[[#All],[Llave]:[Objetivo Geográfico]],6,0),"-")))</f>
        <v/>
      </c>
      <c r="F45" s="45" t="str">
        <f>IF(C45="","",IF(_xlfn.IFNA(VLOOKUP(C45,BaseDatos[[#All],[Llave]:[Por Definir4]],13,0),"No encontrado")="","-",_xlfn.IFNA(VLOOKUP(C45,BaseDatos[[#All],[Llave]:[Por Definir4]],13,0),"-")))</f>
        <v/>
      </c>
      <c r="G45" s="43" t="str">
        <f>IF(C45="","",IF(_xlfn.IFNA(VLOOKUP(C45,BaseDatos[[#All],[Llave]:[Objetivo Geográfico]],2,0),"No disponible en la Base de Datos")="","-",_xlfn.IFNA(VLOOKUP(C45,BaseDatos[[#All],[Llave]:[Objetivo Geográfico]],2,0),"No disponible en la Base de Datos")))</f>
        <v/>
      </c>
      <c r="H45" s="43" t="str">
        <f>IF(C45="","",IF(_xlfn.IFNA(VLOOKUP(C45,BaseDatos[[#All],[Llave]:[Objetivo Geográfico]],11,0),"No encontrado")="","-",_xlfn.IFNA(VLOOKUP(C45,BaseDatos[[#All],[Llave]:[Objetivo Geográfico]],11,0),"-")))</f>
        <v/>
      </c>
      <c r="I45" s="43" t="str">
        <f>IF(C45="","",IF(_xlfn.IFNA(VLOOKUP(C45,BaseDatos[[#All],[Llave]:[Objetivo Geográfico]],12,0),"No encontrado")="","-",_xlfn.IFNA(VLOOKUP(C45,BaseDatos[[#All],[Llave]:[Objetivo Geográfico]],12,0),"-")))</f>
        <v/>
      </c>
      <c r="J45" s="2" t="str">
        <f>IF(C45="","",IF(_xlfn.IFNA(VLOOKUP(C45,BaseDatos[[#All],[Llave]:[Por Definir4]],14,0),"No encontrado")="","-",_xlfn.IFNA(VLOOKUP(C45,BaseDatos[[#All],[Llave]:[Objetivo Geográfico]],14,0),"-")))</f>
        <v/>
      </c>
      <c r="K45" s="2" t="str">
        <f>IF(C45="","",IF(_xlfn.IFNA(VLOOKUP(C45,BaseDatos[[#All],[Llave]:[Por Definir4]],15,0),"No encontrado")="","-",_xlfn.IFNA(VLOOKUP(C45,BaseDatos[[#All],[Llave]:[Objetivo Geográfico]],15,0),"-")))</f>
        <v/>
      </c>
      <c r="L45" s="2" t="str">
        <f>IF(C45="","",IF(_xlfn.IFNA(VLOOKUP(C45,BaseDatos[[#All],[Llave]:[Por Definir4]],16,0),"No encontrado")="","-",_xlfn.IFNA(VLOOKUP(C45,BaseDatos[[#All],[Llave]:[Objetivo Geográfico]],16,0),"-")))</f>
        <v/>
      </c>
      <c r="M45" s="2" t="str">
        <f>IF(C45="","",IF(_xlfn.IFNA(VLOOKUP(C45,BaseDatos[[#All],[Llave]:[Por Definir4]],17,0),"No encontrado")="","-",_xlfn.IFNA(VLOOKUP(C45,BaseDatos[[#All],[Llave]:[Objetivo Geográfico]],17,0),"-")))</f>
        <v/>
      </c>
    </row>
    <row r="46" spans="1:13" x14ac:dyDescent="0.35">
      <c r="A46" s="44"/>
      <c r="B46" s="46"/>
      <c r="C46" s="44"/>
      <c r="D46" s="46"/>
      <c r="E46" s="43" t="str">
        <f>IF(C46="","",IF(_xlfn.IFNA(VLOOKUP(C46,BaseDatos[[#All],[Llave]:[Objetivo Geográfico]],6,0),"No encontrado")="","-",_xlfn.IFNA(VLOOKUP(C46,BaseDatos[[#All],[Llave]:[Objetivo Geográfico]],6,0),"-")))</f>
        <v/>
      </c>
      <c r="F46" s="45" t="str">
        <f>IF(C46="","",IF(_xlfn.IFNA(VLOOKUP(C46,BaseDatos[[#All],[Llave]:[Por Definir4]],13,0),"No encontrado")="","-",_xlfn.IFNA(VLOOKUP(C46,BaseDatos[[#All],[Llave]:[Por Definir4]],13,0),"-")))</f>
        <v/>
      </c>
      <c r="G46" s="43" t="str">
        <f>IF(C46="","",IF(_xlfn.IFNA(VLOOKUP(C46,BaseDatos[[#All],[Llave]:[Objetivo Geográfico]],2,0),"No disponible en la Base de Datos")="","-",_xlfn.IFNA(VLOOKUP(C46,BaseDatos[[#All],[Llave]:[Objetivo Geográfico]],2,0),"No disponible en la Base de Datos")))</f>
        <v/>
      </c>
      <c r="H46" s="43" t="str">
        <f>IF(C46="","",IF(_xlfn.IFNA(VLOOKUP(C46,BaseDatos[[#All],[Llave]:[Objetivo Geográfico]],11,0),"No encontrado")="","-",_xlfn.IFNA(VLOOKUP(C46,BaseDatos[[#All],[Llave]:[Objetivo Geográfico]],11,0),"-")))</f>
        <v/>
      </c>
      <c r="I46" s="43" t="str">
        <f>IF(C46="","",IF(_xlfn.IFNA(VLOOKUP(C46,BaseDatos[[#All],[Llave]:[Objetivo Geográfico]],12,0),"No encontrado")="","-",_xlfn.IFNA(VLOOKUP(C46,BaseDatos[[#All],[Llave]:[Objetivo Geográfico]],12,0),"-")))</f>
        <v/>
      </c>
      <c r="J46" s="2" t="str">
        <f>IF(C46="","",IF(_xlfn.IFNA(VLOOKUP(C46,BaseDatos[[#All],[Llave]:[Por Definir4]],14,0),"No encontrado")="","-",_xlfn.IFNA(VLOOKUP(C46,BaseDatos[[#All],[Llave]:[Objetivo Geográfico]],14,0),"-")))</f>
        <v/>
      </c>
      <c r="K46" s="2" t="str">
        <f>IF(C46="","",IF(_xlfn.IFNA(VLOOKUP(C46,BaseDatos[[#All],[Llave]:[Por Definir4]],15,0),"No encontrado")="","-",_xlfn.IFNA(VLOOKUP(C46,BaseDatos[[#All],[Llave]:[Objetivo Geográfico]],15,0),"-")))</f>
        <v/>
      </c>
      <c r="L46" s="2" t="str">
        <f>IF(C46="","",IF(_xlfn.IFNA(VLOOKUP(C46,BaseDatos[[#All],[Llave]:[Por Definir4]],16,0),"No encontrado")="","-",_xlfn.IFNA(VLOOKUP(C46,BaseDatos[[#All],[Llave]:[Objetivo Geográfico]],16,0),"-")))</f>
        <v/>
      </c>
      <c r="M46" s="2" t="str">
        <f>IF(C46="","",IF(_xlfn.IFNA(VLOOKUP(C46,BaseDatos[[#All],[Llave]:[Por Definir4]],17,0),"No encontrado")="","-",_xlfn.IFNA(VLOOKUP(C46,BaseDatos[[#All],[Llave]:[Objetivo Geográfico]],17,0),"-")))</f>
        <v/>
      </c>
    </row>
    <row r="47" spans="1:13" x14ac:dyDescent="0.35">
      <c r="A47" s="44"/>
      <c r="B47" s="46"/>
      <c r="C47" s="44"/>
      <c r="D47" s="46"/>
      <c r="E47" s="43" t="str">
        <f>IF(C47="","",IF(_xlfn.IFNA(VLOOKUP(C47,BaseDatos[[#All],[Llave]:[Objetivo Geográfico]],6,0),"No encontrado")="","-",_xlfn.IFNA(VLOOKUP(C47,BaseDatos[[#All],[Llave]:[Objetivo Geográfico]],6,0),"-")))</f>
        <v/>
      </c>
      <c r="F47" s="45" t="str">
        <f>IF(C47="","",IF(_xlfn.IFNA(VLOOKUP(C47,BaseDatos[[#All],[Llave]:[Por Definir4]],13,0),"No encontrado")="","-",_xlfn.IFNA(VLOOKUP(C47,BaseDatos[[#All],[Llave]:[Por Definir4]],13,0),"-")))</f>
        <v/>
      </c>
      <c r="G47" s="43" t="str">
        <f>IF(C47="","",IF(_xlfn.IFNA(VLOOKUP(C47,BaseDatos[[#All],[Llave]:[Objetivo Geográfico]],2,0),"No disponible en la Base de Datos")="","-",_xlfn.IFNA(VLOOKUP(C47,BaseDatos[[#All],[Llave]:[Objetivo Geográfico]],2,0),"No disponible en la Base de Datos")))</f>
        <v/>
      </c>
      <c r="H47" s="43" t="str">
        <f>IF(C47="","",IF(_xlfn.IFNA(VLOOKUP(C47,BaseDatos[[#All],[Llave]:[Objetivo Geográfico]],11,0),"No encontrado")="","-",_xlfn.IFNA(VLOOKUP(C47,BaseDatos[[#All],[Llave]:[Objetivo Geográfico]],11,0),"-")))</f>
        <v/>
      </c>
      <c r="I47" s="43" t="str">
        <f>IF(C47="","",IF(_xlfn.IFNA(VLOOKUP(C47,BaseDatos[[#All],[Llave]:[Objetivo Geográfico]],12,0),"No encontrado")="","-",_xlfn.IFNA(VLOOKUP(C47,BaseDatos[[#All],[Llave]:[Objetivo Geográfico]],12,0),"-")))</f>
        <v/>
      </c>
      <c r="J47" s="2" t="str">
        <f>IF(C47="","",IF(_xlfn.IFNA(VLOOKUP(C47,BaseDatos[[#All],[Llave]:[Por Definir4]],14,0),"No encontrado")="","-",_xlfn.IFNA(VLOOKUP(C47,BaseDatos[[#All],[Llave]:[Objetivo Geográfico]],14,0),"-")))</f>
        <v/>
      </c>
      <c r="K47" s="2" t="str">
        <f>IF(C47="","",IF(_xlfn.IFNA(VLOOKUP(C47,BaseDatos[[#All],[Llave]:[Por Definir4]],15,0),"No encontrado")="","-",_xlfn.IFNA(VLOOKUP(C47,BaseDatos[[#All],[Llave]:[Objetivo Geográfico]],15,0),"-")))</f>
        <v/>
      </c>
      <c r="L47" s="2" t="str">
        <f>IF(C47="","",IF(_xlfn.IFNA(VLOOKUP(C47,BaseDatos[[#All],[Llave]:[Por Definir4]],16,0),"No encontrado")="","-",_xlfn.IFNA(VLOOKUP(C47,BaseDatos[[#All],[Llave]:[Objetivo Geográfico]],16,0),"-")))</f>
        <v/>
      </c>
      <c r="M47" s="2" t="str">
        <f>IF(C47="","",IF(_xlfn.IFNA(VLOOKUP(C47,BaseDatos[[#All],[Llave]:[Por Definir4]],17,0),"No encontrado")="","-",_xlfn.IFNA(VLOOKUP(C47,BaseDatos[[#All],[Llave]:[Objetivo Geográfico]],17,0),"-")))</f>
        <v/>
      </c>
    </row>
    <row r="48" spans="1:13" x14ac:dyDescent="0.35">
      <c r="A48" s="44"/>
      <c r="B48" s="46"/>
      <c r="C48" s="44"/>
      <c r="D48" s="46"/>
      <c r="E48" s="43" t="str">
        <f>IF(C48="","",IF(_xlfn.IFNA(VLOOKUP(C48,BaseDatos[[#All],[Llave]:[Objetivo Geográfico]],6,0),"No encontrado")="","-",_xlfn.IFNA(VLOOKUP(C48,BaseDatos[[#All],[Llave]:[Objetivo Geográfico]],6,0),"-")))</f>
        <v/>
      </c>
      <c r="F48" s="45" t="str">
        <f>IF(C48="","",IF(_xlfn.IFNA(VLOOKUP(C48,BaseDatos[[#All],[Llave]:[Por Definir4]],13,0),"No encontrado")="","-",_xlfn.IFNA(VLOOKUP(C48,BaseDatos[[#All],[Llave]:[Por Definir4]],13,0),"-")))</f>
        <v/>
      </c>
      <c r="G48" s="43" t="str">
        <f>IF(C48="","",IF(_xlfn.IFNA(VLOOKUP(C48,BaseDatos[[#All],[Llave]:[Objetivo Geográfico]],2,0),"No disponible en la Base de Datos")="","-",_xlfn.IFNA(VLOOKUP(C48,BaseDatos[[#All],[Llave]:[Objetivo Geográfico]],2,0),"No disponible en la Base de Datos")))</f>
        <v/>
      </c>
      <c r="H48" s="43" t="str">
        <f>IF(C48="","",IF(_xlfn.IFNA(VLOOKUP(C48,BaseDatos[[#All],[Llave]:[Objetivo Geográfico]],11,0),"No encontrado")="","-",_xlfn.IFNA(VLOOKUP(C48,BaseDatos[[#All],[Llave]:[Objetivo Geográfico]],11,0),"-")))</f>
        <v/>
      </c>
      <c r="I48" s="43" t="str">
        <f>IF(C48="","",IF(_xlfn.IFNA(VLOOKUP(C48,BaseDatos[[#All],[Llave]:[Objetivo Geográfico]],12,0),"No encontrado")="","-",_xlfn.IFNA(VLOOKUP(C48,BaseDatos[[#All],[Llave]:[Objetivo Geográfico]],12,0),"-")))</f>
        <v/>
      </c>
      <c r="J48" s="2" t="str">
        <f>IF(C48="","",IF(_xlfn.IFNA(VLOOKUP(C48,BaseDatos[[#All],[Llave]:[Por Definir4]],14,0),"No encontrado")="","-",_xlfn.IFNA(VLOOKUP(C48,BaseDatos[[#All],[Llave]:[Objetivo Geográfico]],14,0),"-")))</f>
        <v/>
      </c>
      <c r="K48" s="2" t="str">
        <f>IF(C48="","",IF(_xlfn.IFNA(VLOOKUP(C48,BaseDatos[[#All],[Llave]:[Por Definir4]],15,0),"No encontrado")="","-",_xlfn.IFNA(VLOOKUP(C48,BaseDatos[[#All],[Llave]:[Objetivo Geográfico]],15,0),"-")))</f>
        <v/>
      </c>
      <c r="L48" s="2" t="str">
        <f>IF(C48="","",IF(_xlfn.IFNA(VLOOKUP(C48,BaseDatos[[#All],[Llave]:[Por Definir4]],16,0),"No encontrado")="","-",_xlfn.IFNA(VLOOKUP(C48,BaseDatos[[#All],[Llave]:[Objetivo Geográfico]],16,0),"-")))</f>
        <v/>
      </c>
      <c r="M48" s="2" t="str">
        <f>IF(C48="","",IF(_xlfn.IFNA(VLOOKUP(C48,BaseDatos[[#All],[Llave]:[Por Definir4]],17,0),"No encontrado")="","-",_xlfn.IFNA(VLOOKUP(C48,BaseDatos[[#All],[Llave]:[Objetivo Geográfico]],17,0),"-")))</f>
        <v/>
      </c>
    </row>
    <row r="49" spans="1:13" x14ac:dyDescent="0.35">
      <c r="A49" s="44"/>
      <c r="B49" s="46"/>
      <c r="C49" s="44"/>
      <c r="D49" s="46"/>
      <c r="E49" s="43" t="str">
        <f>IF(C49="","",IF(_xlfn.IFNA(VLOOKUP(C49,BaseDatos[[#All],[Llave]:[Objetivo Geográfico]],6,0),"No encontrado")="","-",_xlfn.IFNA(VLOOKUP(C49,BaseDatos[[#All],[Llave]:[Objetivo Geográfico]],6,0),"-")))</f>
        <v/>
      </c>
      <c r="F49" s="45" t="str">
        <f>IF(C49="","",IF(_xlfn.IFNA(VLOOKUP(C49,BaseDatos[[#All],[Llave]:[Por Definir4]],13,0),"No encontrado")="","-",_xlfn.IFNA(VLOOKUP(C49,BaseDatos[[#All],[Llave]:[Por Definir4]],13,0),"-")))</f>
        <v/>
      </c>
      <c r="G49" s="43" t="str">
        <f>IF(C49="","",IF(_xlfn.IFNA(VLOOKUP(C49,BaseDatos[[#All],[Llave]:[Objetivo Geográfico]],2,0),"No disponible en la Base de Datos")="","-",_xlfn.IFNA(VLOOKUP(C49,BaseDatos[[#All],[Llave]:[Objetivo Geográfico]],2,0),"No disponible en la Base de Datos")))</f>
        <v/>
      </c>
      <c r="H49" s="43" t="str">
        <f>IF(C49="","",IF(_xlfn.IFNA(VLOOKUP(C49,BaseDatos[[#All],[Llave]:[Objetivo Geográfico]],11,0),"No encontrado")="","-",_xlfn.IFNA(VLOOKUP(C49,BaseDatos[[#All],[Llave]:[Objetivo Geográfico]],11,0),"-")))</f>
        <v/>
      </c>
      <c r="I49" s="43" t="str">
        <f>IF(C49="","",IF(_xlfn.IFNA(VLOOKUP(C49,BaseDatos[[#All],[Llave]:[Objetivo Geográfico]],12,0),"No encontrado")="","-",_xlfn.IFNA(VLOOKUP(C49,BaseDatos[[#All],[Llave]:[Objetivo Geográfico]],12,0),"-")))</f>
        <v/>
      </c>
      <c r="J49" s="2" t="str">
        <f>IF(C49="","",IF(_xlfn.IFNA(VLOOKUP(C49,BaseDatos[[#All],[Llave]:[Por Definir4]],14,0),"No encontrado")="","-",_xlfn.IFNA(VLOOKUP(C49,BaseDatos[[#All],[Llave]:[Objetivo Geográfico]],14,0),"-")))</f>
        <v/>
      </c>
      <c r="K49" s="2" t="str">
        <f>IF(C49="","",IF(_xlfn.IFNA(VLOOKUP(C49,BaseDatos[[#All],[Llave]:[Por Definir4]],15,0),"No encontrado")="","-",_xlfn.IFNA(VLOOKUP(C49,BaseDatos[[#All],[Llave]:[Objetivo Geográfico]],15,0),"-")))</f>
        <v/>
      </c>
      <c r="L49" s="2" t="str">
        <f>IF(C49="","",IF(_xlfn.IFNA(VLOOKUP(C49,BaseDatos[[#All],[Llave]:[Por Definir4]],16,0),"No encontrado")="","-",_xlfn.IFNA(VLOOKUP(C49,BaseDatos[[#All],[Llave]:[Objetivo Geográfico]],16,0),"-")))</f>
        <v/>
      </c>
      <c r="M49" s="2" t="str">
        <f>IF(C49="","",IF(_xlfn.IFNA(VLOOKUP(C49,BaseDatos[[#All],[Llave]:[Por Definir4]],17,0),"No encontrado")="","-",_xlfn.IFNA(VLOOKUP(C49,BaseDatos[[#All],[Llave]:[Objetivo Geográfico]],17,0),"-")))</f>
        <v/>
      </c>
    </row>
    <row r="50" spans="1:13" x14ac:dyDescent="0.35">
      <c r="A50" s="44"/>
      <c r="B50" s="46"/>
      <c r="C50" s="44"/>
      <c r="D50" s="46"/>
      <c r="E50" s="43" t="str">
        <f>IF(C50="","",IF(_xlfn.IFNA(VLOOKUP(C50,BaseDatos[[#All],[Llave]:[Objetivo Geográfico]],6,0),"No encontrado")="","-",_xlfn.IFNA(VLOOKUP(C50,BaseDatos[[#All],[Llave]:[Objetivo Geográfico]],6,0),"-")))</f>
        <v/>
      </c>
      <c r="F50" s="45" t="str">
        <f>IF(C50="","",IF(_xlfn.IFNA(VLOOKUP(C50,BaseDatos[[#All],[Llave]:[Por Definir4]],13,0),"No encontrado")="","-",_xlfn.IFNA(VLOOKUP(C50,BaseDatos[[#All],[Llave]:[Por Definir4]],13,0),"-")))</f>
        <v/>
      </c>
      <c r="G50" s="43" t="str">
        <f>IF(C50="","",IF(_xlfn.IFNA(VLOOKUP(C50,BaseDatos[[#All],[Llave]:[Objetivo Geográfico]],2,0),"No disponible en la Base de Datos")="","-",_xlfn.IFNA(VLOOKUP(C50,BaseDatos[[#All],[Llave]:[Objetivo Geográfico]],2,0),"No disponible en la Base de Datos")))</f>
        <v/>
      </c>
      <c r="H50" s="43" t="str">
        <f>IF(C50="","",IF(_xlfn.IFNA(VLOOKUP(C50,BaseDatos[[#All],[Llave]:[Objetivo Geográfico]],11,0),"No encontrado")="","-",_xlfn.IFNA(VLOOKUP(C50,BaseDatos[[#All],[Llave]:[Objetivo Geográfico]],11,0),"-")))</f>
        <v/>
      </c>
      <c r="I50" s="43" t="str">
        <f>IF(C50="","",IF(_xlfn.IFNA(VLOOKUP(C50,BaseDatos[[#All],[Llave]:[Objetivo Geográfico]],12,0),"No encontrado")="","-",_xlfn.IFNA(VLOOKUP(C50,BaseDatos[[#All],[Llave]:[Objetivo Geográfico]],12,0),"-")))</f>
        <v/>
      </c>
      <c r="J50" s="2" t="str">
        <f>IF(C50="","",IF(_xlfn.IFNA(VLOOKUP(C50,BaseDatos[[#All],[Llave]:[Por Definir4]],14,0),"No encontrado")="","-",_xlfn.IFNA(VLOOKUP(C50,BaseDatos[[#All],[Llave]:[Objetivo Geográfico]],14,0),"-")))</f>
        <v/>
      </c>
      <c r="K50" s="2" t="str">
        <f>IF(C50="","",IF(_xlfn.IFNA(VLOOKUP(C50,BaseDatos[[#All],[Llave]:[Por Definir4]],15,0),"No encontrado")="","-",_xlfn.IFNA(VLOOKUP(C50,BaseDatos[[#All],[Llave]:[Objetivo Geográfico]],15,0),"-")))</f>
        <v/>
      </c>
      <c r="L50" s="2" t="str">
        <f>IF(C50="","",IF(_xlfn.IFNA(VLOOKUP(C50,BaseDatos[[#All],[Llave]:[Por Definir4]],16,0),"No encontrado")="","-",_xlfn.IFNA(VLOOKUP(C50,BaseDatos[[#All],[Llave]:[Objetivo Geográfico]],16,0),"-")))</f>
        <v/>
      </c>
      <c r="M50" s="2" t="str">
        <f>IF(C50="","",IF(_xlfn.IFNA(VLOOKUP(C50,BaseDatos[[#All],[Llave]:[Por Definir4]],17,0),"No encontrado")="","-",_xlfn.IFNA(VLOOKUP(C50,BaseDatos[[#All],[Llave]:[Objetivo Geográfico]],17,0),"-")))</f>
        <v/>
      </c>
    </row>
    <row r="51" spans="1:13" x14ac:dyDescent="0.35">
      <c r="A51" s="44"/>
      <c r="B51" s="46"/>
      <c r="C51" s="44"/>
      <c r="D51" s="46"/>
      <c r="E51" s="43" t="str">
        <f>IF(C51="","",IF(_xlfn.IFNA(VLOOKUP(C51,BaseDatos[[#All],[Llave]:[Objetivo Geográfico]],6,0),"No encontrado")="","-",_xlfn.IFNA(VLOOKUP(C51,BaseDatos[[#All],[Llave]:[Objetivo Geográfico]],6,0),"-")))</f>
        <v/>
      </c>
      <c r="F51" s="45" t="str">
        <f>IF(C51="","",IF(_xlfn.IFNA(VLOOKUP(C51,BaseDatos[[#All],[Llave]:[Por Definir4]],13,0),"No encontrado")="","-",_xlfn.IFNA(VLOOKUP(C51,BaseDatos[[#All],[Llave]:[Por Definir4]],13,0),"-")))</f>
        <v/>
      </c>
      <c r="G51" s="43" t="str">
        <f>IF(C51="","",IF(_xlfn.IFNA(VLOOKUP(C51,BaseDatos[[#All],[Llave]:[Objetivo Geográfico]],2,0),"No disponible en la Base de Datos")="","-",_xlfn.IFNA(VLOOKUP(C51,BaseDatos[[#All],[Llave]:[Objetivo Geográfico]],2,0),"No disponible en la Base de Datos")))</f>
        <v/>
      </c>
      <c r="H51" s="43" t="str">
        <f>IF(C51="","",IF(_xlfn.IFNA(VLOOKUP(C51,BaseDatos[[#All],[Llave]:[Objetivo Geográfico]],11,0),"No encontrado")="","-",_xlfn.IFNA(VLOOKUP(C51,BaseDatos[[#All],[Llave]:[Objetivo Geográfico]],11,0),"-")))</f>
        <v/>
      </c>
      <c r="I51" s="43" t="str">
        <f>IF(C51="","",IF(_xlfn.IFNA(VLOOKUP(C51,BaseDatos[[#All],[Llave]:[Objetivo Geográfico]],12,0),"No encontrado")="","-",_xlfn.IFNA(VLOOKUP(C51,BaseDatos[[#All],[Llave]:[Objetivo Geográfico]],12,0),"-")))</f>
        <v/>
      </c>
      <c r="J51" s="2" t="str">
        <f>IF(C51="","",IF(_xlfn.IFNA(VLOOKUP(C51,BaseDatos[[#All],[Llave]:[Por Definir4]],14,0),"No encontrado")="","-",_xlfn.IFNA(VLOOKUP(C51,BaseDatos[[#All],[Llave]:[Objetivo Geográfico]],14,0),"-")))</f>
        <v/>
      </c>
      <c r="K51" s="2" t="str">
        <f>IF(C51="","",IF(_xlfn.IFNA(VLOOKUP(C51,BaseDatos[[#All],[Llave]:[Por Definir4]],15,0),"No encontrado")="","-",_xlfn.IFNA(VLOOKUP(C51,BaseDatos[[#All],[Llave]:[Objetivo Geográfico]],15,0),"-")))</f>
        <v/>
      </c>
      <c r="L51" s="2" t="str">
        <f>IF(C51="","",IF(_xlfn.IFNA(VLOOKUP(C51,BaseDatos[[#All],[Llave]:[Por Definir4]],16,0),"No encontrado")="","-",_xlfn.IFNA(VLOOKUP(C51,BaseDatos[[#All],[Llave]:[Objetivo Geográfico]],16,0),"-")))</f>
        <v/>
      </c>
      <c r="M51" s="2" t="str">
        <f>IF(C51="","",IF(_xlfn.IFNA(VLOOKUP(C51,BaseDatos[[#All],[Llave]:[Por Definir4]],17,0),"No encontrado")="","-",_xlfn.IFNA(VLOOKUP(C51,BaseDatos[[#All],[Llave]:[Objetivo Geográfico]],17,0),"-")))</f>
        <v/>
      </c>
    </row>
    <row r="52" spans="1:13" x14ac:dyDescent="0.35">
      <c r="A52" s="44"/>
      <c r="B52" s="46"/>
      <c r="C52" s="44"/>
      <c r="D52" s="46"/>
      <c r="E52" s="43" t="str">
        <f>IF(C52="","",IF(_xlfn.IFNA(VLOOKUP(C52,BaseDatos[[#All],[Llave]:[Objetivo Geográfico]],6,0),"No encontrado")="","-",_xlfn.IFNA(VLOOKUP(C52,BaseDatos[[#All],[Llave]:[Objetivo Geográfico]],6,0),"-")))</f>
        <v/>
      </c>
      <c r="F52" s="45" t="str">
        <f>IF(C52="","",IF(_xlfn.IFNA(VLOOKUP(C52,BaseDatos[[#All],[Llave]:[Por Definir4]],13,0),"No encontrado")="","-",_xlfn.IFNA(VLOOKUP(C52,BaseDatos[[#All],[Llave]:[Por Definir4]],13,0),"-")))</f>
        <v/>
      </c>
      <c r="G52" s="43" t="str">
        <f>IF(C52="","",IF(_xlfn.IFNA(VLOOKUP(C52,BaseDatos[[#All],[Llave]:[Objetivo Geográfico]],2,0),"No disponible en la Base de Datos")="","-",_xlfn.IFNA(VLOOKUP(C52,BaseDatos[[#All],[Llave]:[Objetivo Geográfico]],2,0),"No disponible en la Base de Datos")))</f>
        <v/>
      </c>
      <c r="H52" s="43" t="str">
        <f>IF(C52="","",IF(_xlfn.IFNA(VLOOKUP(C52,BaseDatos[[#All],[Llave]:[Objetivo Geográfico]],11,0),"No encontrado")="","-",_xlfn.IFNA(VLOOKUP(C52,BaseDatos[[#All],[Llave]:[Objetivo Geográfico]],11,0),"-")))</f>
        <v/>
      </c>
      <c r="I52" s="43" t="str">
        <f>IF(C52="","",IF(_xlfn.IFNA(VLOOKUP(C52,BaseDatos[[#All],[Llave]:[Objetivo Geográfico]],12,0),"No encontrado")="","-",_xlfn.IFNA(VLOOKUP(C52,BaseDatos[[#All],[Llave]:[Objetivo Geográfico]],12,0),"-")))</f>
        <v/>
      </c>
      <c r="J52" s="2" t="str">
        <f>IF(C52="","",IF(_xlfn.IFNA(VLOOKUP(C52,BaseDatos[[#All],[Llave]:[Por Definir4]],14,0),"No encontrado")="","-",_xlfn.IFNA(VLOOKUP(C52,BaseDatos[[#All],[Llave]:[Objetivo Geográfico]],14,0),"-")))</f>
        <v/>
      </c>
      <c r="K52" s="2" t="str">
        <f>IF(C52="","",IF(_xlfn.IFNA(VLOOKUP(C52,BaseDatos[[#All],[Llave]:[Por Definir4]],15,0),"No encontrado")="","-",_xlfn.IFNA(VLOOKUP(C52,BaseDatos[[#All],[Llave]:[Objetivo Geográfico]],15,0),"-")))</f>
        <v/>
      </c>
      <c r="L52" s="2" t="str">
        <f>IF(C52="","",IF(_xlfn.IFNA(VLOOKUP(C52,BaseDatos[[#All],[Llave]:[Por Definir4]],16,0),"No encontrado")="","-",_xlfn.IFNA(VLOOKUP(C52,BaseDatos[[#All],[Llave]:[Objetivo Geográfico]],16,0),"-")))</f>
        <v/>
      </c>
      <c r="M52" s="2" t="str">
        <f>IF(C52="","",IF(_xlfn.IFNA(VLOOKUP(C52,BaseDatos[[#All],[Llave]:[Por Definir4]],17,0),"No encontrado")="","-",_xlfn.IFNA(VLOOKUP(C52,BaseDatos[[#All],[Llave]:[Objetivo Geográfico]],17,0),"-")))</f>
        <v/>
      </c>
    </row>
    <row r="53" spans="1:13" x14ac:dyDescent="0.35">
      <c r="A53" s="44"/>
      <c r="B53" s="46"/>
      <c r="C53" s="44"/>
      <c r="D53" s="46"/>
      <c r="E53" s="43" t="str">
        <f>IF(C53="","",IF(_xlfn.IFNA(VLOOKUP(C53,BaseDatos[[#All],[Llave]:[Objetivo Geográfico]],6,0),"No encontrado")="","-",_xlfn.IFNA(VLOOKUP(C53,BaseDatos[[#All],[Llave]:[Objetivo Geográfico]],6,0),"-")))</f>
        <v/>
      </c>
      <c r="F53" s="45" t="str">
        <f>IF(C53="","",IF(_xlfn.IFNA(VLOOKUP(C53,BaseDatos[[#All],[Llave]:[Por Definir4]],13,0),"No encontrado")="","-",_xlfn.IFNA(VLOOKUP(C53,BaseDatos[[#All],[Llave]:[Por Definir4]],13,0),"-")))</f>
        <v/>
      </c>
      <c r="G53" s="43" t="str">
        <f>IF(C53="","",IF(_xlfn.IFNA(VLOOKUP(C53,BaseDatos[[#All],[Llave]:[Objetivo Geográfico]],2,0),"No disponible en la Base de Datos")="","-",_xlfn.IFNA(VLOOKUP(C53,BaseDatos[[#All],[Llave]:[Objetivo Geográfico]],2,0),"No disponible en la Base de Datos")))</f>
        <v/>
      </c>
      <c r="H53" s="43" t="str">
        <f>IF(C53="","",IF(_xlfn.IFNA(VLOOKUP(C53,BaseDatos[[#All],[Llave]:[Objetivo Geográfico]],11,0),"No encontrado")="","-",_xlfn.IFNA(VLOOKUP(C53,BaseDatos[[#All],[Llave]:[Objetivo Geográfico]],11,0),"-")))</f>
        <v/>
      </c>
      <c r="I53" s="43" t="str">
        <f>IF(C53="","",IF(_xlfn.IFNA(VLOOKUP(C53,BaseDatos[[#All],[Llave]:[Objetivo Geográfico]],12,0),"No encontrado")="","-",_xlfn.IFNA(VLOOKUP(C53,BaseDatos[[#All],[Llave]:[Objetivo Geográfico]],12,0),"-")))</f>
        <v/>
      </c>
      <c r="J53" s="2" t="str">
        <f>IF(C53="","",IF(_xlfn.IFNA(VLOOKUP(C53,BaseDatos[[#All],[Llave]:[Por Definir4]],14,0),"No encontrado")="","-",_xlfn.IFNA(VLOOKUP(C53,BaseDatos[[#All],[Llave]:[Objetivo Geográfico]],14,0),"-")))</f>
        <v/>
      </c>
      <c r="K53" s="2" t="str">
        <f>IF(C53="","",IF(_xlfn.IFNA(VLOOKUP(C53,BaseDatos[[#All],[Llave]:[Por Definir4]],15,0),"No encontrado")="","-",_xlfn.IFNA(VLOOKUP(C53,BaseDatos[[#All],[Llave]:[Objetivo Geográfico]],15,0),"-")))</f>
        <v/>
      </c>
      <c r="L53" s="2" t="str">
        <f>IF(C53="","",IF(_xlfn.IFNA(VLOOKUP(C53,BaseDatos[[#All],[Llave]:[Por Definir4]],16,0),"No encontrado")="","-",_xlfn.IFNA(VLOOKUP(C53,BaseDatos[[#All],[Llave]:[Objetivo Geográfico]],16,0),"-")))</f>
        <v/>
      </c>
      <c r="M53" s="2" t="str">
        <f>IF(C53="","",IF(_xlfn.IFNA(VLOOKUP(C53,BaseDatos[[#All],[Llave]:[Por Definir4]],17,0),"No encontrado")="","-",_xlfn.IFNA(VLOOKUP(C53,BaseDatos[[#All],[Llave]:[Objetivo Geográfico]],17,0),"-")))</f>
        <v/>
      </c>
    </row>
    <row r="54" spans="1:13" x14ac:dyDescent="0.35">
      <c r="A54" s="44"/>
      <c r="B54" s="46"/>
      <c r="C54" s="44"/>
      <c r="D54" s="46"/>
      <c r="E54" s="43" t="str">
        <f>IF(C54="","",IF(_xlfn.IFNA(VLOOKUP(C54,BaseDatos[[#All],[Llave]:[Objetivo Geográfico]],6,0),"No encontrado")="","-",_xlfn.IFNA(VLOOKUP(C54,BaseDatos[[#All],[Llave]:[Objetivo Geográfico]],6,0),"-")))</f>
        <v/>
      </c>
      <c r="F54" s="45" t="str">
        <f>IF(C54="","",IF(_xlfn.IFNA(VLOOKUP(C54,BaseDatos[[#All],[Llave]:[Por Definir4]],13,0),"No encontrado")="","-",_xlfn.IFNA(VLOOKUP(C54,BaseDatos[[#All],[Llave]:[Por Definir4]],13,0),"-")))</f>
        <v/>
      </c>
      <c r="G54" s="43" t="str">
        <f>IF(C54="","",IF(_xlfn.IFNA(VLOOKUP(C54,BaseDatos[[#All],[Llave]:[Objetivo Geográfico]],2,0),"No disponible en la Base de Datos")="","-",_xlfn.IFNA(VLOOKUP(C54,BaseDatos[[#All],[Llave]:[Objetivo Geográfico]],2,0),"No disponible en la Base de Datos")))</f>
        <v/>
      </c>
      <c r="H54" s="43" t="str">
        <f>IF(C54="","",IF(_xlfn.IFNA(VLOOKUP(C54,BaseDatos[[#All],[Llave]:[Objetivo Geográfico]],11,0),"No encontrado")="","-",_xlfn.IFNA(VLOOKUP(C54,BaseDatos[[#All],[Llave]:[Objetivo Geográfico]],11,0),"-")))</f>
        <v/>
      </c>
      <c r="I54" s="43" t="str">
        <f>IF(C54="","",IF(_xlfn.IFNA(VLOOKUP(C54,BaseDatos[[#All],[Llave]:[Objetivo Geográfico]],12,0),"No encontrado")="","-",_xlfn.IFNA(VLOOKUP(C54,BaseDatos[[#All],[Llave]:[Objetivo Geográfico]],12,0),"-")))</f>
        <v/>
      </c>
      <c r="J54" s="2" t="str">
        <f>IF(C54="","",IF(_xlfn.IFNA(VLOOKUP(C54,BaseDatos[[#All],[Llave]:[Por Definir4]],14,0),"No encontrado")="","-",_xlfn.IFNA(VLOOKUP(C54,BaseDatos[[#All],[Llave]:[Objetivo Geográfico]],14,0),"-")))</f>
        <v/>
      </c>
      <c r="K54" s="2" t="str">
        <f>IF(C54="","",IF(_xlfn.IFNA(VLOOKUP(C54,BaseDatos[[#All],[Llave]:[Por Definir4]],15,0),"No encontrado")="","-",_xlfn.IFNA(VLOOKUP(C54,BaseDatos[[#All],[Llave]:[Objetivo Geográfico]],15,0),"-")))</f>
        <v/>
      </c>
      <c r="L54" s="2" t="str">
        <f>IF(C54="","",IF(_xlfn.IFNA(VLOOKUP(C54,BaseDatos[[#All],[Llave]:[Por Definir4]],16,0),"No encontrado")="","-",_xlfn.IFNA(VLOOKUP(C54,BaseDatos[[#All],[Llave]:[Objetivo Geográfico]],16,0),"-")))</f>
        <v/>
      </c>
      <c r="M54" s="2" t="str">
        <f>IF(C54="","",IF(_xlfn.IFNA(VLOOKUP(C54,BaseDatos[[#All],[Llave]:[Por Definir4]],17,0),"No encontrado")="","-",_xlfn.IFNA(VLOOKUP(C54,BaseDatos[[#All],[Llave]:[Objetivo Geográfico]],17,0),"-")))</f>
        <v/>
      </c>
    </row>
    <row r="55" spans="1:13" x14ac:dyDescent="0.35">
      <c r="A55" s="44"/>
      <c r="B55" s="46"/>
      <c r="C55" s="44"/>
      <c r="D55" s="46"/>
      <c r="E55" s="43" t="str">
        <f>IF(C55="","",IF(_xlfn.IFNA(VLOOKUP(C55,BaseDatos[[#All],[Llave]:[Objetivo Geográfico]],6,0),"No encontrado")="","-",_xlfn.IFNA(VLOOKUP(C55,BaseDatos[[#All],[Llave]:[Objetivo Geográfico]],6,0),"-")))</f>
        <v/>
      </c>
      <c r="F55" s="45" t="str">
        <f>IF(C55="","",IF(_xlfn.IFNA(VLOOKUP(C55,BaseDatos[[#All],[Llave]:[Por Definir4]],13,0),"No encontrado")="","-",_xlfn.IFNA(VLOOKUP(C55,BaseDatos[[#All],[Llave]:[Por Definir4]],13,0),"-")))</f>
        <v/>
      </c>
      <c r="G55" s="43" t="str">
        <f>IF(C55="","",IF(_xlfn.IFNA(VLOOKUP(C55,BaseDatos[[#All],[Llave]:[Objetivo Geográfico]],2,0),"No disponible en la Base de Datos")="","-",_xlfn.IFNA(VLOOKUP(C55,BaseDatos[[#All],[Llave]:[Objetivo Geográfico]],2,0),"No disponible en la Base de Datos")))</f>
        <v/>
      </c>
      <c r="H55" s="43" t="str">
        <f>IF(C55="","",IF(_xlfn.IFNA(VLOOKUP(C55,BaseDatos[[#All],[Llave]:[Objetivo Geográfico]],11,0),"No encontrado")="","-",_xlfn.IFNA(VLOOKUP(C55,BaseDatos[[#All],[Llave]:[Objetivo Geográfico]],11,0),"-")))</f>
        <v/>
      </c>
      <c r="I55" s="43" t="str">
        <f>IF(C55="","",IF(_xlfn.IFNA(VLOOKUP(C55,BaseDatos[[#All],[Llave]:[Objetivo Geográfico]],12,0),"No encontrado")="","-",_xlfn.IFNA(VLOOKUP(C55,BaseDatos[[#All],[Llave]:[Objetivo Geográfico]],12,0),"-")))</f>
        <v/>
      </c>
      <c r="J55" s="2" t="str">
        <f>IF(C55="","",IF(_xlfn.IFNA(VLOOKUP(C55,BaseDatos[[#All],[Llave]:[Por Definir4]],14,0),"No encontrado")="","-",_xlfn.IFNA(VLOOKUP(C55,BaseDatos[[#All],[Llave]:[Objetivo Geográfico]],14,0),"-")))</f>
        <v/>
      </c>
      <c r="K55" s="2" t="str">
        <f>IF(C55="","",IF(_xlfn.IFNA(VLOOKUP(C55,BaseDatos[[#All],[Llave]:[Por Definir4]],15,0),"No encontrado")="","-",_xlfn.IFNA(VLOOKUP(C55,BaseDatos[[#All],[Llave]:[Objetivo Geográfico]],15,0),"-")))</f>
        <v/>
      </c>
      <c r="L55" s="2" t="str">
        <f>IF(C55="","",IF(_xlfn.IFNA(VLOOKUP(C55,BaseDatos[[#All],[Llave]:[Por Definir4]],16,0),"No encontrado")="","-",_xlfn.IFNA(VLOOKUP(C55,BaseDatos[[#All],[Llave]:[Objetivo Geográfico]],16,0),"-")))</f>
        <v/>
      </c>
      <c r="M55" s="2" t="str">
        <f>IF(C55="","",IF(_xlfn.IFNA(VLOOKUP(C55,BaseDatos[[#All],[Llave]:[Por Definir4]],17,0),"No encontrado")="","-",_xlfn.IFNA(VLOOKUP(C55,BaseDatos[[#All],[Llave]:[Objetivo Geográfico]],17,0),"-")))</f>
        <v/>
      </c>
    </row>
    <row r="56" spans="1:13" x14ac:dyDescent="0.35">
      <c r="A56" s="44"/>
      <c r="B56" s="46"/>
      <c r="C56" s="44"/>
      <c r="D56" s="46"/>
      <c r="E56" s="43" t="str">
        <f>IF(C56="","",IF(_xlfn.IFNA(VLOOKUP(C56,BaseDatos[[#All],[Llave]:[Objetivo Geográfico]],6,0),"No encontrado")="","-",_xlfn.IFNA(VLOOKUP(C56,BaseDatos[[#All],[Llave]:[Objetivo Geográfico]],6,0),"-")))</f>
        <v/>
      </c>
      <c r="F56" s="45" t="str">
        <f>IF(C56="","",IF(_xlfn.IFNA(VLOOKUP(C56,BaseDatos[[#All],[Llave]:[Por Definir4]],13,0),"No encontrado")="","-",_xlfn.IFNA(VLOOKUP(C56,BaseDatos[[#All],[Llave]:[Por Definir4]],13,0),"-")))</f>
        <v/>
      </c>
      <c r="G56" s="43" t="str">
        <f>IF(C56="","",IF(_xlfn.IFNA(VLOOKUP(C56,BaseDatos[[#All],[Llave]:[Objetivo Geográfico]],2,0),"No disponible en la Base de Datos")="","-",_xlfn.IFNA(VLOOKUP(C56,BaseDatos[[#All],[Llave]:[Objetivo Geográfico]],2,0),"No disponible en la Base de Datos")))</f>
        <v/>
      </c>
      <c r="H56" s="43" t="str">
        <f>IF(C56="","",IF(_xlfn.IFNA(VLOOKUP(C56,BaseDatos[[#All],[Llave]:[Objetivo Geográfico]],11,0),"No encontrado")="","-",_xlfn.IFNA(VLOOKUP(C56,BaseDatos[[#All],[Llave]:[Objetivo Geográfico]],11,0),"-")))</f>
        <v/>
      </c>
      <c r="I56" s="43" t="str">
        <f>IF(C56="","",IF(_xlfn.IFNA(VLOOKUP(C56,BaseDatos[[#All],[Llave]:[Objetivo Geográfico]],12,0),"No encontrado")="","-",_xlfn.IFNA(VLOOKUP(C56,BaseDatos[[#All],[Llave]:[Objetivo Geográfico]],12,0),"-")))</f>
        <v/>
      </c>
      <c r="J56" s="2" t="str">
        <f>IF(C56="","",IF(_xlfn.IFNA(VLOOKUP(C56,BaseDatos[[#All],[Llave]:[Por Definir4]],14,0),"No encontrado")="","-",_xlfn.IFNA(VLOOKUP(C56,BaseDatos[[#All],[Llave]:[Objetivo Geográfico]],14,0),"-")))</f>
        <v/>
      </c>
      <c r="K56" s="2" t="str">
        <f>IF(C56="","",IF(_xlfn.IFNA(VLOOKUP(C56,BaseDatos[[#All],[Llave]:[Por Definir4]],15,0),"No encontrado")="","-",_xlfn.IFNA(VLOOKUP(C56,BaseDatos[[#All],[Llave]:[Objetivo Geográfico]],15,0),"-")))</f>
        <v/>
      </c>
      <c r="L56" s="2" t="str">
        <f>IF(C56="","",IF(_xlfn.IFNA(VLOOKUP(C56,BaseDatos[[#All],[Llave]:[Por Definir4]],16,0),"No encontrado")="","-",_xlfn.IFNA(VLOOKUP(C56,BaseDatos[[#All],[Llave]:[Objetivo Geográfico]],16,0),"-")))</f>
        <v/>
      </c>
      <c r="M56" s="2" t="str">
        <f>IF(C56="","",IF(_xlfn.IFNA(VLOOKUP(C56,BaseDatos[[#All],[Llave]:[Por Definir4]],17,0),"No encontrado")="","-",_xlfn.IFNA(VLOOKUP(C56,BaseDatos[[#All],[Llave]:[Objetivo Geográfico]],17,0),"-")))</f>
        <v/>
      </c>
    </row>
    <row r="57" spans="1:13" x14ac:dyDescent="0.35">
      <c r="A57" s="44"/>
      <c r="B57" s="46"/>
      <c r="C57" s="44"/>
      <c r="D57" s="46"/>
      <c r="E57" s="43" t="str">
        <f>IF(C57="","",IF(_xlfn.IFNA(VLOOKUP(C57,BaseDatos[[#All],[Llave]:[Objetivo Geográfico]],6,0),"No encontrado")="","-",_xlfn.IFNA(VLOOKUP(C57,BaseDatos[[#All],[Llave]:[Objetivo Geográfico]],6,0),"-")))</f>
        <v/>
      </c>
      <c r="F57" s="45" t="str">
        <f>IF(C57="","",IF(_xlfn.IFNA(VLOOKUP(C57,BaseDatos[[#All],[Llave]:[Por Definir4]],13,0),"No encontrado")="","-",_xlfn.IFNA(VLOOKUP(C57,BaseDatos[[#All],[Llave]:[Por Definir4]],13,0),"-")))</f>
        <v/>
      </c>
      <c r="G57" s="43" t="str">
        <f>IF(C57="","",IF(_xlfn.IFNA(VLOOKUP(C57,BaseDatos[[#All],[Llave]:[Objetivo Geográfico]],2,0),"No disponible en la Base de Datos")="","-",_xlfn.IFNA(VLOOKUP(C57,BaseDatos[[#All],[Llave]:[Objetivo Geográfico]],2,0),"No disponible en la Base de Datos")))</f>
        <v/>
      </c>
      <c r="H57" s="43" t="str">
        <f>IF(C57="","",IF(_xlfn.IFNA(VLOOKUP(C57,BaseDatos[[#All],[Llave]:[Objetivo Geográfico]],11,0),"No encontrado")="","-",_xlfn.IFNA(VLOOKUP(C57,BaseDatos[[#All],[Llave]:[Objetivo Geográfico]],11,0),"-")))</f>
        <v/>
      </c>
      <c r="I57" s="43" t="str">
        <f>IF(C57="","",IF(_xlfn.IFNA(VLOOKUP(C57,BaseDatos[[#All],[Llave]:[Objetivo Geográfico]],12,0),"No encontrado")="","-",_xlfn.IFNA(VLOOKUP(C57,BaseDatos[[#All],[Llave]:[Objetivo Geográfico]],12,0),"-")))</f>
        <v/>
      </c>
      <c r="J57" s="2" t="str">
        <f>IF(C57="","",IF(_xlfn.IFNA(VLOOKUP(C57,BaseDatos[[#All],[Llave]:[Por Definir4]],14,0),"No encontrado")="","-",_xlfn.IFNA(VLOOKUP(C57,BaseDatos[[#All],[Llave]:[Objetivo Geográfico]],14,0),"-")))</f>
        <v/>
      </c>
      <c r="K57" s="2" t="str">
        <f>IF(C57="","",IF(_xlfn.IFNA(VLOOKUP(C57,BaseDatos[[#All],[Llave]:[Por Definir4]],15,0),"No encontrado")="","-",_xlfn.IFNA(VLOOKUP(C57,BaseDatos[[#All],[Llave]:[Objetivo Geográfico]],15,0),"-")))</f>
        <v/>
      </c>
      <c r="L57" s="2" t="str">
        <f>IF(C57="","",IF(_xlfn.IFNA(VLOOKUP(C57,BaseDatos[[#All],[Llave]:[Por Definir4]],16,0),"No encontrado")="","-",_xlfn.IFNA(VLOOKUP(C57,BaseDatos[[#All],[Llave]:[Objetivo Geográfico]],16,0),"-")))</f>
        <v/>
      </c>
      <c r="M57" s="2" t="str">
        <f>IF(C57="","",IF(_xlfn.IFNA(VLOOKUP(C57,BaseDatos[[#All],[Llave]:[Por Definir4]],17,0),"No encontrado")="","-",_xlfn.IFNA(VLOOKUP(C57,BaseDatos[[#All],[Llave]:[Objetivo Geográfico]],17,0),"-")))</f>
        <v/>
      </c>
    </row>
    <row r="58" spans="1:13" x14ac:dyDescent="0.35">
      <c r="A58" s="44"/>
      <c r="B58" s="46"/>
      <c r="C58" s="44"/>
      <c r="D58" s="46"/>
      <c r="E58" s="43" t="str">
        <f>IF(C58="","",IF(_xlfn.IFNA(VLOOKUP(C58,BaseDatos[[#All],[Llave]:[Objetivo Geográfico]],6,0),"No encontrado")="","-",_xlfn.IFNA(VLOOKUP(C58,BaseDatos[[#All],[Llave]:[Objetivo Geográfico]],6,0),"-")))</f>
        <v/>
      </c>
      <c r="F58" s="45" t="str">
        <f>IF(C58="","",IF(_xlfn.IFNA(VLOOKUP(C58,BaseDatos[[#All],[Llave]:[Por Definir4]],13,0),"No encontrado")="","-",_xlfn.IFNA(VLOOKUP(C58,BaseDatos[[#All],[Llave]:[Por Definir4]],13,0),"-")))</f>
        <v/>
      </c>
      <c r="G58" s="43" t="str">
        <f>IF(C58="","",IF(_xlfn.IFNA(VLOOKUP(C58,BaseDatos[[#All],[Llave]:[Objetivo Geográfico]],2,0),"No disponible en la Base de Datos")="","-",_xlfn.IFNA(VLOOKUP(C58,BaseDatos[[#All],[Llave]:[Objetivo Geográfico]],2,0),"No disponible en la Base de Datos")))</f>
        <v/>
      </c>
      <c r="H58" s="43" t="str">
        <f>IF(C58="","",IF(_xlfn.IFNA(VLOOKUP(C58,BaseDatos[[#All],[Llave]:[Objetivo Geográfico]],11,0),"No encontrado")="","-",_xlfn.IFNA(VLOOKUP(C58,BaseDatos[[#All],[Llave]:[Objetivo Geográfico]],11,0),"-")))</f>
        <v/>
      </c>
      <c r="I58" s="43" t="str">
        <f>IF(C58="","",IF(_xlfn.IFNA(VLOOKUP(C58,BaseDatos[[#All],[Llave]:[Objetivo Geográfico]],12,0),"No encontrado")="","-",_xlfn.IFNA(VLOOKUP(C58,BaseDatos[[#All],[Llave]:[Objetivo Geográfico]],12,0),"-")))</f>
        <v/>
      </c>
      <c r="J58" s="2" t="str">
        <f>IF(C58="","",IF(_xlfn.IFNA(VLOOKUP(C58,BaseDatos[[#All],[Llave]:[Por Definir4]],14,0),"No encontrado")="","-",_xlfn.IFNA(VLOOKUP(C58,BaseDatos[[#All],[Llave]:[Objetivo Geográfico]],14,0),"-")))</f>
        <v/>
      </c>
      <c r="K58" s="2" t="str">
        <f>IF(C58="","",IF(_xlfn.IFNA(VLOOKUP(C58,BaseDatos[[#All],[Llave]:[Por Definir4]],15,0),"No encontrado")="","-",_xlfn.IFNA(VLOOKUP(C58,BaseDatos[[#All],[Llave]:[Objetivo Geográfico]],15,0),"-")))</f>
        <v/>
      </c>
      <c r="L58" s="2" t="str">
        <f>IF(C58="","",IF(_xlfn.IFNA(VLOOKUP(C58,BaseDatos[[#All],[Llave]:[Por Definir4]],16,0),"No encontrado")="","-",_xlfn.IFNA(VLOOKUP(C58,BaseDatos[[#All],[Llave]:[Objetivo Geográfico]],16,0),"-")))</f>
        <v/>
      </c>
      <c r="M58" s="2" t="str">
        <f>IF(C58="","",IF(_xlfn.IFNA(VLOOKUP(C58,BaseDatos[[#All],[Llave]:[Por Definir4]],17,0),"No encontrado")="","-",_xlfn.IFNA(VLOOKUP(C58,BaseDatos[[#All],[Llave]:[Objetivo Geográfico]],17,0),"-")))</f>
        <v/>
      </c>
    </row>
    <row r="59" spans="1:13" x14ac:dyDescent="0.35">
      <c r="A59" s="44"/>
      <c r="B59" s="46"/>
      <c r="C59" s="44"/>
      <c r="D59" s="46"/>
      <c r="E59" s="43" t="str">
        <f>IF(C59="","",IF(_xlfn.IFNA(VLOOKUP(C59,BaseDatos[[#All],[Llave]:[Objetivo Geográfico]],6,0),"No encontrado")="","-",_xlfn.IFNA(VLOOKUP(C59,BaseDatos[[#All],[Llave]:[Objetivo Geográfico]],6,0),"-")))</f>
        <v/>
      </c>
      <c r="F59" s="45" t="str">
        <f>IF(C59="","",IF(_xlfn.IFNA(VLOOKUP(C59,BaseDatos[[#All],[Llave]:[Por Definir4]],13,0),"No encontrado")="","-",_xlfn.IFNA(VLOOKUP(C59,BaseDatos[[#All],[Llave]:[Por Definir4]],13,0),"-")))</f>
        <v/>
      </c>
      <c r="G59" s="43" t="str">
        <f>IF(C59="","",IF(_xlfn.IFNA(VLOOKUP(C59,BaseDatos[[#All],[Llave]:[Objetivo Geográfico]],2,0),"No disponible en la Base de Datos")="","-",_xlfn.IFNA(VLOOKUP(C59,BaseDatos[[#All],[Llave]:[Objetivo Geográfico]],2,0),"No disponible en la Base de Datos")))</f>
        <v/>
      </c>
      <c r="H59" s="43" t="str">
        <f>IF(C59="","",IF(_xlfn.IFNA(VLOOKUP(C59,BaseDatos[[#All],[Llave]:[Objetivo Geográfico]],11,0),"No encontrado")="","-",_xlfn.IFNA(VLOOKUP(C59,BaseDatos[[#All],[Llave]:[Objetivo Geográfico]],11,0),"-")))</f>
        <v/>
      </c>
      <c r="I59" s="43" t="str">
        <f>IF(C59="","",IF(_xlfn.IFNA(VLOOKUP(C59,BaseDatos[[#All],[Llave]:[Objetivo Geográfico]],12,0),"No encontrado")="","-",_xlfn.IFNA(VLOOKUP(C59,BaseDatos[[#All],[Llave]:[Objetivo Geográfico]],12,0),"-")))</f>
        <v/>
      </c>
      <c r="J59" s="2" t="str">
        <f>IF(C59="","",IF(_xlfn.IFNA(VLOOKUP(C59,BaseDatos[[#All],[Llave]:[Por Definir4]],14,0),"No encontrado")="","-",_xlfn.IFNA(VLOOKUP(C59,BaseDatos[[#All],[Llave]:[Objetivo Geográfico]],14,0),"-")))</f>
        <v/>
      </c>
      <c r="K59" s="2" t="str">
        <f>IF(C59="","",IF(_xlfn.IFNA(VLOOKUP(C59,BaseDatos[[#All],[Llave]:[Por Definir4]],15,0),"No encontrado")="","-",_xlfn.IFNA(VLOOKUP(C59,BaseDatos[[#All],[Llave]:[Objetivo Geográfico]],15,0),"-")))</f>
        <v/>
      </c>
      <c r="L59" s="2" t="str">
        <f>IF(C59="","",IF(_xlfn.IFNA(VLOOKUP(C59,BaseDatos[[#All],[Llave]:[Por Definir4]],16,0),"No encontrado")="","-",_xlfn.IFNA(VLOOKUP(C59,BaseDatos[[#All],[Llave]:[Objetivo Geográfico]],16,0),"-")))</f>
        <v/>
      </c>
      <c r="M59" s="2" t="str">
        <f>IF(C59="","",IF(_xlfn.IFNA(VLOOKUP(C59,BaseDatos[[#All],[Llave]:[Por Definir4]],17,0),"No encontrado")="","-",_xlfn.IFNA(VLOOKUP(C59,BaseDatos[[#All],[Llave]:[Objetivo Geográfico]],17,0),"-")))</f>
        <v/>
      </c>
    </row>
    <row r="60" spans="1:13" x14ac:dyDescent="0.35">
      <c r="A60" s="44"/>
      <c r="B60" s="46"/>
      <c r="C60" s="44"/>
      <c r="D60" s="46"/>
      <c r="E60" s="43" t="str">
        <f>IF(C60="","",IF(_xlfn.IFNA(VLOOKUP(C60,BaseDatos[[#All],[Llave]:[Objetivo Geográfico]],6,0),"No encontrado")="","-",_xlfn.IFNA(VLOOKUP(C60,BaseDatos[[#All],[Llave]:[Objetivo Geográfico]],6,0),"-")))</f>
        <v/>
      </c>
      <c r="F60" s="45" t="str">
        <f>IF(C60="","",IF(_xlfn.IFNA(VLOOKUP(C60,BaseDatos[[#All],[Llave]:[Por Definir4]],13,0),"No encontrado")="","-",_xlfn.IFNA(VLOOKUP(C60,BaseDatos[[#All],[Llave]:[Por Definir4]],13,0),"-")))</f>
        <v/>
      </c>
      <c r="G60" s="43" t="str">
        <f>IF(C60="","",IF(_xlfn.IFNA(VLOOKUP(C60,BaseDatos[[#All],[Llave]:[Objetivo Geográfico]],2,0),"No disponible en la Base de Datos")="","-",_xlfn.IFNA(VLOOKUP(C60,BaseDatos[[#All],[Llave]:[Objetivo Geográfico]],2,0),"No disponible en la Base de Datos")))</f>
        <v/>
      </c>
      <c r="H60" s="43" t="str">
        <f>IF(C60="","",IF(_xlfn.IFNA(VLOOKUP(C60,BaseDatos[[#All],[Llave]:[Objetivo Geográfico]],11,0),"No encontrado")="","-",_xlfn.IFNA(VLOOKUP(C60,BaseDatos[[#All],[Llave]:[Objetivo Geográfico]],11,0),"-")))</f>
        <v/>
      </c>
      <c r="I60" s="43" t="str">
        <f>IF(C60="","",IF(_xlfn.IFNA(VLOOKUP(C60,BaseDatos[[#All],[Llave]:[Objetivo Geográfico]],12,0),"No encontrado")="","-",_xlfn.IFNA(VLOOKUP(C60,BaseDatos[[#All],[Llave]:[Objetivo Geográfico]],12,0),"-")))</f>
        <v/>
      </c>
      <c r="J60" s="2" t="str">
        <f>IF(C60="","",IF(_xlfn.IFNA(VLOOKUP(C60,BaseDatos[[#All],[Llave]:[Por Definir4]],14,0),"No encontrado")="","-",_xlfn.IFNA(VLOOKUP(C60,BaseDatos[[#All],[Llave]:[Objetivo Geográfico]],14,0),"-")))</f>
        <v/>
      </c>
      <c r="K60" s="2" t="str">
        <f>IF(C60="","",IF(_xlfn.IFNA(VLOOKUP(C60,BaseDatos[[#All],[Llave]:[Por Definir4]],15,0),"No encontrado")="","-",_xlfn.IFNA(VLOOKUP(C60,BaseDatos[[#All],[Llave]:[Objetivo Geográfico]],15,0),"-")))</f>
        <v/>
      </c>
      <c r="L60" s="2" t="str">
        <f>IF(C60="","",IF(_xlfn.IFNA(VLOOKUP(C60,BaseDatos[[#All],[Llave]:[Por Definir4]],16,0),"No encontrado")="","-",_xlfn.IFNA(VLOOKUP(C60,BaseDatos[[#All],[Llave]:[Objetivo Geográfico]],16,0),"-")))</f>
        <v/>
      </c>
      <c r="M60" s="2" t="str">
        <f>IF(C60="","",IF(_xlfn.IFNA(VLOOKUP(C60,BaseDatos[[#All],[Llave]:[Por Definir4]],17,0),"No encontrado")="","-",_xlfn.IFNA(VLOOKUP(C60,BaseDatos[[#All],[Llave]:[Objetivo Geográfico]],17,0),"-")))</f>
        <v/>
      </c>
    </row>
    <row r="61" spans="1:13" x14ac:dyDescent="0.35">
      <c r="A61" s="44"/>
      <c r="B61" s="46"/>
      <c r="C61" s="44"/>
      <c r="D61" s="46"/>
      <c r="E61" s="43" t="str">
        <f>IF(C61="","",IF(_xlfn.IFNA(VLOOKUP(C61,BaseDatos[[#All],[Llave]:[Objetivo Geográfico]],6,0),"No encontrado")="","-",_xlfn.IFNA(VLOOKUP(C61,BaseDatos[[#All],[Llave]:[Objetivo Geográfico]],6,0),"-")))</f>
        <v/>
      </c>
      <c r="F61" s="45" t="str">
        <f>IF(C61="","",IF(_xlfn.IFNA(VLOOKUP(C61,BaseDatos[[#All],[Llave]:[Por Definir4]],13,0),"No encontrado")="","-",_xlfn.IFNA(VLOOKUP(C61,BaseDatos[[#All],[Llave]:[Por Definir4]],13,0),"-")))</f>
        <v/>
      </c>
      <c r="G61" s="43" t="str">
        <f>IF(C61="","",IF(_xlfn.IFNA(VLOOKUP(C61,BaseDatos[[#All],[Llave]:[Objetivo Geográfico]],2,0),"No disponible en la Base de Datos")="","-",_xlfn.IFNA(VLOOKUP(C61,BaseDatos[[#All],[Llave]:[Objetivo Geográfico]],2,0),"No disponible en la Base de Datos")))</f>
        <v/>
      </c>
      <c r="H61" s="43" t="str">
        <f>IF(C61="","",IF(_xlfn.IFNA(VLOOKUP(C61,BaseDatos[[#All],[Llave]:[Objetivo Geográfico]],11,0),"No encontrado")="","-",_xlfn.IFNA(VLOOKUP(C61,BaseDatos[[#All],[Llave]:[Objetivo Geográfico]],11,0),"-")))</f>
        <v/>
      </c>
      <c r="I61" s="43" t="str">
        <f>IF(C61="","",IF(_xlfn.IFNA(VLOOKUP(C61,BaseDatos[[#All],[Llave]:[Objetivo Geográfico]],12,0),"No encontrado")="","-",_xlfn.IFNA(VLOOKUP(C61,BaseDatos[[#All],[Llave]:[Objetivo Geográfico]],12,0),"-")))</f>
        <v/>
      </c>
      <c r="J61" s="2" t="str">
        <f>IF(C61="","",IF(_xlfn.IFNA(VLOOKUP(C61,BaseDatos[[#All],[Llave]:[Por Definir4]],14,0),"No encontrado")="","-",_xlfn.IFNA(VLOOKUP(C61,BaseDatos[[#All],[Llave]:[Objetivo Geográfico]],14,0),"-")))</f>
        <v/>
      </c>
      <c r="K61" s="2" t="str">
        <f>IF(C61="","",IF(_xlfn.IFNA(VLOOKUP(C61,BaseDatos[[#All],[Llave]:[Por Definir4]],15,0),"No encontrado")="","-",_xlfn.IFNA(VLOOKUP(C61,BaseDatos[[#All],[Llave]:[Objetivo Geográfico]],15,0),"-")))</f>
        <v/>
      </c>
      <c r="L61" s="2" t="str">
        <f>IF(C61="","",IF(_xlfn.IFNA(VLOOKUP(C61,BaseDatos[[#All],[Llave]:[Por Definir4]],16,0),"No encontrado")="","-",_xlfn.IFNA(VLOOKUP(C61,BaseDatos[[#All],[Llave]:[Objetivo Geográfico]],16,0),"-")))</f>
        <v/>
      </c>
      <c r="M61" s="2" t="str">
        <f>IF(C61="","",IF(_xlfn.IFNA(VLOOKUP(C61,BaseDatos[[#All],[Llave]:[Por Definir4]],17,0),"No encontrado")="","-",_xlfn.IFNA(VLOOKUP(C61,BaseDatos[[#All],[Llave]:[Objetivo Geográfico]],17,0),"-")))</f>
        <v/>
      </c>
    </row>
    <row r="62" spans="1:13" x14ac:dyDescent="0.35">
      <c r="A62" s="44"/>
      <c r="B62" s="46"/>
      <c r="C62" s="44"/>
      <c r="D62" s="46"/>
      <c r="E62" s="43" t="str">
        <f>IF(C62="","",IF(_xlfn.IFNA(VLOOKUP(C62,BaseDatos[[#All],[Llave]:[Objetivo Geográfico]],6,0),"No encontrado")="","-",_xlfn.IFNA(VLOOKUP(C62,BaseDatos[[#All],[Llave]:[Objetivo Geográfico]],6,0),"-")))</f>
        <v/>
      </c>
      <c r="F62" s="45" t="str">
        <f>IF(C62="","",IF(_xlfn.IFNA(VLOOKUP(C62,BaseDatos[[#All],[Llave]:[Por Definir4]],13,0),"No encontrado")="","-",_xlfn.IFNA(VLOOKUP(C62,BaseDatos[[#All],[Llave]:[Por Definir4]],13,0),"-")))</f>
        <v/>
      </c>
      <c r="G62" s="43" t="str">
        <f>IF(C62="","",IF(_xlfn.IFNA(VLOOKUP(C62,BaseDatos[[#All],[Llave]:[Objetivo Geográfico]],2,0),"No disponible en la Base de Datos")="","-",_xlfn.IFNA(VLOOKUP(C62,BaseDatos[[#All],[Llave]:[Objetivo Geográfico]],2,0),"No disponible en la Base de Datos")))</f>
        <v/>
      </c>
      <c r="H62" s="43" t="str">
        <f>IF(C62="","",IF(_xlfn.IFNA(VLOOKUP(C62,BaseDatos[[#All],[Llave]:[Objetivo Geográfico]],11,0),"No encontrado")="","-",_xlfn.IFNA(VLOOKUP(C62,BaseDatos[[#All],[Llave]:[Objetivo Geográfico]],11,0),"-")))</f>
        <v/>
      </c>
      <c r="I62" s="43" t="str">
        <f>IF(C62="","",IF(_xlfn.IFNA(VLOOKUP(C62,BaseDatos[[#All],[Llave]:[Objetivo Geográfico]],12,0),"No encontrado")="","-",_xlfn.IFNA(VLOOKUP(C62,BaseDatos[[#All],[Llave]:[Objetivo Geográfico]],12,0),"-")))</f>
        <v/>
      </c>
      <c r="J62" s="2" t="str">
        <f>IF(C62="","",IF(_xlfn.IFNA(VLOOKUP(C62,BaseDatos[[#All],[Llave]:[Por Definir4]],14,0),"No encontrado")="","-",_xlfn.IFNA(VLOOKUP(C62,BaseDatos[[#All],[Llave]:[Objetivo Geográfico]],14,0),"-")))</f>
        <v/>
      </c>
      <c r="K62" s="2" t="str">
        <f>IF(C62="","",IF(_xlfn.IFNA(VLOOKUP(C62,BaseDatos[[#All],[Llave]:[Por Definir4]],15,0),"No encontrado")="","-",_xlfn.IFNA(VLOOKUP(C62,BaseDatos[[#All],[Llave]:[Objetivo Geográfico]],15,0),"-")))</f>
        <v/>
      </c>
      <c r="L62" s="2" t="str">
        <f>IF(C62="","",IF(_xlfn.IFNA(VLOOKUP(C62,BaseDatos[[#All],[Llave]:[Por Definir4]],16,0),"No encontrado")="","-",_xlfn.IFNA(VLOOKUP(C62,BaseDatos[[#All],[Llave]:[Objetivo Geográfico]],16,0),"-")))</f>
        <v/>
      </c>
      <c r="M62" s="2" t="str">
        <f>IF(C62="","",IF(_xlfn.IFNA(VLOOKUP(C62,BaseDatos[[#All],[Llave]:[Por Definir4]],17,0),"No encontrado")="","-",_xlfn.IFNA(VLOOKUP(C62,BaseDatos[[#All],[Llave]:[Objetivo Geográfico]],17,0),"-")))</f>
        <v/>
      </c>
    </row>
    <row r="63" spans="1:13" x14ac:dyDescent="0.35">
      <c r="A63" s="44"/>
      <c r="B63" s="46"/>
      <c r="C63" s="44"/>
      <c r="D63" s="46"/>
      <c r="E63" s="43" t="str">
        <f>IF(C63="","",IF(_xlfn.IFNA(VLOOKUP(C63,BaseDatos[[#All],[Llave]:[Objetivo Geográfico]],6,0),"No encontrado")="","-",_xlfn.IFNA(VLOOKUP(C63,BaseDatos[[#All],[Llave]:[Objetivo Geográfico]],6,0),"-")))</f>
        <v/>
      </c>
      <c r="F63" s="45" t="str">
        <f>IF(C63="","",IF(_xlfn.IFNA(VLOOKUP(C63,BaseDatos[[#All],[Llave]:[Por Definir4]],13,0),"No encontrado")="","-",_xlfn.IFNA(VLOOKUP(C63,BaseDatos[[#All],[Llave]:[Por Definir4]],13,0),"-")))</f>
        <v/>
      </c>
      <c r="G63" s="43" t="str">
        <f>IF(C63="","",IF(_xlfn.IFNA(VLOOKUP(C63,BaseDatos[[#All],[Llave]:[Objetivo Geográfico]],2,0),"No disponible en la Base de Datos")="","-",_xlfn.IFNA(VLOOKUP(C63,BaseDatos[[#All],[Llave]:[Objetivo Geográfico]],2,0),"No disponible en la Base de Datos")))</f>
        <v/>
      </c>
      <c r="H63" s="43" t="str">
        <f>IF(C63="","",IF(_xlfn.IFNA(VLOOKUP(C63,BaseDatos[[#All],[Llave]:[Objetivo Geográfico]],11,0),"No encontrado")="","-",_xlfn.IFNA(VLOOKUP(C63,BaseDatos[[#All],[Llave]:[Objetivo Geográfico]],11,0),"-")))</f>
        <v/>
      </c>
      <c r="I63" s="43" t="str">
        <f>IF(C63="","",IF(_xlfn.IFNA(VLOOKUP(C63,BaseDatos[[#All],[Llave]:[Objetivo Geográfico]],12,0),"No encontrado")="","-",_xlfn.IFNA(VLOOKUP(C63,BaseDatos[[#All],[Llave]:[Objetivo Geográfico]],12,0),"-")))</f>
        <v/>
      </c>
      <c r="J63" s="2" t="str">
        <f>IF(C63="","",IF(_xlfn.IFNA(VLOOKUP(C63,BaseDatos[[#All],[Llave]:[Por Definir4]],14,0),"No encontrado")="","-",_xlfn.IFNA(VLOOKUP(C63,BaseDatos[[#All],[Llave]:[Objetivo Geográfico]],14,0),"-")))</f>
        <v/>
      </c>
      <c r="K63" s="2" t="str">
        <f>IF(C63="","",IF(_xlfn.IFNA(VLOOKUP(C63,BaseDatos[[#All],[Llave]:[Por Definir4]],15,0),"No encontrado")="","-",_xlfn.IFNA(VLOOKUP(C63,BaseDatos[[#All],[Llave]:[Objetivo Geográfico]],15,0),"-")))</f>
        <v/>
      </c>
      <c r="L63" s="2" t="str">
        <f>IF(C63="","",IF(_xlfn.IFNA(VLOOKUP(C63,BaseDatos[[#All],[Llave]:[Por Definir4]],16,0),"No encontrado")="","-",_xlfn.IFNA(VLOOKUP(C63,BaseDatos[[#All],[Llave]:[Objetivo Geográfico]],16,0),"-")))</f>
        <v/>
      </c>
      <c r="M63" s="2" t="str">
        <f>IF(C63="","",IF(_xlfn.IFNA(VLOOKUP(C63,BaseDatos[[#All],[Llave]:[Por Definir4]],17,0),"No encontrado")="","-",_xlfn.IFNA(VLOOKUP(C63,BaseDatos[[#All],[Llave]:[Objetivo Geográfico]],17,0),"-")))</f>
        <v/>
      </c>
    </row>
    <row r="64" spans="1:13" x14ac:dyDescent="0.35">
      <c r="A64" s="44"/>
      <c r="B64" s="46"/>
      <c r="C64" s="44"/>
      <c r="D64" s="46"/>
      <c r="E64" s="43" t="str">
        <f>IF(C64="","",IF(_xlfn.IFNA(VLOOKUP(C64,BaseDatos[[#All],[Llave]:[Objetivo Geográfico]],6,0),"No encontrado")="","-",_xlfn.IFNA(VLOOKUP(C64,BaseDatos[[#All],[Llave]:[Objetivo Geográfico]],6,0),"-")))</f>
        <v/>
      </c>
      <c r="F64" s="45" t="str">
        <f>IF(C64="","",IF(_xlfn.IFNA(VLOOKUP(C64,BaseDatos[[#All],[Llave]:[Por Definir4]],13,0),"No encontrado")="","-",_xlfn.IFNA(VLOOKUP(C64,BaseDatos[[#All],[Llave]:[Por Definir4]],13,0),"-")))</f>
        <v/>
      </c>
      <c r="G64" s="43" t="str">
        <f>IF(C64="","",IF(_xlfn.IFNA(VLOOKUP(C64,BaseDatos[[#All],[Llave]:[Objetivo Geográfico]],2,0),"No disponible en la Base de Datos")="","-",_xlfn.IFNA(VLOOKUP(C64,BaseDatos[[#All],[Llave]:[Objetivo Geográfico]],2,0),"No disponible en la Base de Datos")))</f>
        <v/>
      </c>
      <c r="H64" s="43" t="str">
        <f>IF(C64="","",IF(_xlfn.IFNA(VLOOKUP(C64,BaseDatos[[#All],[Llave]:[Objetivo Geográfico]],11,0),"No encontrado")="","-",_xlfn.IFNA(VLOOKUP(C64,BaseDatos[[#All],[Llave]:[Objetivo Geográfico]],11,0),"-")))</f>
        <v/>
      </c>
      <c r="I64" s="43" t="str">
        <f>IF(C64="","",IF(_xlfn.IFNA(VLOOKUP(C64,BaseDatos[[#All],[Llave]:[Objetivo Geográfico]],12,0),"No encontrado")="","-",_xlfn.IFNA(VLOOKUP(C64,BaseDatos[[#All],[Llave]:[Objetivo Geográfico]],12,0),"-")))</f>
        <v/>
      </c>
      <c r="J64" s="2" t="str">
        <f>IF(C64="","",IF(_xlfn.IFNA(VLOOKUP(C64,BaseDatos[[#All],[Llave]:[Por Definir4]],14,0),"No encontrado")="","-",_xlfn.IFNA(VLOOKUP(C64,BaseDatos[[#All],[Llave]:[Objetivo Geográfico]],14,0),"-")))</f>
        <v/>
      </c>
      <c r="K64" s="2" t="str">
        <f>IF(C64="","",IF(_xlfn.IFNA(VLOOKUP(C64,BaseDatos[[#All],[Llave]:[Por Definir4]],15,0),"No encontrado")="","-",_xlfn.IFNA(VLOOKUP(C64,BaseDatos[[#All],[Llave]:[Objetivo Geográfico]],15,0),"-")))</f>
        <v/>
      </c>
      <c r="L64" s="2" t="str">
        <f>IF(C64="","",IF(_xlfn.IFNA(VLOOKUP(C64,BaseDatos[[#All],[Llave]:[Por Definir4]],16,0),"No encontrado")="","-",_xlfn.IFNA(VLOOKUP(C64,BaseDatos[[#All],[Llave]:[Objetivo Geográfico]],16,0),"-")))</f>
        <v/>
      </c>
      <c r="M64" s="2" t="str">
        <f>IF(C64="","",IF(_xlfn.IFNA(VLOOKUP(C64,BaseDatos[[#All],[Llave]:[Por Definir4]],17,0),"No encontrado")="","-",_xlfn.IFNA(VLOOKUP(C64,BaseDatos[[#All],[Llave]:[Objetivo Geográfico]],17,0),"-")))</f>
        <v/>
      </c>
    </row>
    <row r="65" spans="1:13" x14ac:dyDescent="0.35">
      <c r="A65" s="44"/>
      <c r="B65" s="46"/>
      <c r="C65" s="44"/>
      <c r="D65" s="46"/>
      <c r="E65" s="43" t="str">
        <f>IF(C65="","",IF(_xlfn.IFNA(VLOOKUP(C65,BaseDatos[[#All],[Llave]:[Objetivo Geográfico]],6,0),"No encontrado")="","-",_xlfn.IFNA(VLOOKUP(C65,BaseDatos[[#All],[Llave]:[Objetivo Geográfico]],6,0),"-")))</f>
        <v/>
      </c>
      <c r="F65" s="45" t="str">
        <f>IF(C65="","",IF(_xlfn.IFNA(VLOOKUP(C65,BaseDatos[[#All],[Llave]:[Por Definir4]],13,0),"No encontrado")="","-",_xlfn.IFNA(VLOOKUP(C65,BaseDatos[[#All],[Llave]:[Por Definir4]],13,0),"-")))</f>
        <v/>
      </c>
      <c r="G65" s="43" t="str">
        <f>IF(C65="","",IF(_xlfn.IFNA(VLOOKUP(C65,BaseDatos[[#All],[Llave]:[Objetivo Geográfico]],2,0),"No disponible en la Base de Datos")="","-",_xlfn.IFNA(VLOOKUP(C65,BaseDatos[[#All],[Llave]:[Objetivo Geográfico]],2,0),"No disponible en la Base de Datos")))</f>
        <v/>
      </c>
      <c r="H65" s="43" t="str">
        <f>IF(C65="","",IF(_xlfn.IFNA(VLOOKUP(C65,BaseDatos[[#All],[Llave]:[Objetivo Geográfico]],11,0),"No encontrado")="","-",_xlfn.IFNA(VLOOKUP(C65,BaseDatos[[#All],[Llave]:[Objetivo Geográfico]],11,0),"-")))</f>
        <v/>
      </c>
      <c r="I65" s="43" t="str">
        <f>IF(C65="","",IF(_xlfn.IFNA(VLOOKUP(C65,BaseDatos[[#All],[Llave]:[Objetivo Geográfico]],12,0),"No encontrado")="","-",_xlfn.IFNA(VLOOKUP(C65,BaseDatos[[#All],[Llave]:[Objetivo Geográfico]],12,0),"-")))</f>
        <v/>
      </c>
      <c r="J65" s="2" t="str">
        <f>IF(C65="","",IF(_xlfn.IFNA(VLOOKUP(C65,BaseDatos[[#All],[Llave]:[Por Definir4]],14,0),"No encontrado")="","-",_xlfn.IFNA(VLOOKUP(C65,BaseDatos[[#All],[Llave]:[Objetivo Geográfico]],14,0),"-")))</f>
        <v/>
      </c>
      <c r="K65" s="2" t="str">
        <f>IF(C65="","",IF(_xlfn.IFNA(VLOOKUP(C65,BaseDatos[[#All],[Llave]:[Por Definir4]],15,0),"No encontrado")="","-",_xlfn.IFNA(VLOOKUP(C65,BaseDatos[[#All],[Llave]:[Objetivo Geográfico]],15,0),"-")))</f>
        <v/>
      </c>
      <c r="L65" s="2" t="str">
        <f>IF(C65="","",IF(_xlfn.IFNA(VLOOKUP(C65,BaseDatos[[#All],[Llave]:[Por Definir4]],16,0),"No encontrado")="","-",_xlfn.IFNA(VLOOKUP(C65,BaseDatos[[#All],[Llave]:[Objetivo Geográfico]],16,0),"-")))</f>
        <v/>
      </c>
      <c r="M65" s="2" t="str">
        <f>IF(C65="","",IF(_xlfn.IFNA(VLOOKUP(C65,BaseDatos[[#All],[Llave]:[Por Definir4]],17,0),"No encontrado")="","-",_xlfn.IFNA(VLOOKUP(C65,BaseDatos[[#All],[Llave]:[Objetivo Geográfico]],17,0),"-")))</f>
        <v/>
      </c>
    </row>
    <row r="66" spans="1:13" x14ac:dyDescent="0.35">
      <c r="A66" s="44"/>
      <c r="B66" s="46"/>
      <c r="C66" s="44"/>
      <c r="D66" s="46"/>
      <c r="E66" s="43" t="str">
        <f>IF(C66="","",IF(_xlfn.IFNA(VLOOKUP(C66,BaseDatos[[#All],[Llave]:[Objetivo Geográfico]],6,0),"No encontrado")="","-",_xlfn.IFNA(VLOOKUP(C66,BaseDatos[[#All],[Llave]:[Objetivo Geográfico]],6,0),"-")))</f>
        <v/>
      </c>
      <c r="F66" s="45" t="str">
        <f>IF(C66="","",IF(_xlfn.IFNA(VLOOKUP(C66,BaseDatos[[#All],[Llave]:[Por Definir4]],13,0),"No encontrado")="","-",_xlfn.IFNA(VLOOKUP(C66,BaseDatos[[#All],[Llave]:[Por Definir4]],13,0),"-")))</f>
        <v/>
      </c>
      <c r="G66" s="43" t="str">
        <f>IF(C66="","",IF(_xlfn.IFNA(VLOOKUP(C66,BaseDatos[[#All],[Llave]:[Objetivo Geográfico]],2,0),"No disponible en la Base de Datos")="","-",_xlfn.IFNA(VLOOKUP(C66,BaseDatos[[#All],[Llave]:[Objetivo Geográfico]],2,0),"No disponible en la Base de Datos")))</f>
        <v/>
      </c>
      <c r="H66" s="43" t="str">
        <f>IF(C66="","",IF(_xlfn.IFNA(VLOOKUP(C66,BaseDatos[[#All],[Llave]:[Objetivo Geográfico]],11,0),"No encontrado")="","-",_xlfn.IFNA(VLOOKUP(C66,BaseDatos[[#All],[Llave]:[Objetivo Geográfico]],11,0),"-")))</f>
        <v/>
      </c>
      <c r="I66" s="43" t="str">
        <f>IF(C66="","",IF(_xlfn.IFNA(VLOOKUP(C66,BaseDatos[[#All],[Llave]:[Objetivo Geográfico]],12,0),"No encontrado")="","-",_xlfn.IFNA(VLOOKUP(C66,BaseDatos[[#All],[Llave]:[Objetivo Geográfico]],12,0),"-")))</f>
        <v/>
      </c>
      <c r="J66" s="2" t="str">
        <f>IF(C66="","",IF(_xlfn.IFNA(VLOOKUP(C66,BaseDatos[[#All],[Llave]:[Por Definir4]],14,0),"No encontrado")="","-",_xlfn.IFNA(VLOOKUP(C66,BaseDatos[[#All],[Llave]:[Objetivo Geográfico]],14,0),"-")))</f>
        <v/>
      </c>
      <c r="K66" s="2" t="str">
        <f>IF(C66="","",IF(_xlfn.IFNA(VLOOKUP(C66,BaseDatos[[#All],[Llave]:[Por Definir4]],15,0),"No encontrado")="","-",_xlfn.IFNA(VLOOKUP(C66,BaseDatos[[#All],[Llave]:[Objetivo Geográfico]],15,0),"-")))</f>
        <v/>
      </c>
      <c r="L66" s="2" t="str">
        <f>IF(C66="","",IF(_xlfn.IFNA(VLOOKUP(C66,BaseDatos[[#All],[Llave]:[Por Definir4]],16,0),"No encontrado")="","-",_xlfn.IFNA(VLOOKUP(C66,BaseDatos[[#All],[Llave]:[Objetivo Geográfico]],16,0),"-")))</f>
        <v/>
      </c>
      <c r="M66" s="2" t="str">
        <f>IF(C66="","",IF(_xlfn.IFNA(VLOOKUP(C66,BaseDatos[[#All],[Llave]:[Por Definir4]],17,0),"No encontrado")="","-",_xlfn.IFNA(VLOOKUP(C66,BaseDatos[[#All],[Llave]:[Objetivo Geográfico]],17,0),"-")))</f>
        <v/>
      </c>
    </row>
    <row r="67" spans="1:13" x14ac:dyDescent="0.35">
      <c r="A67" s="44"/>
      <c r="B67" s="46"/>
      <c r="C67" s="44"/>
      <c r="D67" s="46"/>
      <c r="E67" s="43" t="str">
        <f>IF(C67="","",IF(_xlfn.IFNA(VLOOKUP(C67,BaseDatos[[#All],[Llave]:[Objetivo Geográfico]],6,0),"No encontrado")="","-",_xlfn.IFNA(VLOOKUP(C67,BaseDatos[[#All],[Llave]:[Objetivo Geográfico]],6,0),"-")))</f>
        <v/>
      </c>
      <c r="F67" s="45" t="str">
        <f>IF(C67="","",IF(_xlfn.IFNA(VLOOKUP(C67,BaseDatos[[#All],[Llave]:[Por Definir4]],13,0),"No encontrado")="","-",_xlfn.IFNA(VLOOKUP(C67,BaseDatos[[#All],[Llave]:[Por Definir4]],13,0),"-")))</f>
        <v/>
      </c>
      <c r="G67" s="43" t="str">
        <f>IF(C67="","",IF(_xlfn.IFNA(VLOOKUP(C67,BaseDatos[[#All],[Llave]:[Objetivo Geográfico]],2,0),"No disponible en la Base de Datos")="","-",_xlfn.IFNA(VLOOKUP(C67,BaseDatos[[#All],[Llave]:[Objetivo Geográfico]],2,0),"No disponible en la Base de Datos")))</f>
        <v/>
      </c>
      <c r="H67" s="43" t="str">
        <f>IF(C67="","",IF(_xlfn.IFNA(VLOOKUP(C67,BaseDatos[[#All],[Llave]:[Objetivo Geográfico]],11,0),"No encontrado")="","-",_xlfn.IFNA(VLOOKUP(C67,BaseDatos[[#All],[Llave]:[Objetivo Geográfico]],11,0),"-")))</f>
        <v/>
      </c>
      <c r="I67" s="43" t="str">
        <f>IF(C67="","",IF(_xlfn.IFNA(VLOOKUP(C67,BaseDatos[[#All],[Llave]:[Objetivo Geográfico]],12,0),"No encontrado")="","-",_xlfn.IFNA(VLOOKUP(C67,BaseDatos[[#All],[Llave]:[Objetivo Geográfico]],12,0),"-")))</f>
        <v/>
      </c>
      <c r="J67" s="2" t="str">
        <f>IF(C67="","",IF(_xlfn.IFNA(VLOOKUP(C67,BaseDatos[[#All],[Llave]:[Por Definir4]],14,0),"No encontrado")="","-",_xlfn.IFNA(VLOOKUP(C67,BaseDatos[[#All],[Llave]:[Objetivo Geográfico]],14,0),"-")))</f>
        <v/>
      </c>
      <c r="K67" s="2" t="str">
        <f>IF(C67="","",IF(_xlfn.IFNA(VLOOKUP(C67,BaseDatos[[#All],[Llave]:[Por Definir4]],15,0),"No encontrado")="","-",_xlfn.IFNA(VLOOKUP(C67,BaseDatos[[#All],[Llave]:[Objetivo Geográfico]],15,0),"-")))</f>
        <v/>
      </c>
      <c r="L67" s="2" t="str">
        <f>IF(C67="","",IF(_xlfn.IFNA(VLOOKUP(C67,BaseDatos[[#All],[Llave]:[Por Definir4]],16,0),"No encontrado")="","-",_xlfn.IFNA(VLOOKUP(C67,BaseDatos[[#All],[Llave]:[Objetivo Geográfico]],16,0),"-")))</f>
        <v/>
      </c>
      <c r="M67" s="2" t="str">
        <f>IF(C67="","",IF(_xlfn.IFNA(VLOOKUP(C67,BaseDatos[[#All],[Llave]:[Por Definir4]],17,0),"No encontrado")="","-",_xlfn.IFNA(VLOOKUP(C67,BaseDatos[[#All],[Llave]:[Objetivo Geográfico]],17,0),"-")))</f>
        <v/>
      </c>
    </row>
    <row r="68" spans="1:13" x14ac:dyDescent="0.35">
      <c r="A68" s="44"/>
      <c r="B68" s="46"/>
      <c r="C68" s="44"/>
      <c r="D68" s="46"/>
      <c r="E68" s="43" t="str">
        <f>IF(C68="","",IF(_xlfn.IFNA(VLOOKUP(C68,BaseDatos[[#All],[Llave]:[Objetivo Geográfico]],6,0),"No encontrado")="","-",_xlfn.IFNA(VLOOKUP(C68,BaseDatos[[#All],[Llave]:[Objetivo Geográfico]],6,0),"-")))</f>
        <v/>
      </c>
      <c r="F68" s="45" t="str">
        <f>IF(C68="","",IF(_xlfn.IFNA(VLOOKUP(C68,BaseDatos[[#All],[Llave]:[Por Definir4]],13,0),"No encontrado")="","-",_xlfn.IFNA(VLOOKUP(C68,BaseDatos[[#All],[Llave]:[Por Definir4]],13,0),"-")))</f>
        <v/>
      </c>
      <c r="G68" s="43" t="str">
        <f>IF(C68="","",IF(_xlfn.IFNA(VLOOKUP(C68,BaseDatos[[#All],[Llave]:[Objetivo Geográfico]],2,0),"No disponible en la Base de Datos")="","-",_xlfn.IFNA(VLOOKUP(C68,BaseDatos[[#All],[Llave]:[Objetivo Geográfico]],2,0),"No disponible en la Base de Datos")))</f>
        <v/>
      </c>
      <c r="H68" s="43" t="str">
        <f>IF(C68="","",IF(_xlfn.IFNA(VLOOKUP(C68,BaseDatos[[#All],[Llave]:[Objetivo Geográfico]],11,0),"No encontrado")="","-",_xlfn.IFNA(VLOOKUP(C68,BaseDatos[[#All],[Llave]:[Objetivo Geográfico]],11,0),"-")))</f>
        <v/>
      </c>
      <c r="I68" s="43" t="str">
        <f>IF(C68="","",IF(_xlfn.IFNA(VLOOKUP(C68,BaseDatos[[#All],[Llave]:[Objetivo Geográfico]],12,0),"No encontrado")="","-",_xlfn.IFNA(VLOOKUP(C68,BaseDatos[[#All],[Llave]:[Objetivo Geográfico]],12,0),"-")))</f>
        <v/>
      </c>
      <c r="J68" s="2" t="str">
        <f>IF(C68="","",IF(_xlfn.IFNA(VLOOKUP(C68,BaseDatos[[#All],[Llave]:[Por Definir4]],14,0),"No encontrado")="","-",_xlfn.IFNA(VLOOKUP(C68,BaseDatos[[#All],[Llave]:[Objetivo Geográfico]],14,0),"-")))</f>
        <v/>
      </c>
      <c r="K68" s="2" t="str">
        <f>IF(C68="","",IF(_xlfn.IFNA(VLOOKUP(C68,BaseDatos[[#All],[Llave]:[Por Definir4]],15,0),"No encontrado")="","-",_xlfn.IFNA(VLOOKUP(C68,BaseDatos[[#All],[Llave]:[Objetivo Geográfico]],15,0),"-")))</f>
        <v/>
      </c>
      <c r="L68" s="2" t="str">
        <f>IF(C68="","",IF(_xlfn.IFNA(VLOOKUP(C68,BaseDatos[[#All],[Llave]:[Por Definir4]],16,0),"No encontrado")="","-",_xlfn.IFNA(VLOOKUP(C68,BaseDatos[[#All],[Llave]:[Objetivo Geográfico]],16,0),"-")))</f>
        <v/>
      </c>
      <c r="M68" s="2" t="str">
        <f>IF(C68="","",IF(_xlfn.IFNA(VLOOKUP(C68,BaseDatos[[#All],[Llave]:[Por Definir4]],17,0),"No encontrado")="","-",_xlfn.IFNA(VLOOKUP(C68,BaseDatos[[#All],[Llave]:[Objetivo Geográfico]],17,0),"-")))</f>
        <v/>
      </c>
    </row>
    <row r="69" spans="1:13" x14ac:dyDescent="0.35">
      <c r="A69" s="44"/>
      <c r="B69" s="46"/>
      <c r="C69" s="44"/>
      <c r="D69" s="46"/>
      <c r="E69" s="43" t="str">
        <f>IF(C69="","",IF(_xlfn.IFNA(VLOOKUP(C69,BaseDatos[[#All],[Llave]:[Objetivo Geográfico]],6,0),"No encontrado")="","-",_xlfn.IFNA(VLOOKUP(C69,BaseDatos[[#All],[Llave]:[Objetivo Geográfico]],6,0),"-")))</f>
        <v/>
      </c>
      <c r="F69" s="45" t="str">
        <f>IF(C69="","",IF(_xlfn.IFNA(VLOOKUP(C69,BaseDatos[[#All],[Llave]:[Por Definir4]],13,0),"No encontrado")="","-",_xlfn.IFNA(VLOOKUP(C69,BaseDatos[[#All],[Llave]:[Por Definir4]],13,0),"-")))</f>
        <v/>
      </c>
      <c r="G69" s="43" t="str">
        <f>IF(C69="","",IF(_xlfn.IFNA(VLOOKUP(C69,BaseDatos[[#All],[Llave]:[Objetivo Geográfico]],2,0),"No disponible en la Base de Datos")="","-",_xlfn.IFNA(VLOOKUP(C69,BaseDatos[[#All],[Llave]:[Objetivo Geográfico]],2,0),"No disponible en la Base de Datos")))</f>
        <v/>
      </c>
      <c r="H69" s="43" t="str">
        <f>IF(C69="","",IF(_xlfn.IFNA(VLOOKUP(C69,BaseDatos[[#All],[Llave]:[Objetivo Geográfico]],11,0),"No encontrado")="","-",_xlfn.IFNA(VLOOKUP(C69,BaseDatos[[#All],[Llave]:[Objetivo Geográfico]],11,0),"-")))</f>
        <v/>
      </c>
      <c r="I69" s="43" t="str">
        <f>IF(C69="","",IF(_xlfn.IFNA(VLOOKUP(C69,BaseDatos[[#All],[Llave]:[Objetivo Geográfico]],12,0),"No encontrado")="","-",_xlfn.IFNA(VLOOKUP(C69,BaseDatos[[#All],[Llave]:[Objetivo Geográfico]],12,0),"-")))</f>
        <v/>
      </c>
      <c r="J69" s="2" t="str">
        <f>IF(C69="","",IF(_xlfn.IFNA(VLOOKUP(C69,BaseDatos[[#All],[Llave]:[Por Definir4]],14,0),"No encontrado")="","-",_xlfn.IFNA(VLOOKUP(C69,BaseDatos[[#All],[Llave]:[Objetivo Geográfico]],14,0),"-")))</f>
        <v/>
      </c>
      <c r="K69" s="2" t="str">
        <f>IF(C69="","",IF(_xlfn.IFNA(VLOOKUP(C69,BaseDatos[[#All],[Llave]:[Por Definir4]],15,0),"No encontrado")="","-",_xlfn.IFNA(VLOOKUP(C69,BaseDatos[[#All],[Llave]:[Objetivo Geográfico]],15,0),"-")))</f>
        <v/>
      </c>
      <c r="L69" s="2" t="str">
        <f>IF(C69="","",IF(_xlfn.IFNA(VLOOKUP(C69,BaseDatos[[#All],[Llave]:[Por Definir4]],16,0),"No encontrado")="","-",_xlfn.IFNA(VLOOKUP(C69,BaseDatos[[#All],[Llave]:[Objetivo Geográfico]],16,0),"-")))</f>
        <v/>
      </c>
      <c r="M69" s="2" t="str">
        <f>IF(C69="","",IF(_xlfn.IFNA(VLOOKUP(C69,BaseDatos[[#All],[Llave]:[Por Definir4]],17,0),"No encontrado")="","-",_xlfn.IFNA(VLOOKUP(C69,BaseDatos[[#All],[Llave]:[Objetivo Geográfico]],17,0),"-")))</f>
        <v/>
      </c>
    </row>
    <row r="70" spans="1:13" x14ac:dyDescent="0.35">
      <c r="A70" s="44"/>
      <c r="B70" s="46"/>
      <c r="C70" s="44"/>
      <c r="D70" s="46"/>
      <c r="E70" s="43" t="str">
        <f>IF(C70="","",IF(_xlfn.IFNA(VLOOKUP(C70,BaseDatos[[#All],[Llave]:[Objetivo Geográfico]],6,0),"No encontrado")="","-",_xlfn.IFNA(VLOOKUP(C70,BaseDatos[[#All],[Llave]:[Objetivo Geográfico]],6,0),"-")))</f>
        <v/>
      </c>
      <c r="F70" s="45" t="str">
        <f>IF(C70="","",IF(_xlfn.IFNA(VLOOKUP(C70,BaseDatos[[#All],[Llave]:[Por Definir4]],13,0),"No encontrado")="","-",_xlfn.IFNA(VLOOKUP(C70,BaseDatos[[#All],[Llave]:[Por Definir4]],13,0),"-")))</f>
        <v/>
      </c>
      <c r="G70" s="43" t="str">
        <f>IF(C70="","",IF(_xlfn.IFNA(VLOOKUP(C70,BaseDatos[[#All],[Llave]:[Objetivo Geográfico]],2,0),"No disponible en la Base de Datos")="","-",_xlfn.IFNA(VLOOKUP(C70,BaseDatos[[#All],[Llave]:[Objetivo Geográfico]],2,0),"No disponible en la Base de Datos")))</f>
        <v/>
      </c>
      <c r="H70" s="43" t="str">
        <f>IF(C70="","",IF(_xlfn.IFNA(VLOOKUP(C70,BaseDatos[[#All],[Llave]:[Objetivo Geográfico]],11,0),"No encontrado")="","-",_xlfn.IFNA(VLOOKUP(C70,BaseDatos[[#All],[Llave]:[Objetivo Geográfico]],11,0),"-")))</f>
        <v/>
      </c>
      <c r="I70" s="43" t="str">
        <f>IF(C70="","",IF(_xlfn.IFNA(VLOOKUP(C70,BaseDatos[[#All],[Llave]:[Objetivo Geográfico]],12,0),"No encontrado")="","-",_xlfn.IFNA(VLOOKUP(C70,BaseDatos[[#All],[Llave]:[Objetivo Geográfico]],12,0),"-")))</f>
        <v/>
      </c>
      <c r="J70" s="2" t="str">
        <f>IF(C70="","",IF(_xlfn.IFNA(VLOOKUP(C70,BaseDatos[[#All],[Llave]:[Por Definir4]],14,0),"No encontrado")="","-",_xlfn.IFNA(VLOOKUP(C70,BaseDatos[[#All],[Llave]:[Objetivo Geográfico]],14,0),"-")))</f>
        <v/>
      </c>
      <c r="K70" s="2" t="str">
        <f>IF(C70="","",IF(_xlfn.IFNA(VLOOKUP(C70,BaseDatos[[#All],[Llave]:[Por Definir4]],15,0),"No encontrado")="","-",_xlfn.IFNA(VLOOKUP(C70,BaseDatos[[#All],[Llave]:[Objetivo Geográfico]],15,0),"-")))</f>
        <v/>
      </c>
      <c r="L70" s="2" t="str">
        <f>IF(C70="","",IF(_xlfn.IFNA(VLOOKUP(C70,BaseDatos[[#All],[Llave]:[Por Definir4]],16,0),"No encontrado")="","-",_xlfn.IFNA(VLOOKUP(C70,BaseDatos[[#All],[Llave]:[Objetivo Geográfico]],16,0),"-")))</f>
        <v/>
      </c>
      <c r="M70" s="2" t="str">
        <f>IF(C70="","",IF(_xlfn.IFNA(VLOOKUP(C70,BaseDatos[[#All],[Llave]:[Por Definir4]],17,0),"No encontrado")="","-",_xlfn.IFNA(VLOOKUP(C70,BaseDatos[[#All],[Llave]:[Objetivo Geográfico]],17,0),"-")))</f>
        <v/>
      </c>
    </row>
    <row r="71" spans="1:13" x14ac:dyDescent="0.35">
      <c r="A71" s="44"/>
      <c r="B71" s="46"/>
      <c r="C71" s="44"/>
      <c r="D71" s="46"/>
      <c r="E71" s="43" t="str">
        <f>IF(C71="","",IF(_xlfn.IFNA(VLOOKUP(C71,BaseDatos[[#All],[Llave]:[Objetivo Geográfico]],6,0),"No encontrado")="","-",_xlfn.IFNA(VLOOKUP(C71,BaseDatos[[#All],[Llave]:[Objetivo Geográfico]],6,0),"-")))</f>
        <v/>
      </c>
      <c r="F71" s="45" t="str">
        <f>IF(C71="","",IF(_xlfn.IFNA(VLOOKUP(C71,BaseDatos[[#All],[Llave]:[Por Definir4]],13,0),"No encontrado")="","-",_xlfn.IFNA(VLOOKUP(C71,BaseDatos[[#All],[Llave]:[Por Definir4]],13,0),"-")))</f>
        <v/>
      </c>
      <c r="G71" s="43" t="str">
        <f>IF(C71="","",IF(_xlfn.IFNA(VLOOKUP(C71,BaseDatos[[#All],[Llave]:[Objetivo Geográfico]],2,0),"No disponible en la Base de Datos")="","-",_xlfn.IFNA(VLOOKUP(C71,BaseDatos[[#All],[Llave]:[Objetivo Geográfico]],2,0),"No disponible en la Base de Datos")))</f>
        <v/>
      </c>
      <c r="H71" s="43" t="str">
        <f>IF(C71="","",IF(_xlfn.IFNA(VLOOKUP(C71,BaseDatos[[#All],[Llave]:[Objetivo Geográfico]],11,0),"No encontrado")="","-",_xlfn.IFNA(VLOOKUP(C71,BaseDatos[[#All],[Llave]:[Objetivo Geográfico]],11,0),"-")))</f>
        <v/>
      </c>
      <c r="I71" s="43" t="str">
        <f>IF(C71="","",IF(_xlfn.IFNA(VLOOKUP(C71,BaseDatos[[#All],[Llave]:[Objetivo Geográfico]],12,0),"No encontrado")="","-",_xlfn.IFNA(VLOOKUP(C71,BaseDatos[[#All],[Llave]:[Objetivo Geográfico]],12,0),"-")))</f>
        <v/>
      </c>
      <c r="J71" s="2" t="str">
        <f>IF(C71="","",IF(_xlfn.IFNA(VLOOKUP(C71,BaseDatos[[#All],[Llave]:[Por Definir4]],14,0),"No encontrado")="","-",_xlfn.IFNA(VLOOKUP(C71,BaseDatos[[#All],[Llave]:[Objetivo Geográfico]],14,0),"-")))</f>
        <v/>
      </c>
      <c r="K71" s="2" t="str">
        <f>IF(C71="","",IF(_xlfn.IFNA(VLOOKUP(C71,BaseDatos[[#All],[Llave]:[Por Definir4]],15,0),"No encontrado")="","-",_xlfn.IFNA(VLOOKUP(C71,BaseDatos[[#All],[Llave]:[Objetivo Geográfico]],15,0),"-")))</f>
        <v/>
      </c>
      <c r="L71" s="2" t="str">
        <f>IF(C71="","",IF(_xlfn.IFNA(VLOOKUP(C71,BaseDatos[[#All],[Llave]:[Por Definir4]],16,0),"No encontrado")="","-",_xlfn.IFNA(VLOOKUP(C71,BaseDatos[[#All],[Llave]:[Objetivo Geográfico]],16,0),"-")))</f>
        <v/>
      </c>
      <c r="M71" s="2" t="str">
        <f>IF(C71="","",IF(_xlfn.IFNA(VLOOKUP(C71,BaseDatos[[#All],[Llave]:[Por Definir4]],17,0),"No encontrado")="","-",_xlfn.IFNA(VLOOKUP(C71,BaseDatos[[#All],[Llave]:[Objetivo Geográfico]],17,0),"-")))</f>
        <v/>
      </c>
    </row>
    <row r="72" spans="1:13" x14ac:dyDescent="0.35">
      <c r="A72" s="44"/>
      <c r="B72" s="46"/>
      <c r="C72" s="44"/>
      <c r="D72" s="46"/>
      <c r="E72" s="43" t="str">
        <f>IF(C72="","",IF(_xlfn.IFNA(VLOOKUP(C72,BaseDatos[[#All],[Llave]:[Objetivo Geográfico]],6,0),"No encontrado")="","-",_xlfn.IFNA(VLOOKUP(C72,BaseDatos[[#All],[Llave]:[Objetivo Geográfico]],6,0),"-")))</f>
        <v/>
      </c>
      <c r="F72" s="45" t="str">
        <f>IF(C72="","",IF(_xlfn.IFNA(VLOOKUP(C72,BaseDatos[[#All],[Llave]:[Por Definir4]],13,0),"No encontrado")="","-",_xlfn.IFNA(VLOOKUP(C72,BaseDatos[[#All],[Llave]:[Por Definir4]],13,0),"-")))</f>
        <v/>
      </c>
      <c r="G72" s="43" t="str">
        <f>IF(C72="","",IF(_xlfn.IFNA(VLOOKUP(C72,BaseDatos[[#All],[Llave]:[Objetivo Geográfico]],2,0),"No disponible en la Base de Datos")="","-",_xlfn.IFNA(VLOOKUP(C72,BaseDatos[[#All],[Llave]:[Objetivo Geográfico]],2,0),"No disponible en la Base de Datos")))</f>
        <v/>
      </c>
      <c r="H72" s="43" t="str">
        <f>IF(C72="","",IF(_xlfn.IFNA(VLOOKUP(C72,BaseDatos[[#All],[Llave]:[Objetivo Geográfico]],11,0),"No encontrado")="","-",_xlfn.IFNA(VLOOKUP(C72,BaseDatos[[#All],[Llave]:[Objetivo Geográfico]],11,0),"-")))</f>
        <v/>
      </c>
      <c r="I72" s="43" t="str">
        <f>IF(C72="","",IF(_xlfn.IFNA(VLOOKUP(C72,BaseDatos[[#All],[Llave]:[Objetivo Geográfico]],12,0),"No encontrado")="","-",_xlfn.IFNA(VLOOKUP(C72,BaseDatos[[#All],[Llave]:[Objetivo Geográfico]],12,0),"-")))</f>
        <v/>
      </c>
      <c r="J72" s="2" t="str">
        <f>IF(C72="","",IF(_xlfn.IFNA(VLOOKUP(C72,BaseDatos[[#All],[Llave]:[Por Definir4]],14,0),"No encontrado")="","-",_xlfn.IFNA(VLOOKUP(C72,BaseDatos[[#All],[Llave]:[Objetivo Geográfico]],14,0),"-")))</f>
        <v/>
      </c>
      <c r="K72" s="2" t="str">
        <f>IF(C72="","",IF(_xlfn.IFNA(VLOOKUP(C72,BaseDatos[[#All],[Llave]:[Por Definir4]],15,0),"No encontrado")="","-",_xlfn.IFNA(VLOOKUP(C72,BaseDatos[[#All],[Llave]:[Objetivo Geográfico]],15,0),"-")))</f>
        <v/>
      </c>
      <c r="L72" s="2" t="str">
        <f>IF(C72="","",IF(_xlfn.IFNA(VLOOKUP(C72,BaseDatos[[#All],[Llave]:[Por Definir4]],16,0),"No encontrado")="","-",_xlfn.IFNA(VLOOKUP(C72,BaseDatos[[#All],[Llave]:[Objetivo Geográfico]],16,0),"-")))</f>
        <v/>
      </c>
      <c r="M72" s="2" t="str">
        <f>IF(C72="","",IF(_xlfn.IFNA(VLOOKUP(C72,BaseDatos[[#All],[Llave]:[Por Definir4]],17,0),"No encontrado")="","-",_xlfn.IFNA(VLOOKUP(C72,BaseDatos[[#All],[Llave]:[Objetivo Geográfico]],17,0),"-")))</f>
        <v/>
      </c>
    </row>
    <row r="73" spans="1:13" x14ac:dyDescent="0.35">
      <c r="A73" s="44"/>
      <c r="B73" s="46"/>
      <c r="C73" s="44"/>
      <c r="D73" s="46"/>
      <c r="E73" s="43" t="str">
        <f>IF(C73="","",IF(_xlfn.IFNA(VLOOKUP(C73,BaseDatos[[#All],[Llave]:[Objetivo Geográfico]],6,0),"No encontrado")="","-",_xlfn.IFNA(VLOOKUP(C73,BaseDatos[[#All],[Llave]:[Objetivo Geográfico]],6,0),"-")))</f>
        <v/>
      </c>
      <c r="F73" s="45" t="str">
        <f>IF(C73="","",IF(_xlfn.IFNA(VLOOKUP(C73,BaseDatos[[#All],[Llave]:[Por Definir4]],13,0),"No encontrado")="","-",_xlfn.IFNA(VLOOKUP(C73,BaseDatos[[#All],[Llave]:[Por Definir4]],13,0),"-")))</f>
        <v/>
      </c>
      <c r="G73" s="43" t="str">
        <f>IF(C73="","",IF(_xlfn.IFNA(VLOOKUP(C73,BaseDatos[[#All],[Llave]:[Objetivo Geográfico]],2,0),"No disponible en la Base de Datos")="","-",_xlfn.IFNA(VLOOKUP(C73,BaseDatos[[#All],[Llave]:[Objetivo Geográfico]],2,0),"No disponible en la Base de Datos")))</f>
        <v/>
      </c>
      <c r="H73" s="43" t="str">
        <f>IF(C73="","",IF(_xlfn.IFNA(VLOOKUP(C73,BaseDatos[[#All],[Llave]:[Objetivo Geográfico]],11,0),"No encontrado")="","-",_xlfn.IFNA(VLOOKUP(C73,BaseDatos[[#All],[Llave]:[Objetivo Geográfico]],11,0),"-")))</f>
        <v/>
      </c>
      <c r="I73" s="43" t="str">
        <f>IF(C73="","",IF(_xlfn.IFNA(VLOOKUP(C73,BaseDatos[[#All],[Llave]:[Objetivo Geográfico]],12,0),"No encontrado")="","-",_xlfn.IFNA(VLOOKUP(C73,BaseDatos[[#All],[Llave]:[Objetivo Geográfico]],12,0),"-")))</f>
        <v/>
      </c>
      <c r="J73" s="2" t="str">
        <f>IF(C73="","",IF(_xlfn.IFNA(VLOOKUP(C73,BaseDatos[[#All],[Llave]:[Por Definir4]],14,0),"No encontrado")="","-",_xlfn.IFNA(VLOOKUP(C73,BaseDatos[[#All],[Llave]:[Objetivo Geográfico]],14,0),"-")))</f>
        <v/>
      </c>
      <c r="K73" s="2" t="str">
        <f>IF(C73="","",IF(_xlfn.IFNA(VLOOKUP(C73,BaseDatos[[#All],[Llave]:[Por Definir4]],15,0),"No encontrado")="","-",_xlfn.IFNA(VLOOKUP(C73,BaseDatos[[#All],[Llave]:[Objetivo Geográfico]],15,0),"-")))</f>
        <v/>
      </c>
      <c r="L73" s="2" t="str">
        <f>IF(C73="","",IF(_xlfn.IFNA(VLOOKUP(C73,BaseDatos[[#All],[Llave]:[Por Definir4]],16,0),"No encontrado")="","-",_xlfn.IFNA(VLOOKUP(C73,BaseDatos[[#All],[Llave]:[Objetivo Geográfico]],16,0),"-")))</f>
        <v/>
      </c>
      <c r="M73" s="2" t="str">
        <f>IF(C73="","",IF(_xlfn.IFNA(VLOOKUP(C73,BaseDatos[[#All],[Llave]:[Por Definir4]],17,0),"No encontrado")="","-",_xlfn.IFNA(VLOOKUP(C73,BaseDatos[[#All],[Llave]:[Objetivo Geográfico]],17,0),"-")))</f>
        <v/>
      </c>
    </row>
    <row r="74" spans="1:13" x14ac:dyDescent="0.35">
      <c r="A74" s="44"/>
      <c r="B74" s="46"/>
      <c r="C74" s="44"/>
      <c r="D74" s="46"/>
      <c r="E74" s="43" t="str">
        <f>IF(C74="","",IF(_xlfn.IFNA(VLOOKUP(C74,BaseDatos[[#All],[Llave]:[Objetivo Geográfico]],6,0),"No encontrado")="","-",_xlfn.IFNA(VLOOKUP(C74,BaseDatos[[#All],[Llave]:[Objetivo Geográfico]],6,0),"-")))</f>
        <v/>
      </c>
      <c r="F74" s="45" t="str">
        <f>IF(C74="","",IF(_xlfn.IFNA(VLOOKUP(C74,BaseDatos[[#All],[Llave]:[Por Definir4]],13,0),"No encontrado")="","-",_xlfn.IFNA(VLOOKUP(C74,BaseDatos[[#All],[Llave]:[Por Definir4]],13,0),"-")))</f>
        <v/>
      </c>
      <c r="G74" s="43" t="str">
        <f>IF(C74="","",IF(_xlfn.IFNA(VLOOKUP(C74,BaseDatos[[#All],[Llave]:[Objetivo Geográfico]],2,0),"No disponible en la Base de Datos")="","-",_xlfn.IFNA(VLOOKUP(C74,BaseDatos[[#All],[Llave]:[Objetivo Geográfico]],2,0),"No disponible en la Base de Datos")))</f>
        <v/>
      </c>
      <c r="H74" s="43" t="str">
        <f>IF(C74="","",IF(_xlfn.IFNA(VLOOKUP(C74,BaseDatos[[#All],[Llave]:[Objetivo Geográfico]],11,0),"No encontrado")="","-",_xlfn.IFNA(VLOOKUP(C74,BaseDatos[[#All],[Llave]:[Objetivo Geográfico]],11,0),"-")))</f>
        <v/>
      </c>
      <c r="I74" s="43" t="str">
        <f>IF(C74="","",IF(_xlfn.IFNA(VLOOKUP(C74,BaseDatos[[#All],[Llave]:[Objetivo Geográfico]],12,0),"No encontrado")="","-",_xlfn.IFNA(VLOOKUP(C74,BaseDatos[[#All],[Llave]:[Objetivo Geográfico]],12,0),"-")))</f>
        <v/>
      </c>
      <c r="J74" s="2" t="str">
        <f>IF(C74="","",IF(_xlfn.IFNA(VLOOKUP(C74,BaseDatos[[#All],[Llave]:[Por Definir4]],14,0),"No encontrado")="","-",_xlfn.IFNA(VLOOKUP(C74,BaseDatos[[#All],[Llave]:[Objetivo Geográfico]],14,0),"-")))</f>
        <v/>
      </c>
      <c r="K74" s="2" t="str">
        <f>IF(C74="","",IF(_xlfn.IFNA(VLOOKUP(C74,BaseDatos[[#All],[Llave]:[Por Definir4]],15,0),"No encontrado")="","-",_xlfn.IFNA(VLOOKUP(C74,BaseDatos[[#All],[Llave]:[Objetivo Geográfico]],15,0),"-")))</f>
        <v/>
      </c>
      <c r="L74" s="2" t="str">
        <f>IF(C74="","",IF(_xlfn.IFNA(VLOOKUP(C74,BaseDatos[[#All],[Llave]:[Por Definir4]],16,0),"No encontrado")="","-",_xlfn.IFNA(VLOOKUP(C74,BaseDatos[[#All],[Llave]:[Objetivo Geográfico]],16,0),"-")))</f>
        <v/>
      </c>
      <c r="M74" s="2" t="str">
        <f>IF(C74="","",IF(_xlfn.IFNA(VLOOKUP(C74,BaseDatos[[#All],[Llave]:[Por Definir4]],17,0),"No encontrado")="","-",_xlfn.IFNA(VLOOKUP(C74,BaseDatos[[#All],[Llave]:[Objetivo Geográfico]],17,0),"-")))</f>
        <v/>
      </c>
    </row>
    <row r="75" spans="1:13" x14ac:dyDescent="0.35">
      <c r="A75" s="44"/>
      <c r="B75" s="46"/>
      <c r="C75" s="44"/>
      <c r="D75" s="46"/>
      <c r="E75" s="43" t="str">
        <f>IF(C75="","",IF(_xlfn.IFNA(VLOOKUP(C75,BaseDatos[[#All],[Llave]:[Objetivo Geográfico]],6,0),"No encontrado")="","-",_xlfn.IFNA(VLOOKUP(C75,BaseDatos[[#All],[Llave]:[Objetivo Geográfico]],6,0),"-")))</f>
        <v/>
      </c>
      <c r="F75" s="45" t="str">
        <f>IF(C75="","",IF(_xlfn.IFNA(VLOOKUP(C75,BaseDatos[[#All],[Llave]:[Por Definir4]],13,0),"No encontrado")="","-",_xlfn.IFNA(VLOOKUP(C75,BaseDatos[[#All],[Llave]:[Por Definir4]],13,0),"-")))</f>
        <v/>
      </c>
      <c r="G75" s="43" t="str">
        <f>IF(C75="","",IF(_xlfn.IFNA(VLOOKUP(C75,BaseDatos[[#All],[Llave]:[Objetivo Geográfico]],2,0),"No disponible en la Base de Datos")="","-",_xlfn.IFNA(VLOOKUP(C75,BaseDatos[[#All],[Llave]:[Objetivo Geográfico]],2,0),"No disponible en la Base de Datos")))</f>
        <v/>
      </c>
      <c r="H75" s="43" t="str">
        <f>IF(C75="","",IF(_xlfn.IFNA(VLOOKUP(C75,BaseDatos[[#All],[Llave]:[Objetivo Geográfico]],11,0),"No encontrado")="","-",_xlfn.IFNA(VLOOKUP(C75,BaseDatos[[#All],[Llave]:[Objetivo Geográfico]],11,0),"-")))</f>
        <v/>
      </c>
      <c r="I75" s="43" t="str">
        <f>IF(C75="","",IF(_xlfn.IFNA(VLOOKUP(C75,BaseDatos[[#All],[Llave]:[Objetivo Geográfico]],12,0),"No encontrado")="","-",_xlfn.IFNA(VLOOKUP(C75,BaseDatos[[#All],[Llave]:[Objetivo Geográfico]],12,0),"-")))</f>
        <v/>
      </c>
      <c r="J75" s="2" t="str">
        <f>IF(C75="","",IF(_xlfn.IFNA(VLOOKUP(C75,BaseDatos[[#All],[Llave]:[Por Definir4]],14,0),"No encontrado")="","-",_xlfn.IFNA(VLOOKUP(C75,BaseDatos[[#All],[Llave]:[Objetivo Geográfico]],14,0),"-")))</f>
        <v/>
      </c>
      <c r="K75" s="2" t="str">
        <f>IF(C75="","",IF(_xlfn.IFNA(VLOOKUP(C75,BaseDatos[[#All],[Llave]:[Por Definir4]],15,0),"No encontrado")="","-",_xlfn.IFNA(VLOOKUP(C75,BaseDatos[[#All],[Llave]:[Objetivo Geográfico]],15,0),"-")))</f>
        <v/>
      </c>
      <c r="L75" s="2" t="str">
        <f>IF(C75="","",IF(_xlfn.IFNA(VLOOKUP(C75,BaseDatos[[#All],[Llave]:[Por Definir4]],16,0),"No encontrado")="","-",_xlfn.IFNA(VLOOKUP(C75,BaseDatos[[#All],[Llave]:[Objetivo Geográfico]],16,0),"-")))</f>
        <v/>
      </c>
      <c r="M75" s="2" t="str">
        <f>IF(C75="","",IF(_xlfn.IFNA(VLOOKUP(C75,BaseDatos[[#All],[Llave]:[Por Definir4]],17,0),"No encontrado")="","-",_xlfn.IFNA(VLOOKUP(C75,BaseDatos[[#All],[Llave]:[Objetivo Geográfico]],17,0),"-")))</f>
        <v/>
      </c>
    </row>
    <row r="76" spans="1:13" x14ac:dyDescent="0.35">
      <c r="A76" s="44"/>
      <c r="B76" s="46"/>
      <c r="C76" s="44"/>
      <c r="D76" s="46"/>
      <c r="E76" s="43" t="str">
        <f>IF(C76="","",IF(_xlfn.IFNA(VLOOKUP(C76,BaseDatos[[#All],[Llave]:[Objetivo Geográfico]],6,0),"No encontrado")="","-",_xlfn.IFNA(VLOOKUP(C76,BaseDatos[[#All],[Llave]:[Objetivo Geográfico]],6,0),"-")))</f>
        <v/>
      </c>
      <c r="F76" s="45" t="str">
        <f>IF(C76="","",IF(_xlfn.IFNA(VLOOKUP(C76,BaseDatos[[#All],[Llave]:[Por Definir4]],13,0),"No encontrado")="","-",_xlfn.IFNA(VLOOKUP(C76,BaseDatos[[#All],[Llave]:[Por Definir4]],13,0),"-")))</f>
        <v/>
      </c>
      <c r="G76" s="43" t="str">
        <f>IF(C76="","",IF(_xlfn.IFNA(VLOOKUP(C76,BaseDatos[[#All],[Llave]:[Objetivo Geográfico]],2,0),"No disponible en la Base de Datos")="","-",_xlfn.IFNA(VLOOKUP(C76,BaseDatos[[#All],[Llave]:[Objetivo Geográfico]],2,0),"No disponible en la Base de Datos")))</f>
        <v/>
      </c>
      <c r="H76" s="43" t="str">
        <f>IF(C76="","",IF(_xlfn.IFNA(VLOOKUP(C76,BaseDatos[[#All],[Llave]:[Objetivo Geográfico]],11,0),"No encontrado")="","-",_xlfn.IFNA(VLOOKUP(C76,BaseDatos[[#All],[Llave]:[Objetivo Geográfico]],11,0),"-")))</f>
        <v/>
      </c>
      <c r="I76" s="43" t="str">
        <f>IF(C76="","",IF(_xlfn.IFNA(VLOOKUP(C76,BaseDatos[[#All],[Llave]:[Objetivo Geográfico]],12,0),"No encontrado")="","-",_xlfn.IFNA(VLOOKUP(C76,BaseDatos[[#All],[Llave]:[Objetivo Geográfico]],12,0),"-")))</f>
        <v/>
      </c>
      <c r="J76" s="2" t="str">
        <f>IF(C76="","",IF(_xlfn.IFNA(VLOOKUP(C76,BaseDatos[[#All],[Llave]:[Por Definir4]],14,0),"No encontrado")="","-",_xlfn.IFNA(VLOOKUP(C76,BaseDatos[[#All],[Llave]:[Objetivo Geográfico]],14,0),"-")))</f>
        <v/>
      </c>
      <c r="K76" s="2" t="str">
        <f>IF(C76="","",IF(_xlfn.IFNA(VLOOKUP(C76,BaseDatos[[#All],[Llave]:[Por Definir4]],15,0),"No encontrado")="","-",_xlfn.IFNA(VLOOKUP(C76,BaseDatos[[#All],[Llave]:[Objetivo Geográfico]],15,0),"-")))</f>
        <v/>
      </c>
      <c r="L76" s="2" t="str">
        <f>IF(C76="","",IF(_xlfn.IFNA(VLOOKUP(C76,BaseDatos[[#All],[Llave]:[Por Definir4]],16,0),"No encontrado")="","-",_xlfn.IFNA(VLOOKUP(C76,BaseDatos[[#All],[Llave]:[Objetivo Geográfico]],16,0),"-")))</f>
        <v/>
      </c>
      <c r="M76" s="2" t="str">
        <f>IF(C76="","",IF(_xlfn.IFNA(VLOOKUP(C76,BaseDatos[[#All],[Llave]:[Por Definir4]],17,0),"No encontrado")="","-",_xlfn.IFNA(VLOOKUP(C76,BaseDatos[[#All],[Llave]:[Objetivo Geográfico]],17,0),"-")))</f>
        <v/>
      </c>
    </row>
    <row r="77" spans="1:13" x14ac:dyDescent="0.35">
      <c r="A77" s="44"/>
      <c r="B77" s="46"/>
      <c r="C77" s="44"/>
      <c r="D77" s="46"/>
      <c r="E77" s="43" t="str">
        <f>IF(C77="","",IF(_xlfn.IFNA(VLOOKUP(C77,BaseDatos[[#All],[Llave]:[Objetivo Geográfico]],6,0),"No encontrado")="","-",_xlfn.IFNA(VLOOKUP(C77,BaseDatos[[#All],[Llave]:[Objetivo Geográfico]],6,0),"-")))</f>
        <v/>
      </c>
      <c r="F77" s="45" t="str">
        <f>IF(C77="","",IF(_xlfn.IFNA(VLOOKUP(C77,BaseDatos[[#All],[Llave]:[Por Definir4]],13,0),"No encontrado")="","-",_xlfn.IFNA(VLOOKUP(C77,BaseDatos[[#All],[Llave]:[Por Definir4]],13,0),"-")))</f>
        <v/>
      </c>
      <c r="G77" s="43" t="str">
        <f>IF(C77="","",IF(_xlfn.IFNA(VLOOKUP(C77,BaseDatos[[#All],[Llave]:[Objetivo Geográfico]],2,0),"No disponible en la Base de Datos")="","-",_xlfn.IFNA(VLOOKUP(C77,BaseDatos[[#All],[Llave]:[Objetivo Geográfico]],2,0),"No disponible en la Base de Datos")))</f>
        <v/>
      </c>
      <c r="H77" s="43" t="str">
        <f>IF(C77="","",IF(_xlfn.IFNA(VLOOKUP(C77,BaseDatos[[#All],[Llave]:[Objetivo Geográfico]],11,0),"No encontrado")="","-",_xlfn.IFNA(VLOOKUP(C77,BaseDatos[[#All],[Llave]:[Objetivo Geográfico]],11,0),"-")))</f>
        <v/>
      </c>
      <c r="I77" s="43" t="str">
        <f>IF(C77="","",IF(_xlfn.IFNA(VLOOKUP(C77,BaseDatos[[#All],[Llave]:[Objetivo Geográfico]],12,0),"No encontrado")="","-",_xlfn.IFNA(VLOOKUP(C77,BaseDatos[[#All],[Llave]:[Objetivo Geográfico]],12,0),"-")))</f>
        <v/>
      </c>
      <c r="J77" s="2" t="str">
        <f>IF(C77="","",IF(_xlfn.IFNA(VLOOKUP(C77,BaseDatos[[#All],[Llave]:[Por Definir4]],14,0),"No encontrado")="","-",_xlfn.IFNA(VLOOKUP(C77,BaseDatos[[#All],[Llave]:[Objetivo Geográfico]],14,0),"-")))</f>
        <v/>
      </c>
      <c r="K77" s="2" t="str">
        <f>IF(C77="","",IF(_xlfn.IFNA(VLOOKUP(C77,BaseDatos[[#All],[Llave]:[Por Definir4]],15,0),"No encontrado")="","-",_xlfn.IFNA(VLOOKUP(C77,BaseDatos[[#All],[Llave]:[Objetivo Geográfico]],15,0),"-")))</f>
        <v/>
      </c>
      <c r="L77" s="2" t="str">
        <f>IF(C77="","",IF(_xlfn.IFNA(VLOOKUP(C77,BaseDatos[[#All],[Llave]:[Por Definir4]],16,0),"No encontrado")="","-",_xlfn.IFNA(VLOOKUP(C77,BaseDatos[[#All],[Llave]:[Objetivo Geográfico]],16,0),"-")))</f>
        <v/>
      </c>
      <c r="M77" s="2" t="str">
        <f>IF(C77="","",IF(_xlfn.IFNA(VLOOKUP(C77,BaseDatos[[#All],[Llave]:[Por Definir4]],17,0),"No encontrado")="","-",_xlfn.IFNA(VLOOKUP(C77,BaseDatos[[#All],[Llave]:[Objetivo Geográfico]],17,0),"-")))</f>
        <v/>
      </c>
    </row>
    <row r="78" spans="1:13" x14ac:dyDescent="0.35">
      <c r="A78" s="44"/>
      <c r="B78" s="46"/>
      <c r="C78" s="44"/>
      <c r="D78" s="46"/>
      <c r="E78" s="43" t="str">
        <f>IF(C78="","",IF(_xlfn.IFNA(VLOOKUP(C78,BaseDatos[[#All],[Llave]:[Objetivo Geográfico]],6,0),"No encontrado")="","-",_xlfn.IFNA(VLOOKUP(C78,BaseDatos[[#All],[Llave]:[Objetivo Geográfico]],6,0),"-")))</f>
        <v/>
      </c>
      <c r="F78" s="45" t="str">
        <f>IF(C78="","",IF(_xlfn.IFNA(VLOOKUP(C78,BaseDatos[[#All],[Llave]:[Por Definir4]],13,0),"No encontrado")="","-",_xlfn.IFNA(VLOOKUP(C78,BaseDatos[[#All],[Llave]:[Por Definir4]],13,0),"-")))</f>
        <v/>
      </c>
      <c r="G78" s="43" t="str">
        <f>IF(C78="","",IF(_xlfn.IFNA(VLOOKUP(C78,BaseDatos[[#All],[Llave]:[Objetivo Geográfico]],2,0),"No disponible en la Base de Datos")="","-",_xlfn.IFNA(VLOOKUP(C78,BaseDatos[[#All],[Llave]:[Objetivo Geográfico]],2,0),"No disponible en la Base de Datos")))</f>
        <v/>
      </c>
      <c r="H78" s="43" t="str">
        <f>IF(C78="","",IF(_xlfn.IFNA(VLOOKUP(C78,BaseDatos[[#All],[Llave]:[Objetivo Geográfico]],11,0),"No encontrado")="","-",_xlfn.IFNA(VLOOKUP(C78,BaseDatos[[#All],[Llave]:[Objetivo Geográfico]],11,0),"-")))</f>
        <v/>
      </c>
      <c r="I78" s="43" t="str">
        <f>IF(C78="","",IF(_xlfn.IFNA(VLOOKUP(C78,BaseDatos[[#All],[Llave]:[Objetivo Geográfico]],12,0),"No encontrado")="","-",_xlfn.IFNA(VLOOKUP(C78,BaseDatos[[#All],[Llave]:[Objetivo Geográfico]],12,0),"-")))</f>
        <v/>
      </c>
      <c r="J78" s="2" t="str">
        <f>IF(C78="","",IF(_xlfn.IFNA(VLOOKUP(C78,BaseDatos[[#All],[Llave]:[Por Definir4]],14,0),"No encontrado")="","-",_xlfn.IFNA(VLOOKUP(C78,BaseDatos[[#All],[Llave]:[Objetivo Geográfico]],14,0),"-")))</f>
        <v/>
      </c>
      <c r="K78" s="2" t="str">
        <f>IF(C78="","",IF(_xlfn.IFNA(VLOOKUP(C78,BaseDatos[[#All],[Llave]:[Por Definir4]],15,0),"No encontrado")="","-",_xlfn.IFNA(VLOOKUP(C78,BaseDatos[[#All],[Llave]:[Objetivo Geográfico]],15,0),"-")))</f>
        <v/>
      </c>
      <c r="L78" s="2" t="str">
        <f>IF(C78="","",IF(_xlfn.IFNA(VLOOKUP(C78,BaseDatos[[#All],[Llave]:[Por Definir4]],16,0),"No encontrado")="","-",_xlfn.IFNA(VLOOKUP(C78,BaseDatos[[#All],[Llave]:[Objetivo Geográfico]],16,0),"-")))</f>
        <v/>
      </c>
      <c r="M78" s="2" t="str">
        <f>IF(C78="","",IF(_xlfn.IFNA(VLOOKUP(C78,BaseDatos[[#All],[Llave]:[Por Definir4]],17,0),"No encontrado")="","-",_xlfn.IFNA(VLOOKUP(C78,BaseDatos[[#All],[Llave]:[Objetivo Geográfico]],17,0),"-")))</f>
        <v/>
      </c>
    </row>
    <row r="79" spans="1:13" x14ac:dyDescent="0.35">
      <c r="A79" s="44"/>
      <c r="B79" s="46"/>
      <c r="C79" s="44"/>
      <c r="D79" s="46"/>
      <c r="E79" s="43" t="str">
        <f>IF(C79="","",IF(_xlfn.IFNA(VLOOKUP(C79,BaseDatos[[#All],[Llave]:[Objetivo Geográfico]],6,0),"No encontrado")="","-",_xlfn.IFNA(VLOOKUP(C79,BaseDatos[[#All],[Llave]:[Objetivo Geográfico]],6,0),"-")))</f>
        <v/>
      </c>
      <c r="F79" s="45" t="str">
        <f>IF(C79="","",IF(_xlfn.IFNA(VLOOKUP(C79,BaseDatos[[#All],[Llave]:[Por Definir4]],13,0),"No encontrado")="","-",_xlfn.IFNA(VLOOKUP(C79,BaseDatos[[#All],[Llave]:[Por Definir4]],13,0),"-")))</f>
        <v/>
      </c>
      <c r="G79" s="43" t="str">
        <f>IF(C79="","",IF(_xlfn.IFNA(VLOOKUP(C79,BaseDatos[[#All],[Llave]:[Objetivo Geográfico]],2,0),"No disponible en la Base de Datos")="","-",_xlfn.IFNA(VLOOKUP(C79,BaseDatos[[#All],[Llave]:[Objetivo Geográfico]],2,0),"No disponible en la Base de Datos")))</f>
        <v/>
      </c>
      <c r="H79" s="43" t="str">
        <f>IF(C79="","",IF(_xlfn.IFNA(VLOOKUP(C79,BaseDatos[[#All],[Llave]:[Objetivo Geográfico]],11,0),"No encontrado")="","-",_xlfn.IFNA(VLOOKUP(C79,BaseDatos[[#All],[Llave]:[Objetivo Geográfico]],11,0),"-")))</f>
        <v/>
      </c>
      <c r="I79" s="43" t="str">
        <f>IF(C79="","",IF(_xlfn.IFNA(VLOOKUP(C79,BaseDatos[[#All],[Llave]:[Objetivo Geográfico]],12,0),"No encontrado")="","-",_xlfn.IFNA(VLOOKUP(C79,BaseDatos[[#All],[Llave]:[Objetivo Geográfico]],12,0),"-")))</f>
        <v/>
      </c>
      <c r="J79" s="2" t="str">
        <f>IF(C79="","",IF(_xlfn.IFNA(VLOOKUP(C79,BaseDatos[[#All],[Llave]:[Por Definir4]],14,0),"No encontrado")="","-",_xlfn.IFNA(VLOOKUP(C79,BaseDatos[[#All],[Llave]:[Objetivo Geográfico]],14,0),"-")))</f>
        <v/>
      </c>
      <c r="K79" s="2" t="str">
        <f>IF(C79="","",IF(_xlfn.IFNA(VLOOKUP(C79,BaseDatos[[#All],[Llave]:[Por Definir4]],15,0),"No encontrado")="","-",_xlfn.IFNA(VLOOKUP(C79,BaseDatos[[#All],[Llave]:[Objetivo Geográfico]],15,0),"-")))</f>
        <v/>
      </c>
      <c r="L79" s="2" t="str">
        <f>IF(C79="","",IF(_xlfn.IFNA(VLOOKUP(C79,BaseDatos[[#All],[Llave]:[Por Definir4]],16,0),"No encontrado")="","-",_xlfn.IFNA(VLOOKUP(C79,BaseDatos[[#All],[Llave]:[Objetivo Geográfico]],16,0),"-")))</f>
        <v/>
      </c>
      <c r="M79" s="2" t="str">
        <f>IF(C79="","",IF(_xlfn.IFNA(VLOOKUP(C79,BaseDatos[[#All],[Llave]:[Por Definir4]],17,0),"No encontrado")="","-",_xlfn.IFNA(VLOOKUP(C79,BaseDatos[[#All],[Llave]:[Objetivo Geográfico]],17,0),"-")))</f>
        <v/>
      </c>
    </row>
    <row r="80" spans="1:13" x14ac:dyDescent="0.35">
      <c r="A80" s="44"/>
      <c r="B80" s="46"/>
      <c r="C80" s="44"/>
      <c r="D80" s="46"/>
      <c r="E80" s="43" t="str">
        <f>IF(C80="","",IF(_xlfn.IFNA(VLOOKUP(C80,BaseDatos[[#All],[Llave]:[Objetivo Geográfico]],6,0),"No encontrado")="","-",_xlfn.IFNA(VLOOKUP(C80,BaseDatos[[#All],[Llave]:[Objetivo Geográfico]],6,0),"-")))</f>
        <v/>
      </c>
      <c r="F80" s="45" t="str">
        <f>IF(C80="","",IF(_xlfn.IFNA(VLOOKUP(C80,BaseDatos[[#All],[Llave]:[Por Definir4]],13,0),"No encontrado")="","-",_xlfn.IFNA(VLOOKUP(C80,BaseDatos[[#All],[Llave]:[Por Definir4]],13,0),"-")))</f>
        <v/>
      </c>
      <c r="G80" s="43" t="str">
        <f>IF(C80="","",IF(_xlfn.IFNA(VLOOKUP(C80,BaseDatos[[#All],[Llave]:[Objetivo Geográfico]],2,0),"No disponible en la Base de Datos")="","-",_xlfn.IFNA(VLOOKUP(C80,BaseDatos[[#All],[Llave]:[Objetivo Geográfico]],2,0),"No disponible en la Base de Datos")))</f>
        <v/>
      </c>
      <c r="H80" s="43" t="str">
        <f>IF(C80="","",IF(_xlfn.IFNA(VLOOKUP(C80,BaseDatos[[#All],[Llave]:[Objetivo Geográfico]],11,0),"No encontrado")="","-",_xlfn.IFNA(VLOOKUP(C80,BaseDatos[[#All],[Llave]:[Objetivo Geográfico]],11,0),"-")))</f>
        <v/>
      </c>
      <c r="I80" s="43" t="str">
        <f>IF(C80="","",IF(_xlfn.IFNA(VLOOKUP(C80,BaseDatos[[#All],[Llave]:[Objetivo Geográfico]],12,0),"No encontrado")="","-",_xlfn.IFNA(VLOOKUP(C80,BaseDatos[[#All],[Llave]:[Objetivo Geográfico]],12,0),"-")))</f>
        <v/>
      </c>
      <c r="J80" s="2" t="str">
        <f>IF(C80="","",IF(_xlfn.IFNA(VLOOKUP(C80,BaseDatos[[#All],[Llave]:[Por Definir4]],14,0),"No encontrado")="","-",_xlfn.IFNA(VLOOKUP(C80,BaseDatos[[#All],[Llave]:[Objetivo Geográfico]],14,0),"-")))</f>
        <v/>
      </c>
      <c r="K80" s="2" t="str">
        <f>IF(C80="","",IF(_xlfn.IFNA(VLOOKUP(C80,BaseDatos[[#All],[Llave]:[Por Definir4]],15,0),"No encontrado")="","-",_xlfn.IFNA(VLOOKUP(C80,BaseDatos[[#All],[Llave]:[Objetivo Geográfico]],15,0),"-")))</f>
        <v/>
      </c>
      <c r="L80" s="2" t="str">
        <f>IF(C80="","",IF(_xlfn.IFNA(VLOOKUP(C80,BaseDatos[[#All],[Llave]:[Por Definir4]],16,0),"No encontrado")="","-",_xlfn.IFNA(VLOOKUP(C80,BaseDatos[[#All],[Llave]:[Objetivo Geográfico]],16,0),"-")))</f>
        <v/>
      </c>
      <c r="M80" s="2" t="str">
        <f>IF(C80="","",IF(_xlfn.IFNA(VLOOKUP(C80,BaseDatos[[#All],[Llave]:[Por Definir4]],17,0),"No encontrado")="","-",_xlfn.IFNA(VLOOKUP(C80,BaseDatos[[#All],[Llave]:[Objetivo Geográfico]],17,0),"-")))</f>
        <v/>
      </c>
    </row>
    <row r="81" spans="1:13" x14ac:dyDescent="0.35">
      <c r="A81" s="44"/>
      <c r="B81" s="46"/>
      <c r="C81" s="44"/>
      <c r="D81" s="46"/>
      <c r="E81" s="43" t="str">
        <f>IF(C81="","",IF(_xlfn.IFNA(VLOOKUP(C81,BaseDatos[[#All],[Llave]:[Objetivo Geográfico]],6,0),"No encontrado")="","-",_xlfn.IFNA(VLOOKUP(C81,BaseDatos[[#All],[Llave]:[Objetivo Geográfico]],6,0),"-")))</f>
        <v/>
      </c>
      <c r="F81" s="45" t="str">
        <f>IF(C81="","",IF(_xlfn.IFNA(VLOOKUP(C81,BaseDatos[[#All],[Llave]:[Por Definir4]],13,0),"No encontrado")="","-",_xlfn.IFNA(VLOOKUP(C81,BaseDatos[[#All],[Llave]:[Por Definir4]],13,0),"-")))</f>
        <v/>
      </c>
      <c r="G81" s="43" t="str">
        <f>IF(C81="","",IF(_xlfn.IFNA(VLOOKUP(C81,BaseDatos[[#All],[Llave]:[Objetivo Geográfico]],2,0),"No disponible en la Base de Datos")="","-",_xlfn.IFNA(VLOOKUP(C81,BaseDatos[[#All],[Llave]:[Objetivo Geográfico]],2,0),"No disponible en la Base de Datos")))</f>
        <v/>
      </c>
      <c r="H81" s="43" t="str">
        <f>IF(C81="","",IF(_xlfn.IFNA(VLOOKUP(C81,BaseDatos[[#All],[Llave]:[Objetivo Geográfico]],11,0),"No encontrado")="","-",_xlfn.IFNA(VLOOKUP(C81,BaseDatos[[#All],[Llave]:[Objetivo Geográfico]],11,0),"-")))</f>
        <v/>
      </c>
      <c r="I81" s="43" t="str">
        <f>IF(C81="","",IF(_xlfn.IFNA(VLOOKUP(C81,BaseDatos[[#All],[Llave]:[Objetivo Geográfico]],12,0),"No encontrado")="","-",_xlfn.IFNA(VLOOKUP(C81,BaseDatos[[#All],[Llave]:[Objetivo Geográfico]],12,0),"-")))</f>
        <v/>
      </c>
      <c r="J81" s="2" t="str">
        <f>IF(C81="","",IF(_xlfn.IFNA(VLOOKUP(C81,BaseDatos[[#All],[Llave]:[Por Definir4]],14,0),"No encontrado")="","-",_xlfn.IFNA(VLOOKUP(C81,BaseDatos[[#All],[Llave]:[Objetivo Geográfico]],14,0),"-")))</f>
        <v/>
      </c>
      <c r="K81" s="2" t="str">
        <f>IF(C81="","",IF(_xlfn.IFNA(VLOOKUP(C81,BaseDatos[[#All],[Llave]:[Por Definir4]],15,0),"No encontrado")="","-",_xlfn.IFNA(VLOOKUP(C81,BaseDatos[[#All],[Llave]:[Objetivo Geográfico]],15,0),"-")))</f>
        <v/>
      </c>
      <c r="L81" s="2" t="str">
        <f>IF(C81="","",IF(_xlfn.IFNA(VLOOKUP(C81,BaseDatos[[#All],[Llave]:[Por Definir4]],16,0),"No encontrado")="","-",_xlfn.IFNA(VLOOKUP(C81,BaseDatos[[#All],[Llave]:[Objetivo Geográfico]],16,0),"-")))</f>
        <v/>
      </c>
      <c r="M81" s="2" t="str">
        <f>IF(C81="","",IF(_xlfn.IFNA(VLOOKUP(C81,BaseDatos[[#All],[Llave]:[Por Definir4]],17,0),"No encontrado")="","-",_xlfn.IFNA(VLOOKUP(C81,BaseDatos[[#All],[Llave]:[Objetivo Geográfico]],17,0),"-")))</f>
        <v/>
      </c>
    </row>
    <row r="82" spans="1:13" x14ac:dyDescent="0.35">
      <c r="A82" s="44"/>
      <c r="B82" s="46"/>
      <c r="C82" s="44"/>
      <c r="D82" s="46"/>
      <c r="E82" s="43" t="str">
        <f>IF(C82="","",IF(_xlfn.IFNA(VLOOKUP(C82,BaseDatos[[#All],[Llave]:[Objetivo Geográfico]],6,0),"No encontrado")="","-",_xlfn.IFNA(VLOOKUP(C82,BaseDatos[[#All],[Llave]:[Objetivo Geográfico]],6,0),"-")))</f>
        <v/>
      </c>
      <c r="F82" s="45" t="str">
        <f>IF(C82="","",IF(_xlfn.IFNA(VLOOKUP(C82,BaseDatos[[#All],[Llave]:[Por Definir4]],13,0),"No encontrado")="","-",_xlfn.IFNA(VLOOKUP(C82,BaseDatos[[#All],[Llave]:[Por Definir4]],13,0),"-")))</f>
        <v/>
      </c>
      <c r="G82" s="43" t="str">
        <f>IF(C82="","",IF(_xlfn.IFNA(VLOOKUP(C82,BaseDatos[[#All],[Llave]:[Objetivo Geográfico]],2,0),"No disponible en la Base de Datos")="","-",_xlfn.IFNA(VLOOKUP(C82,BaseDatos[[#All],[Llave]:[Objetivo Geográfico]],2,0),"No disponible en la Base de Datos")))</f>
        <v/>
      </c>
      <c r="H82" s="43" t="str">
        <f>IF(C82="","",IF(_xlfn.IFNA(VLOOKUP(C82,BaseDatos[[#All],[Llave]:[Objetivo Geográfico]],11,0),"No encontrado")="","-",_xlfn.IFNA(VLOOKUP(C82,BaseDatos[[#All],[Llave]:[Objetivo Geográfico]],11,0),"-")))</f>
        <v/>
      </c>
      <c r="I82" s="43" t="str">
        <f>IF(C82="","",IF(_xlfn.IFNA(VLOOKUP(C82,BaseDatos[[#All],[Llave]:[Objetivo Geográfico]],12,0),"No encontrado")="","-",_xlfn.IFNA(VLOOKUP(C82,BaseDatos[[#All],[Llave]:[Objetivo Geográfico]],12,0),"-")))</f>
        <v/>
      </c>
      <c r="J82" s="2" t="str">
        <f>IF(C82="","",IF(_xlfn.IFNA(VLOOKUP(C82,BaseDatos[[#All],[Llave]:[Por Definir4]],14,0),"No encontrado")="","-",_xlfn.IFNA(VLOOKUP(C82,BaseDatos[[#All],[Llave]:[Objetivo Geográfico]],14,0),"-")))</f>
        <v/>
      </c>
      <c r="K82" s="2" t="str">
        <f>IF(C82="","",IF(_xlfn.IFNA(VLOOKUP(C82,BaseDatos[[#All],[Llave]:[Por Definir4]],15,0),"No encontrado")="","-",_xlfn.IFNA(VLOOKUP(C82,BaseDatos[[#All],[Llave]:[Objetivo Geográfico]],15,0),"-")))</f>
        <v/>
      </c>
      <c r="L82" s="2" t="str">
        <f>IF(C82="","",IF(_xlfn.IFNA(VLOOKUP(C82,BaseDatos[[#All],[Llave]:[Por Definir4]],16,0),"No encontrado")="","-",_xlfn.IFNA(VLOOKUP(C82,BaseDatos[[#All],[Llave]:[Objetivo Geográfico]],16,0),"-")))</f>
        <v/>
      </c>
      <c r="M82" s="2" t="str">
        <f>IF(C82="","",IF(_xlfn.IFNA(VLOOKUP(C82,BaseDatos[[#All],[Llave]:[Por Definir4]],17,0),"No encontrado")="","-",_xlfn.IFNA(VLOOKUP(C82,BaseDatos[[#All],[Llave]:[Objetivo Geográfico]],17,0),"-")))</f>
        <v/>
      </c>
    </row>
    <row r="83" spans="1:13" x14ac:dyDescent="0.35">
      <c r="A83" s="44"/>
      <c r="B83" s="46"/>
      <c r="C83" s="44"/>
      <c r="D83" s="46"/>
      <c r="E83" s="43" t="str">
        <f>IF(C83="","",IF(_xlfn.IFNA(VLOOKUP(C83,BaseDatos[[#All],[Llave]:[Objetivo Geográfico]],6,0),"No encontrado")="","-",_xlfn.IFNA(VLOOKUP(C83,BaseDatos[[#All],[Llave]:[Objetivo Geográfico]],6,0),"-")))</f>
        <v/>
      </c>
      <c r="F83" s="45" t="str">
        <f>IF(C83="","",IF(_xlfn.IFNA(VLOOKUP(C83,BaseDatos[[#All],[Llave]:[Por Definir4]],13,0),"No encontrado")="","-",_xlfn.IFNA(VLOOKUP(C83,BaseDatos[[#All],[Llave]:[Por Definir4]],13,0),"-")))</f>
        <v/>
      </c>
      <c r="G83" s="43" t="str">
        <f>IF(C83="","",IF(_xlfn.IFNA(VLOOKUP(C83,BaseDatos[[#All],[Llave]:[Objetivo Geográfico]],2,0),"No disponible en la Base de Datos")="","-",_xlfn.IFNA(VLOOKUP(C83,BaseDatos[[#All],[Llave]:[Objetivo Geográfico]],2,0),"No disponible en la Base de Datos")))</f>
        <v/>
      </c>
      <c r="H83" s="43" t="str">
        <f>IF(C83="","",IF(_xlfn.IFNA(VLOOKUP(C83,BaseDatos[[#All],[Llave]:[Objetivo Geográfico]],11,0),"No encontrado")="","-",_xlfn.IFNA(VLOOKUP(C83,BaseDatos[[#All],[Llave]:[Objetivo Geográfico]],11,0),"-")))</f>
        <v/>
      </c>
      <c r="I83" s="43" t="str">
        <f>IF(C83="","",IF(_xlfn.IFNA(VLOOKUP(C83,BaseDatos[[#All],[Llave]:[Objetivo Geográfico]],12,0),"No encontrado")="","-",_xlfn.IFNA(VLOOKUP(C83,BaseDatos[[#All],[Llave]:[Objetivo Geográfico]],12,0),"-")))</f>
        <v/>
      </c>
      <c r="J83" s="2" t="str">
        <f>IF(C83="","",IF(_xlfn.IFNA(VLOOKUP(C83,BaseDatos[[#All],[Llave]:[Por Definir4]],14,0),"No encontrado")="","-",_xlfn.IFNA(VLOOKUP(C83,BaseDatos[[#All],[Llave]:[Objetivo Geográfico]],14,0),"-")))</f>
        <v/>
      </c>
      <c r="K83" s="2" t="str">
        <f>IF(C83="","",IF(_xlfn.IFNA(VLOOKUP(C83,BaseDatos[[#All],[Llave]:[Por Definir4]],15,0),"No encontrado")="","-",_xlfn.IFNA(VLOOKUP(C83,BaseDatos[[#All],[Llave]:[Objetivo Geográfico]],15,0),"-")))</f>
        <v/>
      </c>
      <c r="L83" s="2" t="str">
        <f>IF(C83="","",IF(_xlfn.IFNA(VLOOKUP(C83,BaseDatos[[#All],[Llave]:[Por Definir4]],16,0),"No encontrado")="","-",_xlfn.IFNA(VLOOKUP(C83,BaseDatos[[#All],[Llave]:[Objetivo Geográfico]],16,0),"-")))</f>
        <v/>
      </c>
      <c r="M83" s="2" t="str">
        <f>IF(C83="","",IF(_xlfn.IFNA(VLOOKUP(C83,BaseDatos[[#All],[Llave]:[Por Definir4]],17,0),"No encontrado")="","-",_xlfn.IFNA(VLOOKUP(C83,BaseDatos[[#All],[Llave]:[Objetivo Geográfico]],17,0),"-")))</f>
        <v/>
      </c>
    </row>
    <row r="84" spans="1:13" x14ac:dyDescent="0.35">
      <c r="A84" s="44"/>
      <c r="B84" s="46"/>
      <c r="C84" s="44"/>
      <c r="D84" s="46"/>
      <c r="E84" s="43" t="str">
        <f>IF(C84="","",IF(_xlfn.IFNA(VLOOKUP(C84,BaseDatos[[#All],[Llave]:[Objetivo Geográfico]],6,0),"No encontrado")="","-",_xlfn.IFNA(VLOOKUP(C84,BaseDatos[[#All],[Llave]:[Objetivo Geográfico]],6,0),"-")))</f>
        <v/>
      </c>
      <c r="F84" s="45" t="str">
        <f>IF(C84="","",IF(_xlfn.IFNA(VLOOKUP(C84,BaseDatos[[#All],[Llave]:[Por Definir4]],13,0),"No encontrado")="","-",_xlfn.IFNA(VLOOKUP(C84,BaseDatos[[#All],[Llave]:[Por Definir4]],13,0),"-")))</f>
        <v/>
      </c>
      <c r="G84" s="43" t="str">
        <f>IF(C84="","",IF(_xlfn.IFNA(VLOOKUP(C84,BaseDatos[[#All],[Llave]:[Objetivo Geográfico]],2,0),"No disponible en la Base de Datos")="","-",_xlfn.IFNA(VLOOKUP(C84,BaseDatos[[#All],[Llave]:[Objetivo Geográfico]],2,0),"No disponible en la Base de Datos")))</f>
        <v/>
      </c>
      <c r="H84" s="43" t="str">
        <f>IF(C84="","",IF(_xlfn.IFNA(VLOOKUP(C84,BaseDatos[[#All],[Llave]:[Objetivo Geográfico]],11,0),"No encontrado")="","-",_xlfn.IFNA(VLOOKUP(C84,BaseDatos[[#All],[Llave]:[Objetivo Geográfico]],11,0),"-")))</f>
        <v/>
      </c>
      <c r="I84" s="43" t="str">
        <f>IF(C84="","",IF(_xlfn.IFNA(VLOOKUP(C84,BaseDatos[[#All],[Llave]:[Objetivo Geográfico]],12,0),"No encontrado")="","-",_xlfn.IFNA(VLOOKUP(C84,BaseDatos[[#All],[Llave]:[Objetivo Geográfico]],12,0),"-")))</f>
        <v/>
      </c>
      <c r="J84" s="2" t="str">
        <f>IF(C84="","",IF(_xlfn.IFNA(VLOOKUP(C84,BaseDatos[[#All],[Llave]:[Por Definir4]],14,0),"No encontrado")="","-",_xlfn.IFNA(VLOOKUP(C84,BaseDatos[[#All],[Llave]:[Objetivo Geográfico]],14,0),"-")))</f>
        <v/>
      </c>
      <c r="K84" s="2" t="str">
        <f>IF(C84="","",IF(_xlfn.IFNA(VLOOKUP(C84,BaseDatos[[#All],[Llave]:[Por Definir4]],15,0),"No encontrado")="","-",_xlfn.IFNA(VLOOKUP(C84,BaseDatos[[#All],[Llave]:[Objetivo Geográfico]],15,0),"-")))</f>
        <v/>
      </c>
      <c r="L84" s="2" t="str">
        <f>IF(C84="","",IF(_xlfn.IFNA(VLOOKUP(C84,BaseDatos[[#All],[Llave]:[Por Definir4]],16,0),"No encontrado")="","-",_xlfn.IFNA(VLOOKUP(C84,BaseDatos[[#All],[Llave]:[Objetivo Geográfico]],16,0),"-")))</f>
        <v/>
      </c>
      <c r="M84" s="2" t="str">
        <f>IF(C84="","",IF(_xlfn.IFNA(VLOOKUP(C84,BaseDatos[[#All],[Llave]:[Por Definir4]],17,0),"No encontrado")="","-",_xlfn.IFNA(VLOOKUP(C84,BaseDatos[[#All],[Llave]:[Objetivo Geográfico]],17,0),"-")))</f>
        <v/>
      </c>
    </row>
    <row r="85" spans="1:13" x14ac:dyDescent="0.35">
      <c r="A85" s="44"/>
      <c r="B85" s="46"/>
      <c r="C85" s="44"/>
      <c r="D85" s="46"/>
      <c r="E85" s="43" t="str">
        <f>IF(C85="","",IF(_xlfn.IFNA(VLOOKUP(C85,BaseDatos[[#All],[Llave]:[Objetivo Geográfico]],6,0),"No encontrado")="","-",_xlfn.IFNA(VLOOKUP(C85,BaseDatos[[#All],[Llave]:[Objetivo Geográfico]],6,0),"-")))</f>
        <v/>
      </c>
      <c r="F85" s="45" t="str">
        <f>IF(C85="","",IF(_xlfn.IFNA(VLOOKUP(C85,BaseDatos[[#All],[Llave]:[Por Definir4]],13,0),"No encontrado")="","-",_xlfn.IFNA(VLOOKUP(C85,BaseDatos[[#All],[Llave]:[Por Definir4]],13,0),"-")))</f>
        <v/>
      </c>
      <c r="G85" s="43" t="str">
        <f>IF(C85="","",IF(_xlfn.IFNA(VLOOKUP(C85,BaseDatos[[#All],[Llave]:[Objetivo Geográfico]],2,0),"No disponible en la Base de Datos")="","-",_xlfn.IFNA(VLOOKUP(C85,BaseDatos[[#All],[Llave]:[Objetivo Geográfico]],2,0),"No disponible en la Base de Datos")))</f>
        <v/>
      </c>
      <c r="H85" s="43" t="str">
        <f>IF(C85="","",IF(_xlfn.IFNA(VLOOKUP(C85,BaseDatos[[#All],[Llave]:[Objetivo Geográfico]],11,0),"No encontrado")="","-",_xlfn.IFNA(VLOOKUP(C85,BaseDatos[[#All],[Llave]:[Objetivo Geográfico]],11,0),"-")))</f>
        <v/>
      </c>
      <c r="I85" s="43" t="str">
        <f>IF(C85="","",IF(_xlfn.IFNA(VLOOKUP(C85,BaseDatos[[#All],[Llave]:[Objetivo Geográfico]],12,0),"No encontrado")="","-",_xlfn.IFNA(VLOOKUP(C85,BaseDatos[[#All],[Llave]:[Objetivo Geográfico]],12,0),"-")))</f>
        <v/>
      </c>
      <c r="J85" s="2" t="str">
        <f>IF(C85="","",IF(_xlfn.IFNA(VLOOKUP(C85,BaseDatos[[#All],[Llave]:[Por Definir4]],14,0),"No encontrado")="","-",_xlfn.IFNA(VLOOKUP(C85,BaseDatos[[#All],[Llave]:[Objetivo Geográfico]],14,0),"-")))</f>
        <v/>
      </c>
      <c r="K85" s="2" t="str">
        <f>IF(C85="","",IF(_xlfn.IFNA(VLOOKUP(C85,BaseDatos[[#All],[Llave]:[Por Definir4]],15,0),"No encontrado")="","-",_xlfn.IFNA(VLOOKUP(C85,BaseDatos[[#All],[Llave]:[Objetivo Geográfico]],15,0),"-")))</f>
        <v/>
      </c>
      <c r="L85" s="2" t="str">
        <f>IF(C85="","",IF(_xlfn.IFNA(VLOOKUP(C85,BaseDatos[[#All],[Llave]:[Por Definir4]],16,0),"No encontrado")="","-",_xlfn.IFNA(VLOOKUP(C85,BaseDatos[[#All],[Llave]:[Objetivo Geográfico]],16,0),"-")))</f>
        <v/>
      </c>
      <c r="M85" s="2" t="str">
        <f>IF(C85="","",IF(_xlfn.IFNA(VLOOKUP(C85,BaseDatos[[#All],[Llave]:[Por Definir4]],17,0),"No encontrado")="","-",_xlfn.IFNA(VLOOKUP(C85,BaseDatos[[#All],[Llave]:[Objetivo Geográfico]],17,0),"-")))</f>
        <v/>
      </c>
    </row>
    <row r="86" spans="1:13" x14ac:dyDescent="0.35">
      <c r="A86" s="44"/>
      <c r="B86" s="46"/>
      <c r="C86" s="44"/>
      <c r="D86" s="46"/>
      <c r="E86" s="43" t="str">
        <f>IF(C86="","",IF(_xlfn.IFNA(VLOOKUP(C86,BaseDatos[[#All],[Llave]:[Objetivo Geográfico]],6,0),"No encontrado")="","-",_xlfn.IFNA(VLOOKUP(C86,BaseDatos[[#All],[Llave]:[Objetivo Geográfico]],6,0),"-")))</f>
        <v/>
      </c>
      <c r="F86" s="45" t="str">
        <f>IF(C86="","",IF(_xlfn.IFNA(VLOOKUP(C86,BaseDatos[[#All],[Llave]:[Por Definir4]],13,0),"No encontrado")="","-",_xlfn.IFNA(VLOOKUP(C86,BaseDatos[[#All],[Llave]:[Por Definir4]],13,0),"-")))</f>
        <v/>
      </c>
      <c r="G86" s="43" t="str">
        <f>IF(C86="","",IF(_xlfn.IFNA(VLOOKUP(C86,BaseDatos[[#All],[Llave]:[Objetivo Geográfico]],2,0),"No disponible en la Base de Datos")="","-",_xlfn.IFNA(VLOOKUP(C86,BaseDatos[[#All],[Llave]:[Objetivo Geográfico]],2,0),"No disponible en la Base de Datos")))</f>
        <v/>
      </c>
      <c r="H86" s="43" t="str">
        <f>IF(C86="","",IF(_xlfn.IFNA(VLOOKUP(C86,BaseDatos[[#All],[Llave]:[Objetivo Geográfico]],11,0),"No encontrado")="","-",_xlfn.IFNA(VLOOKUP(C86,BaseDatos[[#All],[Llave]:[Objetivo Geográfico]],11,0),"-")))</f>
        <v/>
      </c>
      <c r="I86" s="43" t="str">
        <f>IF(C86="","",IF(_xlfn.IFNA(VLOOKUP(C86,BaseDatos[[#All],[Llave]:[Objetivo Geográfico]],12,0),"No encontrado")="","-",_xlfn.IFNA(VLOOKUP(C86,BaseDatos[[#All],[Llave]:[Objetivo Geográfico]],12,0),"-")))</f>
        <v/>
      </c>
      <c r="J86" s="2" t="str">
        <f>IF(C86="","",IF(_xlfn.IFNA(VLOOKUP(C86,BaseDatos[[#All],[Llave]:[Por Definir4]],14,0),"No encontrado")="","-",_xlfn.IFNA(VLOOKUP(C86,BaseDatos[[#All],[Llave]:[Objetivo Geográfico]],14,0),"-")))</f>
        <v/>
      </c>
      <c r="K86" s="2" t="str">
        <f>IF(C86="","",IF(_xlfn.IFNA(VLOOKUP(C86,BaseDatos[[#All],[Llave]:[Por Definir4]],15,0),"No encontrado")="","-",_xlfn.IFNA(VLOOKUP(C86,BaseDatos[[#All],[Llave]:[Objetivo Geográfico]],15,0),"-")))</f>
        <v/>
      </c>
      <c r="L86" s="2" t="str">
        <f>IF(C86="","",IF(_xlfn.IFNA(VLOOKUP(C86,BaseDatos[[#All],[Llave]:[Por Definir4]],16,0),"No encontrado")="","-",_xlfn.IFNA(VLOOKUP(C86,BaseDatos[[#All],[Llave]:[Objetivo Geográfico]],16,0),"-")))</f>
        <v/>
      </c>
      <c r="M86" s="2" t="str">
        <f>IF(C86="","",IF(_xlfn.IFNA(VLOOKUP(C86,BaseDatos[[#All],[Llave]:[Por Definir4]],17,0),"No encontrado")="","-",_xlfn.IFNA(VLOOKUP(C86,BaseDatos[[#All],[Llave]:[Objetivo Geográfico]],17,0),"-")))</f>
        <v/>
      </c>
    </row>
    <row r="87" spans="1:13" x14ac:dyDescent="0.35">
      <c r="A87" s="44"/>
      <c r="B87" s="46"/>
      <c r="C87" s="44"/>
      <c r="D87" s="46"/>
      <c r="E87" s="43" t="str">
        <f>IF(C87="","",IF(_xlfn.IFNA(VLOOKUP(C87,BaseDatos[[#All],[Llave]:[Objetivo Geográfico]],6,0),"No encontrado")="","-",_xlfn.IFNA(VLOOKUP(C87,BaseDatos[[#All],[Llave]:[Objetivo Geográfico]],6,0),"-")))</f>
        <v/>
      </c>
      <c r="F87" s="45" t="str">
        <f>IF(C87="","",IF(_xlfn.IFNA(VLOOKUP(C87,BaseDatos[[#All],[Llave]:[Por Definir4]],13,0),"No encontrado")="","-",_xlfn.IFNA(VLOOKUP(C87,BaseDatos[[#All],[Llave]:[Por Definir4]],13,0),"-")))</f>
        <v/>
      </c>
      <c r="G87" s="43" t="str">
        <f>IF(C87="","",IF(_xlfn.IFNA(VLOOKUP(C87,BaseDatos[[#All],[Llave]:[Objetivo Geográfico]],2,0),"No disponible en la Base de Datos")="","-",_xlfn.IFNA(VLOOKUP(C87,BaseDatos[[#All],[Llave]:[Objetivo Geográfico]],2,0),"No disponible en la Base de Datos")))</f>
        <v/>
      </c>
      <c r="H87" s="43" t="str">
        <f>IF(C87="","",IF(_xlfn.IFNA(VLOOKUP(C87,BaseDatos[[#All],[Llave]:[Objetivo Geográfico]],11,0),"No encontrado")="","-",_xlfn.IFNA(VLOOKUP(C87,BaseDatos[[#All],[Llave]:[Objetivo Geográfico]],11,0),"-")))</f>
        <v/>
      </c>
      <c r="I87" s="43" t="str">
        <f>IF(C87="","",IF(_xlfn.IFNA(VLOOKUP(C87,BaseDatos[[#All],[Llave]:[Objetivo Geográfico]],12,0),"No encontrado")="","-",_xlfn.IFNA(VLOOKUP(C87,BaseDatos[[#All],[Llave]:[Objetivo Geográfico]],12,0),"-")))</f>
        <v/>
      </c>
      <c r="J87" s="2" t="str">
        <f>IF(C87="","",IF(_xlfn.IFNA(VLOOKUP(C87,BaseDatos[[#All],[Llave]:[Por Definir4]],14,0),"No encontrado")="","-",_xlfn.IFNA(VLOOKUP(C87,BaseDatos[[#All],[Llave]:[Objetivo Geográfico]],14,0),"-")))</f>
        <v/>
      </c>
      <c r="K87" s="2" t="str">
        <f>IF(C87="","",IF(_xlfn.IFNA(VLOOKUP(C87,BaseDatos[[#All],[Llave]:[Por Definir4]],15,0),"No encontrado")="","-",_xlfn.IFNA(VLOOKUP(C87,BaseDatos[[#All],[Llave]:[Objetivo Geográfico]],15,0),"-")))</f>
        <v/>
      </c>
      <c r="L87" s="2" t="str">
        <f>IF(C87="","",IF(_xlfn.IFNA(VLOOKUP(C87,BaseDatos[[#All],[Llave]:[Por Definir4]],16,0),"No encontrado")="","-",_xlfn.IFNA(VLOOKUP(C87,BaseDatos[[#All],[Llave]:[Objetivo Geográfico]],16,0),"-")))</f>
        <v/>
      </c>
      <c r="M87" s="2" t="str">
        <f>IF(C87="","",IF(_xlfn.IFNA(VLOOKUP(C87,BaseDatos[[#All],[Llave]:[Por Definir4]],17,0),"No encontrado")="","-",_xlfn.IFNA(VLOOKUP(C87,BaseDatos[[#All],[Llave]:[Objetivo Geográfico]],17,0),"-")))</f>
        <v/>
      </c>
    </row>
    <row r="88" spans="1:13" x14ac:dyDescent="0.35">
      <c r="A88" s="44"/>
      <c r="B88" s="46"/>
      <c r="C88" s="44"/>
      <c r="D88" s="46"/>
      <c r="E88" s="43" t="str">
        <f>IF(C88="","",IF(_xlfn.IFNA(VLOOKUP(C88,BaseDatos[[#All],[Llave]:[Objetivo Geográfico]],6,0),"No encontrado")="","-",_xlfn.IFNA(VLOOKUP(C88,BaseDatos[[#All],[Llave]:[Objetivo Geográfico]],6,0),"-")))</f>
        <v/>
      </c>
      <c r="F88" s="45" t="str">
        <f>IF(C88="","",IF(_xlfn.IFNA(VLOOKUP(C88,BaseDatos[[#All],[Llave]:[Por Definir4]],13,0),"No encontrado")="","-",_xlfn.IFNA(VLOOKUP(C88,BaseDatos[[#All],[Llave]:[Por Definir4]],13,0),"-")))</f>
        <v/>
      </c>
      <c r="G88" s="43" t="str">
        <f>IF(C88="","",IF(_xlfn.IFNA(VLOOKUP(C88,BaseDatos[[#All],[Llave]:[Objetivo Geográfico]],2,0),"No disponible en la Base de Datos")="","-",_xlfn.IFNA(VLOOKUP(C88,BaseDatos[[#All],[Llave]:[Objetivo Geográfico]],2,0),"No disponible en la Base de Datos")))</f>
        <v/>
      </c>
      <c r="H88" s="43" t="str">
        <f>IF(C88="","",IF(_xlfn.IFNA(VLOOKUP(C88,BaseDatos[[#All],[Llave]:[Objetivo Geográfico]],11,0),"No encontrado")="","-",_xlfn.IFNA(VLOOKUP(C88,BaseDatos[[#All],[Llave]:[Objetivo Geográfico]],11,0),"-")))</f>
        <v/>
      </c>
      <c r="I88" s="43" t="str">
        <f>IF(C88="","",IF(_xlfn.IFNA(VLOOKUP(C88,BaseDatos[[#All],[Llave]:[Objetivo Geográfico]],12,0),"No encontrado")="","-",_xlfn.IFNA(VLOOKUP(C88,BaseDatos[[#All],[Llave]:[Objetivo Geográfico]],12,0),"-")))</f>
        <v/>
      </c>
      <c r="J88" s="2" t="str">
        <f>IF(C88="","",IF(_xlfn.IFNA(VLOOKUP(C88,BaseDatos[[#All],[Llave]:[Por Definir4]],14,0),"No encontrado")="","-",_xlfn.IFNA(VLOOKUP(C88,BaseDatos[[#All],[Llave]:[Objetivo Geográfico]],14,0),"-")))</f>
        <v/>
      </c>
      <c r="K88" s="2" t="str">
        <f>IF(C88="","",IF(_xlfn.IFNA(VLOOKUP(C88,BaseDatos[[#All],[Llave]:[Por Definir4]],15,0),"No encontrado")="","-",_xlfn.IFNA(VLOOKUP(C88,BaseDatos[[#All],[Llave]:[Objetivo Geográfico]],15,0),"-")))</f>
        <v/>
      </c>
      <c r="L88" s="2" t="str">
        <f>IF(C88="","",IF(_xlfn.IFNA(VLOOKUP(C88,BaseDatos[[#All],[Llave]:[Por Definir4]],16,0),"No encontrado")="","-",_xlfn.IFNA(VLOOKUP(C88,BaseDatos[[#All],[Llave]:[Objetivo Geográfico]],16,0),"-")))</f>
        <v/>
      </c>
      <c r="M88" s="2" t="str">
        <f>IF(C88="","",IF(_xlfn.IFNA(VLOOKUP(C88,BaseDatos[[#All],[Llave]:[Por Definir4]],17,0),"No encontrado")="","-",_xlfn.IFNA(VLOOKUP(C88,BaseDatos[[#All],[Llave]:[Objetivo Geográfico]],17,0),"-")))</f>
        <v/>
      </c>
    </row>
    <row r="89" spans="1:13" x14ac:dyDescent="0.35">
      <c r="A89" s="44"/>
      <c r="B89" s="46"/>
      <c r="C89" s="44"/>
      <c r="D89" s="46"/>
      <c r="E89" s="43" t="str">
        <f>IF(C89="","",IF(_xlfn.IFNA(VLOOKUP(C89,BaseDatos[[#All],[Llave]:[Objetivo Geográfico]],6,0),"No encontrado")="","-",_xlfn.IFNA(VLOOKUP(C89,BaseDatos[[#All],[Llave]:[Objetivo Geográfico]],6,0),"-")))</f>
        <v/>
      </c>
      <c r="F89" s="45" t="str">
        <f>IF(C89="","",IF(_xlfn.IFNA(VLOOKUP(C89,BaseDatos[[#All],[Llave]:[Por Definir4]],13,0),"No encontrado")="","-",_xlfn.IFNA(VLOOKUP(C89,BaseDatos[[#All],[Llave]:[Por Definir4]],13,0),"-")))</f>
        <v/>
      </c>
      <c r="G89" s="43" t="str">
        <f>IF(C89="","",IF(_xlfn.IFNA(VLOOKUP(C89,BaseDatos[[#All],[Llave]:[Objetivo Geográfico]],2,0),"No disponible en la Base de Datos")="","-",_xlfn.IFNA(VLOOKUP(C89,BaseDatos[[#All],[Llave]:[Objetivo Geográfico]],2,0),"No disponible en la Base de Datos")))</f>
        <v/>
      </c>
      <c r="H89" s="43" t="str">
        <f>IF(C89="","",IF(_xlfn.IFNA(VLOOKUP(C89,BaseDatos[[#All],[Llave]:[Objetivo Geográfico]],11,0),"No encontrado")="","-",_xlfn.IFNA(VLOOKUP(C89,BaseDatos[[#All],[Llave]:[Objetivo Geográfico]],11,0),"-")))</f>
        <v/>
      </c>
      <c r="I89" s="43" t="str">
        <f>IF(C89="","",IF(_xlfn.IFNA(VLOOKUP(C89,BaseDatos[[#All],[Llave]:[Objetivo Geográfico]],12,0),"No encontrado")="","-",_xlfn.IFNA(VLOOKUP(C89,BaseDatos[[#All],[Llave]:[Objetivo Geográfico]],12,0),"-")))</f>
        <v/>
      </c>
      <c r="J89" s="2" t="str">
        <f>IF(C89="","",IF(_xlfn.IFNA(VLOOKUP(C89,BaseDatos[[#All],[Llave]:[Por Definir4]],14,0),"No encontrado")="","-",_xlfn.IFNA(VLOOKUP(C89,BaseDatos[[#All],[Llave]:[Objetivo Geográfico]],14,0),"-")))</f>
        <v/>
      </c>
      <c r="K89" s="2" t="str">
        <f>IF(C89="","",IF(_xlfn.IFNA(VLOOKUP(C89,BaseDatos[[#All],[Llave]:[Por Definir4]],15,0),"No encontrado")="","-",_xlfn.IFNA(VLOOKUP(C89,BaseDatos[[#All],[Llave]:[Objetivo Geográfico]],15,0),"-")))</f>
        <v/>
      </c>
      <c r="L89" s="2" t="str">
        <f>IF(C89="","",IF(_xlfn.IFNA(VLOOKUP(C89,BaseDatos[[#All],[Llave]:[Por Definir4]],16,0),"No encontrado")="","-",_xlfn.IFNA(VLOOKUP(C89,BaseDatos[[#All],[Llave]:[Objetivo Geográfico]],16,0),"-")))</f>
        <v/>
      </c>
      <c r="M89" s="2" t="str">
        <f>IF(C89="","",IF(_xlfn.IFNA(VLOOKUP(C89,BaseDatos[[#All],[Llave]:[Por Definir4]],17,0),"No encontrado")="","-",_xlfn.IFNA(VLOOKUP(C89,BaseDatos[[#All],[Llave]:[Objetivo Geográfico]],17,0),"-")))</f>
        <v/>
      </c>
    </row>
    <row r="90" spans="1:13" x14ac:dyDescent="0.35">
      <c r="A90" s="44"/>
      <c r="B90" s="46"/>
      <c r="C90" s="44"/>
      <c r="D90" s="46"/>
      <c r="E90" s="43" t="str">
        <f>IF(C90="","",IF(_xlfn.IFNA(VLOOKUP(C90,BaseDatos[[#All],[Llave]:[Objetivo Geográfico]],6,0),"No encontrado")="","-",_xlfn.IFNA(VLOOKUP(C90,BaseDatos[[#All],[Llave]:[Objetivo Geográfico]],6,0),"-")))</f>
        <v/>
      </c>
      <c r="F90" s="45" t="str">
        <f>IF(C90="","",IF(_xlfn.IFNA(VLOOKUP(C90,BaseDatos[[#All],[Llave]:[Por Definir4]],13,0),"No encontrado")="","-",_xlfn.IFNA(VLOOKUP(C90,BaseDatos[[#All],[Llave]:[Por Definir4]],13,0),"-")))</f>
        <v/>
      </c>
      <c r="G90" s="43" t="str">
        <f>IF(C90="","",IF(_xlfn.IFNA(VLOOKUP(C90,BaseDatos[[#All],[Llave]:[Objetivo Geográfico]],2,0),"No disponible en la Base de Datos")="","-",_xlfn.IFNA(VLOOKUP(C90,BaseDatos[[#All],[Llave]:[Objetivo Geográfico]],2,0),"No disponible en la Base de Datos")))</f>
        <v/>
      </c>
      <c r="H90" s="43" t="str">
        <f>IF(C90="","",IF(_xlfn.IFNA(VLOOKUP(C90,BaseDatos[[#All],[Llave]:[Objetivo Geográfico]],11,0),"No encontrado")="","-",_xlfn.IFNA(VLOOKUP(C90,BaseDatos[[#All],[Llave]:[Objetivo Geográfico]],11,0),"-")))</f>
        <v/>
      </c>
      <c r="I90" s="43" t="str">
        <f>IF(C90="","",IF(_xlfn.IFNA(VLOOKUP(C90,BaseDatos[[#All],[Llave]:[Objetivo Geográfico]],12,0),"No encontrado")="","-",_xlfn.IFNA(VLOOKUP(C90,BaseDatos[[#All],[Llave]:[Objetivo Geográfico]],12,0),"-")))</f>
        <v/>
      </c>
      <c r="J90" s="2" t="str">
        <f>IF(C90="","",IF(_xlfn.IFNA(VLOOKUP(C90,BaseDatos[[#All],[Llave]:[Por Definir4]],14,0),"No encontrado")="","-",_xlfn.IFNA(VLOOKUP(C90,BaseDatos[[#All],[Llave]:[Objetivo Geográfico]],14,0),"-")))</f>
        <v/>
      </c>
      <c r="K90" s="2" t="str">
        <f>IF(C90="","",IF(_xlfn.IFNA(VLOOKUP(C90,BaseDatos[[#All],[Llave]:[Por Definir4]],15,0),"No encontrado")="","-",_xlfn.IFNA(VLOOKUP(C90,BaseDatos[[#All],[Llave]:[Objetivo Geográfico]],15,0),"-")))</f>
        <v/>
      </c>
      <c r="L90" s="2" t="str">
        <f>IF(C90="","",IF(_xlfn.IFNA(VLOOKUP(C90,BaseDatos[[#All],[Llave]:[Por Definir4]],16,0),"No encontrado")="","-",_xlfn.IFNA(VLOOKUP(C90,BaseDatos[[#All],[Llave]:[Objetivo Geográfico]],16,0),"-")))</f>
        <v/>
      </c>
      <c r="M90" s="2" t="str">
        <f>IF(C90="","",IF(_xlfn.IFNA(VLOOKUP(C90,BaseDatos[[#All],[Llave]:[Por Definir4]],17,0),"No encontrado")="","-",_xlfn.IFNA(VLOOKUP(C90,BaseDatos[[#All],[Llave]:[Objetivo Geográfico]],17,0),"-")))</f>
        <v/>
      </c>
    </row>
    <row r="91" spans="1:13" x14ac:dyDescent="0.35">
      <c r="A91" s="44"/>
      <c r="B91" s="46"/>
      <c r="C91" s="44"/>
      <c r="D91" s="46"/>
      <c r="E91" s="43" t="str">
        <f>IF(C91="","",IF(_xlfn.IFNA(VLOOKUP(C91,BaseDatos[[#All],[Llave]:[Objetivo Geográfico]],6,0),"No encontrado")="","-",_xlfn.IFNA(VLOOKUP(C91,BaseDatos[[#All],[Llave]:[Objetivo Geográfico]],6,0),"-")))</f>
        <v/>
      </c>
      <c r="F91" s="45" t="str">
        <f>IF(C91="","",IF(_xlfn.IFNA(VLOOKUP(C91,BaseDatos[[#All],[Llave]:[Por Definir4]],13,0),"No encontrado")="","-",_xlfn.IFNA(VLOOKUP(C91,BaseDatos[[#All],[Llave]:[Por Definir4]],13,0),"-")))</f>
        <v/>
      </c>
      <c r="G91" s="43" t="str">
        <f>IF(C91="","",IF(_xlfn.IFNA(VLOOKUP(C91,BaseDatos[[#All],[Llave]:[Objetivo Geográfico]],2,0),"No disponible en la Base de Datos")="","-",_xlfn.IFNA(VLOOKUP(C91,BaseDatos[[#All],[Llave]:[Objetivo Geográfico]],2,0),"No disponible en la Base de Datos")))</f>
        <v/>
      </c>
      <c r="H91" s="43" t="str">
        <f>IF(C91="","",IF(_xlfn.IFNA(VLOOKUP(C91,BaseDatos[[#All],[Llave]:[Objetivo Geográfico]],11,0),"No encontrado")="","-",_xlfn.IFNA(VLOOKUP(C91,BaseDatos[[#All],[Llave]:[Objetivo Geográfico]],11,0),"-")))</f>
        <v/>
      </c>
      <c r="I91" s="43" t="str">
        <f>IF(C91="","",IF(_xlfn.IFNA(VLOOKUP(C91,BaseDatos[[#All],[Llave]:[Objetivo Geográfico]],12,0),"No encontrado")="","-",_xlfn.IFNA(VLOOKUP(C91,BaseDatos[[#All],[Llave]:[Objetivo Geográfico]],12,0),"-")))</f>
        <v/>
      </c>
      <c r="J91" s="2" t="str">
        <f>IF(C91="","",IF(_xlfn.IFNA(VLOOKUP(C91,BaseDatos[[#All],[Llave]:[Por Definir4]],14,0),"No encontrado")="","-",_xlfn.IFNA(VLOOKUP(C91,BaseDatos[[#All],[Llave]:[Objetivo Geográfico]],14,0),"-")))</f>
        <v/>
      </c>
      <c r="K91" s="2" t="str">
        <f>IF(C91="","",IF(_xlfn.IFNA(VLOOKUP(C91,BaseDatos[[#All],[Llave]:[Por Definir4]],15,0),"No encontrado")="","-",_xlfn.IFNA(VLOOKUP(C91,BaseDatos[[#All],[Llave]:[Objetivo Geográfico]],15,0),"-")))</f>
        <v/>
      </c>
      <c r="L91" s="2" t="str">
        <f>IF(C91="","",IF(_xlfn.IFNA(VLOOKUP(C91,BaseDatos[[#All],[Llave]:[Por Definir4]],16,0),"No encontrado")="","-",_xlfn.IFNA(VLOOKUP(C91,BaseDatos[[#All],[Llave]:[Objetivo Geográfico]],16,0),"-")))</f>
        <v/>
      </c>
      <c r="M91" s="2" t="str">
        <f>IF(C91="","",IF(_xlfn.IFNA(VLOOKUP(C91,BaseDatos[[#All],[Llave]:[Por Definir4]],17,0),"No encontrado")="","-",_xlfn.IFNA(VLOOKUP(C91,BaseDatos[[#All],[Llave]:[Objetivo Geográfico]],17,0),"-")))</f>
        <v/>
      </c>
    </row>
    <row r="92" spans="1:13" x14ac:dyDescent="0.35">
      <c r="A92" s="44"/>
      <c r="B92" s="46"/>
      <c r="C92" s="44"/>
      <c r="D92" s="46"/>
      <c r="E92" s="43" t="str">
        <f>IF(C92="","",IF(_xlfn.IFNA(VLOOKUP(C92,BaseDatos[[#All],[Llave]:[Objetivo Geográfico]],6,0),"No encontrado")="","-",_xlfn.IFNA(VLOOKUP(C92,BaseDatos[[#All],[Llave]:[Objetivo Geográfico]],6,0),"-")))</f>
        <v/>
      </c>
      <c r="F92" s="45" t="str">
        <f>IF(C92="","",IF(_xlfn.IFNA(VLOOKUP(C92,BaseDatos[[#All],[Llave]:[Por Definir4]],13,0),"No encontrado")="","-",_xlfn.IFNA(VLOOKUP(C92,BaseDatos[[#All],[Llave]:[Por Definir4]],13,0),"-")))</f>
        <v/>
      </c>
      <c r="G92" s="43" t="str">
        <f>IF(C92="","",IF(_xlfn.IFNA(VLOOKUP(C92,BaseDatos[[#All],[Llave]:[Objetivo Geográfico]],2,0),"No disponible en la Base de Datos")="","-",_xlfn.IFNA(VLOOKUP(C92,BaseDatos[[#All],[Llave]:[Objetivo Geográfico]],2,0),"No disponible en la Base de Datos")))</f>
        <v/>
      </c>
      <c r="H92" s="43" t="str">
        <f>IF(C92="","",IF(_xlfn.IFNA(VLOOKUP(C92,BaseDatos[[#All],[Llave]:[Objetivo Geográfico]],11,0),"No encontrado")="","-",_xlfn.IFNA(VLOOKUP(C92,BaseDatos[[#All],[Llave]:[Objetivo Geográfico]],11,0),"-")))</f>
        <v/>
      </c>
      <c r="I92" s="43" t="str">
        <f>IF(C92="","",IF(_xlfn.IFNA(VLOOKUP(C92,BaseDatos[[#All],[Llave]:[Objetivo Geográfico]],12,0),"No encontrado")="","-",_xlfn.IFNA(VLOOKUP(C92,BaseDatos[[#All],[Llave]:[Objetivo Geográfico]],12,0),"-")))</f>
        <v/>
      </c>
      <c r="J92" s="2" t="str">
        <f>IF(C92="","",IF(_xlfn.IFNA(VLOOKUP(C92,BaseDatos[[#All],[Llave]:[Por Definir4]],14,0),"No encontrado")="","-",_xlfn.IFNA(VLOOKUP(C92,BaseDatos[[#All],[Llave]:[Objetivo Geográfico]],14,0),"-")))</f>
        <v/>
      </c>
      <c r="K92" s="2" t="str">
        <f>IF(C92="","",IF(_xlfn.IFNA(VLOOKUP(C92,BaseDatos[[#All],[Llave]:[Por Definir4]],15,0),"No encontrado")="","-",_xlfn.IFNA(VLOOKUP(C92,BaseDatos[[#All],[Llave]:[Objetivo Geográfico]],15,0),"-")))</f>
        <v/>
      </c>
      <c r="L92" s="2" t="str">
        <f>IF(C92="","",IF(_xlfn.IFNA(VLOOKUP(C92,BaseDatos[[#All],[Llave]:[Por Definir4]],16,0),"No encontrado")="","-",_xlfn.IFNA(VLOOKUP(C92,BaseDatos[[#All],[Llave]:[Objetivo Geográfico]],16,0),"-")))</f>
        <v/>
      </c>
      <c r="M92" s="2" t="str">
        <f>IF(C92="","",IF(_xlfn.IFNA(VLOOKUP(C92,BaseDatos[[#All],[Llave]:[Por Definir4]],17,0),"No encontrado")="","-",_xlfn.IFNA(VLOOKUP(C92,BaseDatos[[#All],[Llave]:[Objetivo Geográfico]],17,0),"-")))</f>
        <v/>
      </c>
    </row>
    <row r="93" spans="1:13" x14ac:dyDescent="0.35">
      <c r="A93" s="44"/>
      <c r="B93" s="46"/>
      <c r="C93" s="44"/>
      <c r="D93" s="46"/>
      <c r="E93" s="43" t="str">
        <f>IF(C93="","",IF(_xlfn.IFNA(VLOOKUP(C93,BaseDatos[[#All],[Llave]:[Objetivo Geográfico]],6,0),"No encontrado")="","-",_xlfn.IFNA(VLOOKUP(C93,BaseDatos[[#All],[Llave]:[Objetivo Geográfico]],6,0),"-")))</f>
        <v/>
      </c>
      <c r="F93" s="45" t="str">
        <f>IF(C93="","",IF(_xlfn.IFNA(VLOOKUP(C93,BaseDatos[[#All],[Llave]:[Por Definir4]],13,0),"No encontrado")="","-",_xlfn.IFNA(VLOOKUP(C93,BaseDatos[[#All],[Llave]:[Por Definir4]],13,0),"-")))</f>
        <v/>
      </c>
      <c r="G93" s="43" t="str">
        <f>IF(C93="","",IF(_xlfn.IFNA(VLOOKUP(C93,BaseDatos[[#All],[Llave]:[Objetivo Geográfico]],2,0),"No disponible en la Base de Datos")="","-",_xlfn.IFNA(VLOOKUP(C93,BaseDatos[[#All],[Llave]:[Objetivo Geográfico]],2,0),"No disponible en la Base de Datos")))</f>
        <v/>
      </c>
      <c r="H93" s="43" t="str">
        <f>IF(C93="","",IF(_xlfn.IFNA(VLOOKUP(C93,BaseDatos[[#All],[Llave]:[Objetivo Geográfico]],11,0),"No encontrado")="","-",_xlfn.IFNA(VLOOKUP(C93,BaseDatos[[#All],[Llave]:[Objetivo Geográfico]],11,0),"-")))</f>
        <v/>
      </c>
      <c r="I93" s="43" t="str">
        <f>IF(C93="","",IF(_xlfn.IFNA(VLOOKUP(C93,BaseDatos[[#All],[Llave]:[Objetivo Geográfico]],12,0),"No encontrado")="","-",_xlfn.IFNA(VLOOKUP(C93,BaseDatos[[#All],[Llave]:[Objetivo Geográfico]],12,0),"-")))</f>
        <v/>
      </c>
      <c r="J93" s="2" t="str">
        <f>IF(C93="","",IF(_xlfn.IFNA(VLOOKUP(C93,BaseDatos[[#All],[Llave]:[Por Definir4]],14,0),"No encontrado")="","-",_xlfn.IFNA(VLOOKUP(C93,BaseDatos[[#All],[Llave]:[Objetivo Geográfico]],14,0),"-")))</f>
        <v/>
      </c>
      <c r="K93" s="2" t="str">
        <f>IF(C93="","",IF(_xlfn.IFNA(VLOOKUP(C93,BaseDatos[[#All],[Llave]:[Por Definir4]],15,0),"No encontrado")="","-",_xlfn.IFNA(VLOOKUP(C93,BaseDatos[[#All],[Llave]:[Objetivo Geográfico]],15,0),"-")))</f>
        <v/>
      </c>
      <c r="L93" s="2" t="str">
        <f>IF(C93="","",IF(_xlfn.IFNA(VLOOKUP(C93,BaseDatos[[#All],[Llave]:[Por Definir4]],16,0),"No encontrado")="","-",_xlfn.IFNA(VLOOKUP(C93,BaseDatos[[#All],[Llave]:[Objetivo Geográfico]],16,0),"-")))</f>
        <v/>
      </c>
      <c r="M93" s="2" t="str">
        <f>IF(C93="","",IF(_xlfn.IFNA(VLOOKUP(C93,BaseDatos[[#All],[Llave]:[Por Definir4]],17,0),"No encontrado")="","-",_xlfn.IFNA(VLOOKUP(C93,BaseDatos[[#All],[Llave]:[Objetivo Geográfico]],17,0),"-")))</f>
        <v/>
      </c>
    </row>
    <row r="94" spans="1:13" x14ac:dyDescent="0.35">
      <c r="A94" s="44"/>
      <c r="B94" s="46"/>
      <c r="C94" s="44"/>
      <c r="D94" s="46"/>
      <c r="E94" s="43" t="str">
        <f>IF(C94="","",IF(_xlfn.IFNA(VLOOKUP(C94,BaseDatos[[#All],[Llave]:[Objetivo Geográfico]],6,0),"No encontrado")="","-",_xlfn.IFNA(VLOOKUP(C94,BaseDatos[[#All],[Llave]:[Objetivo Geográfico]],6,0),"-")))</f>
        <v/>
      </c>
      <c r="F94" s="45" t="str">
        <f>IF(C94="","",IF(_xlfn.IFNA(VLOOKUP(C94,BaseDatos[[#All],[Llave]:[Por Definir4]],13,0),"No encontrado")="","-",_xlfn.IFNA(VLOOKUP(C94,BaseDatos[[#All],[Llave]:[Por Definir4]],13,0),"-")))</f>
        <v/>
      </c>
      <c r="G94" s="43" t="str">
        <f>IF(C94="","",IF(_xlfn.IFNA(VLOOKUP(C94,BaseDatos[[#All],[Llave]:[Objetivo Geográfico]],2,0),"No disponible en la Base de Datos")="","-",_xlfn.IFNA(VLOOKUP(C94,BaseDatos[[#All],[Llave]:[Objetivo Geográfico]],2,0),"No disponible en la Base de Datos")))</f>
        <v/>
      </c>
      <c r="H94" s="43" t="str">
        <f>IF(C94="","",IF(_xlfn.IFNA(VLOOKUP(C94,BaseDatos[[#All],[Llave]:[Objetivo Geográfico]],11,0),"No encontrado")="","-",_xlfn.IFNA(VLOOKUP(C94,BaseDatos[[#All],[Llave]:[Objetivo Geográfico]],11,0),"-")))</f>
        <v/>
      </c>
      <c r="I94" s="43" t="str">
        <f>IF(C94="","",IF(_xlfn.IFNA(VLOOKUP(C94,BaseDatos[[#All],[Llave]:[Objetivo Geográfico]],12,0),"No encontrado")="","-",_xlfn.IFNA(VLOOKUP(C94,BaseDatos[[#All],[Llave]:[Objetivo Geográfico]],12,0),"-")))</f>
        <v/>
      </c>
      <c r="J94" s="2" t="str">
        <f>IF(C94="","",IF(_xlfn.IFNA(VLOOKUP(C94,BaseDatos[[#All],[Llave]:[Por Definir4]],14,0),"No encontrado")="","-",_xlfn.IFNA(VLOOKUP(C94,BaseDatos[[#All],[Llave]:[Objetivo Geográfico]],14,0),"-")))</f>
        <v/>
      </c>
      <c r="K94" s="2" t="str">
        <f>IF(C94="","",IF(_xlfn.IFNA(VLOOKUP(C94,BaseDatos[[#All],[Llave]:[Por Definir4]],15,0),"No encontrado")="","-",_xlfn.IFNA(VLOOKUP(C94,BaseDatos[[#All],[Llave]:[Objetivo Geográfico]],15,0),"-")))</f>
        <v/>
      </c>
      <c r="L94" s="2" t="str">
        <f>IF(C94="","",IF(_xlfn.IFNA(VLOOKUP(C94,BaseDatos[[#All],[Llave]:[Por Definir4]],16,0),"No encontrado")="","-",_xlfn.IFNA(VLOOKUP(C94,BaseDatos[[#All],[Llave]:[Objetivo Geográfico]],16,0),"-")))</f>
        <v/>
      </c>
      <c r="M94" s="2" t="str">
        <f>IF(C94="","",IF(_xlfn.IFNA(VLOOKUP(C94,BaseDatos[[#All],[Llave]:[Por Definir4]],17,0),"No encontrado")="","-",_xlfn.IFNA(VLOOKUP(C94,BaseDatos[[#All],[Llave]:[Objetivo Geográfico]],17,0),"-")))</f>
        <v/>
      </c>
    </row>
    <row r="95" spans="1:13" x14ac:dyDescent="0.35">
      <c r="A95" s="44"/>
      <c r="B95" s="46"/>
      <c r="C95" s="44"/>
      <c r="D95" s="46"/>
      <c r="E95" s="43" t="str">
        <f>IF(C95="","",IF(_xlfn.IFNA(VLOOKUP(C95,BaseDatos[[#All],[Llave]:[Objetivo Geográfico]],6,0),"No encontrado")="","-",_xlfn.IFNA(VLOOKUP(C95,BaseDatos[[#All],[Llave]:[Objetivo Geográfico]],6,0),"-")))</f>
        <v/>
      </c>
      <c r="F95" s="45" t="str">
        <f>IF(C95="","",IF(_xlfn.IFNA(VLOOKUP(C95,BaseDatos[[#All],[Llave]:[Por Definir4]],13,0),"No encontrado")="","-",_xlfn.IFNA(VLOOKUP(C95,BaseDatos[[#All],[Llave]:[Por Definir4]],13,0),"-")))</f>
        <v/>
      </c>
      <c r="G95" s="43" t="str">
        <f>IF(C95="","",IF(_xlfn.IFNA(VLOOKUP(C95,BaseDatos[[#All],[Llave]:[Objetivo Geográfico]],2,0),"No disponible en la Base de Datos")="","-",_xlfn.IFNA(VLOOKUP(C95,BaseDatos[[#All],[Llave]:[Objetivo Geográfico]],2,0),"No disponible en la Base de Datos")))</f>
        <v/>
      </c>
      <c r="H95" s="43" t="str">
        <f>IF(C95="","",IF(_xlfn.IFNA(VLOOKUP(C95,BaseDatos[[#All],[Llave]:[Objetivo Geográfico]],11,0),"No encontrado")="","-",_xlfn.IFNA(VLOOKUP(C95,BaseDatos[[#All],[Llave]:[Objetivo Geográfico]],11,0),"-")))</f>
        <v/>
      </c>
      <c r="I95" s="43" t="str">
        <f>IF(C95="","",IF(_xlfn.IFNA(VLOOKUP(C95,BaseDatos[[#All],[Llave]:[Objetivo Geográfico]],12,0),"No encontrado")="","-",_xlfn.IFNA(VLOOKUP(C95,BaseDatos[[#All],[Llave]:[Objetivo Geográfico]],12,0),"-")))</f>
        <v/>
      </c>
      <c r="J95" s="2" t="str">
        <f>IF(C95="","",IF(_xlfn.IFNA(VLOOKUP(C95,BaseDatos[[#All],[Llave]:[Por Definir4]],14,0),"No encontrado")="","-",_xlfn.IFNA(VLOOKUP(C95,BaseDatos[[#All],[Llave]:[Objetivo Geográfico]],14,0),"-")))</f>
        <v/>
      </c>
      <c r="K95" s="2" t="str">
        <f>IF(C95="","",IF(_xlfn.IFNA(VLOOKUP(C95,BaseDatos[[#All],[Llave]:[Por Definir4]],15,0),"No encontrado")="","-",_xlfn.IFNA(VLOOKUP(C95,BaseDatos[[#All],[Llave]:[Objetivo Geográfico]],15,0),"-")))</f>
        <v/>
      </c>
      <c r="L95" s="2" t="str">
        <f>IF(C95="","",IF(_xlfn.IFNA(VLOOKUP(C95,BaseDatos[[#All],[Llave]:[Por Definir4]],16,0),"No encontrado")="","-",_xlfn.IFNA(VLOOKUP(C95,BaseDatos[[#All],[Llave]:[Objetivo Geográfico]],16,0),"-")))</f>
        <v/>
      </c>
      <c r="M95" s="2" t="str">
        <f>IF(C95="","",IF(_xlfn.IFNA(VLOOKUP(C95,BaseDatos[[#All],[Llave]:[Por Definir4]],17,0),"No encontrado")="","-",_xlfn.IFNA(VLOOKUP(C95,BaseDatos[[#All],[Llave]:[Objetivo Geográfico]],17,0),"-")))</f>
        <v/>
      </c>
    </row>
    <row r="96" spans="1:13" x14ac:dyDescent="0.35">
      <c r="A96" s="44"/>
      <c r="B96" s="46"/>
      <c r="C96" s="44"/>
      <c r="D96" s="46"/>
      <c r="E96" s="43" t="str">
        <f>IF(C96="","",IF(_xlfn.IFNA(VLOOKUP(C96,BaseDatos[[#All],[Llave]:[Objetivo Geográfico]],6,0),"No encontrado")="","-",_xlfn.IFNA(VLOOKUP(C96,BaseDatos[[#All],[Llave]:[Objetivo Geográfico]],6,0),"-")))</f>
        <v/>
      </c>
      <c r="F96" s="45" t="str">
        <f>IF(C96="","",IF(_xlfn.IFNA(VLOOKUP(C96,BaseDatos[[#All],[Llave]:[Por Definir4]],13,0),"No encontrado")="","-",_xlfn.IFNA(VLOOKUP(C96,BaseDatos[[#All],[Llave]:[Por Definir4]],13,0),"-")))</f>
        <v/>
      </c>
      <c r="G96" s="43" t="str">
        <f>IF(C96="","",IF(_xlfn.IFNA(VLOOKUP(C96,BaseDatos[[#All],[Llave]:[Objetivo Geográfico]],2,0),"No disponible en la Base de Datos")="","-",_xlfn.IFNA(VLOOKUP(C96,BaseDatos[[#All],[Llave]:[Objetivo Geográfico]],2,0),"No disponible en la Base de Datos")))</f>
        <v/>
      </c>
      <c r="H96" s="43" t="str">
        <f>IF(C96="","",IF(_xlfn.IFNA(VLOOKUP(C96,BaseDatos[[#All],[Llave]:[Objetivo Geográfico]],11,0),"No encontrado")="","-",_xlfn.IFNA(VLOOKUP(C96,BaseDatos[[#All],[Llave]:[Objetivo Geográfico]],11,0),"-")))</f>
        <v/>
      </c>
      <c r="I96" s="43" t="str">
        <f>IF(C96="","",IF(_xlfn.IFNA(VLOOKUP(C96,BaseDatos[[#All],[Llave]:[Objetivo Geográfico]],12,0),"No encontrado")="","-",_xlfn.IFNA(VLOOKUP(C96,BaseDatos[[#All],[Llave]:[Objetivo Geográfico]],12,0),"-")))</f>
        <v/>
      </c>
      <c r="J96" s="2" t="str">
        <f>IF(C96="","",IF(_xlfn.IFNA(VLOOKUP(C96,BaseDatos[[#All],[Llave]:[Por Definir4]],14,0),"No encontrado")="","-",_xlfn.IFNA(VLOOKUP(C96,BaseDatos[[#All],[Llave]:[Objetivo Geográfico]],14,0),"-")))</f>
        <v/>
      </c>
      <c r="K96" s="2" t="str">
        <f>IF(C96="","",IF(_xlfn.IFNA(VLOOKUP(C96,BaseDatos[[#All],[Llave]:[Por Definir4]],15,0),"No encontrado")="","-",_xlfn.IFNA(VLOOKUP(C96,BaseDatos[[#All],[Llave]:[Objetivo Geográfico]],15,0),"-")))</f>
        <v/>
      </c>
      <c r="L96" s="2" t="str">
        <f>IF(C96="","",IF(_xlfn.IFNA(VLOOKUP(C96,BaseDatos[[#All],[Llave]:[Por Definir4]],16,0),"No encontrado")="","-",_xlfn.IFNA(VLOOKUP(C96,BaseDatos[[#All],[Llave]:[Objetivo Geográfico]],16,0),"-")))</f>
        <v/>
      </c>
      <c r="M96" s="2" t="str">
        <f>IF(C96="","",IF(_xlfn.IFNA(VLOOKUP(C96,BaseDatos[[#All],[Llave]:[Por Definir4]],17,0),"No encontrado")="","-",_xlfn.IFNA(VLOOKUP(C96,BaseDatos[[#All],[Llave]:[Objetivo Geográfico]],17,0),"-")))</f>
        <v/>
      </c>
    </row>
    <row r="97" spans="1:13" x14ac:dyDescent="0.35">
      <c r="A97" s="44"/>
      <c r="B97" s="46"/>
      <c r="C97" s="44"/>
      <c r="D97" s="46"/>
      <c r="E97" s="43" t="str">
        <f>IF(C97="","",IF(_xlfn.IFNA(VLOOKUP(C97,BaseDatos[[#All],[Llave]:[Objetivo Geográfico]],6,0),"No encontrado")="","-",_xlfn.IFNA(VLOOKUP(C97,BaseDatos[[#All],[Llave]:[Objetivo Geográfico]],6,0),"-")))</f>
        <v/>
      </c>
      <c r="F97" s="45" t="str">
        <f>IF(C97="","",IF(_xlfn.IFNA(VLOOKUP(C97,BaseDatos[[#All],[Llave]:[Por Definir4]],13,0),"No encontrado")="","-",_xlfn.IFNA(VLOOKUP(C97,BaseDatos[[#All],[Llave]:[Por Definir4]],13,0),"-")))</f>
        <v/>
      </c>
      <c r="G97" s="43" t="str">
        <f>IF(C97="","",IF(_xlfn.IFNA(VLOOKUP(C97,BaseDatos[[#All],[Llave]:[Objetivo Geográfico]],2,0),"No disponible en la Base de Datos")="","-",_xlfn.IFNA(VLOOKUP(C97,BaseDatos[[#All],[Llave]:[Objetivo Geográfico]],2,0),"No disponible en la Base de Datos")))</f>
        <v/>
      </c>
      <c r="H97" s="43" t="str">
        <f>IF(C97="","",IF(_xlfn.IFNA(VLOOKUP(C97,BaseDatos[[#All],[Llave]:[Objetivo Geográfico]],11,0),"No encontrado")="","-",_xlfn.IFNA(VLOOKUP(C97,BaseDatos[[#All],[Llave]:[Objetivo Geográfico]],11,0),"-")))</f>
        <v/>
      </c>
      <c r="I97" s="43" t="str">
        <f>IF(C97="","",IF(_xlfn.IFNA(VLOOKUP(C97,BaseDatos[[#All],[Llave]:[Objetivo Geográfico]],12,0),"No encontrado")="","-",_xlfn.IFNA(VLOOKUP(C97,BaseDatos[[#All],[Llave]:[Objetivo Geográfico]],12,0),"-")))</f>
        <v/>
      </c>
      <c r="J97" s="2" t="str">
        <f>IF(C97="","",IF(_xlfn.IFNA(VLOOKUP(C97,BaseDatos[[#All],[Llave]:[Por Definir4]],14,0),"No encontrado")="","-",_xlfn.IFNA(VLOOKUP(C97,BaseDatos[[#All],[Llave]:[Objetivo Geográfico]],14,0),"-")))</f>
        <v/>
      </c>
      <c r="K97" s="2" t="str">
        <f>IF(C97="","",IF(_xlfn.IFNA(VLOOKUP(C97,BaseDatos[[#All],[Llave]:[Por Definir4]],15,0),"No encontrado")="","-",_xlfn.IFNA(VLOOKUP(C97,BaseDatos[[#All],[Llave]:[Objetivo Geográfico]],15,0),"-")))</f>
        <v/>
      </c>
      <c r="L97" s="2" t="str">
        <f>IF(C97="","",IF(_xlfn.IFNA(VLOOKUP(C97,BaseDatos[[#All],[Llave]:[Por Definir4]],16,0),"No encontrado")="","-",_xlfn.IFNA(VLOOKUP(C97,BaseDatos[[#All],[Llave]:[Objetivo Geográfico]],16,0),"-")))</f>
        <v/>
      </c>
      <c r="M97" s="2" t="str">
        <f>IF(C97="","",IF(_xlfn.IFNA(VLOOKUP(C97,BaseDatos[[#All],[Llave]:[Por Definir4]],17,0),"No encontrado")="","-",_xlfn.IFNA(VLOOKUP(C97,BaseDatos[[#All],[Llave]:[Objetivo Geográfico]],17,0),"-")))</f>
        <v/>
      </c>
    </row>
    <row r="98" spans="1:13" x14ac:dyDescent="0.35">
      <c r="A98" s="44"/>
      <c r="B98" s="46"/>
      <c r="C98" s="44"/>
      <c r="D98" s="46"/>
      <c r="E98" s="43" t="str">
        <f>IF(C98="","",IF(_xlfn.IFNA(VLOOKUP(C98,BaseDatos[[#All],[Llave]:[Objetivo Geográfico]],6,0),"No encontrado")="","-",_xlfn.IFNA(VLOOKUP(C98,BaseDatos[[#All],[Llave]:[Objetivo Geográfico]],6,0),"-")))</f>
        <v/>
      </c>
      <c r="F98" s="45" t="str">
        <f>IF(C98="","",IF(_xlfn.IFNA(VLOOKUP(C98,BaseDatos[[#All],[Llave]:[Por Definir4]],13,0),"No encontrado")="","-",_xlfn.IFNA(VLOOKUP(C98,BaseDatos[[#All],[Llave]:[Por Definir4]],13,0),"-")))</f>
        <v/>
      </c>
      <c r="G98" s="43" t="str">
        <f>IF(C98="","",IF(_xlfn.IFNA(VLOOKUP(C98,BaseDatos[[#All],[Llave]:[Objetivo Geográfico]],2,0),"No disponible en la Base de Datos")="","-",_xlfn.IFNA(VLOOKUP(C98,BaseDatos[[#All],[Llave]:[Objetivo Geográfico]],2,0),"No disponible en la Base de Datos")))</f>
        <v/>
      </c>
      <c r="H98" s="43" t="str">
        <f>IF(C98="","",IF(_xlfn.IFNA(VLOOKUP(C98,BaseDatos[[#All],[Llave]:[Objetivo Geográfico]],11,0),"No encontrado")="","-",_xlfn.IFNA(VLOOKUP(C98,BaseDatos[[#All],[Llave]:[Objetivo Geográfico]],11,0),"-")))</f>
        <v/>
      </c>
      <c r="I98" s="43" t="str">
        <f>IF(C98="","",IF(_xlfn.IFNA(VLOOKUP(C98,BaseDatos[[#All],[Llave]:[Objetivo Geográfico]],12,0),"No encontrado")="","-",_xlfn.IFNA(VLOOKUP(C98,BaseDatos[[#All],[Llave]:[Objetivo Geográfico]],12,0),"-")))</f>
        <v/>
      </c>
      <c r="J98" s="2" t="str">
        <f>IF(C98="","",IF(_xlfn.IFNA(VLOOKUP(C98,BaseDatos[[#All],[Llave]:[Por Definir4]],14,0),"No encontrado")="","-",_xlfn.IFNA(VLOOKUP(C98,BaseDatos[[#All],[Llave]:[Objetivo Geográfico]],14,0),"-")))</f>
        <v/>
      </c>
      <c r="K98" s="2" t="str">
        <f>IF(C98="","",IF(_xlfn.IFNA(VLOOKUP(C98,BaseDatos[[#All],[Llave]:[Por Definir4]],15,0),"No encontrado")="","-",_xlfn.IFNA(VLOOKUP(C98,BaseDatos[[#All],[Llave]:[Objetivo Geográfico]],15,0),"-")))</f>
        <v/>
      </c>
      <c r="L98" s="2" t="str">
        <f>IF(C98="","",IF(_xlfn.IFNA(VLOOKUP(C98,BaseDatos[[#All],[Llave]:[Por Definir4]],16,0),"No encontrado")="","-",_xlfn.IFNA(VLOOKUP(C98,BaseDatos[[#All],[Llave]:[Objetivo Geográfico]],16,0),"-")))</f>
        <v/>
      </c>
      <c r="M98" s="2" t="str">
        <f>IF(C98="","",IF(_xlfn.IFNA(VLOOKUP(C98,BaseDatos[[#All],[Llave]:[Por Definir4]],17,0),"No encontrado")="","-",_xlfn.IFNA(VLOOKUP(C98,BaseDatos[[#All],[Llave]:[Objetivo Geográfico]],17,0),"-")))</f>
        <v/>
      </c>
    </row>
    <row r="99" spans="1:13" x14ac:dyDescent="0.35">
      <c r="A99" s="44"/>
      <c r="B99" s="46"/>
      <c r="C99" s="44"/>
      <c r="D99" s="46"/>
      <c r="E99" s="43" t="str">
        <f>IF(C99="","",IF(_xlfn.IFNA(VLOOKUP(C99,BaseDatos[[#All],[Llave]:[Objetivo Geográfico]],6,0),"No encontrado")="","-",_xlfn.IFNA(VLOOKUP(C99,BaseDatos[[#All],[Llave]:[Objetivo Geográfico]],6,0),"-")))</f>
        <v/>
      </c>
      <c r="F99" s="45" t="str">
        <f>IF(C99="","",IF(_xlfn.IFNA(VLOOKUP(C99,BaseDatos[[#All],[Llave]:[Por Definir4]],13,0),"No encontrado")="","-",_xlfn.IFNA(VLOOKUP(C99,BaseDatos[[#All],[Llave]:[Por Definir4]],13,0),"-")))</f>
        <v/>
      </c>
      <c r="G99" s="43" t="str">
        <f>IF(C99="","",IF(_xlfn.IFNA(VLOOKUP(C99,BaseDatos[[#All],[Llave]:[Objetivo Geográfico]],2,0),"No disponible en la Base de Datos")="","-",_xlfn.IFNA(VLOOKUP(C99,BaseDatos[[#All],[Llave]:[Objetivo Geográfico]],2,0),"No disponible en la Base de Datos")))</f>
        <v/>
      </c>
      <c r="H99" s="43" t="str">
        <f>IF(C99="","",IF(_xlfn.IFNA(VLOOKUP(C99,BaseDatos[[#All],[Llave]:[Objetivo Geográfico]],11,0),"No encontrado")="","-",_xlfn.IFNA(VLOOKUP(C99,BaseDatos[[#All],[Llave]:[Objetivo Geográfico]],11,0),"-")))</f>
        <v/>
      </c>
      <c r="I99" s="43" t="str">
        <f>IF(C99="","",IF(_xlfn.IFNA(VLOOKUP(C99,BaseDatos[[#All],[Llave]:[Objetivo Geográfico]],12,0),"No encontrado")="","-",_xlfn.IFNA(VLOOKUP(C99,BaseDatos[[#All],[Llave]:[Objetivo Geográfico]],12,0),"-")))</f>
        <v/>
      </c>
      <c r="J99" s="2" t="str">
        <f>IF(C99="","",IF(_xlfn.IFNA(VLOOKUP(C99,BaseDatos[[#All],[Llave]:[Por Definir4]],14,0),"No encontrado")="","-",_xlfn.IFNA(VLOOKUP(C99,BaseDatos[[#All],[Llave]:[Objetivo Geográfico]],14,0),"-")))</f>
        <v/>
      </c>
      <c r="K99" s="2" t="str">
        <f>IF(C99="","",IF(_xlfn.IFNA(VLOOKUP(C99,BaseDatos[[#All],[Llave]:[Por Definir4]],15,0),"No encontrado")="","-",_xlfn.IFNA(VLOOKUP(C99,BaseDatos[[#All],[Llave]:[Objetivo Geográfico]],15,0),"-")))</f>
        <v/>
      </c>
      <c r="L99" s="2" t="str">
        <f>IF(C99="","",IF(_xlfn.IFNA(VLOOKUP(C99,BaseDatos[[#All],[Llave]:[Por Definir4]],16,0),"No encontrado")="","-",_xlfn.IFNA(VLOOKUP(C99,BaseDatos[[#All],[Llave]:[Objetivo Geográfico]],16,0),"-")))</f>
        <v/>
      </c>
      <c r="M99" s="2" t="str">
        <f>IF(C99="","",IF(_xlfn.IFNA(VLOOKUP(C99,BaseDatos[[#All],[Llave]:[Por Definir4]],17,0),"No encontrado")="","-",_xlfn.IFNA(VLOOKUP(C99,BaseDatos[[#All],[Llave]:[Objetivo Geográfico]],17,0),"-")))</f>
        <v/>
      </c>
    </row>
    <row r="100" spans="1:13" x14ac:dyDescent="0.35">
      <c r="A100" s="44"/>
      <c r="B100" s="46"/>
      <c r="C100" s="44"/>
      <c r="D100" s="46"/>
      <c r="E100" s="43" t="str">
        <f>IF(C100="","",IF(_xlfn.IFNA(VLOOKUP(C100,BaseDatos[[#All],[Llave]:[Objetivo Geográfico]],6,0),"No encontrado")="","-",_xlfn.IFNA(VLOOKUP(C100,BaseDatos[[#All],[Llave]:[Objetivo Geográfico]],6,0),"-")))</f>
        <v/>
      </c>
      <c r="F100" s="45" t="str">
        <f>IF(C100="","",IF(_xlfn.IFNA(VLOOKUP(C100,BaseDatos[[#All],[Llave]:[Por Definir4]],13,0),"No encontrado")="","-",_xlfn.IFNA(VLOOKUP(C100,BaseDatos[[#All],[Llave]:[Por Definir4]],13,0),"-")))</f>
        <v/>
      </c>
      <c r="G100" s="43" t="str">
        <f>IF(C100="","",IF(_xlfn.IFNA(VLOOKUP(C100,BaseDatos[[#All],[Llave]:[Objetivo Geográfico]],2,0),"No disponible en la Base de Datos")="","-",_xlfn.IFNA(VLOOKUP(C100,BaseDatos[[#All],[Llave]:[Objetivo Geográfico]],2,0),"No disponible en la Base de Datos")))</f>
        <v/>
      </c>
      <c r="H100" s="43" t="str">
        <f>IF(C100="","",IF(_xlfn.IFNA(VLOOKUP(C100,BaseDatos[[#All],[Llave]:[Objetivo Geográfico]],11,0),"No encontrado")="","-",_xlfn.IFNA(VLOOKUP(C100,BaseDatos[[#All],[Llave]:[Objetivo Geográfico]],11,0),"-")))</f>
        <v/>
      </c>
      <c r="I100" s="43" t="str">
        <f>IF(C100="","",IF(_xlfn.IFNA(VLOOKUP(C100,BaseDatos[[#All],[Llave]:[Objetivo Geográfico]],12,0),"No encontrado")="","-",_xlfn.IFNA(VLOOKUP(C100,BaseDatos[[#All],[Llave]:[Objetivo Geográfico]],12,0),"-")))</f>
        <v/>
      </c>
      <c r="J100" s="2" t="str">
        <f>IF(C100="","",IF(_xlfn.IFNA(VLOOKUP(C100,BaseDatos[[#All],[Llave]:[Por Definir4]],14,0),"No encontrado")="","-",_xlfn.IFNA(VLOOKUP(C100,BaseDatos[[#All],[Llave]:[Objetivo Geográfico]],14,0),"-")))</f>
        <v/>
      </c>
      <c r="K100" s="2" t="str">
        <f>IF(C100="","",IF(_xlfn.IFNA(VLOOKUP(C100,BaseDatos[[#All],[Llave]:[Por Definir4]],15,0),"No encontrado")="","-",_xlfn.IFNA(VLOOKUP(C100,BaseDatos[[#All],[Llave]:[Objetivo Geográfico]],15,0),"-")))</f>
        <v/>
      </c>
      <c r="L100" s="2" t="str">
        <f>IF(C100="","",IF(_xlfn.IFNA(VLOOKUP(C100,BaseDatos[[#All],[Llave]:[Por Definir4]],16,0),"No encontrado")="","-",_xlfn.IFNA(VLOOKUP(C100,BaseDatos[[#All],[Llave]:[Objetivo Geográfico]],16,0),"-")))</f>
        <v/>
      </c>
      <c r="M100" s="2" t="str">
        <f>IF(C100="","",IF(_xlfn.IFNA(VLOOKUP(C100,BaseDatos[[#All],[Llave]:[Por Definir4]],17,0),"No encontrado")="","-",_xlfn.IFNA(VLOOKUP(C100,BaseDatos[[#All],[Llave]:[Objetivo Geográfico]],17,0),"-")))</f>
        <v/>
      </c>
    </row>
    <row r="101" spans="1:13" x14ac:dyDescent="0.35">
      <c r="A101" s="44"/>
      <c r="B101" s="46"/>
      <c r="C101" s="44"/>
      <c r="D101" s="46"/>
      <c r="E101" s="43" t="str">
        <f>IF(C101="","",IF(_xlfn.IFNA(VLOOKUP(C101,BaseDatos[[#All],[Llave]:[Objetivo Geográfico]],6,0),"No encontrado")="","-",_xlfn.IFNA(VLOOKUP(C101,BaseDatos[[#All],[Llave]:[Objetivo Geográfico]],6,0),"-")))</f>
        <v/>
      </c>
      <c r="F101" s="45" t="str">
        <f>IF(C101="","",IF(_xlfn.IFNA(VLOOKUP(C101,BaseDatos[[#All],[Llave]:[Por Definir4]],13,0),"No encontrado")="","-",_xlfn.IFNA(VLOOKUP(C101,BaseDatos[[#All],[Llave]:[Por Definir4]],13,0),"-")))</f>
        <v/>
      </c>
      <c r="G101" s="43" t="str">
        <f>IF(C101="","",IF(_xlfn.IFNA(VLOOKUP(C101,BaseDatos[[#All],[Llave]:[Objetivo Geográfico]],2,0),"No disponible en la Base de Datos")="","-",_xlfn.IFNA(VLOOKUP(C101,BaseDatos[[#All],[Llave]:[Objetivo Geográfico]],2,0),"No disponible en la Base de Datos")))</f>
        <v/>
      </c>
      <c r="H101" s="43" t="str">
        <f>IF(C101="","",IF(_xlfn.IFNA(VLOOKUP(C101,BaseDatos[[#All],[Llave]:[Objetivo Geográfico]],11,0),"No encontrado")="","-",_xlfn.IFNA(VLOOKUP(C101,BaseDatos[[#All],[Llave]:[Objetivo Geográfico]],11,0),"-")))</f>
        <v/>
      </c>
      <c r="I101" s="43" t="str">
        <f>IF(C101="","",IF(_xlfn.IFNA(VLOOKUP(C101,BaseDatos[[#All],[Llave]:[Objetivo Geográfico]],12,0),"No encontrado")="","-",_xlfn.IFNA(VLOOKUP(C101,BaseDatos[[#All],[Llave]:[Objetivo Geográfico]],12,0),"-")))</f>
        <v/>
      </c>
      <c r="J101" s="2" t="str">
        <f>IF(C101="","",IF(_xlfn.IFNA(VLOOKUP(C101,BaseDatos[[#All],[Llave]:[Por Definir4]],14,0),"No encontrado")="","-",_xlfn.IFNA(VLOOKUP(C101,BaseDatos[[#All],[Llave]:[Objetivo Geográfico]],14,0),"-")))</f>
        <v/>
      </c>
      <c r="K101" s="2" t="str">
        <f>IF(C101="","",IF(_xlfn.IFNA(VLOOKUP(C101,BaseDatos[[#All],[Llave]:[Por Definir4]],15,0),"No encontrado")="","-",_xlfn.IFNA(VLOOKUP(C101,BaseDatos[[#All],[Llave]:[Objetivo Geográfico]],15,0),"-")))</f>
        <v/>
      </c>
      <c r="L101" s="2" t="str">
        <f>IF(C101="","",IF(_xlfn.IFNA(VLOOKUP(C101,BaseDatos[[#All],[Llave]:[Por Definir4]],16,0),"No encontrado")="","-",_xlfn.IFNA(VLOOKUP(C101,BaseDatos[[#All],[Llave]:[Objetivo Geográfico]],16,0),"-")))</f>
        <v/>
      </c>
      <c r="M101" s="2" t="str">
        <f>IF(C101="","",IF(_xlfn.IFNA(VLOOKUP(C101,BaseDatos[[#All],[Llave]:[Por Definir4]],17,0),"No encontrado")="","-",_xlfn.IFNA(VLOOKUP(C101,BaseDatos[[#All],[Llave]:[Objetivo Geográfico]],17,0),"-")))</f>
        <v/>
      </c>
    </row>
    <row r="102" spans="1:13" x14ac:dyDescent="0.35">
      <c r="A102" s="44"/>
      <c r="B102" s="46"/>
      <c r="C102" s="44"/>
      <c r="D102" s="46"/>
      <c r="E102" s="43" t="str">
        <f>IF(C102="","",IF(_xlfn.IFNA(VLOOKUP(C102,BaseDatos[[#All],[Llave]:[Objetivo Geográfico]],6,0),"No encontrado")="","-",_xlfn.IFNA(VLOOKUP(C102,BaseDatos[[#All],[Llave]:[Objetivo Geográfico]],6,0),"-")))</f>
        <v/>
      </c>
      <c r="F102" s="45" t="str">
        <f>IF(C102="","",IF(_xlfn.IFNA(VLOOKUP(C102,BaseDatos[[#All],[Llave]:[Por Definir4]],13,0),"No encontrado")="","-",_xlfn.IFNA(VLOOKUP(C102,BaseDatos[[#All],[Llave]:[Por Definir4]],13,0),"-")))</f>
        <v/>
      </c>
      <c r="G102" s="43" t="str">
        <f>IF(C102="","",IF(_xlfn.IFNA(VLOOKUP(C102,BaseDatos[[#All],[Llave]:[Objetivo Geográfico]],2,0),"No disponible en la Base de Datos")="","-",_xlfn.IFNA(VLOOKUP(C102,BaseDatos[[#All],[Llave]:[Objetivo Geográfico]],2,0),"No disponible en la Base de Datos")))</f>
        <v/>
      </c>
      <c r="H102" s="43" t="str">
        <f>IF(C102="","",IF(_xlfn.IFNA(VLOOKUP(C102,BaseDatos[[#All],[Llave]:[Objetivo Geográfico]],11,0),"No encontrado")="","-",_xlfn.IFNA(VLOOKUP(C102,BaseDatos[[#All],[Llave]:[Objetivo Geográfico]],11,0),"-")))</f>
        <v/>
      </c>
      <c r="I102" s="43" t="str">
        <f>IF(C102="","",IF(_xlfn.IFNA(VLOOKUP(C102,BaseDatos[[#All],[Llave]:[Objetivo Geográfico]],12,0),"No encontrado")="","-",_xlfn.IFNA(VLOOKUP(C102,BaseDatos[[#All],[Llave]:[Objetivo Geográfico]],12,0),"-")))</f>
        <v/>
      </c>
      <c r="J102" s="2" t="str">
        <f>IF(C102="","",IF(_xlfn.IFNA(VLOOKUP(C102,BaseDatos[[#All],[Llave]:[Por Definir4]],14,0),"No encontrado")="","-",_xlfn.IFNA(VLOOKUP(C102,BaseDatos[[#All],[Llave]:[Objetivo Geográfico]],14,0),"-")))</f>
        <v/>
      </c>
      <c r="K102" s="2" t="str">
        <f>IF(C102="","",IF(_xlfn.IFNA(VLOOKUP(C102,BaseDatos[[#All],[Llave]:[Por Definir4]],15,0),"No encontrado")="","-",_xlfn.IFNA(VLOOKUP(C102,BaseDatos[[#All],[Llave]:[Objetivo Geográfico]],15,0),"-")))</f>
        <v/>
      </c>
      <c r="L102" s="2" t="str">
        <f>IF(C102="","",IF(_xlfn.IFNA(VLOOKUP(C102,BaseDatos[[#All],[Llave]:[Por Definir4]],16,0),"No encontrado")="","-",_xlfn.IFNA(VLOOKUP(C102,BaseDatos[[#All],[Llave]:[Objetivo Geográfico]],16,0),"-")))</f>
        <v/>
      </c>
      <c r="M102" s="2" t="str">
        <f>IF(C102="","",IF(_xlfn.IFNA(VLOOKUP(C102,BaseDatos[[#All],[Llave]:[Por Definir4]],17,0),"No encontrado")="","-",_xlfn.IFNA(VLOOKUP(C102,BaseDatos[[#All],[Llave]:[Objetivo Geográfico]],17,0),"-")))</f>
        <v/>
      </c>
    </row>
    <row r="103" spans="1:13" x14ac:dyDescent="0.35">
      <c r="A103" s="44"/>
      <c r="B103" s="46"/>
      <c r="C103" s="44"/>
      <c r="D103" s="46"/>
      <c r="E103" s="43" t="str">
        <f>IF(C103="","",IF(_xlfn.IFNA(VLOOKUP(C103,BaseDatos[[#All],[Llave]:[Objetivo Geográfico]],6,0),"No encontrado")="","-",_xlfn.IFNA(VLOOKUP(C103,BaseDatos[[#All],[Llave]:[Objetivo Geográfico]],6,0),"-")))</f>
        <v/>
      </c>
      <c r="F103" s="45" t="str">
        <f>IF(C103="","",IF(_xlfn.IFNA(VLOOKUP(C103,BaseDatos[[#All],[Llave]:[Por Definir4]],13,0),"No encontrado")="","-",_xlfn.IFNA(VLOOKUP(C103,BaseDatos[[#All],[Llave]:[Por Definir4]],13,0),"-")))</f>
        <v/>
      </c>
      <c r="G103" s="43" t="str">
        <f>IF(C103="","",IF(_xlfn.IFNA(VLOOKUP(C103,BaseDatos[[#All],[Llave]:[Objetivo Geográfico]],2,0),"No disponible en la Base de Datos")="","-",_xlfn.IFNA(VLOOKUP(C103,BaseDatos[[#All],[Llave]:[Objetivo Geográfico]],2,0),"No disponible en la Base de Datos")))</f>
        <v/>
      </c>
      <c r="H103" s="43" t="str">
        <f>IF(C103="","",IF(_xlfn.IFNA(VLOOKUP(C103,BaseDatos[[#All],[Llave]:[Objetivo Geográfico]],11,0),"No encontrado")="","-",_xlfn.IFNA(VLOOKUP(C103,BaseDatos[[#All],[Llave]:[Objetivo Geográfico]],11,0),"-")))</f>
        <v/>
      </c>
      <c r="I103" s="43" t="str">
        <f>IF(C103="","",IF(_xlfn.IFNA(VLOOKUP(C103,BaseDatos[[#All],[Llave]:[Objetivo Geográfico]],12,0),"No encontrado")="","-",_xlfn.IFNA(VLOOKUP(C103,BaseDatos[[#All],[Llave]:[Objetivo Geográfico]],12,0),"-")))</f>
        <v/>
      </c>
      <c r="J103" s="2" t="str">
        <f>IF(C103="","",IF(_xlfn.IFNA(VLOOKUP(C103,BaseDatos[[#All],[Llave]:[Por Definir4]],14,0),"No encontrado")="","-",_xlfn.IFNA(VLOOKUP(C103,BaseDatos[[#All],[Llave]:[Objetivo Geográfico]],14,0),"-")))</f>
        <v/>
      </c>
      <c r="K103" s="2" t="str">
        <f>IF(C103="","",IF(_xlfn.IFNA(VLOOKUP(C103,BaseDatos[[#All],[Llave]:[Por Definir4]],15,0),"No encontrado")="","-",_xlfn.IFNA(VLOOKUP(C103,BaseDatos[[#All],[Llave]:[Objetivo Geográfico]],15,0),"-")))</f>
        <v/>
      </c>
      <c r="L103" s="2" t="str">
        <f>IF(C103="","",IF(_xlfn.IFNA(VLOOKUP(C103,BaseDatos[[#All],[Llave]:[Por Definir4]],16,0),"No encontrado")="","-",_xlfn.IFNA(VLOOKUP(C103,BaseDatos[[#All],[Llave]:[Objetivo Geográfico]],16,0),"-")))</f>
        <v/>
      </c>
      <c r="M103" s="2" t="str">
        <f>IF(C103="","",IF(_xlfn.IFNA(VLOOKUP(C103,BaseDatos[[#All],[Llave]:[Por Definir4]],17,0),"No encontrado")="","-",_xlfn.IFNA(VLOOKUP(C103,BaseDatos[[#All],[Llave]:[Objetivo Geográfico]],17,0),"-")))</f>
        <v/>
      </c>
    </row>
  </sheetData>
  <sheetProtection algorithmName="SHA-512" hashValue="yaBJsXxd0USpOhCZhywix5w3sllBdH70u0WkAdmjbeG73SmbRpuZMdPg4aTfAqdSfNwBXG2+ZuvHA7tm5McUyQ==" saltValue="WKAjtzukuDjsdIPZTX3AVQ==" spinCount="100000" sheet="1" objects="1" scenarios="1" formatColumns="0" formatRows="0"/>
  <conditionalFormatting sqref="G5:G103">
    <cfRule type="containsText" dxfId="65" priority="1" operator="containsText" text="No disponible en la Base de Datos">
      <formula>NOT(ISERROR(SEARCH("No disponible en la Base de Datos",G5)))</formula>
    </cfRule>
  </conditionalFormatting>
  <pageMargins left="0.7" right="0.7" top="0.75" bottom="0.75" header="0.3" footer="0.3"/>
  <drawing r:id="rId1"/>
  <legacyDrawing r:id="rId2"/>
  <controls>
    <mc:AlternateContent xmlns:mc="http://schemas.openxmlformats.org/markup-compatibility/2006">
      <mc:Choice Requires="x14">
        <control shapeId="32769" r:id="rId3" name="TempCombo">
          <controlPr locked="0" defaultSize="0" autoLine="0" autoPict="0" r:id="rId4">
            <anchor moveWithCells="1">
              <from>
                <xdr:col>2</xdr:col>
                <xdr:colOff>0</xdr:colOff>
                <xdr:row>8</xdr:row>
                <xdr:rowOff>0</xdr:rowOff>
              </from>
              <to>
                <xdr:col>3</xdr:col>
                <xdr:colOff>63500</xdr:colOff>
                <xdr:row>9</xdr:row>
                <xdr:rowOff>63500</xdr:rowOff>
              </to>
            </anchor>
          </controlPr>
        </control>
      </mc:Choice>
      <mc:Fallback>
        <control shapeId="32769" r:id="rId3" name="TempCombo"/>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68DB94D0-E63B-4A93-8B17-2DEB52E71A9C}">
          <x14:formula1>
            <xm:f>Parametros!$B$2:$B$4</xm:f>
          </x14:formula1>
          <xm:sqref>A5:A103</xm:sqref>
        </x14:dataValidation>
        <x14:dataValidation type="list" allowBlank="1" showDropDown="1" showInputMessage="1" showErrorMessage="1" xr:uid="{E4DF8D54-26CC-45A1-BD1D-06323FEFF071}">
          <x14:formula1>
            <xm:f>BD!$AH$6:$AH$1001</xm:f>
          </x14:formula1>
          <xm:sqref>C5:C103</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50DF96-0F8F-4611-9CB6-94B98AF3FCE9}">
  <sheetPr codeName="Hoja5"/>
  <dimension ref="A4:M103"/>
  <sheetViews>
    <sheetView showGridLines="0" zoomScale="80" zoomScaleNormal="80" workbookViewId="0">
      <selection activeCell="A14" sqref="A14"/>
    </sheetView>
  </sheetViews>
  <sheetFormatPr baseColWidth="10" defaultRowHeight="14.5" x14ac:dyDescent="0.35"/>
  <cols>
    <col min="1" max="1" width="26.6328125" customWidth="1"/>
    <col min="2" max="2" width="29.1796875" customWidth="1"/>
    <col min="3" max="3" width="90.1796875" customWidth="1"/>
    <col min="6" max="6" width="64.08984375" customWidth="1"/>
    <col min="8" max="8" width="14.08984375" customWidth="1"/>
    <col min="9" max="9" width="13.453125" customWidth="1"/>
    <col min="10" max="13" width="10.90625" hidden="1" customWidth="1"/>
  </cols>
  <sheetData>
    <row r="4" spans="1:13" ht="29" x14ac:dyDescent="0.35">
      <c r="A4" s="33" t="s">
        <v>338</v>
      </c>
      <c r="B4" s="33" t="s">
        <v>35</v>
      </c>
      <c r="C4" s="33" t="str">
        <f>BaseDatos[[#Headers],[Material]]</f>
        <v>Material</v>
      </c>
      <c r="D4" s="33" t="s">
        <v>36</v>
      </c>
      <c r="E4" s="33" t="str">
        <f>BaseDatos[[#Headers],[Unidad]]</f>
        <v>Unidad</v>
      </c>
      <c r="F4" s="33" t="str">
        <f>BaseDatos[[#Headers],[Descripción de Material]]</f>
        <v>Descripción de Material</v>
      </c>
      <c r="G4" s="33" t="s">
        <v>339</v>
      </c>
      <c r="H4" s="33" t="str">
        <f>BaseDatos[[#Headers],[Administrador EPDs]]</f>
        <v>Administrador EPDs</v>
      </c>
      <c r="I4" s="33" t="str">
        <f>BaseDatos[[#Headers],[Objetivo Geográfico]]</f>
        <v>Objetivo Geográfico</v>
      </c>
      <c r="J4" s="33" t="str">
        <f>BaseDatos[[#Headers],[Por Definir]]</f>
        <v>Por Definir</v>
      </c>
      <c r="K4" s="33" t="str">
        <f>BaseDatos[[#Headers],[Por Definir2]]</f>
        <v>Por Definir2</v>
      </c>
      <c r="L4" s="33" t="str">
        <f>BaseDatos[[#Headers],[Por Definir3]]</f>
        <v>Por Definir3</v>
      </c>
      <c r="M4" s="33" t="str">
        <f>BaseDatos[[#Headers],[Por Definir4]]</f>
        <v>Por Definir4</v>
      </c>
    </row>
    <row r="5" spans="1:13" x14ac:dyDescent="0.35">
      <c r="A5" s="44"/>
      <c r="B5" s="46"/>
      <c r="C5" s="44"/>
      <c r="D5" s="46"/>
      <c r="E5" s="43" t="str">
        <f>IF(C5="","",IF(_xlfn.IFNA(VLOOKUP(C5,BaseDatos[[#All],[Llave]:[Objetivo Geográfico]],6,0),"No encontrado")="","-",_xlfn.IFNA(VLOOKUP(C5,BaseDatos[[#All],[Llave]:[Objetivo Geográfico]],6,0),"-")))</f>
        <v/>
      </c>
      <c r="F5" s="45" t="str">
        <f>IF(C5="","",IF(_xlfn.IFNA(VLOOKUP(C5,BaseDatos[[#All],[Llave]:[Por Definir4]],13,0),"No encontrado")="","-",_xlfn.IFNA(VLOOKUP(C5,BaseDatos[[#All],[Llave]:[Por Definir4]],13,0),"-")))</f>
        <v/>
      </c>
      <c r="G5" s="43" t="str">
        <f>IF(C5="","",IF(_xlfn.IFNA(VLOOKUP(C5,BaseDatos[[#All],[Llave]:[Objetivo Geográfico]],2,0),"No disponible en la Base de Datos")="","-",_xlfn.IFNA(VLOOKUP(C5,BaseDatos[[#All],[Llave]:[Objetivo Geográfico]],2,0),"No disponible en la Base de Datos")))</f>
        <v/>
      </c>
      <c r="H5" s="43" t="str">
        <f>IF(C5="","",IF(_xlfn.IFNA(VLOOKUP(C5,BaseDatos[[#All],[Llave]:[Objetivo Geográfico]],11,0),"No encontrado")="","-",_xlfn.IFNA(VLOOKUP(C5,BaseDatos[[#All],[Llave]:[Objetivo Geográfico]],11,0),"-")))</f>
        <v/>
      </c>
      <c r="I5" s="43" t="str">
        <f>IF(C5="","",IF(_xlfn.IFNA(VLOOKUP(C5,BaseDatos[[#All],[Llave]:[Objetivo Geográfico]],12,0),"No encontrado")="","-",_xlfn.IFNA(VLOOKUP(C5,BaseDatos[[#All],[Llave]:[Objetivo Geográfico]],12,0),"-")))</f>
        <v/>
      </c>
      <c r="J5" s="2" t="str">
        <f>IF(C5="","",IF(_xlfn.IFNA(VLOOKUP(C5,BaseDatos[[#All],[Llave]:[Por Definir4]],14,0),"No encontrado")="","-",_xlfn.IFNA(VLOOKUP(C5,BaseDatos[[#All],[Llave]:[Objetivo Geográfico]],14,0),"-")))</f>
        <v/>
      </c>
      <c r="K5" s="2" t="str">
        <f>IF(C5="","",IF(_xlfn.IFNA(VLOOKUP(C5,BaseDatos[[#All],[Llave]:[Por Definir4]],15,0),"No encontrado")="","-",_xlfn.IFNA(VLOOKUP(C5,BaseDatos[[#All],[Llave]:[Objetivo Geográfico]],15,0),"-")))</f>
        <v/>
      </c>
      <c r="L5" s="2" t="str">
        <f>IF(C5="","",IF(_xlfn.IFNA(VLOOKUP(C5,BaseDatos[[#All],[Llave]:[Por Definir4]],16,0),"No encontrado")="","-",_xlfn.IFNA(VLOOKUP(C5,BaseDatos[[#All],[Llave]:[Objetivo Geográfico]],16,0),"-")))</f>
        <v/>
      </c>
      <c r="M5" s="2" t="str">
        <f>IF(C5="","",IF(_xlfn.IFNA(VLOOKUP(C5,BaseDatos[[#All],[Llave]:[Por Definir4]],17,0),"No encontrado")="","-",_xlfn.IFNA(VLOOKUP(C5,BaseDatos[[#All],[Llave]:[Objetivo Geográfico]],17,0),"-")))</f>
        <v/>
      </c>
    </row>
    <row r="6" spans="1:13" x14ac:dyDescent="0.35">
      <c r="A6" s="44"/>
      <c r="B6" s="46"/>
      <c r="C6" s="44"/>
      <c r="D6" s="46"/>
      <c r="E6" s="43" t="str">
        <f>IF(C6="","",IF(_xlfn.IFNA(VLOOKUP(C6,BaseDatos[[#All],[Llave]:[Objetivo Geográfico]],6,0),"No encontrado")="","-",_xlfn.IFNA(VLOOKUP(C6,BaseDatos[[#All],[Llave]:[Objetivo Geográfico]],6,0),"-")))</f>
        <v/>
      </c>
      <c r="F6" s="45" t="str">
        <f>IF(C6="","",IF(_xlfn.IFNA(VLOOKUP(C6,BaseDatos[[#All],[Llave]:[Por Definir4]],13,0),"No encontrado")="","-",_xlfn.IFNA(VLOOKUP(C6,BaseDatos[[#All],[Llave]:[Por Definir4]],13,0),"-")))</f>
        <v/>
      </c>
      <c r="G6" s="43" t="str">
        <f>IF(C6="","",IF(_xlfn.IFNA(VLOOKUP(C6,BaseDatos[[#All],[Llave]:[Objetivo Geográfico]],2,0),"No disponible en la Base de Datos")="","-",_xlfn.IFNA(VLOOKUP(C6,BaseDatos[[#All],[Llave]:[Objetivo Geográfico]],2,0),"No disponible en la Base de Datos")))</f>
        <v/>
      </c>
      <c r="H6" s="43" t="str">
        <f>IF(C6="","",IF(_xlfn.IFNA(VLOOKUP(C6,BaseDatos[[#All],[Llave]:[Objetivo Geográfico]],11,0),"No encontrado")="","-",_xlfn.IFNA(VLOOKUP(C6,BaseDatos[[#All],[Llave]:[Objetivo Geográfico]],11,0),"-")))</f>
        <v/>
      </c>
      <c r="I6" s="43" t="str">
        <f>IF(C6="","",IF(_xlfn.IFNA(VLOOKUP(C6,BaseDatos[[#All],[Llave]:[Objetivo Geográfico]],12,0),"No encontrado")="","-",_xlfn.IFNA(VLOOKUP(C6,BaseDatos[[#All],[Llave]:[Objetivo Geográfico]],12,0),"-")))</f>
        <v/>
      </c>
      <c r="J6" s="2" t="str">
        <f>IF(C6="","",IF(_xlfn.IFNA(VLOOKUP(C6,BaseDatos[[#All],[Llave]:[Por Definir4]],14,0),"No encontrado")="","-",_xlfn.IFNA(VLOOKUP(C6,BaseDatos[[#All],[Llave]:[Objetivo Geográfico]],14,0),"-")))</f>
        <v/>
      </c>
      <c r="K6" s="2" t="str">
        <f>IF(C6="","",IF(_xlfn.IFNA(VLOOKUP(C6,BaseDatos[[#All],[Llave]:[Por Definir4]],15,0),"No encontrado")="","-",_xlfn.IFNA(VLOOKUP(C6,BaseDatos[[#All],[Llave]:[Objetivo Geográfico]],15,0),"-")))</f>
        <v/>
      </c>
      <c r="L6" s="2" t="str">
        <f>IF(C6="","",IF(_xlfn.IFNA(VLOOKUP(C6,BaseDatos[[#All],[Llave]:[Por Definir4]],16,0),"No encontrado")="","-",_xlfn.IFNA(VLOOKUP(C6,BaseDatos[[#All],[Llave]:[Objetivo Geográfico]],16,0),"-")))</f>
        <v/>
      </c>
      <c r="M6" s="2" t="str">
        <f>IF(C6="","",IF(_xlfn.IFNA(VLOOKUP(C6,BaseDatos[[#All],[Llave]:[Por Definir4]],17,0),"No encontrado")="","-",_xlfn.IFNA(VLOOKUP(C6,BaseDatos[[#All],[Llave]:[Objetivo Geográfico]],17,0),"-")))</f>
        <v/>
      </c>
    </row>
    <row r="7" spans="1:13" x14ac:dyDescent="0.35">
      <c r="A7" s="44"/>
      <c r="B7" s="46"/>
      <c r="C7" s="44"/>
      <c r="D7" s="46"/>
      <c r="E7" s="43" t="str">
        <f>IF(C7="","",IF(_xlfn.IFNA(VLOOKUP(C7,BaseDatos[[#All],[Llave]:[Objetivo Geográfico]],6,0),"No encontrado")="","-",_xlfn.IFNA(VLOOKUP(C7,BaseDatos[[#All],[Llave]:[Objetivo Geográfico]],6,0),"-")))</f>
        <v/>
      </c>
      <c r="F7" s="45" t="str">
        <f>IF(C7="","",IF(_xlfn.IFNA(VLOOKUP(C7,BaseDatos[[#All],[Llave]:[Por Definir4]],13,0),"No encontrado")="","-",_xlfn.IFNA(VLOOKUP(C7,BaseDatos[[#All],[Llave]:[Por Definir4]],13,0),"-")))</f>
        <v/>
      </c>
      <c r="G7" s="43" t="str">
        <f>IF(C7="","",IF(_xlfn.IFNA(VLOOKUP(C7,BaseDatos[[#All],[Llave]:[Objetivo Geográfico]],2,0),"No disponible en la Base de Datos")="","-",_xlfn.IFNA(VLOOKUP(C7,BaseDatos[[#All],[Llave]:[Objetivo Geográfico]],2,0),"No disponible en la Base de Datos")))</f>
        <v/>
      </c>
      <c r="H7" s="43" t="str">
        <f>IF(C7="","",IF(_xlfn.IFNA(VLOOKUP(C7,BaseDatos[[#All],[Llave]:[Objetivo Geográfico]],11,0),"No encontrado")="","-",_xlfn.IFNA(VLOOKUP(C7,BaseDatos[[#All],[Llave]:[Objetivo Geográfico]],11,0),"-")))</f>
        <v/>
      </c>
      <c r="I7" s="43" t="str">
        <f>IF(C7="","",IF(_xlfn.IFNA(VLOOKUP(C7,BaseDatos[[#All],[Llave]:[Objetivo Geográfico]],12,0),"No encontrado")="","-",_xlfn.IFNA(VLOOKUP(C7,BaseDatos[[#All],[Llave]:[Objetivo Geográfico]],12,0),"-")))</f>
        <v/>
      </c>
      <c r="J7" s="2" t="str">
        <f>IF(C7="","",IF(_xlfn.IFNA(VLOOKUP(C7,BaseDatos[[#All],[Llave]:[Por Definir4]],14,0),"No encontrado")="","-",_xlfn.IFNA(VLOOKUP(C7,BaseDatos[[#All],[Llave]:[Objetivo Geográfico]],14,0),"-")))</f>
        <v/>
      </c>
      <c r="K7" s="2" t="str">
        <f>IF(C7="","",IF(_xlfn.IFNA(VLOOKUP(C7,BaseDatos[[#All],[Llave]:[Por Definir4]],15,0),"No encontrado")="","-",_xlfn.IFNA(VLOOKUP(C7,BaseDatos[[#All],[Llave]:[Objetivo Geográfico]],15,0),"-")))</f>
        <v/>
      </c>
      <c r="L7" s="2" t="str">
        <f>IF(C7="","",IF(_xlfn.IFNA(VLOOKUP(C7,BaseDatos[[#All],[Llave]:[Por Definir4]],16,0),"No encontrado")="","-",_xlfn.IFNA(VLOOKUP(C7,BaseDatos[[#All],[Llave]:[Objetivo Geográfico]],16,0),"-")))</f>
        <v/>
      </c>
      <c r="M7" s="2" t="str">
        <f>IF(C7="","",IF(_xlfn.IFNA(VLOOKUP(C7,BaseDatos[[#All],[Llave]:[Por Definir4]],17,0),"No encontrado")="","-",_xlfn.IFNA(VLOOKUP(C7,BaseDatos[[#All],[Llave]:[Objetivo Geográfico]],17,0),"-")))</f>
        <v/>
      </c>
    </row>
    <row r="8" spans="1:13" x14ac:dyDescent="0.35">
      <c r="A8" s="44"/>
      <c r="B8" s="46"/>
      <c r="C8" s="44"/>
      <c r="D8" s="46"/>
      <c r="E8" s="43" t="str">
        <f>IF(C8="","",IF(_xlfn.IFNA(VLOOKUP(C8,BaseDatos[[#All],[Llave]:[Objetivo Geográfico]],6,0),"No encontrado")="","-",_xlfn.IFNA(VLOOKUP(C8,BaseDatos[[#All],[Llave]:[Objetivo Geográfico]],6,0),"-")))</f>
        <v/>
      </c>
      <c r="F8" s="45" t="str">
        <f>IF(C8="","",IF(_xlfn.IFNA(VLOOKUP(C8,BaseDatos[[#All],[Llave]:[Por Definir4]],13,0),"No encontrado")="","-",_xlfn.IFNA(VLOOKUP(C8,BaseDatos[[#All],[Llave]:[Por Definir4]],13,0),"-")))</f>
        <v/>
      </c>
      <c r="G8" s="43" t="str">
        <f>IF(C8="","",IF(_xlfn.IFNA(VLOOKUP(C8,BaseDatos[[#All],[Llave]:[Objetivo Geográfico]],2,0),"No disponible en la Base de Datos")="","-",_xlfn.IFNA(VLOOKUP(C8,BaseDatos[[#All],[Llave]:[Objetivo Geográfico]],2,0),"No disponible en la Base de Datos")))</f>
        <v/>
      </c>
      <c r="H8" s="43" t="str">
        <f>IF(C8="","",IF(_xlfn.IFNA(VLOOKUP(C8,BaseDatos[[#All],[Llave]:[Objetivo Geográfico]],11,0),"No encontrado")="","-",_xlfn.IFNA(VLOOKUP(C8,BaseDatos[[#All],[Llave]:[Objetivo Geográfico]],11,0),"-")))</f>
        <v/>
      </c>
      <c r="I8" s="43" t="str">
        <f>IF(C8="","",IF(_xlfn.IFNA(VLOOKUP(C8,BaseDatos[[#All],[Llave]:[Objetivo Geográfico]],12,0),"No encontrado")="","-",_xlfn.IFNA(VLOOKUP(C8,BaseDatos[[#All],[Llave]:[Objetivo Geográfico]],12,0),"-")))</f>
        <v/>
      </c>
      <c r="J8" s="2" t="str">
        <f>IF(C8="","",IF(_xlfn.IFNA(VLOOKUP(C8,BaseDatos[[#All],[Llave]:[Por Definir4]],14,0),"No encontrado")="","-",_xlfn.IFNA(VLOOKUP(C8,BaseDatos[[#All],[Llave]:[Objetivo Geográfico]],14,0),"-")))</f>
        <v/>
      </c>
      <c r="K8" s="2" t="str">
        <f>IF(C8="","",IF(_xlfn.IFNA(VLOOKUP(C8,BaseDatos[[#All],[Llave]:[Por Definir4]],15,0),"No encontrado")="","-",_xlfn.IFNA(VLOOKUP(C8,BaseDatos[[#All],[Llave]:[Objetivo Geográfico]],15,0),"-")))</f>
        <v/>
      </c>
      <c r="L8" s="2" t="str">
        <f>IF(C8="","",IF(_xlfn.IFNA(VLOOKUP(C8,BaseDatos[[#All],[Llave]:[Por Definir4]],16,0),"No encontrado")="","-",_xlfn.IFNA(VLOOKUP(C8,BaseDatos[[#All],[Llave]:[Objetivo Geográfico]],16,0),"-")))</f>
        <v/>
      </c>
      <c r="M8" s="2" t="str">
        <f>IF(C8="","",IF(_xlfn.IFNA(VLOOKUP(C8,BaseDatos[[#All],[Llave]:[Por Definir4]],17,0),"No encontrado")="","-",_xlfn.IFNA(VLOOKUP(C8,BaseDatos[[#All],[Llave]:[Objetivo Geográfico]],17,0),"-")))</f>
        <v/>
      </c>
    </row>
    <row r="9" spans="1:13" x14ac:dyDescent="0.35">
      <c r="A9" s="44"/>
      <c r="B9" s="46"/>
      <c r="C9" s="44"/>
      <c r="D9" s="46"/>
      <c r="E9" s="43" t="str">
        <f>IF(C9="","",IF(_xlfn.IFNA(VLOOKUP(C9,BaseDatos[[#All],[Llave]:[Objetivo Geográfico]],6,0),"No encontrado")="","-",_xlfn.IFNA(VLOOKUP(C9,BaseDatos[[#All],[Llave]:[Objetivo Geográfico]],6,0),"-")))</f>
        <v/>
      </c>
      <c r="F9" s="45" t="str">
        <f>IF(C9="","",IF(_xlfn.IFNA(VLOOKUP(C9,BaseDatos[[#All],[Llave]:[Por Definir4]],13,0),"No encontrado")="","-",_xlfn.IFNA(VLOOKUP(C9,BaseDatos[[#All],[Llave]:[Por Definir4]],13,0),"-")))</f>
        <v/>
      </c>
      <c r="G9" s="43" t="str">
        <f>IF(C9="","",IF(_xlfn.IFNA(VLOOKUP(C9,BaseDatos[[#All],[Llave]:[Objetivo Geográfico]],2,0),"No disponible en la Base de Datos")="","-",_xlfn.IFNA(VLOOKUP(C9,BaseDatos[[#All],[Llave]:[Objetivo Geográfico]],2,0),"No disponible en la Base de Datos")))</f>
        <v/>
      </c>
      <c r="H9" s="43" t="str">
        <f>IF(C9="","",IF(_xlfn.IFNA(VLOOKUP(C9,BaseDatos[[#All],[Llave]:[Objetivo Geográfico]],11,0),"No encontrado")="","-",_xlfn.IFNA(VLOOKUP(C9,BaseDatos[[#All],[Llave]:[Objetivo Geográfico]],11,0),"-")))</f>
        <v/>
      </c>
      <c r="I9" s="43" t="str">
        <f>IF(C9="","",IF(_xlfn.IFNA(VLOOKUP(C9,BaseDatos[[#All],[Llave]:[Objetivo Geográfico]],12,0),"No encontrado")="","-",_xlfn.IFNA(VLOOKUP(C9,BaseDatos[[#All],[Llave]:[Objetivo Geográfico]],12,0),"-")))</f>
        <v/>
      </c>
      <c r="J9" s="2" t="str">
        <f>IF(C9="","",IF(_xlfn.IFNA(VLOOKUP(C9,BaseDatos[[#All],[Llave]:[Por Definir4]],14,0),"No encontrado")="","-",_xlfn.IFNA(VLOOKUP(C9,BaseDatos[[#All],[Llave]:[Objetivo Geográfico]],14,0),"-")))</f>
        <v/>
      </c>
      <c r="K9" s="2" t="str">
        <f>IF(C9="","",IF(_xlfn.IFNA(VLOOKUP(C9,BaseDatos[[#All],[Llave]:[Por Definir4]],15,0),"No encontrado")="","-",_xlfn.IFNA(VLOOKUP(C9,BaseDatos[[#All],[Llave]:[Objetivo Geográfico]],15,0),"-")))</f>
        <v/>
      </c>
      <c r="L9" s="2" t="str">
        <f>IF(C9="","",IF(_xlfn.IFNA(VLOOKUP(C9,BaseDatos[[#All],[Llave]:[Por Definir4]],16,0),"No encontrado")="","-",_xlfn.IFNA(VLOOKUP(C9,BaseDatos[[#All],[Llave]:[Objetivo Geográfico]],16,0),"-")))</f>
        <v/>
      </c>
      <c r="M9" s="2" t="str">
        <f>IF(C9="","",IF(_xlfn.IFNA(VLOOKUP(C9,BaseDatos[[#All],[Llave]:[Por Definir4]],17,0),"No encontrado")="","-",_xlfn.IFNA(VLOOKUP(C9,BaseDatos[[#All],[Llave]:[Objetivo Geográfico]],17,0),"-")))</f>
        <v/>
      </c>
    </row>
    <row r="10" spans="1:13" x14ac:dyDescent="0.35">
      <c r="A10" s="44"/>
      <c r="B10" s="46"/>
      <c r="C10" s="44"/>
      <c r="D10" s="46"/>
      <c r="E10" s="43" t="str">
        <f>IF(C10="","",IF(_xlfn.IFNA(VLOOKUP(C10,BaseDatos[[#All],[Llave]:[Objetivo Geográfico]],6,0),"No encontrado")="","-",_xlfn.IFNA(VLOOKUP(C10,BaseDatos[[#All],[Llave]:[Objetivo Geográfico]],6,0),"-")))</f>
        <v/>
      </c>
      <c r="F10" s="45" t="str">
        <f>IF(C10="","",IF(_xlfn.IFNA(VLOOKUP(C10,BaseDatos[[#All],[Llave]:[Por Definir4]],13,0),"No encontrado")="","-",_xlfn.IFNA(VLOOKUP(C10,BaseDatos[[#All],[Llave]:[Por Definir4]],13,0),"-")))</f>
        <v/>
      </c>
      <c r="G10" s="43" t="str">
        <f>IF(C10="","",IF(_xlfn.IFNA(VLOOKUP(C10,BaseDatos[[#All],[Llave]:[Objetivo Geográfico]],2,0),"No disponible en la Base de Datos")="","-",_xlfn.IFNA(VLOOKUP(C10,BaseDatos[[#All],[Llave]:[Objetivo Geográfico]],2,0),"No disponible en la Base de Datos")))</f>
        <v/>
      </c>
      <c r="H10" s="43" t="str">
        <f>IF(C10="","",IF(_xlfn.IFNA(VLOOKUP(C10,BaseDatos[[#All],[Llave]:[Objetivo Geográfico]],11,0),"No encontrado")="","-",_xlfn.IFNA(VLOOKUP(C10,BaseDatos[[#All],[Llave]:[Objetivo Geográfico]],11,0),"-")))</f>
        <v/>
      </c>
      <c r="I10" s="43" t="str">
        <f>IF(C10="","",IF(_xlfn.IFNA(VLOOKUP(C10,BaseDatos[[#All],[Llave]:[Objetivo Geográfico]],12,0),"No encontrado")="","-",_xlfn.IFNA(VLOOKUP(C10,BaseDatos[[#All],[Llave]:[Objetivo Geográfico]],12,0),"-")))</f>
        <v/>
      </c>
      <c r="J10" s="2" t="str">
        <f>IF(C10="","",IF(_xlfn.IFNA(VLOOKUP(C10,BaseDatos[[#All],[Llave]:[Por Definir4]],14,0),"No encontrado")="","-",_xlfn.IFNA(VLOOKUP(C10,BaseDatos[[#All],[Llave]:[Objetivo Geográfico]],14,0),"-")))</f>
        <v/>
      </c>
      <c r="K10" s="2" t="str">
        <f>IF(C10="","",IF(_xlfn.IFNA(VLOOKUP(C10,BaseDatos[[#All],[Llave]:[Por Definir4]],15,0),"No encontrado")="","-",_xlfn.IFNA(VLOOKUP(C10,BaseDatos[[#All],[Llave]:[Objetivo Geográfico]],15,0),"-")))</f>
        <v/>
      </c>
      <c r="L10" s="2" t="str">
        <f>IF(C10="","",IF(_xlfn.IFNA(VLOOKUP(C10,BaseDatos[[#All],[Llave]:[Por Definir4]],16,0),"No encontrado")="","-",_xlfn.IFNA(VLOOKUP(C10,BaseDatos[[#All],[Llave]:[Objetivo Geográfico]],16,0),"-")))</f>
        <v/>
      </c>
      <c r="M10" s="2" t="str">
        <f>IF(C10="","",IF(_xlfn.IFNA(VLOOKUP(C10,BaseDatos[[#All],[Llave]:[Por Definir4]],17,0),"No encontrado")="","-",_xlfn.IFNA(VLOOKUP(C10,BaseDatos[[#All],[Llave]:[Objetivo Geográfico]],17,0),"-")))</f>
        <v/>
      </c>
    </row>
    <row r="11" spans="1:13" x14ac:dyDescent="0.35">
      <c r="A11" s="44"/>
      <c r="B11" s="46"/>
      <c r="C11" s="44"/>
      <c r="D11" s="46"/>
      <c r="E11" s="43" t="str">
        <f>IF(C11="","",IF(_xlfn.IFNA(VLOOKUP(C11,BaseDatos[[#All],[Llave]:[Objetivo Geográfico]],6,0),"No encontrado")="","-",_xlfn.IFNA(VLOOKUP(C11,BaseDatos[[#All],[Llave]:[Objetivo Geográfico]],6,0),"-")))</f>
        <v/>
      </c>
      <c r="F11" s="45" t="str">
        <f>IF(C11="","",IF(_xlfn.IFNA(VLOOKUP(C11,BaseDatos[[#All],[Llave]:[Por Definir4]],13,0),"No encontrado")="","-",_xlfn.IFNA(VLOOKUP(C11,BaseDatos[[#All],[Llave]:[Por Definir4]],13,0),"-")))</f>
        <v/>
      </c>
      <c r="G11" s="43" t="str">
        <f>IF(C11="","",IF(_xlfn.IFNA(VLOOKUP(C11,BaseDatos[[#All],[Llave]:[Objetivo Geográfico]],2,0),"No disponible en la Base de Datos")="","-",_xlfn.IFNA(VLOOKUP(C11,BaseDatos[[#All],[Llave]:[Objetivo Geográfico]],2,0),"No disponible en la Base de Datos")))</f>
        <v/>
      </c>
      <c r="H11" s="43" t="str">
        <f>IF(C11="","",IF(_xlfn.IFNA(VLOOKUP(C11,BaseDatos[[#All],[Llave]:[Objetivo Geográfico]],11,0),"No encontrado")="","-",_xlfn.IFNA(VLOOKUP(C11,BaseDatos[[#All],[Llave]:[Objetivo Geográfico]],11,0),"-")))</f>
        <v/>
      </c>
      <c r="I11" s="43" t="str">
        <f>IF(C11="","",IF(_xlfn.IFNA(VLOOKUP(C11,BaseDatos[[#All],[Llave]:[Objetivo Geográfico]],12,0),"No encontrado")="","-",_xlfn.IFNA(VLOOKUP(C11,BaseDatos[[#All],[Llave]:[Objetivo Geográfico]],12,0),"-")))</f>
        <v/>
      </c>
      <c r="J11" s="2" t="str">
        <f>IF(C11="","",IF(_xlfn.IFNA(VLOOKUP(C11,BaseDatos[[#All],[Llave]:[Por Definir4]],14,0),"No encontrado")="","-",_xlfn.IFNA(VLOOKUP(C11,BaseDatos[[#All],[Llave]:[Objetivo Geográfico]],14,0),"-")))</f>
        <v/>
      </c>
      <c r="K11" s="2" t="str">
        <f>IF(C11="","",IF(_xlfn.IFNA(VLOOKUP(C11,BaseDatos[[#All],[Llave]:[Por Definir4]],15,0),"No encontrado")="","-",_xlfn.IFNA(VLOOKUP(C11,BaseDatos[[#All],[Llave]:[Objetivo Geográfico]],15,0),"-")))</f>
        <v/>
      </c>
      <c r="L11" s="2" t="str">
        <f>IF(C11="","",IF(_xlfn.IFNA(VLOOKUP(C11,BaseDatos[[#All],[Llave]:[Por Definir4]],16,0),"No encontrado")="","-",_xlfn.IFNA(VLOOKUP(C11,BaseDatos[[#All],[Llave]:[Objetivo Geográfico]],16,0),"-")))</f>
        <v/>
      </c>
      <c r="M11" s="2" t="str">
        <f>IF(C11="","",IF(_xlfn.IFNA(VLOOKUP(C11,BaseDatos[[#All],[Llave]:[Por Definir4]],17,0),"No encontrado")="","-",_xlfn.IFNA(VLOOKUP(C11,BaseDatos[[#All],[Llave]:[Objetivo Geográfico]],17,0),"-")))</f>
        <v/>
      </c>
    </row>
    <row r="12" spans="1:13" x14ac:dyDescent="0.35">
      <c r="A12" s="44"/>
      <c r="B12" s="46"/>
      <c r="C12" s="44"/>
      <c r="D12" s="46"/>
      <c r="E12" s="43" t="str">
        <f>IF(C12="","",IF(_xlfn.IFNA(VLOOKUP(C12,BaseDatos[[#All],[Llave]:[Objetivo Geográfico]],6,0),"No encontrado")="","-",_xlfn.IFNA(VLOOKUP(C12,BaseDatos[[#All],[Llave]:[Objetivo Geográfico]],6,0),"-")))</f>
        <v/>
      </c>
      <c r="F12" s="45" t="str">
        <f>IF(C12="","",IF(_xlfn.IFNA(VLOOKUP(C12,BaseDatos[[#All],[Llave]:[Por Definir4]],13,0),"No encontrado")="","-",_xlfn.IFNA(VLOOKUP(C12,BaseDatos[[#All],[Llave]:[Por Definir4]],13,0),"-")))</f>
        <v/>
      </c>
      <c r="G12" s="43" t="str">
        <f>IF(C12="","",IF(_xlfn.IFNA(VLOOKUP(C12,BaseDatos[[#All],[Llave]:[Objetivo Geográfico]],2,0),"No disponible en la Base de Datos")="","-",_xlfn.IFNA(VLOOKUP(C12,BaseDatos[[#All],[Llave]:[Objetivo Geográfico]],2,0),"No disponible en la Base de Datos")))</f>
        <v/>
      </c>
      <c r="H12" s="43" t="str">
        <f>IF(C12="","",IF(_xlfn.IFNA(VLOOKUP(C12,BaseDatos[[#All],[Llave]:[Objetivo Geográfico]],11,0),"No encontrado")="","-",_xlfn.IFNA(VLOOKUP(C12,BaseDatos[[#All],[Llave]:[Objetivo Geográfico]],11,0),"-")))</f>
        <v/>
      </c>
      <c r="I12" s="43" t="str">
        <f>IF(C12="","",IF(_xlfn.IFNA(VLOOKUP(C12,BaseDatos[[#All],[Llave]:[Objetivo Geográfico]],12,0),"No encontrado")="","-",_xlfn.IFNA(VLOOKUP(C12,BaseDatos[[#All],[Llave]:[Objetivo Geográfico]],12,0),"-")))</f>
        <v/>
      </c>
      <c r="J12" s="2" t="str">
        <f>IF(C12="","",IF(_xlfn.IFNA(VLOOKUP(C12,BaseDatos[[#All],[Llave]:[Por Definir4]],14,0),"No encontrado")="","-",_xlfn.IFNA(VLOOKUP(C12,BaseDatos[[#All],[Llave]:[Objetivo Geográfico]],14,0),"-")))</f>
        <v/>
      </c>
      <c r="K12" s="2" t="str">
        <f>IF(C12="","",IF(_xlfn.IFNA(VLOOKUP(C12,BaseDatos[[#All],[Llave]:[Por Definir4]],15,0),"No encontrado")="","-",_xlfn.IFNA(VLOOKUP(C12,BaseDatos[[#All],[Llave]:[Objetivo Geográfico]],15,0),"-")))</f>
        <v/>
      </c>
      <c r="L12" s="2" t="str">
        <f>IF(C12="","",IF(_xlfn.IFNA(VLOOKUP(C12,BaseDatos[[#All],[Llave]:[Por Definir4]],16,0),"No encontrado")="","-",_xlfn.IFNA(VLOOKUP(C12,BaseDatos[[#All],[Llave]:[Objetivo Geográfico]],16,0),"-")))</f>
        <v/>
      </c>
      <c r="M12" s="2" t="str">
        <f>IF(C12="","",IF(_xlfn.IFNA(VLOOKUP(C12,BaseDatos[[#All],[Llave]:[Por Definir4]],17,0),"No encontrado")="","-",_xlfn.IFNA(VLOOKUP(C12,BaseDatos[[#All],[Llave]:[Objetivo Geográfico]],17,0),"-")))</f>
        <v/>
      </c>
    </row>
    <row r="13" spans="1:13" x14ac:dyDescent="0.35">
      <c r="A13" s="44"/>
      <c r="B13" s="46"/>
      <c r="C13" s="44"/>
      <c r="D13" s="46"/>
      <c r="E13" s="43" t="str">
        <f>IF(C13="","",IF(_xlfn.IFNA(VLOOKUP(C13,BaseDatos[[#All],[Llave]:[Objetivo Geográfico]],6,0),"No encontrado")="","-",_xlfn.IFNA(VLOOKUP(C13,BaseDatos[[#All],[Llave]:[Objetivo Geográfico]],6,0),"-")))</f>
        <v/>
      </c>
      <c r="F13" s="45" t="str">
        <f>IF(C13="","",IF(_xlfn.IFNA(VLOOKUP(C13,BaseDatos[[#All],[Llave]:[Por Definir4]],13,0),"No encontrado")="","-",_xlfn.IFNA(VLOOKUP(C13,BaseDatos[[#All],[Llave]:[Por Definir4]],13,0),"-")))</f>
        <v/>
      </c>
      <c r="G13" s="43" t="str">
        <f>IF(C13="","",IF(_xlfn.IFNA(VLOOKUP(C13,BaseDatos[[#All],[Llave]:[Objetivo Geográfico]],2,0),"No disponible en la Base de Datos")="","-",_xlfn.IFNA(VLOOKUP(C13,BaseDatos[[#All],[Llave]:[Objetivo Geográfico]],2,0),"No disponible en la Base de Datos")))</f>
        <v/>
      </c>
      <c r="H13" s="43" t="str">
        <f>IF(C13="","",IF(_xlfn.IFNA(VLOOKUP(C13,BaseDatos[[#All],[Llave]:[Objetivo Geográfico]],11,0),"No encontrado")="","-",_xlfn.IFNA(VLOOKUP(C13,BaseDatos[[#All],[Llave]:[Objetivo Geográfico]],11,0),"-")))</f>
        <v/>
      </c>
      <c r="I13" s="43" t="str">
        <f>IF(C13="","",IF(_xlfn.IFNA(VLOOKUP(C13,BaseDatos[[#All],[Llave]:[Objetivo Geográfico]],12,0),"No encontrado")="","-",_xlfn.IFNA(VLOOKUP(C13,BaseDatos[[#All],[Llave]:[Objetivo Geográfico]],12,0),"-")))</f>
        <v/>
      </c>
      <c r="J13" s="2" t="str">
        <f>IF(C13="","",IF(_xlfn.IFNA(VLOOKUP(C13,BaseDatos[[#All],[Llave]:[Por Definir4]],14,0),"No encontrado")="","-",_xlfn.IFNA(VLOOKUP(C13,BaseDatos[[#All],[Llave]:[Objetivo Geográfico]],14,0),"-")))</f>
        <v/>
      </c>
      <c r="K13" s="2" t="str">
        <f>IF(C13="","",IF(_xlfn.IFNA(VLOOKUP(C13,BaseDatos[[#All],[Llave]:[Por Definir4]],15,0),"No encontrado")="","-",_xlfn.IFNA(VLOOKUP(C13,BaseDatos[[#All],[Llave]:[Objetivo Geográfico]],15,0),"-")))</f>
        <v/>
      </c>
      <c r="L13" s="2" t="str">
        <f>IF(C13="","",IF(_xlfn.IFNA(VLOOKUP(C13,BaseDatos[[#All],[Llave]:[Por Definir4]],16,0),"No encontrado")="","-",_xlfn.IFNA(VLOOKUP(C13,BaseDatos[[#All],[Llave]:[Objetivo Geográfico]],16,0),"-")))</f>
        <v/>
      </c>
      <c r="M13" s="2" t="str">
        <f>IF(C13="","",IF(_xlfn.IFNA(VLOOKUP(C13,BaseDatos[[#All],[Llave]:[Por Definir4]],17,0),"No encontrado")="","-",_xlfn.IFNA(VLOOKUP(C13,BaseDatos[[#All],[Llave]:[Objetivo Geográfico]],17,0),"-")))</f>
        <v/>
      </c>
    </row>
    <row r="14" spans="1:13" x14ac:dyDescent="0.35">
      <c r="A14" s="44"/>
      <c r="B14" s="46"/>
      <c r="C14" s="44"/>
      <c r="D14" s="46"/>
      <c r="E14" s="43" t="str">
        <f>IF(C14="","",IF(_xlfn.IFNA(VLOOKUP(C14,BaseDatos[[#All],[Llave]:[Objetivo Geográfico]],6,0),"No encontrado")="","-",_xlfn.IFNA(VLOOKUP(C14,BaseDatos[[#All],[Llave]:[Objetivo Geográfico]],6,0),"-")))</f>
        <v/>
      </c>
      <c r="F14" s="45" t="str">
        <f>IF(C14="","",IF(_xlfn.IFNA(VLOOKUP(C14,BaseDatos[[#All],[Llave]:[Por Definir4]],13,0),"No encontrado")="","-",_xlfn.IFNA(VLOOKUP(C14,BaseDatos[[#All],[Llave]:[Por Definir4]],13,0),"-")))</f>
        <v/>
      </c>
      <c r="G14" s="43" t="str">
        <f>IF(C14="","",IF(_xlfn.IFNA(VLOOKUP(C14,BaseDatos[[#All],[Llave]:[Objetivo Geográfico]],2,0),"No disponible en la Base de Datos")="","-",_xlfn.IFNA(VLOOKUP(C14,BaseDatos[[#All],[Llave]:[Objetivo Geográfico]],2,0),"No disponible en la Base de Datos")))</f>
        <v/>
      </c>
      <c r="H14" s="43" t="str">
        <f>IF(C14="","",IF(_xlfn.IFNA(VLOOKUP(C14,BaseDatos[[#All],[Llave]:[Objetivo Geográfico]],11,0),"No encontrado")="","-",_xlfn.IFNA(VLOOKUP(C14,BaseDatos[[#All],[Llave]:[Objetivo Geográfico]],11,0),"-")))</f>
        <v/>
      </c>
      <c r="I14" s="43" t="str">
        <f>IF(C14="","",IF(_xlfn.IFNA(VLOOKUP(C14,BaseDatos[[#All],[Llave]:[Objetivo Geográfico]],12,0),"No encontrado")="","-",_xlfn.IFNA(VLOOKUP(C14,BaseDatos[[#All],[Llave]:[Objetivo Geográfico]],12,0),"-")))</f>
        <v/>
      </c>
      <c r="J14" s="2" t="str">
        <f>IF(C14="","",IF(_xlfn.IFNA(VLOOKUP(C14,BaseDatos[[#All],[Llave]:[Por Definir4]],14,0),"No encontrado")="","-",_xlfn.IFNA(VLOOKUP(C14,BaseDatos[[#All],[Llave]:[Objetivo Geográfico]],14,0),"-")))</f>
        <v/>
      </c>
      <c r="K14" s="2" t="str">
        <f>IF(C14="","",IF(_xlfn.IFNA(VLOOKUP(C14,BaseDatos[[#All],[Llave]:[Por Definir4]],15,0),"No encontrado")="","-",_xlfn.IFNA(VLOOKUP(C14,BaseDatos[[#All],[Llave]:[Objetivo Geográfico]],15,0),"-")))</f>
        <v/>
      </c>
      <c r="L14" s="2" t="str">
        <f>IF(C14="","",IF(_xlfn.IFNA(VLOOKUP(C14,BaseDatos[[#All],[Llave]:[Por Definir4]],16,0),"No encontrado")="","-",_xlfn.IFNA(VLOOKUP(C14,BaseDatos[[#All],[Llave]:[Objetivo Geográfico]],16,0),"-")))</f>
        <v/>
      </c>
      <c r="M14" s="2" t="str">
        <f>IF(C14="","",IF(_xlfn.IFNA(VLOOKUP(C14,BaseDatos[[#All],[Llave]:[Por Definir4]],17,0),"No encontrado")="","-",_xlfn.IFNA(VLOOKUP(C14,BaseDatos[[#All],[Llave]:[Objetivo Geográfico]],17,0),"-")))</f>
        <v/>
      </c>
    </row>
    <row r="15" spans="1:13" x14ac:dyDescent="0.35">
      <c r="A15" s="44"/>
      <c r="B15" s="46"/>
      <c r="C15" s="44"/>
      <c r="D15" s="46"/>
      <c r="E15" s="43" t="str">
        <f>IF(C15="","",IF(_xlfn.IFNA(VLOOKUP(C15,BaseDatos[[#All],[Llave]:[Objetivo Geográfico]],6,0),"No encontrado")="","-",_xlfn.IFNA(VLOOKUP(C15,BaseDatos[[#All],[Llave]:[Objetivo Geográfico]],6,0),"-")))</f>
        <v/>
      </c>
      <c r="F15" s="45" t="str">
        <f>IF(C15="","",IF(_xlfn.IFNA(VLOOKUP(C15,BaseDatos[[#All],[Llave]:[Por Definir4]],13,0),"No encontrado")="","-",_xlfn.IFNA(VLOOKUP(C15,BaseDatos[[#All],[Llave]:[Por Definir4]],13,0),"-")))</f>
        <v/>
      </c>
      <c r="G15" s="43" t="str">
        <f>IF(C15="","",IF(_xlfn.IFNA(VLOOKUP(C15,BaseDatos[[#All],[Llave]:[Objetivo Geográfico]],2,0),"No disponible en la Base de Datos")="","-",_xlfn.IFNA(VLOOKUP(C15,BaseDatos[[#All],[Llave]:[Objetivo Geográfico]],2,0),"No disponible en la Base de Datos")))</f>
        <v/>
      </c>
      <c r="H15" s="43" t="str">
        <f>IF(C15="","",IF(_xlfn.IFNA(VLOOKUP(C15,BaseDatos[[#All],[Llave]:[Objetivo Geográfico]],11,0),"No encontrado")="","-",_xlfn.IFNA(VLOOKUP(C15,BaseDatos[[#All],[Llave]:[Objetivo Geográfico]],11,0),"-")))</f>
        <v/>
      </c>
      <c r="I15" s="43" t="str">
        <f>IF(C15="","",IF(_xlfn.IFNA(VLOOKUP(C15,BaseDatos[[#All],[Llave]:[Objetivo Geográfico]],12,0),"No encontrado")="","-",_xlfn.IFNA(VLOOKUP(C15,BaseDatos[[#All],[Llave]:[Objetivo Geográfico]],12,0),"-")))</f>
        <v/>
      </c>
      <c r="J15" s="2" t="str">
        <f>IF(C15="","",IF(_xlfn.IFNA(VLOOKUP(C15,BaseDatos[[#All],[Llave]:[Por Definir4]],14,0),"No encontrado")="","-",_xlfn.IFNA(VLOOKUP(C15,BaseDatos[[#All],[Llave]:[Objetivo Geográfico]],14,0),"-")))</f>
        <v/>
      </c>
      <c r="K15" s="2" t="str">
        <f>IF(C15="","",IF(_xlfn.IFNA(VLOOKUP(C15,BaseDatos[[#All],[Llave]:[Por Definir4]],15,0),"No encontrado")="","-",_xlfn.IFNA(VLOOKUP(C15,BaseDatos[[#All],[Llave]:[Objetivo Geográfico]],15,0),"-")))</f>
        <v/>
      </c>
      <c r="L15" s="2" t="str">
        <f>IF(C15="","",IF(_xlfn.IFNA(VLOOKUP(C15,BaseDatos[[#All],[Llave]:[Por Definir4]],16,0),"No encontrado")="","-",_xlfn.IFNA(VLOOKUP(C15,BaseDatos[[#All],[Llave]:[Objetivo Geográfico]],16,0),"-")))</f>
        <v/>
      </c>
      <c r="M15" s="2" t="str">
        <f>IF(C15="","",IF(_xlfn.IFNA(VLOOKUP(C15,BaseDatos[[#All],[Llave]:[Por Definir4]],17,0),"No encontrado")="","-",_xlfn.IFNA(VLOOKUP(C15,BaseDatos[[#All],[Llave]:[Objetivo Geográfico]],17,0),"-")))</f>
        <v/>
      </c>
    </row>
    <row r="16" spans="1:13" x14ac:dyDescent="0.35">
      <c r="A16" s="44"/>
      <c r="B16" s="46"/>
      <c r="C16" s="44"/>
      <c r="D16" s="46"/>
      <c r="E16" s="43" t="str">
        <f>IF(C16="","",IF(_xlfn.IFNA(VLOOKUP(C16,BaseDatos[[#All],[Llave]:[Objetivo Geográfico]],6,0),"No encontrado")="","-",_xlfn.IFNA(VLOOKUP(C16,BaseDatos[[#All],[Llave]:[Objetivo Geográfico]],6,0),"-")))</f>
        <v/>
      </c>
      <c r="F16" s="45" t="str">
        <f>IF(C16="","",IF(_xlfn.IFNA(VLOOKUP(C16,BaseDatos[[#All],[Llave]:[Por Definir4]],13,0),"No encontrado")="","-",_xlfn.IFNA(VLOOKUP(C16,BaseDatos[[#All],[Llave]:[Por Definir4]],13,0),"-")))</f>
        <v/>
      </c>
      <c r="G16" s="43" t="str">
        <f>IF(C16="","",IF(_xlfn.IFNA(VLOOKUP(C16,BaseDatos[[#All],[Llave]:[Objetivo Geográfico]],2,0),"No disponible en la Base de Datos")="","-",_xlfn.IFNA(VLOOKUP(C16,BaseDatos[[#All],[Llave]:[Objetivo Geográfico]],2,0),"No disponible en la Base de Datos")))</f>
        <v/>
      </c>
      <c r="H16" s="43" t="str">
        <f>IF(C16="","",IF(_xlfn.IFNA(VLOOKUP(C16,BaseDatos[[#All],[Llave]:[Objetivo Geográfico]],11,0),"No encontrado")="","-",_xlfn.IFNA(VLOOKUP(C16,BaseDatos[[#All],[Llave]:[Objetivo Geográfico]],11,0),"-")))</f>
        <v/>
      </c>
      <c r="I16" s="43" t="str">
        <f>IF(C16="","",IF(_xlfn.IFNA(VLOOKUP(C16,BaseDatos[[#All],[Llave]:[Objetivo Geográfico]],12,0),"No encontrado")="","-",_xlfn.IFNA(VLOOKUP(C16,BaseDatos[[#All],[Llave]:[Objetivo Geográfico]],12,0),"-")))</f>
        <v/>
      </c>
      <c r="J16" s="2" t="str">
        <f>IF(C16="","",IF(_xlfn.IFNA(VLOOKUP(C16,BaseDatos[[#All],[Llave]:[Por Definir4]],14,0),"No encontrado")="","-",_xlfn.IFNA(VLOOKUP(C16,BaseDatos[[#All],[Llave]:[Objetivo Geográfico]],14,0),"-")))</f>
        <v/>
      </c>
      <c r="K16" s="2" t="str">
        <f>IF(C16="","",IF(_xlfn.IFNA(VLOOKUP(C16,BaseDatos[[#All],[Llave]:[Por Definir4]],15,0),"No encontrado")="","-",_xlfn.IFNA(VLOOKUP(C16,BaseDatos[[#All],[Llave]:[Objetivo Geográfico]],15,0),"-")))</f>
        <v/>
      </c>
      <c r="L16" s="2" t="str">
        <f>IF(C16="","",IF(_xlfn.IFNA(VLOOKUP(C16,BaseDatos[[#All],[Llave]:[Por Definir4]],16,0),"No encontrado")="","-",_xlfn.IFNA(VLOOKUP(C16,BaseDatos[[#All],[Llave]:[Objetivo Geográfico]],16,0),"-")))</f>
        <v/>
      </c>
      <c r="M16" s="2" t="str">
        <f>IF(C16="","",IF(_xlfn.IFNA(VLOOKUP(C16,BaseDatos[[#All],[Llave]:[Por Definir4]],17,0),"No encontrado")="","-",_xlfn.IFNA(VLOOKUP(C16,BaseDatos[[#All],[Llave]:[Objetivo Geográfico]],17,0),"-")))</f>
        <v/>
      </c>
    </row>
    <row r="17" spans="1:13" x14ac:dyDescent="0.35">
      <c r="A17" s="44"/>
      <c r="B17" s="46"/>
      <c r="C17" s="44"/>
      <c r="D17" s="46"/>
      <c r="E17" s="43" t="str">
        <f>IF(C17="","",IF(_xlfn.IFNA(VLOOKUP(C17,BaseDatos[[#All],[Llave]:[Objetivo Geográfico]],6,0),"No encontrado")="","-",_xlfn.IFNA(VLOOKUP(C17,BaseDatos[[#All],[Llave]:[Objetivo Geográfico]],6,0),"-")))</f>
        <v/>
      </c>
      <c r="F17" s="45" t="str">
        <f>IF(C17="","",IF(_xlfn.IFNA(VLOOKUP(C17,BaseDatos[[#All],[Llave]:[Por Definir4]],13,0),"No encontrado")="","-",_xlfn.IFNA(VLOOKUP(C17,BaseDatos[[#All],[Llave]:[Por Definir4]],13,0),"-")))</f>
        <v/>
      </c>
      <c r="G17" s="43" t="str">
        <f>IF(C17="","",IF(_xlfn.IFNA(VLOOKUP(C17,BaseDatos[[#All],[Llave]:[Objetivo Geográfico]],2,0),"No disponible en la Base de Datos")="","-",_xlfn.IFNA(VLOOKUP(C17,BaseDatos[[#All],[Llave]:[Objetivo Geográfico]],2,0),"No disponible en la Base de Datos")))</f>
        <v/>
      </c>
      <c r="H17" s="43" t="str">
        <f>IF(C17="","",IF(_xlfn.IFNA(VLOOKUP(C17,BaseDatos[[#All],[Llave]:[Objetivo Geográfico]],11,0),"No encontrado")="","-",_xlfn.IFNA(VLOOKUP(C17,BaseDatos[[#All],[Llave]:[Objetivo Geográfico]],11,0),"-")))</f>
        <v/>
      </c>
      <c r="I17" s="43" t="str">
        <f>IF(C17="","",IF(_xlfn.IFNA(VLOOKUP(C17,BaseDatos[[#All],[Llave]:[Objetivo Geográfico]],12,0),"No encontrado")="","-",_xlfn.IFNA(VLOOKUP(C17,BaseDatos[[#All],[Llave]:[Objetivo Geográfico]],12,0),"-")))</f>
        <v/>
      </c>
      <c r="J17" s="2" t="str">
        <f>IF(C17="","",IF(_xlfn.IFNA(VLOOKUP(C17,BaseDatos[[#All],[Llave]:[Por Definir4]],14,0),"No encontrado")="","-",_xlfn.IFNA(VLOOKUP(C17,BaseDatos[[#All],[Llave]:[Objetivo Geográfico]],14,0),"-")))</f>
        <v/>
      </c>
      <c r="K17" s="2" t="str">
        <f>IF(C17="","",IF(_xlfn.IFNA(VLOOKUP(C17,BaseDatos[[#All],[Llave]:[Por Definir4]],15,0),"No encontrado")="","-",_xlfn.IFNA(VLOOKUP(C17,BaseDatos[[#All],[Llave]:[Objetivo Geográfico]],15,0),"-")))</f>
        <v/>
      </c>
      <c r="L17" s="2" t="str">
        <f>IF(C17="","",IF(_xlfn.IFNA(VLOOKUP(C17,BaseDatos[[#All],[Llave]:[Por Definir4]],16,0),"No encontrado")="","-",_xlfn.IFNA(VLOOKUP(C17,BaseDatos[[#All],[Llave]:[Objetivo Geográfico]],16,0),"-")))</f>
        <v/>
      </c>
      <c r="M17" s="2" t="str">
        <f>IF(C17="","",IF(_xlfn.IFNA(VLOOKUP(C17,BaseDatos[[#All],[Llave]:[Por Definir4]],17,0),"No encontrado")="","-",_xlfn.IFNA(VLOOKUP(C17,BaseDatos[[#All],[Llave]:[Objetivo Geográfico]],17,0),"-")))</f>
        <v/>
      </c>
    </row>
    <row r="18" spans="1:13" x14ac:dyDescent="0.35">
      <c r="A18" s="44"/>
      <c r="B18" s="46"/>
      <c r="C18" s="44"/>
      <c r="D18" s="46"/>
      <c r="E18" s="43" t="str">
        <f>IF(C18="","",IF(_xlfn.IFNA(VLOOKUP(C18,BaseDatos[[#All],[Llave]:[Objetivo Geográfico]],6,0),"No encontrado")="","-",_xlfn.IFNA(VLOOKUP(C18,BaseDatos[[#All],[Llave]:[Objetivo Geográfico]],6,0),"-")))</f>
        <v/>
      </c>
      <c r="F18" s="45" t="str">
        <f>IF(C18="","",IF(_xlfn.IFNA(VLOOKUP(C18,BaseDatos[[#All],[Llave]:[Por Definir4]],13,0),"No encontrado")="","-",_xlfn.IFNA(VLOOKUP(C18,BaseDatos[[#All],[Llave]:[Por Definir4]],13,0),"-")))</f>
        <v/>
      </c>
      <c r="G18" s="43" t="str">
        <f>IF(C18="","",IF(_xlfn.IFNA(VLOOKUP(C18,BaseDatos[[#All],[Llave]:[Objetivo Geográfico]],2,0),"No disponible en la Base de Datos")="","-",_xlfn.IFNA(VLOOKUP(C18,BaseDatos[[#All],[Llave]:[Objetivo Geográfico]],2,0),"No disponible en la Base de Datos")))</f>
        <v/>
      </c>
      <c r="H18" s="43" t="str">
        <f>IF(C18="","",IF(_xlfn.IFNA(VLOOKUP(C18,BaseDatos[[#All],[Llave]:[Objetivo Geográfico]],11,0),"No encontrado")="","-",_xlfn.IFNA(VLOOKUP(C18,BaseDatos[[#All],[Llave]:[Objetivo Geográfico]],11,0),"-")))</f>
        <v/>
      </c>
      <c r="I18" s="43" t="str">
        <f>IF(C18="","",IF(_xlfn.IFNA(VLOOKUP(C18,BaseDatos[[#All],[Llave]:[Objetivo Geográfico]],12,0),"No encontrado")="","-",_xlfn.IFNA(VLOOKUP(C18,BaseDatos[[#All],[Llave]:[Objetivo Geográfico]],12,0),"-")))</f>
        <v/>
      </c>
      <c r="J18" s="2" t="str">
        <f>IF(C18="","",IF(_xlfn.IFNA(VLOOKUP(C18,BaseDatos[[#All],[Llave]:[Por Definir4]],14,0),"No encontrado")="","-",_xlfn.IFNA(VLOOKUP(C18,BaseDatos[[#All],[Llave]:[Objetivo Geográfico]],14,0),"-")))</f>
        <v/>
      </c>
      <c r="K18" s="2" t="str">
        <f>IF(C18="","",IF(_xlfn.IFNA(VLOOKUP(C18,BaseDatos[[#All],[Llave]:[Por Definir4]],15,0),"No encontrado")="","-",_xlfn.IFNA(VLOOKUP(C18,BaseDatos[[#All],[Llave]:[Objetivo Geográfico]],15,0),"-")))</f>
        <v/>
      </c>
      <c r="L18" s="2" t="str">
        <f>IF(C18="","",IF(_xlfn.IFNA(VLOOKUP(C18,BaseDatos[[#All],[Llave]:[Por Definir4]],16,0),"No encontrado")="","-",_xlfn.IFNA(VLOOKUP(C18,BaseDatos[[#All],[Llave]:[Objetivo Geográfico]],16,0),"-")))</f>
        <v/>
      </c>
      <c r="M18" s="2" t="str">
        <f>IF(C18="","",IF(_xlfn.IFNA(VLOOKUP(C18,BaseDatos[[#All],[Llave]:[Por Definir4]],17,0),"No encontrado")="","-",_xlfn.IFNA(VLOOKUP(C18,BaseDatos[[#All],[Llave]:[Objetivo Geográfico]],17,0),"-")))</f>
        <v/>
      </c>
    </row>
    <row r="19" spans="1:13" x14ac:dyDescent="0.35">
      <c r="A19" s="44"/>
      <c r="B19" s="46"/>
      <c r="C19" s="44"/>
      <c r="D19" s="46"/>
      <c r="E19" s="43" t="str">
        <f>IF(C19="","",IF(_xlfn.IFNA(VLOOKUP(C19,BaseDatos[[#All],[Llave]:[Objetivo Geográfico]],6,0),"No encontrado")="","-",_xlfn.IFNA(VLOOKUP(C19,BaseDatos[[#All],[Llave]:[Objetivo Geográfico]],6,0),"-")))</f>
        <v/>
      </c>
      <c r="F19" s="45" t="str">
        <f>IF(C19="","",IF(_xlfn.IFNA(VLOOKUP(C19,BaseDatos[[#All],[Llave]:[Por Definir4]],13,0),"No encontrado")="","-",_xlfn.IFNA(VLOOKUP(C19,BaseDatos[[#All],[Llave]:[Por Definir4]],13,0),"-")))</f>
        <v/>
      </c>
      <c r="G19" s="43" t="str">
        <f>IF(C19="","",IF(_xlfn.IFNA(VLOOKUP(C19,BaseDatos[[#All],[Llave]:[Objetivo Geográfico]],2,0),"No disponible en la Base de Datos")="","-",_xlfn.IFNA(VLOOKUP(C19,BaseDatos[[#All],[Llave]:[Objetivo Geográfico]],2,0),"No disponible en la Base de Datos")))</f>
        <v/>
      </c>
      <c r="H19" s="43" t="str">
        <f>IF(C19="","",IF(_xlfn.IFNA(VLOOKUP(C19,BaseDatos[[#All],[Llave]:[Objetivo Geográfico]],11,0),"No encontrado")="","-",_xlfn.IFNA(VLOOKUP(C19,BaseDatos[[#All],[Llave]:[Objetivo Geográfico]],11,0),"-")))</f>
        <v/>
      </c>
      <c r="I19" s="43" t="str">
        <f>IF(C19="","",IF(_xlfn.IFNA(VLOOKUP(C19,BaseDatos[[#All],[Llave]:[Objetivo Geográfico]],12,0),"No encontrado")="","-",_xlfn.IFNA(VLOOKUP(C19,BaseDatos[[#All],[Llave]:[Objetivo Geográfico]],12,0),"-")))</f>
        <v/>
      </c>
      <c r="J19" s="2" t="str">
        <f>IF(C19="","",IF(_xlfn.IFNA(VLOOKUP(C19,BaseDatos[[#All],[Llave]:[Por Definir4]],14,0),"No encontrado")="","-",_xlfn.IFNA(VLOOKUP(C19,BaseDatos[[#All],[Llave]:[Objetivo Geográfico]],14,0),"-")))</f>
        <v/>
      </c>
      <c r="K19" s="2" t="str">
        <f>IF(C19="","",IF(_xlfn.IFNA(VLOOKUP(C19,BaseDatos[[#All],[Llave]:[Por Definir4]],15,0),"No encontrado")="","-",_xlfn.IFNA(VLOOKUP(C19,BaseDatos[[#All],[Llave]:[Objetivo Geográfico]],15,0),"-")))</f>
        <v/>
      </c>
      <c r="L19" s="2" t="str">
        <f>IF(C19="","",IF(_xlfn.IFNA(VLOOKUP(C19,BaseDatos[[#All],[Llave]:[Por Definir4]],16,0),"No encontrado")="","-",_xlfn.IFNA(VLOOKUP(C19,BaseDatos[[#All],[Llave]:[Objetivo Geográfico]],16,0),"-")))</f>
        <v/>
      </c>
      <c r="M19" s="2" t="str">
        <f>IF(C19="","",IF(_xlfn.IFNA(VLOOKUP(C19,BaseDatos[[#All],[Llave]:[Por Definir4]],17,0),"No encontrado")="","-",_xlfn.IFNA(VLOOKUP(C19,BaseDatos[[#All],[Llave]:[Objetivo Geográfico]],17,0),"-")))</f>
        <v/>
      </c>
    </row>
    <row r="20" spans="1:13" x14ac:dyDescent="0.35">
      <c r="A20" s="44"/>
      <c r="B20" s="46"/>
      <c r="C20" s="44"/>
      <c r="D20" s="46"/>
      <c r="E20" s="43" t="str">
        <f>IF(C20="","",IF(_xlfn.IFNA(VLOOKUP(C20,BaseDatos[[#All],[Llave]:[Objetivo Geográfico]],6,0),"No encontrado")="","-",_xlfn.IFNA(VLOOKUP(C20,BaseDatos[[#All],[Llave]:[Objetivo Geográfico]],6,0),"-")))</f>
        <v/>
      </c>
      <c r="F20" s="45" t="str">
        <f>IF(C20="","",IF(_xlfn.IFNA(VLOOKUP(C20,BaseDatos[[#All],[Llave]:[Por Definir4]],13,0),"No encontrado")="","-",_xlfn.IFNA(VLOOKUP(C20,BaseDatos[[#All],[Llave]:[Por Definir4]],13,0),"-")))</f>
        <v/>
      </c>
      <c r="G20" s="43" t="str">
        <f>IF(C20="","",IF(_xlfn.IFNA(VLOOKUP(C20,BaseDatos[[#All],[Llave]:[Objetivo Geográfico]],2,0),"No disponible en la Base de Datos")="","-",_xlfn.IFNA(VLOOKUP(C20,BaseDatos[[#All],[Llave]:[Objetivo Geográfico]],2,0),"No disponible en la Base de Datos")))</f>
        <v/>
      </c>
      <c r="H20" s="43" t="str">
        <f>IF(C20="","",IF(_xlfn.IFNA(VLOOKUP(C20,BaseDatos[[#All],[Llave]:[Objetivo Geográfico]],11,0),"No encontrado")="","-",_xlfn.IFNA(VLOOKUP(C20,BaseDatos[[#All],[Llave]:[Objetivo Geográfico]],11,0),"-")))</f>
        <v/>
      </c>
      <c r="I20" s="43" t="str">
        <f>IF(C20="","",IF(_xlfn.IFNA(VLOOKUP(C20,BaseDatos[[#All],[Llave]:[Objetivo Geográfico]],12,0),"No encontrado")="","-",_xlfn.IFNA(VLOOKUP(C20,BaseDatos[[#All],[Llave]:[Objetivo Geográfico]],12,0),"-")))</f>
        <v/>
      </c>
      <c r="J20" s="2" t="str">
        <f>IF(C20="","",IF(_xlfn.IFNA(VLOOKUP(C20,BaseDatos[[#All],[Llave]:[Por Definir4]],14,0),"No encontrado")="","-",_xlfn.IFNA(VLOOKUP(C20,BaseDatos[[#All],[Llave]:[Objetivo Geográfico]],14,0),"-")))</f>
        <v/>
      </c>
      <c r="K20" s="2" t="str">
        <f>IF(C20="","",IF(_xlfn.IFNA(VLOOKUP(C20,BaseDatos[[#All],[Llave]:[Por Definir4]],15,0),"No encontrado")="","-",_xlfn.IFNA(VLOOKUP(C20,BaseDatos[[#All],[Llave]:[Objetivo Geográfico]],15,0),"-")))</f>
        <v/>
      </c>
      <c r="L20" s="2" t="str">
        <f>IF(C20="","",IF(_xlfn.IFNA(VLOOKUP(C20,BaseDatos[[#All],[Llave]:[Por Definir4]],16,0),"No encontrado")="","-",_xlfn.IFNA(VLOOKUP(C20,BaseDatos[[#All],[Llave]:[Objetivo Geográfico]],16,0),"-")))</f>
        <v/>
      </c>
      <c r="M20" s="2" t="str">
        <f>IF(C20="","",IF(_xlfn.IFNA(VLOOKUP(C20,BaseDatos[[#All],[Llave]:[Por Definir4]],17,0),"No encontrado")="","-",_xlfn.IFNA(VLOOKUP(C20,BaseDatos[[#All],[Llave]:[Objetivo Geográfico]],17,0),"-")))</f>
        <v/>
      </c>
    </row>
    <row r="21" spans="1:13" x14ac:dyDescent="0.35">
      <c r="A21" s="44"/>
      <c r="B21" s="46"/>
      <c r="C21" s="44" t="s">
        <v>337</v>
      </c>
      <c r="D21" s="46"/>
      <c r="E21" s="43" t="str">
        <f>IF(C21="","",IF(_xlfn.IFNA(VLOOKUP(C21,BaseDatos[[#All],[Llave]:[Objetivo Geográfico]],6,0),"No encontrado")="","-",_xlfn.IFNA(VLOOKUP(C21,BaseDatos[[#All],[Llave]:[Objetivo Geográfico]],6,0),"-")))</f>
        <v/>
      </c>
      <c r="F21" s="45" t="str">
        <f>IF(C21="","",IF(_xlfn.IFNA(VLOOKUP(C21,BaseDatos[[#All],[Llave]:[Por Definir4]],13,0),"No encontrado")="","-",_xlfn.IFNA(VLOOKUP(C21,BaseDatos[[#All],[Llave]:[Por Definir4]],13,0),"-")))</f>
        <v/>
      </c>
      <c r="G21" s="43" t="str">
        <f>IF(C21="","",IF(_xlfn.IFNA(VLOOKUP(C21,BaseDatos[[#All],[Llave]:[Objetivo Geográfico]],2,0),"No disponible en la Base de Datos")="","-",_xlfn.IFNA(VLOOKUP(C21,BaseDatos[[#All],[Llave]:[Objetivo Geográfico]],2,0),"No disponible en la Base de Datos")))</f>
        <v/>
      </c>
      <c r="H21" s="43" t="str">
        <f>IF(C21="","",IF(_xlfn.IFNA(VLOOKUP(C21,BaseDatos[[#All],[Llave]:[Objetivo Geográfico]],11,0),"No encontrado")="","-",_xlfn.IFNA(VLOOKUP(C21,BaseDatos[[#All],[Llave]:[Objetivo Geográfico]],11,0),"-")))</f>
        <v/>
      </c>
      <c r="I21" s="43" t="str">
        <f>IF(C21="","",IF(_xlfn.IFNA(VLOOKUP(C21,BaseDatos[[#All],[Llave]:[Objetivo Geográfico]],12,0),"No encontrado")="","-",_xlfn.IFNA(VLOOKUP(C21,BaseDatos[[#All],[Llave]:[Objetivo Geográfico]],12,0),"-")))</f>
        <v/>
      </c>
      <c r="J21" s="2" t="str">
        <f>IF(C21="","",IF(_xlfn.IFNA(VLOOKUP(C21,BaseDatos[[#All],[Llave]:[Por Definir4]],14,0),"No encontrado")="","-",_xlfn.IFNA(VLOOKUP(C21,BaseDatos[[#All],[Llave]:[Objetivo Geográfico]],14,0),"-")))</f>
        <v/>
      </c>
      <c r="K21" s="2" t="str">
        <f>IF(C21="","",IF(_xlfn.IFNA(VLOOKUP(C21,BaseDatos[[#All],[Llave]:[Por Definir4]],15,0),"No encontrado")="","-",_xlfn.IFNA(VLOOKUP(C21,BaseDatos[[#All],[Llave]:[Objetivo Geográfico]],15,0),"-")))</f>
        <v/>
      </c>
      <c r="L21" s="2" t="str">
        <f>IF(C21="","",IF(_xlfn.IFNA(VLOOKUP(C21,BaseDatos[[#All],[Llave]:[Por Definir4]],16,0),"No encontrado")="","-",_xlfn.IFNA(VLOOKUP(C21,BaseDatos[[#All],[Llave]:[Objetivo Geográfico]],16,0),"-")))</f>
        <v/>
      </c>
      <c r="M21" s="2" t="str">
        <f>IF(C21="","",IF(_xlfn.IFNA(VLOOKUP(C21,BaseDatos[[#All],[Llave]:[Por Definir4]],17,0),"No encontrado")="","-",_xlfn.IFNA(VLOOKUP(C21,BaseDatos[[#All],[Llave]:[Objetivo Geográfico]],17,0),"-")))</f>
        <v/>
      </c>
    </row>
    <row r="22" spans="1:13" x14ac:dyDescent="0.35">
      <c r="A22" s="44"/>
      <c r="B22" s="46"/>
      <c r="C22" s="44"/>
      <c r="D22" s="46"/>
      <c r="E22" s="43" t="str">
        <f>IF(C22="","",IF(_xlfn.IFNA(VLOOKUP(C22,BaseDatos[[#All],[Llave]:[Objetivo Geográfico]],6,0),"No encontrado")="","-",_xlfn.IFNA(VLOOKUP(C22,BaseDatos[[#All],[Llave]:[Objetivo Geográfico]],6,0),"-")))</f>
        <v/>
      </c>
      <c r="F22" s="45" t="str">
        <f>IF(C22="","",IF(_xlfn.IFNA(VLOOKUP(C22,BaseDatos[[#All],[Llave]:[Por Definir4]],13,0),"No encontrado")="","-",_xlfn.IFNA(VLOOKUP(C22,BaseDatos[[#All],[Llave]:[Por Definir4]],13,0),"-")))</f>
        <v/>
      </c>
      <c r="G22" s="43" t="str">
        <f>IF(C22="","",IF(_xlfn.IFNA(VLOOKUP(C22,BaseDatos[[#All],[Llave]:[Objetivo Geográfico]],2,0),"No disponible en la Base de Datos")="","-",_xlfn.IFNA(VLOOKUP(C22,BaseDatos[[#All],[Llave]:[Objetivo Geográfico]],2,0),"No disponible en la Base de Datos")))</f>
        <v/>
      </c>
      <c r="H22" s="43" t="str">
        <f>IF(C22="","",IF(_xlfn.IFNA(VLOOKUP(C22,BaseDatos[[#All],[Llave]:[Objetivo Geográfico]],11,0),"No encontrado")="","-",_xlfn.IFNA(VLOOKUP(C22,BaseDatos[[#All],[Llave]:[Objetivo Geográfico]],11,0),"-")))</f>
        <v/>
      </c>
      <c r="I22" s="43" t="str">
        <f>IF(C22="","",IF(_xlfn.IFNA(VLOOKUP(C22,BaseDatos[[#All],[Llave]:[Objetivo Geográfico]],12,0),"No encontrado")="","-",_xlfn.IFNA(VLOOKUP(C22,BaseDatos[[#All],[Llave]:[Objetivo Geográfico]],12,0),"-")))</f>
        <v/>
      </c>
      <c r="J22" s="2" t="str">
        <f>IF(C22="","",IF(_xlfn.IFNA(VLOOKUP(C22,BaseDatos[[#All],[Llave]:[Por Definir4]],14,0),"No encontrado")="","-",_xlfn.IFNA(VLOOKUP(C22,BaseDatos[[#All],[Llave]:[Objetivo Geográfico]],14,0),"-")))</f>
        <v/>
      </c>
      <c r="K22" s="2" t="str">
        <f>IF(C22="","",IF(_xlfn.IFNA(VLOOKUP(C22,BaseDatos[[#All],[Llave]:[Por Definir4]],15,0),"No encontrado")="","-",_xlfn.IFNA(VLOOKUP(C22,BaseDatos[[#All],[Llave]:[Objetivo Geográfico]],15,0),"-")))</f>
        <v/>
      </c>
      <c r="L22" s="2" t="str">
        <f>IF(C22="","",IF(_xlfn.IFNA(VLOOKUP(C22,BaseDatos[[#All],[Llave]:[Por Definir4]],16,0),"No encontrado")="","-",_xlfn.IFNA(VLOOKUP(C22,BaseDatos[[#All],[Llave]:[Objetivo Geográfico]],16,0),"-")))</f>
        <v/>
      </c>
      <c r="M22" s="2" t="str">
        <f>IF(C22="","",IF(_xlfn.IFNA(VLOOKUP(C22,BaseDatos[[#All],[Llave]:[Por Definir4]],17,0),"No encontrado")="","-",_xlfn.IFNA(VLOOKUP(C22,BaseDatos[[#All],[Llave]:[Objetivo Geográfico]],17,0),"-")))</f>
        <v/>
      </c>
    </row>
    <row r="23" spans="1:13" x14ac:dyDescent="0.35">
      <c r="A23" s="44"/>
      <c r="B23" s="46"/>
      <c r="C23" s="44"/>
      <c r="D23" s="46"/>
      <c r="E23" s="43" t="str">
        <f>IF(C23="","",IF(_xlfn.IFNA(VLOOKUP(C23,BaseDatos[[#All],[Llave]:[Objetivo Geográfico]],6,0),"No encontrado")="","-",_xlfn.IFNA(VLOOKUP(C23,BaseDatos[[#All],[Llave]:[Objetivo Geográfico]],6,0),"-")))</f>
        <v/>
      </c>
      <c r="F23" s="45" t="str">
        <f>IF(C23="","",IF(_xlfn.IFNA(VLOOKUP(C23,BaseDatos[[#All],[Llave]:[Por Definir4]],13,0),"No encontrado")="","-",_xlfn.IFNA(VLOOKUP(C23,BaseDatos[[#All],[Llave]:[Por Definir4]],13,0),"-")))</f>
        <v/>
      </c>
      <c r="G23" s="43" t="str">
        <f>IF(C23="","",IF(_xlfn.IFNA(VLOOKUP(C23,BaseDatos[[#All],[Llave]:[Objetivo Geográfico]],2,0),"No disponible en la Base de Datos")="","-",_xlfn.IFNA(VLOOKUP(C23,BaseDatos[[#All],[Llave]:[Objetivo Geográfico]],2,0),"No disponible en la Base de Datos")))</f>
        <v/>
      </c>
      <c r="H23" s="43" t="str">
        <f>IF(C23="","",IF(_xlfn.IFNA(VLOOKUP(C23,BaseDatos[[#All],[Llave]:[Objetivo Geográfico]],11,0),"No encontrado")="","-",_xlfn.IFNA(VLOOKUP(C23,BaseDatos[[#All],[Llave]:[Objetivo Geográfico]],11,0),"-")))</f>
        <v/>
      </c>
      <c r="I23" s="43" t="str">
        <f>IF(C23="","",IF(_xlfn.IFNA(VLOOKUP(C23,BaseDatos[[#All],[Llave]:[Objetivo Geográfico]],12,0),"No encontrado")="","-",_xlfn.IFNA(VLOOKUP(C23,BaseDatos[[#All],[Llave]:[Objetivo Geográfico]],12,0),"-")))</f>
        <v/>
      </c>
      <c r="J23" s="2" t="str">
        <f>IF(C23="","",IF(_xlfn.IFNA(VLOOKUP(C23,BaseDatos[[#All],[Llave]:[Por Definir4]],14,0),"No encontrado")="","-",_xlfn.IFNA(VLOOKUP(C23,BaseDatos[[#All],[Llave]:[Objetivo Geográfico]],14,0),"-")))</f>
        <v/>
      </c>
      <c r="K23" s="2" t="str">
        <f>IF(C23="","",IF(_xlfn.IFNA(VLOOKUP(C23,BaseDatos[[#All],[Llave]:[Por Definir4]],15,0),"No encontrado")="","-",_xlfn.IFNA(VLOOKUP(C23,BaseDatos[[#All],[Llave]:[Objetivo Geográfico]],15,0),"-")))</f>
        <v/>
      </c>
      <c r="L23" s="2" t="str">
        <f>IF(C23="","",IF(_xlfn.IFNA(VLOOKUP(C23,BaseDatos[[#All],[Llave]:[Por Definir4]],16,0),"No encontrado")="","-",_xlfn.IFNA(VLOOKUP(C23,BaseDatos[[#All],[Llave]:[Objetivo Geográfico]],16,0),"-")))</f>
        <v/>
      </c>
      <c r="M23" s="2" t="str">
        <f>IF(C23="","",IF(_xlfn.IFNA(VLOOKUP(C23,BaseDatos[[#All],[Llave]:[Por Definir4]],17,0),"No encontrado")="","-",_xlfn.IFNA(VLOOKUP(C23,BaseDatos[[#All],[Llave]:[Objetivo Geográfico]],17,0),"-")))</f>
        <v/>
      </c>
    </row>
    <row r="24" spans="1:13" x14ac:dyDescent="0.35">
      <c r="A24" s="44"/>
      <c r="B24" s="46"/>
      <c r="C24" s="44"/>
      <c r="D24" s="46"/>
      <c r="E24" s="43" t="str">
        <f>IF(C24="","",IF(_xlfn.IFNA(VLOOKUP(C24,BaseDatos[[#All],[Llave]:[Objetivo Geográfico]],6,0),"No encontrado")="","-",_xlfn.IFNA(VLOOKUP(C24,BaseDatos[[#All],[Llave]:[Objetivo Geográfico]],6,0),"-")))</f>
        <v/>
      </c>
      <c r="F24" s="45" t="str">
        <f>IF(C24="","",IF(_xlfn.IFNA(VLOOKUP(C24,BaseDatos[[#All],[Llave]:[Por Definir4]],13,0),"No encontrado")="","-",_xlfn.IFNA(VLOOKUP(C24,BaseDatos[[#All],[Llave]:[Por Definir4]],13,0),"-")))</f>
        <v/>
      </c>
      <c r="G24" s="43" t="str">
        <f>IF(C24="","",IF(_xlfn.IFNA(VLOOKUP(C24,BaseDatos[[#All],[Llave]:[Objetivo Geográfico]],2,0),"No disponible en la Base de Datos")="","-",_xlfn.IFNA(VLOOKUP(C24,BaseDatos[[#All],[Llave]:[Objetivo Geográfico]],2,0),"No disponible en la Base de Datos")))</f>
        <v/>
      </c>
      <c r="H24" s="43" t="str">
        <f>IF(C24="","",IF(_xlfn.IFNA(VLOOKUP(C24,BaseDatos[[#All],[Llave]:[Objetivo Geográfico]],11,0),"No encontrado")="","-",_xlfn.IFNA(VLOOKUP(C24,BaseDatos[[#All],[Llave]:[Objetivo Geográfico]],11,0),"-")))</f>
        <v/>
      </c>
      <c r="I24" s="43" t="str">
        <f>IF(C24="","",IF(_xlfn.IFNA(VLOOKUP(C24,BaseDatos[[#All],[Llave]:[Objetivo Geográfico]],12,0),"No encontrado")="","-",_xlfn.IFNA(VLOOKUP(C24,BaseDatos[[#All],[Llave]:[Objetivo Geográfico]],12,0),"-")))</f>
        <v/>
      </c>
      <c r="J24" s="2" t="str">
        <f>IF(C24="","",IF(_xlfn.IFNA(VLOOKUP(C24,BaseDatos[[#All],[Llave]:[Por Definir4]],14,0),"No encontrado")="","-",_xlfn.IFNA(VLOOKUP(C24,BaseDatos[[#All],[Llave]:[Objetivo Geográfico]],14,0),"-")))</f>
        <v/>
      </c>
      <c r="K24" s="2" t="str">
        <f>IF(C24="","",IF(_xlfn.IFNA(VLOOKUP(C24,BaseDatos[[#All],[Llave]:[Por Definir4]],15,0),"No encontrado")="","-",_xlfn.IFNA(VLOOKUP(C24,BaseDatos[[#All],[Llave]:[Objetivo Geográfico]],15,0),"-")))</f>
        <v/>
      </c>
      <c r="L24" s="2" t="str">
        <f>IF(C24="","",IF(_xlfn.IFNA(VLOOKUP(C24,BaseDatos[[#All],[Llave]:[Por Definir4]],16,0),"No encontrado")="","-",_xlfn.IFNA(VLOOKUP(C24,BaseDatos[[#All],[Llave]:[Objetivo Geográfico]],16,0),"-")))</f>
        <v/>
      </c>
      <c r="M24" s="2" t="str">
        <f>IF(C24="","",IF(_xlfn.IFNA(VLOOKUP(C24,BaseDatos[[#All],[Llave]:[Por Definir4]],17,0),"No encontrado")="","-",_xlfn.IFNA(VLOOKUP(C24,BaseDatos[[#All],[Llave]:[Objetivo Geográfico]],17,0),"-")))</f>
        <v/>
      </c>
    </row>
    <row r="25" spans="1:13" x14ac:dyDescent="0.35">
      <c r="A25" s="44"/>
      <c r="B25" s="46"/>
      <c r="C25" s="44"/>
      <c r="D25" s="46"/>
      <c r="E25" s="43" t="str">
        <f>IF(C25="","",IF(_xlfn.IFNA(VLOOKUP(C25,BaseDatos[[#All],[Llave]:[Objetivo Geográfico]],6,0),"No encontrado")="","-",_xlfn.IFNA(VLOOKUP(C25,BaseDatos[[#All],[Llave]:[Objetivo Geográfico]],6,0),"-")))</f>
        <v/>
      </c>
      <c r="F25" s="45" t="str">
        <f>IF(C25="","",IF(_xlfn.IFNA(VLOOKUP(C25,BaseDatos[[#All],[Llave]:[Por Definir4]],13,0),"No encontrado")="","-",_xlfn.IFNA(VLOOKUP(C25,BaseDatos[[#All],[Llave]:[Por Definir4]],13,0),"-")))</f>
        <v/>
      </c>
      <c r="G25" s="43" t="str">
        <f>IF(C25="","",IF(_xlfn.IFNA(VLOOKUP(C25,BaseDatos[[#All],[Llave]:[Objetivo Geográfico]],2,0),"No disponible en la Base de Datos")="","-",_xlfn.IFNA(VLOOKUP(C25,BaseDatos[[#All],[Llave]:[Objetivo Geográfico]],2,0),"No disponible en la Base de Datos")))</f>
        <v/>
      </c>
      <c r="H25" s="43" t="str">
        <f>IF(C25="","",IF(_xlfn.IFNA(VLOOKUP(C25,BaseDatos[[#All],[Llave]:[Objetivo Geográfico]],11,0),"No encontrado")="","-",_xlfn.IFNA(VLOOKUP(C25,BaseDatos[[#All],[Llave]:[Objetivo Geográfico]],11,0),"-")))</f>
        <v/>
      </c>
      <c r="I25" s="43" t="str">
        <f>IF(C25="","",IF(_xlfn.IFNA(VLOOKUP(C25,BaseDatos[[#All],[Llave]:[Objetivo Geográfico]],12,0),"No encontrado")="","-",_xlfn.IFNA(VLOOKUP(C25,BaseDatos[[#All],[Llave]:[Objetivo Geográfico]],12,0),"-")))</f>
        <v/>
      </c>
      <c r="J25" s="2" t="str">
        <f>IF(C25="","",IF(_xlfn.IFNA(VLOOKUP(C25,BaseDatos[[#All],[Llave]:[Por Definir4]],14,0),"No encontrado")="","-",_xlfn.IFNA(VLOOKUP(C25,BaseDatos[[#All],[Llave]:[Objetivo Geográfico]],14,0),"-")))</f>
        <v/>
      </c>
      <c r="K25" s="2" t="str">
        <f>IF(C25="","",IF(_xlfn.IFNA(VLOOKUP(C25,BaseDatos[[#All],[Llave]:[Por Definir4]],15,0),"No encontrado")="","-",_xlfn.IFNA(VLOOKUP(C25,BaseDatos[[#All],[Llave]:[Objetivo Geográfico]],15,0),"-")))</f>
        <v/>
      </c>
      <c r="L25" s="2" t="str">
        <f>IF(C25="","",IF(_xlfn.IFNA(VLOOKUP(C25,BaseDatos[[#All],[Llave]:[Por Definir4]],16,0),"No encontrado")="","-",_xlfn.IFNA(VLOOKUP(C25,BaseDatos[[#All],[Llave]:[Objetivo Geográfico]],16,0),"-")))</f>
        <v/>
      </c>
      <c r="M25" s="2" t="str">
        <f>IF(C25="","",IF(_xlfn.IFNA(VLOOKUP(C25,BaseDatos[[#All],[Llave]:[Por Definir4]],17,0),"No encontrado")="","-",_xlfn.IFNA(VLOOKUP(C25,BaseDatos[[#All],[Llave]:[Objetivo Geográfico]],17,0),"-")))</f>
        <v/>
      </c>
    </row>
    <row r="26" spans="1:13" x14ac:dyDescent="0.35">
      <c r="A26" s="44"/>
      <c r="B26" s="46"/>
      <c r="C26" s="44"/>
      <c r="D26" s="46"/>
      <c r="E26" s="43" t="str">
        <f>IF(C26="","",IF(_xlfn.IFNA(VLOOKUP(C26,BaseDatos[[#All],[Llave]:[Objetivo Geográfico]],6,0),"No encontrado")="","-",_xlfn.IFNA(VLOOKUP(C26,BaseDatos[[#All],[Llave]:[Objetivo Geográfico]],6,0),"-")))</f>
        <v/>
      </c>
      <c r="F26" s="45" t="str">
        <f>IF(C26="","",IF(_xlfn.IFNA(VLOOKUP(C26,BaseDatos[[#All],[Llave]:[Por Definir4]],13,0),"No encontrado")="","-",_xlfn.IFNA(VLOOKUP(C26,BaseDatos[[#All],[Llave]:[Por Definir4]],13,0),"-")))</f>
        <v/>
      </c>
      <c r="G26" s="43" t="str">
        <f>IF(C26="","",IF(_xlfn.IFNA(VLOOKUP(C26,BaseDatos[[#All],[Llave]:[Objetivo Geográfico]],2,0),"No disponible en la Base de Datos")="","-",_xlfn.IFNA(VLOOKUP(C26,BaseDatos[[#All],[Llave]:[Objetivo Geográfico]],2,0),"No disponible en la Base de Datos")))</f>
        <v/>
      </c>
      <c r="H26" s="43" t="str">
        <f>IF(C26="","",IF(_xlfn.IFNA(VLOOKUP(C26,BaseDatos[[#All],[Llave]:[Objetivo Geográfico]],11,0),"No encontrado")="","-",_xlfn.IFNA(VLOOKUP(C26,BaseDatos[[#All],[Llave]:[Objetivo Geográfico]],11,0),"-")))</f>
        <v/>
      </c>
      <c r="I26" s="43" t="str">
        <f>IF(C26="","",IF(_xlfn.IFNA(VLOOKUP(C26,BaseDatos[[#All],[Llave]:[Objetivo Geográfico]],12,0),"No encontrado")="","-",_xlfn.IFNA(VLOOKUP(C26,BaseDatos[[#All],[Llave]:[Objetivo Geográfico]],12,0),"-")))</f>
        <v/>
      </c>
      <c r="J26" s="2" t="str">
        <f>IF(C26="","",IF(_xlfn.IFNA(VLOOKUP(C26,BaseDatos[[#All],[Llave]:[Por Definir4]],14,0),"No encontrado")="","-",_xlfn.IFNA(VLOOKUP(C26,BaseDatos[[#All],[Llave]:[Objetivo Geográfico]],14,0),"-")))</f>
        <v/>
      </c>
      <c r="K26" s="2" t="str">
        <f>IF(C26="","",IF(_xlfn.IFNA(VLOOKUP(C26,BaseDatos[[#All],[Llave]:[Por Definir4]],15,0),"No encontrado")="","-",_xlfn.IFNA(VLOOKUP(C26,BaseDatos[[#All],[Llave]:[Objetivo Geográfico]],15,0),"-")))</f>
        <v/>
      </c>
      <c r="L26" s="2" t="str">
        <f>IF(C26="","",IF(_xlfn.IFNA(VLOOKUP(C26,BaseDatos[[#All],[Llave]:[Por Definir4]],16,0),"No encontrado")="","-",_xlfn.IFNA(VLOOKUP(C26,BaseDatos[[#All],[Llave]:[Objetivo Geográfico]],16,0),"-")))</f>
        <v/>
      </c>
      <c r="M26" s="2" t="str">
        <f>IF(C26="","",IF(_xlfn.IFNA(VLOOKUP(C26,BaseDatos[[#All],[Llave]:[Por Definir4]],17,0),"No encontrado")="","-",_xlfn.IFNA(VLOOKUP(C26,BaseDatos[[#All],[Llave]:[Objetivo Geográfico]],17,0),"-")))</f>
        <v/>
      </c>
    </row>
    <row r="27" spans="1:13" x14ac:dyDescent="0.35">
      <c r="A27" s="44"/>
      <c r="B27" s="46"/>
      <c r="C27" s="44"/>
      <c r="D27" s="46"/>
      <c r="E27" s="43" t="str">
        <f>IF(C27="","",IF(_xlfn.IFNA(VLOOKUP(C27,BaseDatos[[#All],[Llave]:[Objetivo Geográfico]],6,0),"No encontrado")="","-",_xlfn.IFNA(VLOOKUP(C27,BaseDatos[[#All],[Llave]:[Objetivo Geográfico]],6,0),"-")))</f>
        <v/>
      </c>
      <c r="F27" s="45" t="str">
        <f>IF(C27="","",IF(_xlfn.IFNA(VLOOKUP(C27,BaseDatos[[#All],[Llave]:[Por Definir4]],13,0),"No encontrado")="","-",_xlfn.IFNA(VLOOKUP(C27,BaseDatos[[#All],[Llave]:[Por Definir4]],13,0),"-")))</f>
        <v/>
      </c>
      <c r="G27" s="43" t="str">
        <f>IF(C27="","",IF(_xlfn.IFNA(VLOOKUP(C27,BaseDatos[[#All],[Llave]:[Objetivo Geográfico]],2,0),"No disponible en la Base de Datos")="","-",_xlfn.IFNA(VLOOKUP(C27,BaseDatos[[#All],[Llave]:[Objetivo Geográfico]],2,0),"No disponible en la Base de Datos")))</f>
        <v/>
      </c>
      <c r="H27" s="43" t="str">
        <f>IF(C27="","",IF(_xlfn.IFNA(VLOOKUP(C27,BaseDatos[[#All],[Llave]:[Objetivo Geográfico]],11,0),"No encontrado")="","-",_xlfn.IFNA(VLOOKUP(C27,BaseDatos[[#All],[Llave]:[Objetivo Geográfico]],11,0),"-")))</f>
        <v/>
      </c>
      <c r="I27" s="43" t="str">
        <f>IF(C27="","",IF(_xlfn.IFNA(VLOOKUP(C27,BaseDatos[[#All],[Llave]:[Objetivo Geográfico]],12,0),"No encontrado")="","-",_xlfn.IFNA(VLOOKUP(C27,BaseDatos[[#All],[Llave]:[Objetivo Geográfico]],12,0),"-")))</f>
        <v/>
      </c>
      <c r="J27" s="2" t="str">
        <f>IF(C27="","",IF(_xlfn.IFNA(VLOOKUP(C27,BaseDatos[[#All],[Llave]:[Por Definir4]],14,0),"No encontrado")="","-",_xlfn.IFNA(VLOOKUP(C27,BaseDatos[[#All],[Llave]:[Objetivo Geográfico]],14,0),"-")))</f>
        <v/>
      </c>
      <c r="K27" s="2" t="str">
        <f>IF(C27="","",IF(_xlfn.IFNA(VLOOKUP(C27,BaseDatos[[#All],[Llave]:[Por Definir4]],15,0),"No encontrado")="","-",_xlfn.IFNA(VLOOKUP(C27,BaseDatos[[#All],[Llave]:[Objetivo Geográfico]],15,0),"-")))</f>
        <v/>
      </c>
      <c r="L27" s="2" t="str">
        <f>IF(C27="","",IF(_xlfn.IFNA(VLOOKUP(C27,BaseDatos[[#All],[Llave]:[Por Definir4]],16,0),"No encontrado")="","-",_xlfn.IFNA(VLOOKUP(C27,BaseDatos[[#All],[Llave]:[Objetivo Geográfico]],16,0),"-")))</f>
        <v/>
      </c>
      <c r="M27" s="2" t="str">
        <f>IF(C27="","",IF(_xlfn.IFNA(VLOOKUP(C27,BaseDatos[[#All],[Llave]:[Por Definir4]],17,0),"No encontrado")="","-",_xlfn.IFNA(VLOOKUP(C27,BaseDatos[[#All],[Llave]:[Objetivo Geográfico]],17,0),"-")))</f>
        <v/>
      </c>
    </row>
    <row r="28" spans="1:13" x14ac:dyDescent="0.35">
      <c r="A28" s="44"/>
      <c r="B28" s="46"/>
      <c r="C28" s="44"/>
      <c r="D28" s="46"/>
      <c r="E28" s="43" t="str">
        <f>IF(C28="","",IF(_xlfn.IFNA(VLOOKUP(C28,BaseDatos[[#All],[Llave]:[Objetivo Geográfico]],6,0),"No encontrado")="","-",_xlfn.IFNA(VLOOKUP(C28,BaseDatos[[#All],[Llave]:[Objetivo Geográfico]],6,0),"-")))</f>
        <v/>
      </c>
      <c r="F28" s="45" t="str">
        <f>IF(C28="","",IF(_xlfn.IFNA(VLOOKUP(C28,BaseDatos[[#All],[Llave]:[Por Definir4]],13,0),"No encontrado")="","-",_xlfn.IFNA(VLOOKUP(C28,BaseDatos[[#All],[Llave]:[Por Definir4]],13,0),"-")))</f>
        <v/>
      </c>
      <c r="G28" s="43" t="str">
        <f>IF(C28="","",IF(_xlfn.IFNA(VLOOKUP(C28,BaseDatos[[#All],[Llave]:[Objetivo Geográfico]],2,0),"No disponible en la Base de Datos")="","-",_xlfn.IFNA(VLOOKUP(C28,BaseDatos[[#All],[Llave]:[Objetivo Geográfico]],2,0),"No disponible en la Base de Datos")))</f>
        <v/>
      </c>
      <c r="H28" s="43" t="str">
        <f>IF(C28="","",IF(_xlfn.IFNA(VLOOKUP(C28,BaseDatos[[#All],[Llave]:[Objetivo Geográfico]],11,0),"No encontrado")="","-",_xlfn.IFNA(VLOOKUP(C28,BaseDatos[[#All],[Llave]:[Objetivo Geográfico]],11,0),"-")))</f>
        <v/>
      </c>
      <c r="I28" s="43" t="str">
        <f>IF(C28="","",IF(_xlfn.IFNA(VLOOKUP(C28,BaseDatos[[#All],[Llave]:[Objetivo Geográfico]],12,0),"No encontrado")="","-",_xlfn.IFNA(VLOOKUP(C28,BaseDatos[[#All],[Llave]:[Objetivo Geográfico]],12,0),"-")))</f>
        <v/>
      </c>
      <c r="J28" s="2" t="str">
        <f>IF(C28="","",IF(_xlfn.IFNA(VLOOKUP(C28,BaseDatos[[#All],[Llave]:[Por Definir4]],14,0),"No encontrado")="","-",_xlfn.IFNA(VLOOKUP(C28,BaseDatos[[#All],[Llave]:[Objetivo Geográfico]],14,0),"-")))</f>
        <v/>
      </c>
      <c r="K28" s="2" t="str">
        <f>IF(C28="","",IF(_xlfn.IFNA(VLOOKUP(C28,BaseDatos[[#All],[Llave]:[Por Definir4]],15,0),"No encontrado")="","-",_xlfn.IFNA(VLOOKUP(C28,BaseDatos[[#All],[Llave]:[Objetivo Geográfico]],15,0),"-")))</f>
        <v/>
      </c>
      <c r="L28" s="2" t="str">
        <f>IF(C28="","",IF(_xlfn.IFNA(VLOOKUP(C28,BaseDatos[[#All],[Llave]:[Por Definir4]],16,0),"No encontrado")="","-",_xlfn.IFNA(VLOOKUP(C28,BaseDatos[[#All],[Llave]:[Objetivo Geográfico]],16,0),"-")))</f>
        <v/>
      </c>
      <c r="M28" s="2" t="str">
        <f>IF(C28="","",IF(_xlfn.IFNA(VLOOKUP(C28,BaseDatos[[#All],[Llave]:[Por Definir4]],17,0),"No encontrado")="","-",_xlfn.IFNA(VLOOKUP(C28,BaseDatos[[#All],[Llave]:[Objetivo Geográfico]],17,0),"-")))</f>
        <v/>
      </c>
    </row>
    <row r="29" spans="1:13" x14ac:dyDescent="0.35">
      <c r="A29" s="44"/>
      <c r="B29" s="46"/>
      <c r="C29" s="44"/>
      <c r="D29" s="46"/>
      <c r="E29" s="43" t="str">
        <f>IF(C29="","",IF(_xlfn.IFNA(VLOOKUP(C29,BaseDatos[[#All],[Llave]:[Objetivo Geográfico]],6,0),"No encontrado")="","-",_xlfn.IFNA(VLOOKUP(C29,BaseDatos[[#All],[Llave]:[Objetivo Geográfico]],6,0),"-")))</f>
        <v/>
      </c>
      <c r="F29" s="45" t="str">
        <f>IF(C29="","",IF(_xlfn.IFNA(VLOOKUP(C29,BaseDatos[[#All],[Llave]:[Por Definir4]],13,0),"No encontrado")="","-",_xlfn.IFNA(VLOOKUP(C29,BaseDatos[[#All],[Llave]:[Por Definir4]],13,0),"-")))</f>
        <v/>
      </c>
      <c r="G29" s="43" t="str">
        <f>IF(C29="","",IF(_xlfn.IFNA(VLOOKUP(C29,BaseDatos[[#All],[Llave]:[Objetivo Geográfico]],2,0),"No disponible en la Base de Datos")="","-",_xlfn.IFNA(VLOOKUP(C29,BaseDatos[[#All],[Llave]:[Objetivo Geográfico]],2,0),"No disponible en la Base de Datos")))</f>
        <v/>
      </c>
      <c r="H29" s="43" t="str">
        <f>IF(C29="","",IF(_xlfn.IFNA(VLOOKUP(C29,BaseDatos[[#All],[Llave]:[Objetivo Geográfico]],11,0),"No encontrado")="","-",_xlfn.IFNA(VLOOKUP(C29,BaseDatos[[#All],[Llave]:[Objetivo Geográfico]],11,0),"-")))</f>
        <v/>
      </c>
      <c r="I29" s="43" t="str">
        <f>IF(C29="","",IF(_xlfn.IFNA(VLOOKUP(C29,BaseDatos[[#All],[Llave]:[Objetivo Geográfico]],12,0),"No encontrado")="","-",_xlfn.IFNA(VLOOKUP(C29,BaseDatos[[#All],[Llave]:[Objetivo Geográfico]],12,0),"-")))</f>
        <v/>
      </c>
      <c r="J29" s="2" t="str">
        <f>IF(C29="","",IF(_xlfn.IFNA(VLOOKUP(C29,BaseDatos[[#All],[Llave]:[Por Definir4]],14,0),"No encontrado")="","-",_xlfn.IFNA(VLOOKUP(C29,BaseDatos[[#All],[Llave]:[Objetivo Geográfico]],14,0),"-")))</f>
        <v/>
      </c>
      <c r="K29" s="2" t="str">
        <f>IF(C29="","",IF(_xlfn.IFNA(VLOOKUP(C29,BaseDatos[[#All],[Llave]:[Por Definir4]],15,0),"No encontrado")="","-",_xlfn.IFNA(VLOOKUP(C29,BaseDatos[[#All],[Llave]:[Objetivo Geográfico]],15,0),"-")))</f>
        <v/>
      </c>
      <c r="L29" s="2" t="str">
        <f>IF(C29="","",IF(_xlfn.IFNA(VLOOKUP(C29,BaseDatos[[#All],[Llave]:[Por Definir4]],16,0),"No encontrado")="","-",_xlfn.IFNA(VLOOKUP(C29,BaseDatos[[#All],[Llave]:[Objetivo Geográfico]],16,0),"-")))</f>
        <v/>
      </c>
      <c r="M29" s="2" t="str">
        <f>IF(C29="","",IF(_xlfn.IFNA(VLOOKUP(C29,BaseDatos[[#All],[Llave]:[Por Definir4]],17,0),"No encontrado")="","-",_xlfn.IFNA(VLOOKUP(C29,BaseDatos[[#All],[Llave]:[Objetivo Geográfico]],17,0),"-")))</f>
        <v/>
      </c>
    </row>
    <row r="30" spans="1:13" x14ac:dyDescent="0.35">
      <c r="A30" s="44"/>
      <c r="B30" s="46"/>
      <c r="C30" s="44"/>
      <c r="D30" s="46"/>
      <c r="E30" s="43" t="str">
        <f>IF(C30="","",IF(_xlfn.IFNA(VLOOKUP(C30,BaseDatos[[#All],[Llave]:[Objetivo Geográfico]],6,0),"No encontrado")="","-",_xlfn.IFNA(VLOOKUP(C30,BaseDatos[[#All],[Llave]:[Objetivo Geográfico]],6,0),"-")))</f>
        <v/>
      </c>
      <c r="F30" s="45" t="str">
        <f>IF(C30="","",IF(_xlfn.IFNA(VLOOKUP(C30,BaseDatos[[#All],[Llave]:[Por Definir4]],13,0),"No encontrado")="","-",_xlfn.IFNA(VLOOKUP(C30,BaseDatos[[#All],[Llave]:[Por Definir4]],13,0),"-")))</f>
        <v/>
      </c>
      <c r="G30" s="43" t="str">
        <f>IF(C30="","",IF(_xlfn.IFNA(VLOOKUP(C30,BaseDatos[[#All],[Llave]:[Objetivo Geográfico]],2,0),"No disponible en la Base de Datos")="","-",_xlfn.IFNA(VLOOKUP(C30,BaseDatos[[#All],[Llave]:[Objetivo Geográfico]],2,0),"No disponible en la Base de Datos")))</f>
        <v/>
      </c>
      <c r="H30" s="43" t="str">
        <f>IF(C30="","",IF(_xlfn.IFNA(VLOOKUP(C30,BaseDatos[[#All],[Llave]:[Objetivo Geográfico]],11,0),"No encontrado")="","-",_xlfn.IFNA(VLOOKUP(C30,BaseDatos[[#All],[Llave]:[Objetivo Geográfico]],11,0),"-")))</f>
        <v/>
      </c>
      <c r="I30" s="43" t="str">
        <f>IF(C30="","",IF(_xlfn.IFNA(VLOOKUP(C30,BaseDatos[[#All],[Llave]:[Objetivo Geográfico]],12,0),"No encontrado")="","-",_xlfn.IFNA(VLOOKUP(C30,BaseDatos[[#All],[Llave]:[Objetivo Geográfico]],12,0),"-")))</f>
        <v/>
      </c>
      <c r="J30" s="2" t="str">
        <f>IF(C30="","",IF(_xlfn.IFNA(VLOOKUP(C30,BaseDatos[[#All],[Llave]:[Por Definir4]],14,0),"No encontrado")="","-",_xlfn.IFNA(VLOOKUP(C30,BaseDatos[[#All],[Llave]:[Objetivo Geográfico]],14,0),"-")))</f>
        <v/>
      </c>
      <c r="K30" s="2" t="str">
        <f>IF(C30="","",IF(_xlfn.IFNA(VLOOKUP(C30,BaseDatos[[#All],[Llave]:[Por Definir4]],15,0),"No encontrado")="","-",_xlfn.IFNA(VLOOKUP(C30,BaseDatos[[#All],[Llave]:[Objetivo Geográfico]],15,0),"-")))</f>
        <v/>
      </c>
      <c r="L30" s="2" t="str">
        <f>IF(C30="","",IF(_xlfn.IFNA(VLOOKUP(C30,BaseDatos[[#All],[Llave]:[Por Definir4]],16,0),"No encontrado")="","-",_xlfn.IFNA(VLOOKUP(C30,BaseDatos[[#All],[Llave]:[Objetivo Geográfico]],16,0),"-")))</f>
        <v/>
      </c>
      <c r="M30" s="2" t="str">
        <f>IF(C30="","",IF(_xlfn.IFNA(VLOOKUP(C30,BaseDatos[[#All],[Llave]:[Por Definir4]],17,0),"No encontrado")="","-",_xlfn.IFNA(VLOOKUP(C30,BaseDatos[[#All],[Llave]:[Objetivo Geográfico]],17,0),"-")))</f>
        <v/>
      </c>
    </row>
    <row r="31" spans="1:13" x14ac:dyDescent="0.35">
      <c r="A31" s="44"/>
      <c r="B31" s="46"/>
      <c r="C31" s="44"/>
      <c r="D31" s="46"/>
      <c r="E31" s="43" t="str">
        <f>IF(C31="","",IF(_xlfn.IFNA(VLOOKUP(C31,BaseDatos[[#All],[Llave]:[Objetivo Geográfico]],6,0),"No encontrado")="","-",_xlfn.IFNA(VLOOKUP(C31,BaseDatos[[#All],[Llave]:[Objetivo Geográfico]],6,0),"-")))</f>
        <v/>
      </c>
      <c r="F31" s="45" t="str">
        <f>IF(C31="","",IF(_xlfn.IFNA(VLOOKUP(C31,BaseDatos[[#All],[Llave]:[Por Definir4]],13,0),"No encontrado")="","-",_xlfn.IFNA(VLOOKUP(C31,BaseDatos[[#All],[Llave]:[Por Definir4]],13,0),"-")))</f>
        <v/>
      </c>
      <c r="G31" s="43" t="str">
        <f>IF(C31="","",IF(_xlfn.IFNA(VLOOKUP(C31,BaseDatos[[#All],[Llave]:[Objetivo Geográfico]],2,0),"No disponible en la Base de Datos")="","-",_xlfn.IFNA(VLOOKUP(C31,BaseDatos[[#All],[Llave]:[Objetivo Geográfico]],2,0),"No disponible en la Base de Datos")))</f>
        <v/>
      </c>
      <c r="H31" s="43" t="str">
        <f>IF(C31="","",IF(_xlfn.IFNA(VLOOKUP(C31,BaseDatos[[#All],[Llave]:[Objetivo Geográfico]],11,0),"No encontrado")="","-",_xlfn.IFNA(VLOOKUP(C31,BaseDatos[[#All],[Llave]:[Objetivo Geográfico]],11,0),"-")))</f>
        <v/>
      </c>
      <c r="I31" s="43" t="str">
        <f>IF(C31="","",IF(_xlfn.IFNA(VLOOKUP(C31,BaseDatos[[#All],[Llave]:[Objetivo Geográfico]],12,0),"No encontrado")="","-",_xlfn.IFNA(VLOOKUP(C31,BaseDatos[[#All],[Llave]:[Objetivo Geográfico]],12,0),"-")))</f>
        <v/>
      </c>
      <c r="J31" s="2" t="str">
        <f>IF(C31="","",IF(_xlfn.IFNA(VLOOKUP(C31,BaseDatos[[#All],[Llave]:[Por Definir4]],14,0),"No encontrado")="","-",_xlfn.IFNA(VLOOKUP(C31,BaseDatos[[#All],[Llave]:[Objetivo Geográfico]],14,0),"-")))</f>
        <v/>
      </c>
      <c r="K31" s="2" t="str">
        <f>IF(C31="","",IF(_xlfn.IFNA(VLOOKUP(C31,BaseDatos[[#All],[Llave]:[Por Definir4]],15,0),"No encontrado")="","-",_xlfn.IFNA(VLOOKUP(C31,BaseDatos[[#All],[Llave]:[Objetivo Geográfico]],15,0),"-")))</f>
        <v/>
      </c>
      <c r="L31" s="2" t="str">
        <f>IF(C31="","",IF(_xlfn.IFNA(VLOOKUP(C31,BaseDatos[[#All],[Llave]:[Por Definir4]],16,0),"No encontrado")="","-",_xlfn.IFNA(VLOOKUP(C31,BaseDatos[[#All],[Llave]:[Objetivo Geográfico]],16,0),"-")))</f>
        <v/>
      </c>
      <c r="M31" s="2" t="str">
        <f>IF(C31="","",IF(_xlfn.IFNA(VLOOKUP(C31,BaseDatos[[#All],[Llave]:[Por Definir4]],17,0),"No encontrado")="","-",_xlfn.IFNA(VLOOKUP(C31,BaseDatos[[#All],[Llave]:[Objetivo Geográfico]],17,0),"-")))</f>
        <v/>
      </c>
    </row>
    <row r="32" spans="1:13" x14ac:dyDescent="0.35">
      <c r="A32" s="44"/>
      <c r="B32" s="46"/>
      <c r="C32" s="44"/>
      <c r="D32" s="46"/>
      <c r="E32" s="43" t="str">
        <f>IF(C32="","",IF(_xlfn.IFNA(VLOOKUP(C32,BaseDatos[[#All],[Llave]:[Objetivo Geográfico]],6,0),"No encontrado")="","-",_xlfn.IFNA(VLOOKUP(C32,BaseDatos[[#All],[Llave]:[Objetivo Geográfico]],6,0),"-")))</f>
        <v/>
      </c>
      <c r="F32" s="45" t="str">
        <f>IF(C32="","",IF(_xlfn.IFNA(VLOOKUP(C32,BaseDatos[[#All],[Llave]:[Por Definir4]],13,0),"No encontrado")="","-",_xlfn.IFNA(VLOOKUP(C32,BaseDatos[[#All],[Llave]:[Por Definir4]],13,0),"-")))</f>
        <v/>
      </c>
      <c r="G32" s="43" t="str">
        <f>IF(C32="","",IF(_xlfn.IFNA(VLOOKUP(C32,BaseDatos[[#All],[Llave]:[Objetivo Geográfico]],2,0),"No disponible en la Base de Datos")="","-",_xlfn.IFNA(VLOOKUP(C32,BaseDatos[[#All],[Llave]:[Objetivo Geográfico]],2,0),"No disponible en la Base de Datos")))</f>
        <v/>
      </c>
      <c r="H32" s="43" t="str">
        <f>IF(C32="","",IF(_xlfn.IFNA(VLOOKUP(C32,BaseDatos[[#All],[Llave]:[Objetivo Geográfico]],11,0),"No encontrado")="","-",_xlfn.IFNA(VLOOKUP(C32,BaseDatos[[#All],[Llave]:[Objetivo Geográfico]],11,0),"-")))</f>
        <v/>
      </c>
      <c r="I32" s="43" t="str">
        <f>IF(C32="","",IF(_xlfn.IFNA(VLOOKUP(C32,BaseDatos[[#All],[Llave]:[Objetivo Geográfico]],12,0),"No encontrado")="","-",_xlfn.IFNA(VLOOKUP(C32,BaseDatos[[#All],[Llave]:[Objetivo Geográfico]],12,0),"-")))</f>
        <v/>
      </c>
      <c r="J32" s="2" t="str">
        <f>IF(C32="","",IF(_xlfn.IFNA(VLOOKUP(C32,BaseDatos[[#All],[Llave]:[Por Definir4]],14,0),"No encontrado")="","-",_xlfn.IFNA(VLOOKUP(C32,BaseDatos[[#All],[Llave]:[Objetivo Geográfico]],14,0),"-")))</f>
        <v/>
      </c>
      <c r="K32" s="2" t="str">
        <f>IF(C32="","",IF(_xlfn.IFNA(VLOOKUP(C32,BaseDatos[[#All],[Llave]:[Por Definir4]],15,0),"No encontrado")="","-",_xlfn.IFNA(VLOOKUP(C32,BaseDatos[[#All],[Llave]:[Objetivo Geográfico]],15,0),"-")))</f>
        <v/>
      </c>
      <c r="L32" s="2" t="str">
        <f>IF(C32="","",IF(_xlfn.IFNA(VLOOKUP(C32,BaseDatos[[#All],[Llave]:[Por Definir4]],16,0),"No encontrado")="","-",_xlfn.IFNA(VLOOKUP(C32,BaseDatos[[#All],[Llave]:[Objetivo Geográfico]],16,0),"-")))</f>
        <v/>
      </c>
      <c r="M32" s="2" t="str">
        <f>IF(C32="","",IF(_xlfn.IFNA(VLOOKUP(C32,BaseDatos[[#All],[Llave]:[Por Definir4]],17,0),"No encontrado")="","-",_xlfn.IFNA(VLOOKUP(C32,BaseDatos[[#All],[Llave]:[Objetivo Geográfico]],17,0),"-")))</f>
        <v/>
      </c>
    </row>
    <row r="33" spans="1:13" x14ac:dyDescent="0.35">
      <c r="A33" s="44"/>
      <c r="B33" s="46"/>
      <c r="C33" s="44"/>
      <c r="D33" s="46"/>
      <c r="E33" s="43" t="str">
        <f>IF(C33="","",IF(_xlfn.IFNA(VLOOKUP(C33,BaseDatos[[#All],[Llave]:[Objetivo Geográfico]],6,0),"No encontrado")="","-",_xlfn.IFNA(VLOOKUP(C33,BaseDatos[[#All],[Llave]:[Objetivo Geográfico]],6,0),"-")))</f>
        <v/>
      </c>
      <c r="F33" s="45" t="str">
        <f>IF(C33="","",IF(_xlfn.IFNA(VLOOKUP(C33,BaseDatos[[#All],[Llave]:[Por Definir4]],13,0),"No encontrado")="","-",_xlfn.IFNA(VLOOKUP(C33,BaseDatos[[#All],[Llave]:[Por Definir4]],13,0),"-")))</f>
        <v/>
      </c>
      <c r="G33" s="43" t="str">
        <f>IF(C33="","",IF(_xlfn.IFNA(VLOOKUP(C33,BaseDatos[[#All],[Llave]:[Objetivo Geográfico]],2,0),"No disponible en la Base de Datos")="","-",_xlfn.IFNA(VLOOKUP(C33,BaseDatos[[#All],[Llave]:[Objetivo Geográfico]],2,0),"No disponible en la Base de Datos")))</f>
        <v/>
      </c>
      <c r="H33" s="43" t="str">
        <f>IF(C33="","",IF(_xlfn.IFNA(VLOOKUP(C33,BaseDatos[[#All],[Llave]:[Objetivo Geográfico]],11,0),"No encontrado")="","-",_xlfn.IFNA(VLOOKUP(C33,BaseDatos[[#All],[Llave]:[Objetivo Geográfico]],11,0),"-")))</f>
        <v/>
      </c>
      <c r="I33" s="43" t="str">
        <f>IF(C33="","",IF(_xlfn.IFNA(VLOOKUP(C33,BaseDatos[[#All],[Llave]:[Objetivo Geográfico]],12,0),"No encontrado")="","-",_xlfn.IFNA(VLOOKUP(C33,BaseDatos[[#All],[Llave]:[Objetivo Geográfico]],12,0),"-")))</f>
        <v/>
      </c>
      <c r="J33" s="2" t="str">
        <f>IF(C33="","",IF(_xlfn.IFNA(VLOOKUP(C33,BaseDatos[[#All],[Llave]:[Por Definir4]],14,0),"No encontrado")="","-",_xlfn.IFNA(VLOOKUP(C33,BaseDatos[[#All],[Llave]:[Objetivo Geográfico]],14,0),"-")))</f>
        <v/>
      </c>
      <c r="K33" s="2" t="str">
        <f>IF(C33="","",IF(_xlfn.IFNA(VLOOKUP(C33,BaseDatos[[#All],[Llave]:[Por Definir4]],15,0),"No encontrado")="","-",_xlfn.IFNA(VLOOKUP(C33,BaseDatos[[#All],[Llave]:[Objetivo Geográfico]],15,0),"-")))</f>
        <v/>
      </c>
      <c r="L33" s="2" t="str">
        <f>IF(C33="","",IF(_xlfn.IFNA(VLOOKUP(C33,BaseDatos[[#All],[Llave]:[Por Definir4]],16,0),"No encontrado")="","-",_xlfn.IFNA(VLOOKUP(C33,BaseDatos[[#All],[Llave]:[Objetivo Geográfico]],16,0),"-")))</f>
        <v/>
      </c>
      <c r="M33" s="2" t="str">
        <f>IF(C33="","",IF(_xlfn.IFNA(VLOOKUP(C33,BaseDatos[[#All],[Llave]:[Por Definir4]],17,0),"No encontrado")="","-",_xlfn.IFNA(VLOOKUP(C33,BaseDatos[[#All],[Llave]:[Objetivo Geográfico]],17,0),"-")))</f>
        <v/>
      </c>
    </row>
    <row r="34" spans="1:13" x14ac:dyDescent="0.35">
      <c r="A34" s="44"/>
      <c r="B34" s="46"/>
      <c r="C34" s="44"/>
      <c r="D34" s="46"/>
      <c r="E34" s="43" t="str">
        <f>IF(C34="","",IF(_xlfn.IFNA(VLOOKUP(C34,BaseDatos[[#All],[Llave]:[Objetivo Geográfico]],6,0),"No encontrado")="","-",_xlfn.IFNA(VLOOKUP(C34,BaseDatos[[#All],[Llave]:[Objetivo Geográfico]],6,0),"-")))</f>
        <v/>
      </c>
      <c r="F34" s="45" t="str">
        <f>IF(C34="","",IF(_xlfn.IFNA(VLOOKUP(C34,BaseDatos[[#All],[Llave]:[Por Definir4]],13,0),"No encontrado")="","-",_xlfn.IFNA(VLOOKUP(C34,BaseDatos[[#All],[Llave]:[Por Definir4]],13,0),"-")))</f>
        <v/>
      </c>
      <c r="G34" s="43" t="str">
        <f>IF(C34="","",IF(_xlfn.IFNA(VLOOKUP(C34,BaseDatos[[#All],[Llave]:[Objetivo Geográfico]],2,0),"No disponible en la Base de Datos")="","-",_xlfn.IFNA(VLOOKUP(C34,BaseDatos[[#All],[Llave]:[Objetivo Geográfico]],2,0),"No disponible en la Base de Datos")))</f>
        <v/>
      </c>
      <c r="H34" s="43" t="str">
        <f>IF(C34="","",IF(_xlfn.IFNA(VLOOKUP(C34,BaseDatos[[#All],[Llave]:[Objetivo Geográfico]],11,0),"No encontrado")="","-",_xlfn.IFNA(VLOOKUP(C34,BaseDatos[[#All],[Llave]:[Objetivo Geográfico]],11,0),"-")))</f>
        <v/>
      </c>
      <c r="I34" s="43" t="str">
        <f>IF(C34="","",IF(_xlfn.IFNA(VLOOKUP(C34,BaseDatos[[#All],[Llave]:[Objetivo Geográfico]],12,0),"No encontrado")="","-",_xlfn.IFNA(VLOOKUP(C34,BaseDatos[[#All],[Llave]:[Objetivo Geográfico]],12,0),"-")))</f>
        <v/>
      </c>
      <c r="J34" s="2" t="str">
        <f>IF(C34="","",IF(_xlfn.IFNA(VLOOKUP(C34,BaseDatos[[#All],[Llave]:[Por Definir4]],14,0),"No encontrado")="","-",_xlfn.IFNA(VLOOKUP(C34,BaseDatos[[#All],[Llave]:[Objetivo Geográfico]],14,0),"-")))</f>
        <v/>
      </c>
      <c r="K34" s="2" t="str">
        <f>IF(C34="","",IF(_xlfn.IFNA(VLOOKUP(C34,BaseDatos[[#All],[Llave]:[Por Definir4]],15,0),"No encontrado")="","-",_xlfn.IFNA(VLOOKUP(C34,BaseDatos[[#All],[Llave]:[Objetivo Geográfico]],15,0),"-")))</f>
        <v/>
      </c>
      <c r="L34" s="2" t="str">
        <f>IF(C34="","",IF(_xlfn.IFNA(VLOOKUP(C34,BaseDatos[[#All],[Llave]:[Por Definir4]],16,0),"No encontrado")="","-",_xlfn.IFNA(VLOOKUP(C34,BaseDatos[[#All],[Llave]:[Objetivo Geográfico]],16,0),"-")))</f>
        <v/>
      </c>
      <c r="M34" s="2" t="str">
        <f>IF(C34="","",IF(_xlfn.IFNA(VLOOKUP(C34,BaseDatos[[#All],[Llave]:[Por Definir4]],17,0),"No encontrado")="","-",_xlfn.IFNA(VLOOKUP(C34,BaseDatos[[#All],[Llave]:[Objetivo Geográfico]],17,0),"-")))</f>
        <v/>
      </c>
    </row>
    <row r="35" spans="1:13" x14ac:dyDescent="0.35">
      <c r="A35" s="44"/>
      <c r="B35" s="46"/>
      <c r="C35" s="44"/>
      <c r="D35" s="46"/>
      <c r="E35" s="43" t="str">
        <f>IF(C35="","",IF(_xlfn.IFNA(VLOOKUP(C35,BaseDatos[[#All],[Llave]:[Objetivo Geográfico]],6,0),"No encontrado")="","-",_xlfn.IFNA(VLOOKUP(C35,BaseDatos[[#All],[Llave]:[Objetivo Geográfico]],6,0),"-")))</f>
        <v/>
      </c>
      <c r="F35" s="45" t="str">
        <f>IF(C35="","",IF(_xlfn.IFNA(VLOOKUP(C35,BaseDatos[[#All],[Llave]:[Por Definir4]],13,0),"No encontrado")="","-",_xlfn.IFNA(VLOOKUP(C35,BaseDatos[[#All],[Llave]:[Por Definir4]],13,0),"-")))</f>
        <v/>
      </c>
      <c r="G35" s="43" t="str">
        <f>IF(C35="","",IF(_xlfn.IFNA(VLOOKUP(C35,BaseDatos[[#All],[Llave]:[Objetivo Geográfico]],2,0),"No disponible en la Base de Datos")="","-",_xlfn.IFNA(VLOOKUP(C35,BaseDatos[[#All],[Llave]:[Objetivo Geográfico]],2,0),"No disponible en la Base de Datos")))</f>
        <v/>
      </c>
      <c r="H35" s="43" t="str">
        <f>IF(C35="","",IF(_xlfn.IFNA(VLOOKUP(C35,BaseDatos[[#All],[Llave]:[Objetivo Geográfico]],11,0),"No encontrado")="","-",_xlfn.IFNA(VLOOKUP(C35,BaseDatos[[#All],[Llave]:[Objetivo Geográfico]],11,0),"-")))</f>
        <v/>
      </c>
      <c r="I35" s="43" t="str">
        <f>IF(C35="","",IF(_xlfn.IFNA(VLOOKUP(C35,BaseDatos[[#All],[Llave]:[Objetivo Geográfico]],12,0),"No encontrado")="","-",_xlfn.IFNA(VLOOKUP(C35,BaseDatos[[#All],[Llave]:[Objetivo Geográfico]],12,0),"-")))</f>
        <v/>
      </c>
      <c r="J35" s="2" t="str">
        <f>IF(C35="","",IF(_xlfn.IFNA(VLOOKUP(C35,BaseDatos[[#All],[Llave]:[Por Definir4]],14,0),"No encontrado")="","-",_xlfn.IFNA(VLOOKUP(C35,BaseDatos[[#All],[Llave]:[Objetivo Geográfico]],14,0),"-")))</f>
        <v/>
      </c>
      <c r="K35" s="2" t="str">
        <f>IF(C35="","",IF(_xlfn.IFNA(VLOOKUP(C35,BaseDatos[[#All],[Llave]:[Por Definir4]],15,0),"No encontrado")="","-",_xlfn.IFNA(VLOOKUP(C35,BaseDatos[[#All],[Llave]:[Objetivo Geográfico]],15,0),"-")))</f>
        <v/>
      </c>
      <c r="L35" s="2" t="str">
        <f>IF(C35="","",IF(_xlfn.IFNA(VLOOKUP(C35,BaseDatos[[#All],[Llave]:[Por Definir4]],16,0),"No encontrado")="","-",_xlfn.IFNA(VLOOKUP(C35,BaseDatos[[#All],[Llave]:[Objetivo Geográfico]],16,0),"-")))</f>
        <v/>
      </c>
      <c r="M35" s="2" t="str">
        <f>IF(C35="","",IF(_xlfn.IFNA(VLOOKUP(C35,BaseDatos[[#All],[Llave]:[Por Definir4]],17,0),"No encontrado")="","-",_xlfn.IFNA(VLOOKUP(C35,BaseDatos[[#All],[Llave]:[Objetivo Geográfico]],17,0),"-")))</f>
        <v/>
      </c>
    </row>
    <row r="36" spans="1:13" x14ac:dyDescent="0.35">
      <c r="A36" s="44"/>
      <c r="B36" s="46"/>
      <c r="C36" s="44"/>
      <c r="D36" s="46"/>
      <c r="E36" s="43" t="str">
        <f>IF(C36="","",IF(_xlfn.IFNA(VLOOKUP(C36,BaseDatos[[#All],[Llave]:[Objetivo Geográfico]],6,0),"No encontrado")="","-",_xlfn.IFNA(VLOOKUP(C36,BaseDatos[[#All],[Llave]:[Objetivo Geográfico]],6,0),"-")))</f>
        <v/>
      </c>
      <c r="F36" s="45" t="str">
        <f>IF(C36="","",IF(_xlfn.IFNA(VLOOKUP(C36,BaseDatos[[#All],[Llave]:[Por Definir4]],13,0),"No encontrado")="","-",_xlfn.IFNA(VLOOKUP(C36,BaseDatos[[#All],[Llave]:[Por Definir4]],13,0),"-")))</f>
        <v/>
      </c>
      <c r="G36" s="43" t="str">
        <f>IF(C36="","",IF(_xlfn.IFNA(VLOOKUP(C36,BaseDatos[[#All],[Llave]:[Objetivo Geográfico]],2,0),"No disponible en la Base de Datos")="","-",_xlfn.IFNA(VLOOKUP(C36,BaseDatos[[#All],[Llave]:[Objetivo Geográfico]],2,0),"No disponible en la Base de Datos")))</f>
        <v/>
      </c>
      <c r="H36" s="43" t="str">
        <f>IF(C36="","",IF(_xlfn.IFNA(VLOOKUP(C36,BaseDatos[[#All],[Llave]:[Objetivo Geográfico]],11,0),"No encontrado")="","-",_xlfn.IFNA(VLOOKUP(C36,BaseDatos[[#All],[Llave]:[Objetivo Geográfico]],11,0),"-")))</f>
        <v/>
      </c>
      <c r="I36" s="43" t="str">
        <f>IF(C36="","",IF(_xlfn.IFNA(VLOOKUP(C36,BaseDatos[[#All],[Llave]:[Objetivo Geográfico]],12,0),"No encontrado")="","-",_xlfn.IFNA(VLOOKUP(C36,BaseDatos[[#All],[Llave]:[Objetivo Geográfico]],12,0),"-")))</f>
        <v/>
      </c>
      <c r="J36" s="2" t="str">
        <f>IF(C36="","",IF(_xlfn.IFNA(VLOOKUP(C36,BaseDatos[[#All],[Llave]:[Por Definir4]],14,0),"No encontrado")="","-",_xlfn.IFNA(VLOOKUP(C36,BaseDatos[[#All],[Llave]:[Objetivo Geográfico]],14,0),"-")))</f>
        <v/>
      </c>
      <c r="K36" s="2" t="str">
        <f>IF(C36="","",IF(_xlfn.IFNA(VLOOKUP(C36,BaseDatos[[#All],[Llave]:[Por Definir4]],15,0),"No encontrado")="","-",_xlfn.IFNA(VLOOKUP(C36,BaseDatos[[#All],[Llave]:[Objetivo Geográfico]],15,0),"-")))</f>
        <v/>
      </c>
      <c r="L36" s="2" t="str">
        <f>IF(C36="","",IF(_xlfn.IFNA(VLOOKUP(C36,BaseDatos[[#All],[Llave]:[Por Definir4]],16,0),"No encontrado")="","-",_xlfn.IFNA(VLOOKUP(C36,BaseDatos[[#All],[Llave]:[Objetivo Geográfico]],16,0),"-")))</f>
        <v/>
      </c>
      <c r="M36" s="2" t="str">
        <f>IF(C36="","",IF(_xlfn.IFNA(VLOOKUP(C36,BaseDatos[[#All],[Llave]:[Por Definir4]],17,0),"No encontrado")="","-",_xlfn.IFNA(VLOOKUP(C36,BaseDatos[[#All],[Llave]:[Objetivo Geográfico]],17,0),"-")))</f>
        <v/>
      </c>
    </row>
    <row r="37" spans="1:13" x14ac:dyDescent="0.35">
      <c r="A37" s="44"/>
      <c r="B37" s="46"/>
      <c r="C37" s="44"/>
      <c r="D37" s="46"/>
      <c r="E37" s="43" t="str">
        <f>IF(C37="","",IF(_xlfn.IFNA(VLOOKUP(C37,BaseDatos[[#All],[Llave]:[Objetivo Geográfico]],6,0),"No encontrado")="","-",_xlfn.IFNA(VLOOKUP(C37,BaseDatos[[#All],[Llave]:[Objetivo Geográfico]],6,0),"-")))</f>
        <v/>
      </c>
      <c r="F37" s="45" t="str">
        <f>IF(C37="","",IF(_xlfn.IFNA(VLOOKUP(C37,BaseDatos[[#All],[Llave]:[Por Definir4]],13,0),"No encontrado")="","-",_xlfn.IFNA(VLOOKUP(C37,BaseDatos[[#All],[Llave]:[Por Definir4]],13,0),"-")))</f>
        <v/>
      </c>
      <c r="G37" s="43" t="str">
        <f>IF(C37="","",IF(_xlfn.IFNA(VLOOKUP(C37,BaseDatos[[#All],[Llave]:[Objetivo Geográfico]],2,0),"No disponible en la Base de Datos")="","-",_xlfn.IFNA(VLOOKUP(C37,BaseDatos[[#All],[Llave]:[Objetivo Geográfico]],2,0),"No disponible en la Base de Datos")))</f>
        <v/>
      </c>
      <c r="H37" s="43" t="str">
        <f>IF(C37="","",IF(_xlfn.IFNA(VLOOKUP(C37,BaseDatos[[#All],[Llave]:[Objetivo Geográfico]],11,0),"No encontrado")="","-",_xlfn.IFNA(VLOOKUP(C37,BaseDatos[[#All],[Llave]:[Objetivo Geográfico]],11,0),"-")))</f>
        <v/>
      </c>
      <c r="I37" s="43" t="str">
        <f>IF(C37="","",IF(_xlfn.IFNA(VLOOKUP(C37,BaseDatos[[#All],[Llave]:[Objetivo Geográfico]],12,0),"No encontrado")="","-",_xlfn.IFNA(VLOOKUP(C37,BaseDatos[[#All],[Llave]:[Objetivo Geográfico]],12,0),"-")))</f>
        <v/>
      </c>
      <c r="J37" s="2" t="str">
        <f>IF(C37="","",IF(_xlfn.IFNA(VLOOKUP(C37,BaseDatos[[#All],[Llave]:[Por Definir4]],14,0),"No encontrado")="","-",_xlfn.IFNA(VLOOKUP(C37,BaseDatos[[#All],[Llave]:[Objetivo Geográfico]],14,0),"-")))</f>
        <v/>
      </c>
      <c r="K37" s="2" t="str">
        <f>IF(C37="","",IF(_xlfn.IFNA(VLOOKUP(C37,BaseDatos[[#All],[Llave]:[Por Definir4]],15,0),"No encontrado")="","-",_xlfn.IFNA(VLOOKUP(C37,BaseDatos[[#All],[Llave]:[Objetivo Geográfico]],15,0),"-")))</f>
        <v/>
      </c>
      <c r="L37" s="2" t="str">
        <f>IF(C37="","",IF(_xlfn.IFNA(VLOOKUP(C37,BaseDatos[[#All],[Llave]:[Por Definir4]],16,0),"No encontrado")="","-",_xlfn.IFNA(VLOOKUP(C37,BaseDatos[[#All],[Llave]:[Objetivo Geográfico]],16,0),"-")))</f>
        <v/>
      </c>
      <c r="M37" s="2" t="str">
        <f>IF(C37="","",IF(_xlfn.IFNA(VLOOKUP(C37,BaseDatos[[#All],[Llave]:[Por Definir4]],17,0),"No encontrado")="","-",_xlfn.IFNA(VLOOKUP(C37,BaseDatos[[#All],[Llave]:[Objetivo Geográfico]],17,0),"-")))</f>
        <v/>
      </c>
    </row>
    <row r="38" spans="1:13" x14ac:dyDescent="0.35">
      <c r="A38" s="44"/>
      <c r="B38" s="46"/>
      <c r="C38" s="44"/>
      <c r="D38" s="46"/>
      <c r="E38" s="43" t="str">
        <f>IF(C38="","",IF(_xlfn.IFNA(VLOOKUP(C38,BaseDatos[[#All],[Llave]:[Objetivo Geográfico]],6,0),"No encontrado")="","-",_xlfn.IFNA(VLOOKUP(C38,BaseDatos[[#All],[Llave]:[Objetivo Geográfico]],6,0),"-")))</f>
        <v/>
      </c>
      <c r="F38" s="45" t="str">
        <f>IF(C38="","",IF(_xlfn.IFNA(VLOOKUP(C38,BaseDatos[[#All],[Llave]:[Por Definir4]],13,0),"No encontrado")="","-",_xlfn.IFNA(VLOOKUP(C38,BaseDatos[[#All],[Llave]:[Por Definir4]],13,0),"-")))</f>
        <v/>
      </c>
      <c r="G38" s="43" t="str">
        <f>IF(C38="","",IF(_xlfn.IFNA(VLOOKUP(C38,BaseDatos[[#All],[Llave]:[Objetivo Geográfico]],2,0),"No disponible en la Base de Datos")="","-",_xlfn.IFNA(VLOOKUP(C38,BaseDatos[[#All],[Llave]:[Objetivo Geográfico]],2,0),"No disponible en la Base de Datos")))</f>
        <v/>
      </c>
      <c r="H38" s="43" t="str">
        <f>IF(C38="","",IF(_xlfn.IFNA(VLOOKUP(C38,BaseDatos[[#All],[Llave]:[Objetivo Geográfico]],11,0),"No encontrado")="","-",_xlfn.IFNA(VLOOKUP(C38,BaseDatos[[#All],[Llave]:[Objetivo Geográfico]],11,0),"-")))</f>
        <v/>
      </c>
      <c r="I38" s="43" t="str">
        <f>IF(C38="","",IF(_xlfn.IFNA(VLOOKUP(C38,BaseDatos[[#All],[Llave]:[Objetivo Geográfico]],12,0),"No encontrado")="","-",_xlfn.IFNA(VLOOKUP(C38,BaseDatos[[#All],[Llave]:[Objetivo Geográfico]],12,0),"-")))</f>
        <v/>
      </c>
      <c r="J38" s="2" t="str">
        <f>IF(C38="","",IF(_xlfn.IFNA(VLOOKUP(C38,BaseDatos[[#All],[Llave]:[Por Definir4]],14,0),"No encontrado")="","-",_xlfn.IFNA(VLOOKUP(C38,BaseDatos[[#All],[Llave]:[Objetivo Geográfico]],14,0),"-")))</f>
        <v/>
      </c>
      <c r="K38" s="2" t="str">
        <f>IF(C38="","",IF(_xlfn.IFNA(VLOOKUP(C38,BaseDatos[[#All],[Llave]:[Por Definir4]],15,0),"No encontrado")="","-",_xlfn.IFNA(VLOOKUP(C38,BaseDatos[[#All],[Llave]:[Objetivo Geográfico]],15,0),"-")))</f>
        <v/>
      </c>
      <c r="L38" s="2" t="str">
        <f>IF(C38="","",IF(_xlfn.IFNA(VLOOKUP(C38,BaseDatos[[#All],[Llave]:[Por Definir4]],16,0),"No encontrado")="","-",_xlfn.IFNA(VLOOKUP(C38,BaseDatos[[#All],[Llave]:[Objetivo Geográfico]],16,0),"-")))</f>
        <v/>
      </c>
      <c r="M38" s="2" t="str">
        <f>IF(C38="","",IF(_xlfn.IFNA(VLOOKUP(C38,BaseDatos[[#All],[Llave]:[Por Definir4]],17,0),"No encontrado")="","-",_xlfn.IFNA(VLOOKUP(C38,BaseDatos[[#All],[Llave]:[Objetivo Geográfico]],17,0),"-")))</f>
        <v/>
      </c>
    </row>
    <row r="39" spans="1:13" x14ac:dyDescent="0.35">
      <c r="A39" s="44"/>
      <c r="B39" s="46"/>
      <c r="C39" s="44"/>
      <c r="D39" s="46"/>
      <c r="E39" s="43" t="str">
        <f>IF(C39="","",IF(_xlfn.IFNA(VLOOKUP(C39,BaseDatos[[#All],[Llave]:[Objetivo Geográfico]],6,0),"No encontrado")="","-",_xlfn.IFNA(VLOOKUP(C39,BaseDatos[[#All],[Llave]:[Objetivo Geográfico]],6,0),"-")))</f>
        <v/>
      </c>
      <c r="F39" s="45" t="str">
        <f>IF(C39="","",IF(_xlfn.IFNA(VLOOKUP(C39,BaseDatos[[#All],[Llave]:[Por Definir4]],13,0),"No encontrado")="","-",_xlfn.IFNA(VLOOKUP(C39,BaseDatos[[#All],[Llave]:[Por Definir4]],13,0),"-")))</f>
        <v/>
      </c>
      <c r="G39" s="43" t="str">
        <f>IF(C39="","",IF(_xlfn.IFNA(VLOOKUP(C39,BaseDatos[[#All],[Llave]:[Objetivo Geográfico]],2,0),"No disponible en la Base de Datos")="","-",_xlfn.IFNA(VLOOKUP(C39,BaseDatos[[#All],[Llave]:[Objetivo Geográfico]],2,0),"No disponible en la Base de Datos")))</f>
        <v/>
      </c>
      <c r="H39" s="43" t="str">
        <f>IF(C39="","",IF(_xlfn.IFNA(VLOOKUP(C39,BaseDatos[[#All],[Llave]:[Objetivo Geográfico]],11,0),"No encontrado")="","-",_xlfn.IFNA(VLOOKUP(C39,BaseDatos[[#All],[Llave]:[Objetivo Geográfico]],11,0),"-")))</f>
        <v/>
      </c>
      <c r="I39" s="43" t="str">
        <f>IF(C39="","",IF(_xlfn.IFNA(VLOOKUP(C39,BaseDatos[[#All],[Llave]:[Objetivo Geográfico]],12,0),"No encontrado")="","-",_xlfn.IFNA(VLOOKUP(C39,BaseDatos[[#All],[Llave]:[Objetivo Geográfico]],12,0),"-")))</f>
        <v/>
      </c>
      <c r="J39" s="2" t="str">
        <f>IF(C39="","",IF(_xlfn.IFNA(VLOOKUP(C39,BaseDatos[[#All],[Llave]:[Por Definir4]],14,0),"No encontrado")="","-",_xlfn.IFNA(VLOOKUP(C39,BaseDatos[[#All],[Llave]:[Objetivo Geográfico]],14,0),"-")))</f>
        <v/>
      </c>
      <c r="K39" s="2" t="str">
        <f>IF(C39="","",IF(_xlfn.IFNA(VLOOKUP(C39,BaseDatos[[#All],[Llave]:[Por Definir4]],15,0),"No encontrado")="","-",_xlfn.IFNA(VLOOKUP(C39,BaseDatos[[#All],[Llave]:[Objetivo Geográfico]],15,0),"-")))</f>
        <v/>
      </c>
      <c r="L39" s="2" t="str">
        <f>IF(C39="","",IF(_xlfn.IFNA(VLOOKUP(C39,BaseDatos[[#All],[Llave]:[Por Definir4]],16,0),"No encontrado")="","-",_xlfn.IFNA(VLOOKUP(C39,BaseDatos[[#All],[Llave]:[Objetivo Geográfico]],16,0),"-")))</f>
        <v/>
      </c>
      <c r="M39" s="2" t="str">
        <f>IF(C39="","",IF(_xlfn.IFNA(VLOOKUP(C39,BaseDatos[[#All],[Llave]:[Por Definir4]],17,0),"No encontrado")="","-",_xlfn.IFNA(VLOOKUP(C39,BaseDatos[[#All],[Llave]:[Objetivo Geográfico]],17,0),"-")))</f>
        <v/>
      </c>
    </row>
    <row r="40" spans="1:13" x14ac:dyDescent="0.35">
      <c r="A40" s="44"/>
      <c r="B40" s="46"/>
      <c r="C40" s="44"/>
      <c r="D40" s="46"/>
      <c r="E40" s="43" t="str">
        <f>IF(C40="","",IF(_xlfn.IFNA(VLOOKUP(C40,BaseDatos[[#All],[Llave]:[Objetivo Geográfico]],6,0),"No encontrado")="","-",_xlfn.IFNA(VLOOKUP(C40,BaseDatos[[#All],[Llave]:[Objetivo Geográfico]],6,0),"-")))</f>
        <v/>
      </c>
      <c r="F40" s="45" t="str">
        <f>IF(C40="","",IF(_xlfn.IFNA(VLOOKUP(C40,BaseDatos[[#All],[Llave]:[Por Definir4]],13,0),"No encontrado")="","-",_xlfn.IFNA(VLOOKUP(C40,BaseDatos[[#All],[Llave]:[Por Definir4]],13,0),"-")))</f>
        <v/>
      </c>
      <c r="G40" s="43" t="str">
        <f>IF(C40="","",IF(_xlfn.IFNA(VLOOKUP(C40,BaseDatos[[#All],[Llave]:[Objetivo Geográfico]],2,0),"No disponible en la Base de Datos")="","-",_xlfn.IFNA(VLOOKUP(C40,BaseDatos[[#All],[Llave]:[Objetivo Geográfico]],2,0),"No disponible en la Base de Datos")))</f>
        <v/>
      </c>
      <c r="H40" s="43" t="str">
        <f>IF(C40="","",IF(_xlfn.IFNA(VLOOKUP(C40,BaseDatos[[#All],[Llave]:[Objetivo Geográfico]],11,0),"No encontrado")="","-",_xlfn.IFNA(VLOOKUP(C40,BaseDatos[[#All],[Llave]:[Objetivo Geográfico]],11,0),"-")))</f>
        <v/>
      </c>
      <c r="I40" s="43" t="str">
        <f>IF(C40="","",IF(_xlfn.IFNA(VLOOKUP(C40,BaseDatos[[#All],[Llave]:[Objetivo Geográfico]],12,0),"No encontrado")="","-",_xlfn.IFNA(VLOOKUP(C40,BaseDatos[[#All],[Llave]:[Objetivo Geográfico]],12,0),"-")))</f>
        <v/>
      </c>
      <c r="J40" s="2" t="str">
        <f>IF(C40="","",IF(_xlfn.IFNA(VLOOKUP(C40,BaseDatos[[#All],[Llave]:[Por Definir4]],14,0),"No encontrado")="","-",_xlfn.IFNA(VLOOKUP(C40,BaseDatos[[#All],[Llave]:[Objetivo Geográfico]],14,0),"-")))</f>
        <v/>
      </c>
      <c r="K40" s="2" t="str">
        <f>IF(C40="","",IF(_xlfn.IFNA(VLOOKUP(C40,BaseDatos[[#All],[Llave]:[Por Definir4]],15,0),"No encontrado")="","-",_xlfn.IFNA(VLOOKUP(C40,BaseDatos[[#All],[Llave]:[Objetivo Geográfico]],15,0),"-")))</f>
        <v/>
      </c>
      <c r="L40" s="2" t="str">
        <f>IF(C40="","",IF(_xlfn.IFNA(VLOOKUP(C40,BaseDatos[[#All],[Llave]:[Por Definir4]],16,0),"No encontrado")="","-",_xlfn.IFNA(VLOOKUP(C40,BaseDatos[[#All],[Llave]:[Objetivo Geográfico]],16,0),"-")))</f>
        <v/>
      </c>
      <c r="M40" s="2" t="str">
        <f>IF(C40="","",IF(_xlfn.IFNA(VLOOKUP(C40,BaseDatos[[#All],[Llave]:[Por Definir4]],17,0),"No encontrado")="","-",_xlfn.IFNA(VLOOKUP(C40,BaseDatos[[#All],[Llave]:[Objetivo Geográfico]],17,0),"-")))</f>
        <v/>
      </c>
    </row>
    <row r="41" spans="1:13" x14ac:dyDescent="0.35">
      <c r="A41" s="44"/>
      <c r="B41" s="46"/>
      <c r="C41" s="44"/>
      <c r="D41" s="46"/>
      <c r="E41" s="43" t="str">
        <f>IF(C41="","",IF(_xlfn.IFNA(VLOOKUP(C41,BaseDatos[[#All],[Llave]:[Objetivo Geográfico]],6,0),"No encontrado")="","-",_xlfn.IFNA(VLOOKUP(C41,BaseDatos[[#All],[Llave]:[Objetivo Geográfico]],6,0),"-")))</f>
        <v/>
      </c>
      <c r="F41" s="45" t="str">
        <f>IF(C41="","",IF(_xlfn.IFNA(VLOOKUP(C41,BaseDatos[[#All],[Llave]:[Por Definir4]],13,0),"No encontrado")="","-",_xlfn.IFNA(VLOOKUP(C41,BaseDatos[[#All],[Llave]:[Por Definir4]],13,0),"-")))</f>
        <v/>
      </c>
      <c r="G41" s="43" t="str">
        <f>IF(C41="","",IF(_xlfn.IFNA(VLOOKUP(C41,BaseDatos[[#All],[Llave]:[Objetivo Geográfico]],2,0),"No disponible en la Base de Datos")="","-",_xlfn.IFNA(VLOOKUP(C41,BaseDatos[[#All],[Llave]:[Objetivo Geográfico]],2,0),"No disponible en la Base de Datos")))</f>
        <v/>
      </c>
      <c r="H41" s="43" t="str">
        <f>IF(C41="","",IF(_xlfn.IFNA(VLOOKUP(C41,BaseDatos[[#All],[Llave]:[Objetivo Geográfico]],11,0),"No encontrado")="","-",_xlfn.IFNA(VLOOKUP(C41,BaseDatos[[#All],[Llave]:[Objetivo Geográfico]],11,0),"-")))</f>
        <v/>
      </c>
      <c r="I41" s="43" t="str">
        <f>IF(C41="","",IF(_xlfn.IFNA(VLOOKUP(C41,BaseDatos[[#All],[Llave]:[Objetivo Geográfico]],12,0),"No encontrado")="","-",_xlfn.IFNA(VLOOKUP(C41,BaseDatos[[#All],[Llave]:[Objetivo Geográfico]],12,0),"-")))</f>
        <v/>
      </c>
      <c r="J41" s="2" t="str">
        <f>IF(C41="","",IF(_xlfn.IFNA(VLOOKUP(C41,BaseDatos[[#All],[Llave]:[Por Definir4]],14,0),"No encontrado")="","-",_xlfn.IFNA(VLOOKUP(C41,BaseDatos[[#All],[Llave]:[Objetivo Geográfico]],14,0),"-")))</f>
        <v/>
      </c>
      <c r="K41" s="2" t="str">
        <f>IF(C41="","",IF(_xlfn.IFNA(VLOOKUP(C41,BaseDatos[[#All],[Llave]:[Por Definir4]],15,0),"No encontrado")="","-",_xlfn.IFNA(VLOOKUP(C41,BaseDatos[[#All],[Llave]:[Objetivo Geográfico]],15,0),"-")))</f>
        <v/>
      </c>
      <c r="L41" s="2" t="str">
        <f>IF(C41="","",IF(_xlfn.IFNA(VLOOKUP(C41,BaseDatos[[#All],[Llave]:[Por Definir4]],16,0),"No encontrado")="","-",_xlfn.IFNA(VLOOKUP(C41,BaseDatos[[#All],[Llave]:[Objetivo Geográfico]],16,0),"-")))</f>
        <v/>
      </c>
      <c r="M41" s="2" t="str">
        <f>IF(C41="","",IF(_xlfn.IFNA(VLOOKUP(C41,BaseDatos[[#All],[Llave]:[Por Definir4]],17,0),"No encontrado")="","-",_xlfn.IFNA(VLOOKUP(C41,BaseDatos[[#All],[Llave]:[Objetivo Geográfico]],17,0),"-")))</f>
        <v/>
      </c>
    </row>
    <row r="42" spans="1:13" x14ac:dyDescent="0.35">
      <c r="A42" s="44"/>
      <c r="B42" s="46"/>
      <c r="C42" s="44"/>
      <c r="D42" s="46"/>
      <c r="E42" s="43" t="str">
        <f>IF(C42="","",IF(_xlfn.IFNA(VLOOKUP(C42,BaseDatos[[#All],[Llave]:[Objetivo Geográfico]],6,0),"No encontrado")="","-",_xlfn.IFNA(VLOOKUP(C42,BaseDatos[[#All],[Llave]:[Objetivo Geográfico]],6,0),"-")))</f>
        <v/>
      </c>
      <c r="F42" s="45" t="str">
        <f>IF(C42="","",IF(_xlfn.IFNA(VLOOKUP(C42,BaseDatos[[#All],[Llave]:[Por Definir4]],13,0),"No encontrado")="","-",_xlfn.IFNA(VLOOKUP(C42,BaseDatos[[#All],[Llave]:[Por Definir4]],13,0),"-")))</f>
        <v/>
      </c>
      <c r="G42" s="43" t="str">
        <f>IF(C42="","",IF(_xlfn.IFNA(VLOOKUP(C42,BaseDatos[[#All],[Llave]:[Objetivo Geográfico]],2,0),"No disponible en la Base de Datos")="","-",_xlfn.IFNA(VLOOKUP(C42,BaseDatos[[#All],[Llave]:[Objetivo Geográfico]],2,0),"No disponible en la Base de Datos")))</f>
        <v/>
      </c>
      <c r="H42" s="43" t="str">
        <f>IF(C42="","",IF(_xlfn.IFNA(VLOOKUP(C42,BaseDatos[[#All],[Llave]:[Objetivo Geográfico]],11,0),"No encontrado")="","-",_xlfn.IFNA(VLOOKUP(C42,BaseDatos[[#All],[Llave]:[Objetivo Geográfico]],11,0),"-")))</f>
        <v/>
      </c>
      <c r="I42" s="43" t="str">
        <f>IF(C42="","",IF(_xlfn.IFNA(VLOOKUP(C42,BaseDatos[[#All],[Llave]:[Objetivo Geográfico]],12,0),"No encontrado")="","-",_xlfn.IFNA(VLOOKUP(C42,BaseDatos[[#All],[Llave]:[Objetivo Geográfico]],12,0),"-")))</f>
        <v/>
      </c>
      <c r="J42" s="2" t="str">
        <f>IF(C42="","",IF(_xlfn.IFNA(VLOOKUP(C42,BaseDatos[[#All],[Llave]:[Por Definir4]],14,0),"No encontrado")="","-",_xlfn.IFNA(VLOOKUP(C42,BaseDatos[[#All],[Llave]:[Objetivo Geográfico]],14,0),"-")))</f>
        <v/>
      </c>
      <c r="K42" s="2" t="str">
        <f>IF(C42="","",IF(_xlfn.IFNA(VLOOKUP(C42,BaseDatos[[#All],[Llave]:[Por Definir4]],15,0),"No encontrado")="","-",_xlfn.IFNA(VLOOKUP(C42,BaseDatos[[#All],[Llave]:[Objetivo Geográfico]],15,0),"-")))</f>
        <v/>
      </c>
      <c r="L42" s="2" t="str">
        <f>IF(C42="","",IF(_xlfn.IFNA(VLOOKUP(C42,BaseDatos[[#All],[Llave]:[Por Definir4]],16,0),"No encontrado")="","-",_xlfn.IFNA(VLOOKUP(C42,BaseDatos[[#All],[Llave]:[Objetivo Geográfico]],16,0),"-")))</f>
        <v/>
      </c>
      <c r="M42" s="2" t="str">
        <f>IF(C42="","",IF(_xlfn.IFNA(VLOOKUP(C42,BaseDatos[[#All],[Llave]:[Por Definir4]],17,0),"No encontrado")="","-",_xlfn.IFNA(VLOOKUP(C42,BaseDatos[[#All],[Llave]:[Objetivo Geográfico]],17,0),"-")))</f>
        <v/>
      </c>
    </row>
    <row r="43" spans="1:13" x14ac:dyDescent="0.35">
      <c r="A43" s="44"/>
      <c r="B43" s="46"/>
      <c r="C43" s="44"/>
      <c r="D43" s="46"/>
      <c r="E43" s="43" t="str">
        <f>IF(C43="","",IF(_xlfn.IFNA(VLOOKUP(C43,BaseDatos[[#All],[Llave]:[Objetivo Geográfico]],6,0),"No encontrado")="","-",_xlfn.IFNA(VLOOKUP(C43,BaseDatos[[#All],[Llave]:[Objetivo Geográfico]],6,0),"-")))</f>
        <v/>
      </c>
      <c r="F43" s="45" t="str">
        <f>IF(C43="","",IF(_xlfn.IFNA(VLOOKUP(C43,BaseDatos[[#All],[Llave]:[Por Definir4]],13,0),"No encontrado")="","-",_xlfn.IFNA(VLOOKUP(C43,BaseDatos[[#All],[Llave]:[Por Definir4]],13,0),"-")))</f>
        <v/>
      </c>
      <c r="G43" s="43" t="str">
        <f>IF(C43="","",IF(_xlfn.IFNA(VLOOKUP(C43,BaseDatos[[#All],[Llave]:[Objetivo Geográfico]],2,0),"No disponible en la Base de Datos")="","-",_xlfn.IFNA(VLOOKUP(C43,BaseDatos[[#All],[Llave]:[Objetivo Geográfico]],2,0),"No disponible en la Base de Datos")))</f>
        <v/>
      </c>
      <c r="H43" s="43" t="str">
        <f>IF(C43="","",IF(_xlfn.IFNA(VLOOKUP(C43,BaseDatos[[#All],[Llave]:[Objetivo Geográfico]],11,0),"No encontrado")="","-",_xlfn.IFNA(VLOOKUP(C43,BaseDatos[[#All],[Llave]:[Objetivo Geográfico]],11,0),"-")))</f>
        <v/>
      </c>
      <c r="I43" s="43" t="str">
        <f>IF(C43="","",IF(_xlfn.IFNA(VLOOKUP(C43,BaseDatos[[#All],[Llave]:[Objetivo Geográfico]],12,0),"No encontrado")="","-",_xlfn.IFNA(VLOOKUP(C43,BaseDatos[[#All],[Llave]:[Objetivo Geográfico]],12,0),"-")))</f>
        <v/>
      </c>
      <c r="J43" s="2" t="str">
        <f>IF(C43="","",IF(_xlfn.IFNA(VLOOKUP(C43,BaseDatos[[#All],[Llave]:[Por Definir4]],14,0),"No encontrado")="","-",_xlfn.IFNA(VLOOKUP(C43,BaseDatos[[#All],[Llave]:[Objetivo Geográfico]],14,0),"-")))</f>
        <v/>
      </c>
      <c r="K43" s="2" t="str">
        <f>IF(C43="","",IF(_xlfn.IFNA(VLOOKUP(C43,BaseDatos[[#All],[Llave]:[Por Definir4]],15,0),"No encontrado")="","-",_xlfn.IFNA(VLOOKUP(C43,BaseDatos[[#All],[Llave]:[Objetivo Geográfico]],15,0),"-")))</f>
        <v/>
      </c>
      <c r="L43" s="2" t="str">
        <f>IF(C43="","",IF(_xlfn.IFNA(VLOOKUP(C43,BaseDatos[[#All],[Llave]:[Por Definir4]],16,0),"No encontrado")="","-",_xlfn.IFNA(VLOOKUP(C43,BaseDatos[[#All],[Llave]:[Objetivo Geográfico]],16,0),"-")))</f>
        <v/>
      </c>
      <c r="M43" s="2" t="str">
        <f>IF(C43="","",IF(_xlfn.IFNA(VLOOKUP(C43,BaseDatos[[#All],[Llave]:[Por Definir4]],17,0),"No encontrado")="","-",_xlfn.IFNA(VLOOKUP(C43,BaseDatos[[#All],[Llave]:[Objetivo Geográfico]],17,0),"-")))</f>
        <v/>
      </c>
    </row>
    <row r="44" spans="1:13" x14ac:dyDescent="0.35">
      <c r="A44" s="44"/>
      <c r="B44" s="46"/>
      <c r="C44" s="44"/>
      <c r="D44" s="46"/>
      <c r="E44" s="43" t="str">
        <f>IF(C44="","",IF(_xlfn.IFNA(VLOOKUP(C44,BaseDatos[[#All],[Llave]:[Objetivo Geográfico]],6,0),"No encontrado")="","-",_xlfn.IFNA(VLOOKUP(C44,BaseDatos[[#All],[Llave]:[Objetivo Geográfico]],6,0),"-")))</f>
        <v/>
      </c>
      <c r="F44" s="45" t="str">
        <f>IF(C44="","",IF(_xlfn.IFNA(VLOOKUP(C44,BaseDatos[[#All],[Llave]:[Por Definir4]],13,0),"No encontrado")="","-",_xlfn.IFNA(VLOOKUP(C44,BaseDatos[[#All],[Llave]:[Por Definir4]],13,0),"-")))</f>
        <v/>
      </c>
      <c r="G44" s="43" t="str">
        <f>IF(C44="","",IF(_xlfn.IFNA(VLOOKUP(C44,BaseDatos[[#All],[Llave]:[Objetivo Geográfico]],2,0),"No disponible en la Base de Datos")="","-",_xlfn.IFNA(VLOOKUP(C44,BaseDatos[[#All],[Llave]:[Objetivo Geográfico]],2,0),"No disponible en la Base de Datos")))</f>
        <v/>
      </c>
      <c r="H44" s="43" t="str">
        <f>IF(C44="","",IF(_xlfn.IFNA(VLOOKUP(C44,BaseDatos[[#All],[Llave]:[Objetivo Geográfico]],11,0),"No encontrado")="","-",_xlfn.IFNA(VLOOKUP(C44,BaseDatos[[#All],[Llave]:[Objetivo Geográfico]],11,0),"-")))</f>
        <v/>
      </c>
      <c r="I44" s="43" t="str">
        <f>IF(C44="","",IF(_xlfn.IFNA(VLOOKUP(C44,BaseDatos[[#All],[Llave]:[Objetivo Geográfico]],12,0),"No encontrado")="","-",_xlfn.IFNA(VLOOKUP(C44,BaseDatos[[#All],[Llave]:[Objetivo Geográfico]],12,0),"-")))</f>
        <v/>
      </c>
      <c r="J44" s="2" t="str">
        <f>IF(C44="","",IF(_xlfn.IFNA(VLOOKUP(C44,BaseDatos[[#All],[Llave]:[Por Definir4]],14,0),"No encontrado")="","-",_xlfn.IFNA(VLOOKUP(C44,BaseDatos[[#All],[Llave]:[Objetivo Geográfico]],14,0),"-")))</f>
        <v/>
      </c>
      <c r="K44" s="2" t="str">
        <f>IF(C44="","",IF(_xlfn.IFNA(VLOOKUP(C44,BaseDatos[[#All],[Llave]:[Por Definir4]],15,0),"No encontrado")="","-",_xlfn.IFNA(VLOOKUP(C44,BaseDatos[[#All],[Llave]:[Objetivo Geográfico]],15,0),"-")))</f>
        <v/>
      </c>
      <c r="L44" s="2" t="str">
        <f>IF(C44="","",IF(_xlfn.IFNA(VLOOKUP(C44,BaseDatos[[#All],[Llave]:[Por Definir4]],16,0),"No encontrado")="","-",_xlfn.IFNA(VLOOKUP(C44,BaseDatos[[#All],[Llave]:[Objetivo Geográfico]],16,0),"-")))</f>
        <v/>
      </c>
      <c r="M44" s="2" t="str">
        <f>IF(C44="","",IF(_xlfn.IFNA(VLOOKUP(C44,BaseDatos[[#All],[Llave]:[Por Definir4]],17,0),"No encontrado")="","-",_xlfn.IFNA(VLOOKUP(C44,BaseDatos[[#All],[Llave]:[Objetivo Geográfico]],17,0),"-")))</f>
        <v/>
      </c>
    </row>
    <row r="45" spans="1:13" x14ac:dyDescent="0.35">
      <c r="A45" s="44"/>
      <c r="B45" s="46"/>
      <c r="C45" s="44"/>
      <c r="D45" s="46"/>
      <c r="E45" s="43" t="str">
        <f>IF(C45="","",IF(_xlfn.IFNA(VLOOKUP(C45,BaseDatos[[#All],[Llave]:[Objetivo Geográfico]],6,0),"No encontrado")="","-",_xlfn.IFNA(VLOOKUP(C45,BaseDatos[[#All],[Llave]:[Objetivo Geográfico]],6,0),"-")))</f>
        <v/>
      </c>
      <c r="F45" s="45" t="str">
        <f>IF(C45="","",IF(_xlfn.IFNA(VLOOKUP(C45,BaseDatos[[#All],[Llave]:[Por Definir4]],13,0),"No encontrado")="","-",_xlfn.IFNA(VLOOKUP(C45,BaseDatos[[#All],[Llave]:[Por Definir4]],13,0),"-")))</f>
        <v/>
      </c>
      <c r="G45" s="43" t="str">
        <f>IF(C45="","",IF(_xlfn.IFNA(VLOOKUP(C45,BaseDatos[[#All],[Llave]:[Objetivo Geográfico]],2,0),"No disponible en la Base de Datos")="","-",_xlfn.IFNA(VLOOKUP(C45,BaseDatos[[#All],[Llave]:[Objetivo Geográfico]],2,0),"No disponible en la Base de Datos")))</f>
        <v/>
      </c>
      <c r="H45" s="43" t="str">
        <f>IF(C45="","",IF(_xlfn.IFNA(VLOOKUP(C45,BaseDatos[[#All],[Llave]:[Objetivo Geográfico]],11,0),"No encontrado")="","-",_xlfn.IFNA(VLOOKUP(C45,BaseDatos[[#All],[Llave]:[Objetivo Geográfico]],11,0),"-")))</f>
        <v/>
      </c>
      <c r="I45" s="43" t="str">
        <f>IF(C45="","",IF(_xlfn.IFNA(VLOOKUP(C45,BaseDatos[[#All],[Llave]:[Objetivo Geográfico]],12,0),"No encontrado")="","-",_xlfn.IFNA(VLOOKUP(C45,BaseDatos[[#All],[Llave]:[Objetivo Geográfico]],12,0),"-")))</f>
        <v/>
      </c>
      <c r="J45" s="2" t="str">
        <f>IF(C45="","",IF(_xlfn.IFNA(VLOOKUP(C45,BaseDatos[[#All],[Llave]:[Por Definir4]],14,0),"No encontrado")="","-",_xlfn.IFNA(VLOOKUP(C45,BaseDatos[[#All],[Llave]:[Objetivo Geográfico]],14,0),"-")))</f>
        <v/>
      </c>
      <c r="K45" s="2" t="str">
        <f>IF(C45="","",IF(_xlfn.IFNA(VLOOKUP(C45,BaseDatos[[#All],[Llave]:[Por Definir4]],15,0),"No encontrado")="","-",_xlfn.IFNA(VLOOKUP(C45,BaseDatos[[#All],[Llave]:[Objetivo Geográfico]],15,0),"-")))</f>
        <v/>
      </c>
      <c r="L45" s="2" t="str">
        <f>IF(C45="","",IF(_xlfn.IFNA(VLOOKUP(C45,BaseDatos[[#All],[Llave]:[Por Definir4]],16,0),"No encontrado")="","-",_xlfn.IFNA(VLOOKUP(C45,BaseDatos[[#All],[Llave]:[Objetivo Geográfico]],16,0),"-")))</f>
        <v/>
      </c>
      <c r="M45" s="2" t="str">
        <f>IF(C45="","",IF(_xlfn.IFNA(VLOOKUP(C45,BaseDatos[[#All],[Llave]:[Por Definir4]],17,0),"No encontrado")="","-",_xlfn.IFNA(VLOOKUP(C45,BaseDatos[[#All],[Llave]:[Objetivo Geográfico]],17,0),"-")))</f>
        <v/>
      </c>
    </row>
    <row r="46" spans="1:13" x14ac:dyDescent="0.35">
      <c r="A46" s="44"/>
      <c r="B46" s="46"/>
      <c r="C46" s="44"/>
      <c r="D46" s="46"/>
      <c r="E46" s="43" t="str">
        <f>IF(C46="","",IF(_xlfn.IFNA(VLOOKUP(C46,BaseDatos[[#All],[Llave]:[Objetivo Geográfico]],6,0),"No encontrado")="","-",_xlfn.IFNA(VLOOKUP(C46,BaseDatos[[#All],[Llave]:[Objetivo Geográfico]],6,0),"-")))</f>
        <v/>
      </c>
      <c r="F46" s="45" t="str">
        <f>IF(C46="","",IF(_xlfn.IFNA(VLOOKUP(C46,BaseDatos[[#All],[Llave]:[Por Definir4]],13,0),"No encontrado")="","-",_xlfn.IFNA(VLOOKUP(C46,BaseDatos[[#All],[Llave]:[Por Definir4]],13,0),"-")))</f>
        <v/>
      </c>
      <c r="G46" s="43" t="str">
        <f>IF(C46="","",IF(_xlfn.IFNA(VLOOKUP(C46,BaseDatos[[#All],[Llave]:[Objetivo Geográfico]],2,0),"No disponible en la Base de Datos")="","-",_xlfn.IFNA(VLOOKUP(C46,BaseDatos[[#All],[Llave]:[Objetivo Geográfico]],2,0),"No disponible en la Base de Datos")))</f>
        <v/>
      </c>
      <c r="H46" s="43" t="str">
        <f>IF(C46="","",IF(_xlfn.IFNA(VLOOKUP(C46,BaseDatos[[#All],[Llave]:[Objetivo Geográfico]],11,0),"No encontrado")="","-",_xlfn.IFNA(VLOOKUP(C46,BaseDatos[[#All],[Llave]:[Objetivo Geográfico]],11,0),"-")))</f>
        <v/>
      </c>
      <c r="I46" s="43" t="str">
        <f>IF(C46="","",IF(_xlfn.IFNA(VLOOKUP(C46,BaseDatos[[#All],[Llave]:[Objetivo Geográfico]],12,0),"No encontrado")="","-",_xlfn.IFNA(VLOOKUP(C46,BaseDatos[[#All],[Llave]:[Objetivo Geográfico]],12,0),"-")))</f>
        <v/>
      </c>
      <c r="J46" s="2" t="str">
        <f>IF(C46="","",IF(_xlfn.IFNA(VLOOKUP(C46,BaseDatos[[#All],[Llave]:[Por Definir4]],14,0),"No encontrado")="","-",_xlfn.IFNA(VLOOKUP(C46,BaseDatos[[#All],[Llave]:[Objetivo Geográfico]],14,0),"-")))</f>
        <v/>
      </c>
      <c r="K46" s="2" t="str">
        <f>IF(C46="","",IF(_xlfn.IFNA(VLOOKUP(C46,BaseDatos[[#All],[Llave]:[Por Definir4]],15,0),"No encontrado")="","-",_xlfn.IFNA(VLOOKUP(C46,BaseDatos[[#All],[Llave]:[Objetivo Geográfico]],15,0),"-")))</f>
        <v/>
      </c>
      <c r="L46" s="2" t="str">
        <f>IF(C46="","",IF(_xlfn.IFNA(VLOOKUP(C46,BaseDatos[[#All],[Llave]:[Por Definir4]],16,0),"No encontrado")="","-",_xlfn.IFNA(VLOOKUP(C46,BaseDatos[[#All],[Llave]:[Objetivo Geográfico]],16,0),"-")))</f>
        <v/>
      </c>
      <c r="M46" s="2" t="str">
        <f>IF(C46="","",IF(_xlfn.IFNA(VLOOKUP(C46,BaseDatos[[#All],[Llave]:[Por Definir4]],17,0),"No encontrado")="","-",_xlfn.IFNA(VLOOKUP(C46,BaseDatos[[#All],[Llave]:[Objetivo Geográfico]],17,0),"-")))</f>
        <v/>
      </c>
    </row>
    <row r="47" spans="1:13" x14ac:dyDescent="0.35">
      <c r="A47" s="44"/>
      <c r="B47" s="46"/>
      <c r="C47" s="44"/>
      <c r="D47" s="46"/>
      <c r="E47" s="43" t="str">
        <f>IF(C47="","",IF(_xlfn.IFNA(VLOOKUP(C47,BaseDatos[[#All],[Llave]:[Objetivo Geográfico]],6,0),"No encontrado")="","-",_xlfn.IFNA(VLOOKUP(C47,BaseDatos[[#All],[Llave]:[Objetivo Geográfico]],6,0),"-")))</f>
        <v/>
      </c>
      <c r="F47" s="45" t="str">
        <f>IF(C47="","",IF(_xlfn.IFNA(VLOOKUP(C47,BaseDatos[[#All],[Llave]:[Por Definir4]],13,0),"No encontrado")="","-",_xlfn.IFNA(VLOOKUP(C47,BaseDatos[[#All],[Llave]:[Por Definir4]],13,0),"-")))</f>
        <v/>
      </c>
      <c r="G47" s="43" t="str">
        <f>IF(C47="","",IF(_xlfn.IFNA(VLOOKUP(C47,BaseDatos[[#All],[Llave]:[Objetivo Geográfico]],2,0),"No disponible en la Base de Datos")="","-",_xlfn.IFNA(VLOOKUP(C47,BaseDatos[[#All],[Llave]:[Objetivo Geográfico]],2,0),"No disponible en la Base de Datos")))</f>
        <v/>
      </c>
      <c r="H47" s="43" t="str">
        <f>IF(C47="","",IF(_xlfn.IFNA(VLOOKUP(C47,BaseDatos[[#All],[Llave]:[Objetivo Geográfico]],11,0),"No encontrado")="","-",_xlfn.IFNA(VLOOKUP(C47,BaseDatos[[#All],[Llave]:[Objetivo Geográfico]],11,0),"-")))</f>
        <v/>
      </c>
      <c r="I47" s="43" t="str">
        <f>IF(C47="","",IF(_xlfn.IFNA(VLOOKUP(C47,BaseDatos[[#All],[Llave]:[Objetivo Geográfico]],12,0),"No encontrado")="","-",_xlfn.IFNA(VLOOKUP(C47,BaseDatos[[#All],[Llave]:[Objetivo Geográfico]],12,0),"-")))</f>
        <v/>
      </c>
      <c r="J47" s="2" t="str">
        <f>IF(C47="","",IF(_xlfn.IFNA(VLOOKUP(C47,BaseDatos[[#All],[Llave]:[Por Definir4]],14,0),"No encontrado")="","-",_xlfn.IFNA(VLOOKUP(C47,BaseDatos[[#All],[Llave]:[Objetivo Geográfico]],14,0),"-")))</f>
        <v/>
      </c>
      <c r="K47" s="2" t="str">
        <f>IF(C47="","",IF(_xlfn.IFNA(VLOOKUP(C47,BaseDatos[[#All],[Llave]:[Por Definir4]],15,0),"No encontrado")="","-",_xlfn.IFNA(VLOOKUP(C47,BaseDatos[[#All],[Llave]:[Objetivo Geográfico]],15,0),"-")))</f>
        <v/>
      </c>
      <c r="L47" s="2" t="str">
        <f>IF(C47="","",IF(_xlfn.IFNA(VLOOKUP(C47,BaseDatos[[#All],[Llave]:[Por Definir4]],16,0),"No encontrado")="","-",_xlfn.IFNA(VLOOKUP(C47,BaseDatos[[#All],[Llave]:[Objetivo Geográfico]],16,0),"-")))</f>
        <v/>
      </c>
      <c r="M47" s="2" t="str">
        <f>IF(C47="","",IF(_xlfn.IFNA(VLOOKUP(C47,BaseDatos[[#All],[Llave]:[Por Definir4]],17,0),"No encontrado")="","-",_xlfn.IFNA(VLOOKUP(C47,BaseDatos[[#All],[Llave]:[Objetivo Geográfico]],17,0),"-")))</f>
        <v/>
      </c>
    </row>
    <row r="48" spans="1:13" x14ac:dyDescent="0.35">
      <c r="A48" s="44"/>
      <c r="B48" s="46"/>
      <c r="C48" s="44"/>
      <c r="D48" s="46"/>
      <c r="E48" s="43" t="str">
        <f>IF(C48="","",IF(_xlfn.IFNA(VLOOKUP(C48,BaseDatos[[#All],[Llave]:[Objetivo Geográfico]],6,0),"No encontrado")="","-",_xlfn.IFNA(VLOOKUP(C48,BaseDatos[[#All],[Llave]:[Objetivo Geográfico]],6,0),"-")))</f>
        <v/>
      </c>
      <c r="F48" s="45" t="str">
        <f>IF(C48="","",IF(_xlfn.IFNA(VLOOKUP(C48,BaseDatos[[#All],[Llave]:[Por Definir4]],13,0),"No encontrado")="","-",_xlfn.IFNA(VLOOKUP(C48,BaseDatos[[#All],[Llave]:[Por Definir4]],13,0),"-")))</f>
        <v/>
      </c>
      <c r="G48" s="43" t="str">
        <f>IF(C48="","",IF(_xlfn.IFNA(VLOOKUP(C48,BaseDatos[[#All],[Llave]:[Objetivo Geográfico]],2,0),"No disponible en la Base de Datos")="","-",_xlfn.IFNA(VLOOKUP(C48,BaseDatos[[#All],[Llave]:[Objetivo Geográfico]],2,0),"No disponible en la Base de Datos")))</f>
        <v/>
      </c>
      <c r="H48" s="43" t="str">
        <f>IF(C48="","",IF(_xlfn.IFNA(VLOOKUP(C48,BaseDatos[[#All],[Llave]:[Objetivo Geográfico]],11,0),"No encontrado")="","-",_xlfn.IFNA(VLOOKUP(C48,BaseDatos[[#All],[Llave]:[Objetivo Geográfico]],11,0),"-")))</f>
        <v/>
      </c>
      <c r="I48" s="43" t="str">
        <f>IF(C48="","",IF(_xlfn.IFNA(VLOOKUP(C48,BaseDatos[[#All],[Llave]:[Objetivo Geográfico]],12,0),"No encontrado")="","-",_xlfn.IFNA(VLOOKUP(C48,BaseDatos[[#All],[Llave]:[Objetivo Geográfico]],12,0),"-")))</f>
        <v/>
      </c>
      <c r="J48" s="2" t="str">
        <f>IF(C48="","",IF(_xlfn.IFNA(VLOOKUP(C48,BaseDatos[[#All],[Llave]:[Por Definir4]],14,0),"No encontrado")="","-",_xlfn.IFNA(VLOOKUP(C48,BaseDatos[[#All],[Llave]:[Objetivo Geográfico]],14,0),"-")))</f>
        <v/>
      </c>
      <c r="K48" s="2" t="str">
        <f>IF(C48="","",IF(_xlfn.IFNA(VLOOKUP(C48,BaseDatos[[#All],[Llave]:[Por Definir4]],15,0),"No encontrado")="","-",_xlfn.IFNA(VLOOKUP(C48,BaseDatos[[#All],[Llave]:[Objetivo Geográfico]],15,0),"-")))</f>
        <v/>
      </c>
      <c r="L48" s="2" t="str">
        <f>IF(C48="","",IF(_xlfn.IFNA(VLOOKUP(C48,BaseDatos[[#All],[Llave]:[Por Definir4]],16,0),"No encontrado")="","-",_xlfn.IFNA(VLOOKUP(C48,BaseDatos[[#All],[Llave]:[Objetivo Geográfico]],16,0),"-")))</f>
        <v/>
      </c>
      <c r="M48" s="2" t="str">
        <f>IF(C48="","",IF(_xlfn.IFNA(VLOOKUP(C48,BaseDatos[[#All],[Llave]:[Por Definir4]],17,0),"No encontrado")="","-",_xlfn.IFNA(VLOOKUP(C48,BaseDatos[[#All],[Llave]:[Objetivo Geográfico]],17,0),"-")))</f>
        <v/>
      </c>
    </row>
    <row r="49" spans="1:13" x14ac:dyDescent="0.35">
      <c r="A49" s="44"/>
      <c r="B49" s="46"/>
      <c r="C49" s="44"/>
      <c r="D49" s="46"/>
      <c r="E49" s="43" t="str">
        <f>IF(C49="","",IF(_xlfn.IFNA(VLOOKUP(C49,BaseDatos[[#All],[Llave]:[Objetivo Geográfico]],6,0),"No encontrado")="","-",_xlfn.IFNA(VLOOKUP(C49,BaseDatos[[#All],[Llave]:[Objetivo Geográfico]],6,0),"-")))</f>
        <v/>
      </c>
      <c r="F49" s="45" t="str">
        <f>IF(C49="","",IF(_xlfn.IFNA(VLOOKUP(C49,BaseDatos[[#All],[Llave]:[Por Definir4]],13,0),"No encontrado")="","-",_xlfn.IFNA(VLOOKUP(C49,BaseDatos[[#All],[Llave]:[Por Definir4]],13,0),"-")))</f>
        <v/>
      </c>
      <c r="G49" s="43" t="str">
        <f>IF(C49="","",IF(_xlfn.IFNA(VLOOKUP(C49,BaseDatos[[#All],[Llave]:[Objetivo Geográfico]],2,0),"No disponible en la Base de Datos")="","-",_xlfn.IFNA(VLOOKUP(C49,BaseDatos[[#All],[Llave]:[Objetivo Geográfico]],2,0),"No disponible en la Base de Datos")))</f>
        <v/>
      </c>
      <c r="H49" s="43" t="str">
        <f>IF(C49="","",IF(_xlfn.IFNA(VLOOKUP(C49,BaseDatos[[#All],[Llave]:[Objetivo Geográfico]],11,0),"No encontrado")="","-",_xlfn.IFNA(VLOOKUP(C49,BaseDatos[[#All],[Llave]:[Objetivo Geográfico]],11,0),"-")))</f>
        <v/>
      </c>
      <c r="I49" s="43" t="str">
        <f>IF(C49="","",IF(_xlfn.IFNA(VLOOKUP(C49,BaseDatos[[#All],[Llave]:[Objetivo Geográfico]],12,0),"No encontrado")="","-",_xlfn.IFNA(VLOOKUP(C49,BaseDatos[[#All],[Llave]:[Objetivo Geográfico]],12,0),"-")))</f>
        <v/>
      </c>
      <c r="J49" s="2" t="str">
        <f>IF(C49="","",IF(_xlfn.IFNA(VLOOKUP(C49,BaseDatos[[#All],[Llave]:[Por Definir4]],14,0),"No encontrado")="","-",_xlfn.IFNA(VLOOKUP(C49,BaseDatos[[#All],[Llave]:[Objetivo Geográfico]],14,0),"-")))</f>
        <v/>
      </c>
      <c r="K49" s="2" t="str">
        <f>IF(C49="","",IF(_xlfn.IFNA(VLOOKUP(C49,BaseDatos[[#All],[Llave]:[Por Definir4]],15,0),"No encontrado")="","-",_xlfn.IFNA(VLOOKUP(C49,BaseDatos[[#All],[Llave]:[Objetivo Geográfico]],15,0),"-")))</f>
        <v/>
      </c>
      <c r="L49" s="2" t="str">
        <f>IF(C49="","",IF(_xlfn.IFNA(VLOOKUP(C49,BaseDatos[[#All],[Llave]:[Por Definir4]],16,0),"No encontrado")="","-",_xlfn.IFNA(VLOOKUP(C49,BaseDatos[[#All],[Llave]:[Objetivo Geográfico]],16,0),"-")))</f>
        <v/>
      </c>
      <c r="M49" s="2" t="str">
        <f>IF(C49="","",IF(_xlfn.IFNA(VLOOKUP(C49,BaseDatos[[#All],[Llave]:[Por Definir4]],17,0),"No encontrado")="","-",_xlfn.IFNA(VLOOKUP(C49,BaseDatos[[#All],[Llave]:[Objetivo Geográfico]],17,0),"-")))</f>
        <v/>
      </c>
    </row>
    <row r="50" spans="1:13" x14ac:dyDescent="0.35">
      <c r="A50" s="44"/>
      <c r="B50" s="46"/>
      <c r="C50" s="44"/>
      <c r="D50" s="46"/>
      <c r="E50" s="43" t="str">
        <f>IF(C50="","",IF(_xlfn.IFNA(VLOOKUP(C50,BaseDatos[[#All],[Llave]:[Objetivo Geográfico]],6,0),"No encontrado")="","-",_xlfn.IFNA(VLOOKUP(C50,BaseDatos[[#All],[Llave]:[Objetivo Geográfico]],6,0),"-")))</f>
        <v/>
      </c>
      <c r="F50" s="45" t="str">
        <f>IF(C50="","",IF(_xlfn.IFNA(VLOOKUP(C50,BaseDatos[[#All],[Llave]:[Por Definir4]],13,0),"No encontrado")="","-",_xlfn.IFNA(VLOOKUP(C50,BaseDatos[[#All],[Llave]:[Por Definir4]],13,0),"-")))</f>
        <v/>
      </c>
      <c r="G50" s="43" t="str">
        <f>IF(C50="","",IF(_xlfn.IFNA(VLOOKUP(C50,BaseDatos[[#All],[Llave]:[Objetivo Geográfico]],2,0),"No disponible en la Base de Datos")="","-",_xlfn.IFNA(VLOOKUP(C50,BaseDatos[[#All],[Llave]:[Objetivo Geográfico]],2,0),"No disponible en la Base de Datos")))</f>
        <v/>
      </c>
      <c r="H50" s="43" t="str">
        <f>IF(C50="","",IF(_xlfn.IFNA(VLOOKUP(C50,BaseDatos[[#All],[Llave]:[Objetivo Geográfico]],11,0),"No encontrado")="","-",_xlfn.IFNA(VLOOKUP(C50,BaseDatos[[#All],[Llave]:[Objetivo Geográfico]],11,0),"-")))</f>
        <v/>
      </c>
      <c r="I50" s="43" t="str">
        <f>IF(C50="","",IF(_xlfn.IFNA(VLOOKUP(C50,BaseDatos[[#All],[Llave]:[Objetivo Geográfico]],12,0),"No encontrado")="","-",_xlfn.IFNA(VLOOKUP(C50,BaseDatos[[#All],[Llave]:[Objetivo Geográfico]],12,0),"-")))</f>
        <v/>
      </c>
      <c r="J50" s="2" t="str">
        <f>IF(C50="","",IF(_xlfn.IFNA(VLOOKUP(C50,BaseDatos[[#All],[Llave]:[Por Definir4]],14,0),"No encontrado")="","-",_xlfn.IFNA(VLOOKUP(C50,BaseDatos[[#All],[Llave]:[Objetivo Geográfico]],14,0),"-")))</f>
        <v/>
      </c>
      <c r="K50" s="2" t="str">
        <f>IF(C50="","",IF(_xlfn.IFNA(VLOOKUP(C50,BaseDatos[[#All],[Llave]:[Por Definir4]],15,0),"No encontrado")="","-",_xlfn.IFNA(VLOOKUP(C50,BaseDatos[[#All],[Llave]:[Objetivo Geográfico]],15,0),"-")))</f>
        <v/>
      </c>
      <c r="L50" s="2" t="str">
        <f>IF(C50="","",IF(_xlfn.IFNA(VLOOKUP(C50,BaseDatos[[#All],[Llave]:[Por Definir4]],16,0),"No encontrado")="","-",_xlfn.IFNA(VLOOKUP(C50,BaseDatos[[#All],[Llave]:[Objetivo Geográfico]],16,0),"-")))</f>
        <v/>
      </c>
      <c r="M50" s="2" t="str">
        <f>IF(C50="","",IF(_xlfn.IFNA(VLOOKUP(C50,BaseDatos[[#All],[Llave]:[Por Definir4]],17,0),"No encontrado")="","-",_xlfn.IFNA(VLOOKUP(C50,BaseDatos[[#All],[Llave]:[Objetivo Geográfico]],17,0),"-")))</f>
        <v/>
      </c>
    </row>
    <row r="51" spans="1:13" x14ac:dyDescent="0.35">
      <c r="A51" s="44"/>
      <c r="B51" s="46"/>
      <c r="C51" s="44"/>
      <c r="D51" s="46"/>
      <c r="E51" s="43" t="str">
        <f>IF(C51="","",IF(_xlfn.IFNA(VLOOKUP(C51,BaseDatos[[#All],[Llave]:[Objetivo Geográfico]],6,0),"No encontrado")="","-",_xlfn.IFNA(VLOOKUP(C51,BaseDatos[[#All],[Llave]:[Objetivo Geográfico]],6,0),"-")))</f>
        <v/>
      </c>
      <c r="F51" s="45" t="str">
        <f>IF(C51="","",IF(_xlfn.IFNA(VLOOKUP(C51,BaseDatos[[#All],[Llave]:[Por Definir4]],13,0),"No encontrado")="","-",_xlfn.IFNA(VLOOKUP(C51,BaseDatos[[#All],[Llave]:[Por Definir4]],13,0),"-")))</f>
        <v/>
      </c>
      <c r="G51" s="43" t="str">
        <f>IF(C51="","",IF(_xlfn.IFNA(VLOOKUP(C51,BaseDatos[[#All],[Llave]:[Objetivo Geográfico]],2,0),"No disponible en la Base de Datos")="","-",_xlfn.IFNA(VLOOKUP(C51,BaseDatos[[#All],[Llave]:[Objetivo Geográfico]],2,0),"No disponible en la Base de Datos")))</f>
        <v/>
      </c>
      <c r="H51" s="43" t="str">
        <f>IF(C51="","",IF(_xlfn.IFNA(VLOOKUP(C51,BaseDatos[[#All],[Llave]:[Objetivo Geográfico]],11,0),"No encontrado")="","-",_xlfn.IFNA(VLOOKUP(C51,BaseDatos[[#All],[Llave]:[Objetivo Geográfico]],11,0),"-")))</f>
        <v/>
      </c>
      <c r="I51" s="43" t="str">
        <f>IF(C51="","",IF(_xlfn.IFNA(VLOOKUP(C51,BaseDatos[[#All],[Llave]:[Objetivo Geográfico]],12,0),"No encontrado")="","-",_xlfn.IFNA(VLOOKUP(C51,BaseDatos[[#All],[Llave]:[Objetivo Geográfico]],12,0),"-")))</f>
        <v/>
      </c>
      <c r="J51" s="2" t="str">
        <f>IF(C51="","",IF(_xlfn.IFNA(VLOOKUP(C51,BaseDatos[[#All],[Llave]:[Por Definir4]],14,0),"No encontrado")="","-",_xlfn.IFNA(VLOOKUP(C51,BaseDatos[[#All],[Llave]:[Objetivo Geográfico]],14,0),"-")))</f>
        <v/>
      </c>
      <c r="K51" s="2" t="str">
        <f>IF(C51="","",IF(_xlfn.IFNA(VLOOKUP(C51,BaseDatos[[#All],[Llave]:[Por Definir4]],15,0),"No encontrado")="","-",_xlfn.IFNA(VLOOKUP(C51,BaseDatos[[#All],[Llave]:[Objetivo Geográfico]],15,0),"-")))</f>
        <v/>
      </c>
      <c r="L51" s="2" t="str">
        <f>IF(C51="","",IF(_xlfn.IFNA(VLOOKUP(C51,BaseDatos[[#All],[Llave]:[Por Definir4]],16,0),"No encontrado")="","-",_xlfn.IFNA(VLOOKUP(C51,BaseDatos[[#All],[Llave]:[Objetivo Geográfico]],16,0),"-")))</f>
        <v/>
      </c>
      <c r="M51" s="2" t="str">
        <f>IF(C51="","",IF(_xlfn.IFNA(VLOOKUP(C51,BaseDatos[[#All],[Llave]:[Por Definir4]],17,0),"No encontrado")="","-",_xlfn.IFNA(VLOOKUP(C51,BaseDatos[[#All],[Llave]:[Objetivo Geográfico]],17,0),"-")))</f>
        <v/>
      </c>
    </row>
    <row r="52" spans="1:13" x14ac:dyDescent="0.35">
      <c r="A52" s="44"/>
      <c r="B52" s="46"/>
      <c r="C52" s="44"/>
      <c r="D52" s="46"/>
      <c r="E52" s="43" t="str">
        <f>IF(C52="","",IF(_xlfn.IFNA(VLOOKUP(C52,BaseDatos[[#All],[Llave]:[Objetivo Geográfico]],6,0),"No encontrado")="","-",_xlfn.IFNA(VLOOKUP(C52,BaseDatos[[#All],[Llave]:[Objetivo Geográfico]],6,0),"-")))</f>
        <v/>
      </c>
      <c r="F52" s="45" t="str">
        <f>IF(C52="","",IF(_xlfn.IFNA(VLOOKUP(C52,BaseDatos[[#All],[Llave]:[Por Definir4]],13,0),"No encontrado")="","-",_xlfn.IFNA(VLOOKUP(C52,BaseDatos[[#All],[Llave]:[Por Definir4]],13,0),"-")))</f>
        <v/>
      </c>
      <c r="G52" s="43" t="str">
        <f>IF(C52="","",IF(_xlfn.IFNA(VLOOKUP(C52,BaseDatos[[#All],[Llave]:[Objetivo Geográfico]],2,0),"No disponible en la Base de Datos")="","-",_xlfn.IFNA(VLOOKUP(C52,BaseDatos[[#All],[Llave]:[Objetivo Geográfico]],2,0),"No disponible en la Base de Datos")))</f>
        <v/>
      </c>
      <c r="H52" s="43" t="str">
        <f>IF(C52="","",IF(_xlfn.IFNA(VLOOKUP(C52,BaseDatos[[#All],[Llave]:[Objetivo Geográfico]],11,0),"No encontrado")="","-",_xlfn.IFNA(VLOOKUP(C52,BaseDatos[[#All],[Llave]:[Objetivo Geográfico]],11,0),"-")))</f>
        <v/>
      </c>
      <c r="I52" s="43" t="str">
        <f>IF(C52="","",IF(_xlfn.IFNA(VLOOKUP(C52,BaseDatos[[#All],[Llave]:[Objetivo Geográfico]],12,0),"No encontrado")="","-",_xlfn.IFNA(VLOOKUP(C52,BaseDatos[[#All],[Llave]:[Objetivo Geográfico]],12,0),"-")))</f>
        <v/>
      </c>
      <c r="J52" s="2" t="str">
        <f>IF(C52="","",IF(_xlfn.IFNA(VLOOKUP(C52,BaseDatos[[#All],[Llave]:[Por Definir4]],14,0),"No encontrado")="","-",_xlfn.IFNA(VLOOKUP(C52,BaseDatos[[#All],[Llave]:[Objetivo Geográfico]],14,0),"-")))</f>
        <v/>
      </c>
      <c r="K52" s="2" t="str">
        <f>IF(C52="","",IF(_xlfn.IFNA(VLOOKUP(C52,BaseDatos[[#All],[Llave]:[Por Definir4]],15,0),"No encontrado")="","-",_xlfn.IFNA(VLOOKUP(C52,BaseDatos[[#All],[Llave]:[Objetivo Geográfico]],15,0),"-")))</f>
        <v/>
      </c>
      <c r="L52" s="2" t="str">
        <f>IF(C52="","",IF(_xlfn.IFNA(VLOOKUP(C52,BaseDatos[[#All],[Llave]:[Por Definir4]],16,0),"No encontrado")="","-",_xlfn.IFNA(VLOOKUP(C52,BaseDatos[[#All],[Llave]:[Objetivo Geográfico]],16,0),"-")))</f>
        <v/>
      </c>
      <c r="M52" s="2" t="str">
        <f>IF(C52="","",IF(_xlfn.IFNA(VLOOKUP(C52,BaseDatos[[#All],[Llave]:[Por Definir4]],17,0),"No encontrado")="","-",_xlfn.IFNA(VLOOKUP(C52,BaseDatos[[#All],[Llave]:[Objetivo Geográfico]],17,0),"-")))</f>
        <v/>
      </c>
    </row>
    <row r="53" spans="1:13" x14ac:dyDescent="0.35">
      <c r="A53" s="44"/>
      <c r="B53" s="46"/>
      <c r="C53" s="44"/>
      <c r="D53" s="46"/>
      <c r="E53" s="43" t="str">
        <f>IF(C53="","",IF(_xlfn.IFNA(VLOOKUP(C53,BaseDatos[[#All],[Llave]:[Objetivo Geográfico]],6,0),"No encontrado")="","-",_xlfn.IFNA(VLOOKUP(C53,BaseDatos[[#All],[Llave]:[Objetivo Geográfico]],6,0),"-")))</f>
        <v/>
      </c>
      <c r="F53" s="45" t="str">
        <f>IF(C53="","",IF(_xlfn.IFNA(VLOOKUP(C53,BaseDatos[[#All],[Llave]:[Por Definir4]],13,0),"No encontrado")="","-",_xlfn.IFNA(VLOOKUP(C53,BaseDatos[[#All],[Llave]:[Por Definir4]],13,0),"-")))</f>
        <v/>
      </c>
      <c r="G53" s="43" t="str">
        <f>IF(C53="","",IF(_xlfn.IFNA(VLOOKUP(C53,BaseDatos[[#All],[Llave]:[Objetivo Geográfico]],2,0),"No disponible en la Base de Datos")="","-",_xlfn.IFNA(VLOOKUP(C53,BaseDatos[[#All],[Llave]:[Objetivo Geográfico]],2,0),"No disponible en la Base de Datos")))</f>
        <v/>
      </c>
      <c r="H53" s="43" t="str">
        <f>IF(C53="","",IF(_xlfn.IFNA(VLOOKUP(C53,BaseDatos[[#All],[Llave]:[Objetivo Geográfico]],11,0),"No encontrado")="","-",_xlfn.IFNA(VLOOKUP(C53,BaseDatos[[#All],[Llave]:[Objetivo Geográfico]],11,0),"-")))</f>
        <v/>
      </c>
      <c r="I53" s="43" t="str">
        <f>IF(C53="","",IF(_xlfn.IFNA(VLOOKUP(C53,BaseDatos[[#All],[Llave]:[Objetivo Geográfico]],12,0),"No encontrado")="","-",_xlfn.IFNA(VLOOKUP(C53,BaseDatos[[#All],[Llave]:[Objetivo Geográfico]],12,0),"-")))</f>
        <v/>
      </c>
      <c r="J53" s="2" t="str">
        <f>IF(C53="","",IF(_xlfn.IFNA(VLOOKUP(C53,BaseDatos[[#All],[Llave]:[Por Definir4]],14,0),"No encontrado")="","-",_xlfn.IFNA(VLOOKUP(C53,BaseDatos[[#All],[Llave]:[Objetivo Geográfico]],14,0),"-")))</f>
        <v/>
      </c>
      <c r="K53" s="2" t="str">
        <f>IF(C53="","",IF(_xlfn.IFNA(VLOOKUP(C53,BaseDatos[[#All],[Llave]:[Por Definir4]],15,0),"No encontrado")="","-",_xlfn.IFNA(VLOOKUP(C53,BaseDatos[[#All],[Llave]:[Objetivo Geográfico]],15,0),"-")))</f>
        <v/>
      </c>
      <c r="L53" s="2" t="str">
        <f>IF(C53="","",IF(_xlfn.IFNA(VLOOKUP(C53,BaseDatos[[#All],[Llave]:[Por Definir4]],16,0),"No encontrado")="","-",_xlfn.IFNA(VLOOKUP(C53,BaseDatos[[#All],[Llave]:[Objetivo Geográfico]],16,0),"-")))</f>
        <v/>
      </c>
      <c r="M53" s="2" t="str">
        <f>IF(C53="","",IF(_xlfn.IFNA(VLOOKUP(C53,BaseDatos[[#All],[Llave]:[Por Definir4]],17,0),"No encontrado")="","-",_xlfn.IFNA(VLOOKUP(C53,BaseDatos[[#All],[Llave]:[Objetivo Geográfico]],17,0),"-")))</f>
        <v/>
      </c>
    </row>
    <row r="54" spans="1:13" x14ac:dyDescent="0.35">
      <c r="A54" s="44"/>
      <c r="B54" s="46"/>
      <c r="C54" s="44"/>
      <c r="D54" s="46"/>
      <c r="E54" s="43" t="str">
        <f>IF(C54="","",IF(_xlfn.IFNA(VLOOKUP(C54,BaseDatos[[#All],[Llave]:[Objetivo Geográfico]],6,0),"No encontrado")="","-",_xlfn.IFNA(VLOOKUP(C54,BaseDatos[[#All],[Llave]:[Objetivo Geográfico]],6,0),"-")))</f>
        <v/>
      </c>
      <c r="F54" s="45" t="str">
        <f>IF(C54="","",IF(_xlfn.IFNA(VLOOKUP(C54,BaseDatos[[#All],[Llave]:[Por Definir4]],13,0),"No encontrado")="","-",_xlfn.IFNA(VLOOKUP(C54,BaseDatos[[#All],[Llave]:[Por Definir4]],13,0),"-")))</f>
        <v/>
      </c>
      <c r="G54" s="43" t="str">
        <f>IF(C54="","",IF(_xlfn.IFNA(VLOOKUP(C54,BaseDatos[[#All],[Llave]:[Objetivo Geográfico]],2,0),"No disponible en la Base de Datos")="","-",_xlfn.IFNA(VLOOKUP(C54,BaseDatos[[#All],[Llave]:[Objetivo Geográfico]],2,0),"No disponible en la Base de Datos")))</f>
        <v/>
      </c>
      <c r="H54" s="43" t="str">
        <f>IF(C54="","",IF(_xlfn.IFNA(VLOOKUP(C54,BaseDatos[[#All],[Llave]:[Objetivo Geográfico]],11,0),"No encontrado")="","-",_xlfn.IFNA(VLOOKUP(C54,BaseDatos[[#All],[Llave]:[Objetivo Geográfico]],11,0),"-")))</f>
        <v/>
      </c>
      <c r="I54" s="43" t="str">
        <f>IF(C54="","",IF(_xlfn.IFNA(VLOOKUP(C54,BaseDatos[[#All],[Llave]:[Objetivo Geográfico]],12,0),"No encontrado")="","-",_xlfn.IFNA(VLOOKUP(C54,BaseDatos[[#All],[Llave]:[Objetivo Geográfico]],12,0),"-")))</f>
        <v/>
      </c>
      <c r="J54" s="2" t="str">
        <f>IF(C54="","",IF(_xlfn.IFNA(VLOOKUP(C54,BaseDatos[[#All],[Llave]:[Por Definir4]],14,0),"No encontrado")="","-",_xlfn.IFNA(VLOOKUP(C54,BaseDatos[[#All],[Llave]:[Objetivo Geográfico]],14,0),"-")))</f>
        <v/>
      </c>
      <c r="K54" s="2" t="str">
        <f>IF(C54="","",IF(_xlfn.IFNA(VLOOKUP(C54,BaseDatos[[#All],[Llave]:[Por Definir4]],15,0),"No encontrado")="","-",_xlfn.IFNA(VLOOKUP(C54,BaseDatos[[#All],[Llave]:[Objetivo Geográfico]],15,0),"-")))</f>
        <v/>
      </c>
      <c r="L54" s="2" t="str">
        <f>IF(C54="","",IF(_xlfn.IFNA(VLOOKUP(C54,BaseDatos[[#All],[Llave]:[Por Definir4]],16,0),"No encontrado")="","-",_xlfn.IFNA(VLOOKUP(C54,BaseDatos[[#All],[Llave]:[Objetivo Geográfico]],16,0),"-")))</f>
        <v/>
      </c>
      <c r="M54" s="2" t="str">
        <f>IF(C54="","",IF(_xlfn.IFNA(VLOOKUP(C54,BaseDatos[[#All],[Llave]:[Por Definir4]],17,0),"No encontrado")="","-",_xlfn.IFNA(VLOOKUP(C54,BaseDatos[[#All],[Llave]:[Objetivo Geográfico]],17,0),"-")))</f>
        <v/>
      </c>
    </row>
    <row r="55" spans="1:13" x14ac:dyDescent="0.35">
      <c r="A55" s="44"/>
      <c r="B55" s="46"/>
      <c r="C55" s="44"/>
      <c r="D55" s="46"/>
      <c r="E55" s="43" t="str">
        <f>IF(C55="","",IF(_xlfn.IFNA(VLOOKUP(C55,BaseDatos[[#All],[Llave]:[Objetivo Geográfico]],6,0),"No encontrado")="","-",_xlfn.IFNA(VLOOKUP(C55,BaseDatos[[#All],[Llave]:[Objetivo Geográfico]],6,0),"-")))</f>
        <v/>
      </c>
      <c r="F55" s="45" t="str">
        <f>IF(C55="","",IF(_xlfn.IFNA(VLOOKUP(C55,BaseDatos[[#All],[Llave]:[Por Definir4]],13,0),"No encontrado")="","-",_xlfn.IFNA(VLOOKUP(C55,BaseDatos[[#All],[Llave]:[Por Definir4]],13,0),"-")))</f>
        <v/>
      </c>
      <c r="G55" s="43" t="str">
        <f>IF(C55="","",IF(_xlfn.IFNA(VLOOKUP(C55,BaseDatos[[#All],[Llave]:[Objetivo Geográfico]],2,0),"No disponible en la Base de Datos")="","-",_xlfn.IFNA(VLOOKUP(C55,BaseDatos[[#All],[Llave]:[Objetivo Geográfico]],2,0),"No disponible en la Base de Datos")))</f>
        <v/>
      </c>
      <c r="H55" s="43" t="str">
        <f>IF(C55="","",IF(_xlfn.IFNA(VLOOKUP(C55,BaseDatos[[#All],[Llave]:[Objetivo Geográfico]],11,0),"No encontrado")="","-",_xlfn.IFNA(VLOOKUP(C55,BaseDatos[[#All],[Llave]:[Objetivo Geográfico]],11,0),"-")))</f>
        <v/>
      </c>
      <c r="I55" s="43" t="str">
        <f>IF(C55="","",IF(_xlfn.IFNA(VLOOKUP(C55,BaseDatos[[#All],[Llave]:[Objetivo Geográfico]],12,0),"No encontrado")="","-",_xlfn.IFNA(VLOOKUP(C55,BaseDatos[[#All],[Llave]:[Objetivo Geográfico]],12,0),"-")))</f>
        <v/>
      </c>
      <c r="J55" s="2" t="str">
        <f>IF(C55="","",IF(_xlfn.IFNA(VLOOKUP(C55,BaseDatos[[#All],[Llave]:[Por Definir4]],14,0),"No encontrado")="","-",_xlfn.IFNA(VLOOKUP(C55,BaseDatos[[#All],[Llave]:[Objetivo Geográfico]],14,0),"-")))</f>
        <v/>
      </c>
      <c r="K55" s="2" t="str">
        <f>IF(C55="","",IF(_xlfn.IFNA(VLOOKUP(C55,BaseDatos[[#All],[Llave]:[Por Definir4]],15,0),"No encontrado")="","-",_xlfn.IFNA(VLOOKUP(C55,BaseDatos[[#All],[Llave]:[Objetivo Geográfico]],15,0),"-")))</f>
        <v/>
      </c>
      <c r="L55" s="2" t="str">
        <f>IF(C55="","",IF(_xlfn.IFNA(VLOOKUP(C55,BaseDatos[[#All],[Llave]:[Por Definir4]],16,0),"No encontrado")="","-",_xlfn.IFNA(VLOOKUP(C55,BaseDatos[[#All],[Llave]:[Objetivo Geográfico]],16,0),"-")))</f>
        <v/>
      </c>
      <c r="M55" s="2" t="str">
        <f>IF(C55="","",IF(_xlfn.IFNA(VLOOKUP(C55,BaseDatos[[#All],[Llave]:[Por Definir4]],17,0),"No encontrado")="","-",_xlfn.IFNA(VLOOKUP(C55,BaseDatos[[#All],[Llave]:[Objetivo Geográfico]],17,0),"-")))</f>
        <v/>
      </c>
    </row>
    <row r="56" spans="1:13" x14ac:dyDescent="0.35">
      <c r="A56" s="44"/>
      <c r="B56" s="46"/>
      <c r="C56" s="44"/>
      <c r="D56" s="46"/>
      <c r="E56" s="43" t="str">
        <f>IF(C56="","",IF(_xlfn.IFNA(VLOOKUP(C56,BaseDatos[[#All],[Llave]:[Objetivo Geográfico]],6,0),"No encontrado")="","-",_xlfn.IFNA(VLOOKUP(C56,BaseDatos[[#All],[Llave]:[Objetivo Geográfico]],6,0),"-")))</f>
        <v/>
      </c>
      <c r="F56" s="45" t="str">
        <f>IF(C56="","",IF(_xlfn.IFNA(VLOOKUP(C56,BaseDatos[[#All],[Llave]:[Por Definir4]],13,0),"No encontrado")="","-",_xlfn.IFNA(VLOOKUP(C56,BaseDatos[[#All],[Llave]:[Por Definir4]],13,0),"-")))</f>
        <v/>
      </c>
      <c r="G56" s="43" t="str">
        <f>IF(C56="","",IF(_xlfn.IFNA(VLOOKUP(C56,BaseDatos[[#All],[Llave]:[Objetivo Geográfico]],2,0),"No disponible en la Base de Datos")="","-",_xlfn.IFNA(VLOOKUP(C56,BaseDatos[[#All],[Llave]:[Objetivo Geográfico]],2,0),"No disponible en la Base de Datos")))</f>
        <v/>
      </c>
      <c r="H56" s="43" t="str">
        <f>IF(C56="","",IF(_xlfn.IFNA(VLOOKUP(C56,BaseDatos[[#All],[Llave]:[Objetivo Geográfico]],11,0),"No encontrado")="","-",_xlfn.IFNA(VLOOKUP(C56,BaseDatos[[#All],[Llave]:[Objetivo Geográfico]],11,0),"-")))</f>
        <v/>
      </c>
      <c r="I56" s="43" t="str">
        <f>IF(C56="","",IF(_xlfn.IFNA(VLOOKUP(C56,BaseDatos[[#All],[Llave]:[Objetivo Geográfico]],12,0),"No encontrado")="","-",_xlfn.IFNA(VLOOKUP(C56,BaseDatos[[#All],[Llave]:[Objetivo Geográfico]],12,0),"-")))</f>
        <v/>
      </c>
      <c r="J56" s="2" t="str">
        <f>IF(C56="","",IF(_xlfn.IFNA(VLOOKUP(C56,BaseDatos[[#All],[Llave]:[Por Definir4]],14,0),"No encontrado")="","-",_xlfn.IFNA(VLOOKUP(C56,BaseDatos[[#All],[Llave]:[Objetivo Geográfico]],14,0),"-")))</f>
        <v/>
      </c>
      <c r="K56" s="2" t="str">
        <f>IF(C56="","",IF(_xlfn.IFNA(VLOOKUP(C56,BaseDatos[[#All],[Llave]:[Por Definir4]],15,0),"No encontrado")="","-",_xlfn.IFNA(VLOOKUP(C56,BaseDatos[[#All],[Llave]:[Objetivo Geográfico]],15,0),"-")))</f>
        <v/>
      </c>
      <c r="L56" s="2" t="str">
        <f>IF(C56="","",IF(_xlfn.IFNA(VLOOKUP(C56,BaseDatos[[#All],[Llave]:[Por Definir4]],16,0),"No encontrado")="","-",_xlfn.IFNA(VLOOKUP(C56,BaseDatos[[#All],[Llave]:[Objetivo Geográfico]],16,0),"-")))</f>
        <v/>
      </c>
      <c r="M56" s="2" t="str">
        <f>IF(C56="","",IF(_xlfn.IFNA(VLOOKUP(C56,BaseDatos[[#All],[Llave]:[Por Definir4]],17,0),"No encontrado")="","-",_xlfn.IFNA(VLOOKUP(C56,BaseDatos[[#All],[Llave]:[Objetivo Geográfico]],17,0),"-")))</f>
        <v/>
      </c>
    </row>
    <row r="57" spans="1:13" x14ac:dyDescent="0.35">
      <c r="A57" s="44"/>
      <c r="B57" s="46"/>
      <c r="C57" s="44"/>
      <c r="D57" s="46"/>
      <c r="E57" s="43" t="str">
        <f>IF(C57="","",IF(_xlfn.IFNA(VLOOKUP(C57,BaseDatos[[#All],[Llave]:[Objetivo Geográfico]],6,0),"No encontrado")="","-",_xlfn.IFNA(VLOOKUP(C57,BaseDatos[[#All],[Llave]:[Objetivo Geográfico]],6,0),"-")))</f>
        <v/>
      </c>
      <c r="F57" s="45" t="str">
        <f>IF(C57="","",IF(_xlfn.IFNA(VLOOKUP(C57,BaseDatos[[#All],[Llave]:[Por Definir4]],13,0),"No encontrado")="","-",_xlfn.IFNA(VLOOKUP(C57,BaseDatos[[#All],[Llave]:[Por Definir4]],13,0),"-")))</f>
        <v/>
      </c>
      <c r="G57" s="43" t="str">
        <f>IF(C57="","",IF(_xlfn.IFNA(VLOOKUP(C57,BaseDatos[[#All],[Llave]:[Objetivo Geográfico]],2,0),"No disponible en la Base de Datos")="","-",_xlfn.IFNA(VLOOKUP(C57,BaseDatos[[#All],[Llave]:[Objetivo Geográfico]],2,0),"No disponible en la Base de Datos")))</f>
        <v/>
      </c>
      <c r="H57" s="43" t="str">
        <f>IF(C57="","",IF(_xlfn.IFNA(VLOOKUP(C57,BaseDatos[[#All],[Llave]:[Objetivo Geográfico]],11,0),"No encontrado")="","-",_xlfn.IFNA(VLOOKUP(C57,BaseDatos[[#All],[Llave]:[Objetivo Geográfico]],11,0),"-")))</f>
        <v/>
      </c>
      <c r="I57" s="43" t="str">
        <f>IF(C57="","",IF(_xlfn.IFNA(VLOOKUP(C57,BaseDatos[[#All],[Llave]:[Objetivo Geográfico]],12,0),"No encontrado")="","-",_xlfn.IFNA(VLOOKUP(C57,BaseDatos[[#All],[Llave]:[Objetivo Geográfico]],12,0),"-")))</f>
        <v/>
      </c>
      <c r="J57" s="2" t="str">
        <f>IF(C57="","",IF(_xlfn.IFNA(VLOOKUP(C57,BaseDatos[[#All],[Llave]:[Por Definir4]],14,0),"No encontrado")="","-",_xlfn.IFNA(VLOOKUP(C57,BaseDatos[[#All],[Llave]:[Objetivo Geográfico]],14,0),"-")))</f>
        <v/>
      </c>
      <c r="K57" s="2" t="str">
        <f>IF(C57="","",IF(_xlfn.IFNA(VLOOKUP(C57,BaseDatos[[#All],[Llave]:[Por Definir4]],15,0),"No encontrado")="","-",_xlfn.IFNA(VLOOKUP(C57,BaseDatos[[#All],[Llave]:[Objetivo Geográfico]],15,0),"-")))</f>
        <v/>
      </c>
      <c r="L57" s="2" t="str">
        <f>IF(C57="","",IF(_xlfn.IFNA(VLOOKUP(C57,BaseDatos[[#All],[Llave]:[Por Definir4]],16,0),"No encontrado")="","-",_xlfn.IFNA(VLOOKUP(C57,BaseDatos[[#All],[Llave]:[Objetivo Geográfico]],16,0),"-")))</f>
        <v/>
      </c>
      <c r="M57" s="2" t="str">
        <f>IF(C57="","",IF(_xlfn.IFNA(VLOOKUP(C57,BaseDatos[[#All],[Llave]:[Por Definir4]],17,0),"No encontrado")="","-",_xlfn.IFNA(VLOOKUP(C57,BaseDatos[[#All],[Llave]:[Objetivo Geográfico]],17,0),"-")))</f>
        <v/>
      </c>
    </row>
    <row r="58" spans="1:13" x14ac:dyDescent="0.35">
      <c r="A58" s="44"/>
      <c r="B58" s="46"/>
      <c r="C58" s="44"/>
      <c r="D58" s="46"/>
      <c r="E58" s="43" t="str">
        <f>IF(C58="","",IF(_xlfn.IFNA(VLOOKUP(C58,BaseDatos[[#All],[Llave]:[Objetivo Geográfico]],6,0),"No encontrado")="","-",_xlfn.IFNA(VLOOKUP(C58,BaseDatos[[#All],[Llave]:[Objetivo Geográfico]],6,0),"-")))</f>
        <v/>
      </c>
      <c r="F58" s="45" t="str">
        <f>IF(C58="","",IF(_xlfn.IFNA(VLOOKUP(C58,BaseDatos[[#All],[Llave]:[Por Definir4]],13,0),"No encontrado")="","-",_xlfn.IFNA(VLOOKUP(C58,BaseDatos[[#All],[Llave]:[Por Definir4]],13,0),"-")))</f>
        <v/>
      </c>
      <c r="G58" s="43" t="str">
        <f>IF(C58="","",IF(_xlfn.IFNA(VLOOKUP(C58,BaseDatos[[#All],[Llave]:[Objetivo Geográfico]],2,0),"No disponible en la Base de Datos")="","-",_xlfn.IFNA(VLOOKUP(C58,BaseDatos[[#All],[Llave]:[Objetivo Geográfico]],2,0),"No disponible en la Base de Datos")))</f>
        <v/>
      </c>
      <c r="H58" s="43" t="str">
        <f>IF(C58="","",IF(_xlfn.IFNA(VLOOKUP(C58,BaseDatos[[#All],[Llave]:[Objetivo Geográfico]],11,0),"No encontrado")="","-",_xlfn.IFNA(VLOOKUP(C58,BaseDatos[[#All],[Llave]:[Objetivo Geográfico]],11,0),"-")))</f>
        <v/>
      </c>
      <c r="I58" s="43" t="str">
        <f>IF(C58="","",IF(_xlfn.IFNA(VLOOKUP(C58,BaseDatos[[#All],[Llave]:[Objetivo Geográfico]],12,0),"No encontrado")="","-",_xlfn.IFNA(VLOOKUP(C58,BaseDatos[[#All],[Llave]:[Objetivo Geográfico]],12,0),"-")))</f>
        <v/>
      </c>
      <c r="J58" s="2" t="str">
        <f>IF(C58="","",IF(_xlfn.IFNA(VLOOKUP(C58,BaseDatos[[#All],[Llave]:[Por Definir4]],14,0),"No encontrado")="","-",_xlfn.IFNA(VLOOKUP(C58,BaseDatos[[#All],[Llave]:[Objetivo Geográfico]],14,0),"-")))</f>
        <v/>
      </c>
      <c r="K58" s="2" t="str">
        <f>IF(C58="","",IF(_xlfn.IFNA(VLOOKUP(C58,BaseDatos[[#All],[Llave]:[Por Definir4]],15,0),"No encontrado")="","-",_xlfn.IFNA(VLOOKUP(C58,BaseDatos[[#All],[Llave]:[Objetivo Geográfico]],15,0),"-")))</f>
        <v/>
      </c>
      <c r="L58" s="2" t="str">
        <f>IF(C58="","",IF(_xlfn.IFNA(VLOOKUP(C58,BaseDatos[[#All],[Llave]:[Por Definir4]],16,0),"No encontrado")="","-",_xlfn.IFNA(VLOOKUP(C58,BaseDatos[[#All],[Llave]:[Objetivo Geográfico]],16,0),"-")))</f>
        <v/>
      </c>
      <c r="M58" s="2" t="str">
        <f>IF(C58="","",IF(_xlfn.IFNA(VLOOKUP(C58,BaseDatos[[#All],[Llave]:[Por Definir4]],17,0),"No encontrado")="","-",_xlfn.IFNA(VLOOKUP(C58,BaseDatos[[#All],[Llave]:[Objetivo Geográfico]],17,0),"-")))</f>
        <v/>
      </c>
    </row>
    <row r="59" spans="1:13" x14ac:dyDescent="0.35">
      <c r="A59" s="44"/>
      <c r="B59" s="46"/>
      <c r="C59" s="44"/>
      <c r="D59" s="46"/>
      <c r="E59" s="43" t="str">
        <f>IF(C59="","",IF(_xlfn.IFNA(VLOOKUP(C59,BaseDatos[[#All],[Llave]:[Objetivo Geográfico]],6,0),"No encontrado")="","-",_xlfn.IFNA(VLOOKUP(C59,BaseDatos[[#All],[Llave]:[Objetivo Geográfico]],6,0),"-")))</f>
        <v/>
      </c>
      <c r="F59" s="45" t="str">
        <f>IF(C59="","",IF(_xlfn.IFNA(VLOOKUP(C59,BaseDatos[[#All],[Llave]:[Por Definir4]],13,0),"No encontrado")="","-",_xlfn.IFNA(VLOOKUP(C59,BaseDatos[[#All],[Llave]:[Por Definir4]],13,0),"-")))</f>
        <v/>
      </c>
      <c r="G59" s="43" t="str">
        <f>IF(C59="","",IF(_xlfn.IFNA(VLOOKUP(C59,BaseDatos[[#All],[Llave]:[Objetivo Geográfico]],2,0),"No disponible en la Base de Datos")="","-",_xlfn.IFNA(VLOOKUP(C59,BaseDatos[[#All],[Llave]:[Objetivo Geográfico]],2,0),"No disponible en la Base de Datos")))</f>
        <v/>
      </c>
      <c r="H59" s="43" t="str">
        <f>IF(C59="","",IF(_xlfn.IFNA(VLOOKUP(C59,BaseDatos[[#All],[Llave]:[Objetivo Geográfico]],11,0),"No encontrado")="","-",_xlfn.IFNA(VLOOKUP(C59,BaseDatos[[#All],[Llave]:[Objetivo Geográfico]],11,0),"-")))</f>
        <v/>
      </c>
      <c r="I59" s="43" t="str">
        <f>IF(C59="","",IF(_xlfn.IFNA(VLOOKUP(C59,BaseDatos[[#All],[Llave]:[Objetivo Geográfico]],12,0),"No encontrado")="","-",_xlfn.IFNA(VLOOKUP(C59,BaseDatos[[#All],[Llave]:[Objetivo Geográfico]],12,0),"-")))</f>
        <v/>
      </c>
      <c r="J59" s="2" t="str">
        <f>IF(C59="","",IF(_xlfn.IFNA(VLOOKUP(C59,BaseDatos[[#All],[Llave]:[Por Definir4]],14,0),"No encontrado")="","-",_xlfn.IFNA(VLOOKUP(C59,BaseDatos[[#All],[Llave]:[Objetivo Geográfico]],14,0),"-")))</f>
        <v/>
      </c>
      <c r="K59" s="2" t="str">
        <f>IF(C59="","",IF(_xlfn.IFNA(VLOOKUP(C59,BaseDatos[[#All],[Llave]:[Por Definir4]],15,0),"No encontrado")="","-",_xlfn.IFNA(VLOOKUP(C59,BaseDatos[[#All],[Llave]:[Objetivo Geográfico]],15,0),"-")))</f>
        <v/>
      </c>
      <c r="L59" s="2" t="str">
        <f>IF(C59="","",IF(_xlfn.IFNA(VLOOKUP(C59,BaseDatos[[#All],[Llave]:[Por Definir4]],16,0),"No encontrado")="","-",_xlfn.IFNA(VLOOKUP(C59,BaseDatos[[#All],[Llave]:[Objetivo Geográfico]],16,0),"-")))</f>
        <v/>
      </c>
      <c r="M59" s="2" t="str">
        <f>IF(C59="","",IF(_xlfn.IFNA(VLOOKUP(C59,BaseDatos[[#All],[Llave]:[Por Definir4]],17,0),"No encontrado")="","-",_xlfn.IFNA(VLOOKUP(C59,BaseDatos[[#All],[Llave]:[Objetivo Geográfico]],17,0),"-")))</f>
        <v/>
      </c>
    </row>
    <row r="60" spans="1:13" x14ac:dyDescent="0.35">
      <c r="A60" s="44"/>
      <c r="B60" s="46"/>
      <c r="C60" s="44"/>
      <c r="D60" s="46"/>
      <c r="E60" s="43" t="str">
        <f>IF(C60="","",IF(_xlfn.IFNA(VLOOKUP(C60,BaseDatos[[#All],[Llave]:[Objetivo Geográfico]],6,0),"No encontrado")="","-",_xlfn.IFNA(VLOOKUP(C60,BaseDatos[[#All],[Llave]:[Objetivo Geográfico]],6,0),"-")))</f>
        <v/>
      </c>
      <c r="F60" s="45" t="str">
        <f>IF(C60="","",IF(_xlfn.IFNA(VLOOKUP(C60,BaseDatos[[#All],[Llave]:[Por Definir4]],13,0),"No encontrado")="","-",_xlfn.IFNA(VLOOKUP(C60,BaseDatos[[#All],[Llave]:[Por Definir4]],13,0),"-")))</f>
        <v/>
      </c>
      <c r="G60" s="43" t="str">
        <f>IF(C60="","",IF(_xlfn.IFNA(VLOOKUP(C60,BaseDatos[[#All],[Llave]:[Objetivo Geográfico]],2,0),"No disponible en la Base de Datos")="","-",_xlfn.IFNA(VLOOKUP(C60,BaseDatos[[#All],[Llave]:[Objetivo Geográfico]],2,0),"No disponible en la Base de Datos")))</f>
        <v/>
      </c>
      <c r="H60" s="43" t="str">
        <f>IF(C60="","",IF(_xlfn.IFNA(VLOOKUP(C60,BaseDatos[[#All],[Llave]:[Objetivo Geográfico]],11,0),"No encontrado")="","-",_xlfn.IFNA(VLOOKUP(C60,BaseDatos[[#All],[Llave]:[Objetivo Geográfico]],11,0),"-")))</f>
        <v/>
      </c>
      <c r="I60" s="43" t="str">
        <f>IF(C60="","",IF(_xlfn.IFNA(VLOOKUP(C60,BaseDatos[[#All],[Llave]:[Objetivo Geográfico]],12,0),"No encontrado")="","-",_xlfn.IFNA(VLOOKUP(C60,BaseDatos[[#All],[Llave]:[Objetivo Geográfico]],12,0),"-")))</f>
        <v/>
      </c>
      <c r="J60" s="2" t="str">
        <f>IF(C60="","",IF(_xlfn.IFNA(VLOOKUP(C60,BaseDatos[[#All],[Llave]:[Por Definir4]],14,0),"No encontrado")="","-",_xlfn.IFNA(VLOOKUP(C60,BaseDatos[[#All],[Llave]:[Objetivo Geográfico]],14,0),"-")))</f>
        <v/>
      </c>
      <c r="K60" s="2" t="str">
        <f>IF(C60="","",IF(_xlfn.IFNA(VLOOKUP(C60,BaseDatos[[#All],[Llave]:[Por Definir4]],15,0),"No encontrado")="","-",_xlfn.IFNA(VLOOKUP(C60,BaseDatos[[#All],[Llave]:[Objetivo Geográfico]],15,0),"-")))</f>
        <v/>
      </c>
      <c r="L60" s="2" t="str">
        <f>IF(C60="","",IF(_xlfn.IFNA(VLOOKUP(C60,BaseDatos[[#All],[Llave]:[Por Definir4]],16,0),"No encontrado")="","-",_xlfn.IFNA(VLOOKUP(C60,BaseDatos[[#All],[Llave]:[Objetivo Geográfico]],16,0),"-")))</f>
        <v/>
      </c>
      <c r="M60" s="2" t="str">
        <f>IF(C60="","",IF(_xlfn.IFNA(VLOOKUP(C60,BaseDatos[[#All],[Llave]:[Por Definir4]],17,0),"No encontrado")="","-",_xlfn.IFNA(VLOOKUP(C60,BaseDatos[[#All],[Llave]:[Objetivo Geográfico]],17,0),"-")))</f>
        <v/>
      </c>
    </row>
    <row r="61" spans="1:13" x14ac:dyDescent="0.35">
      <c r="A61" s="44"/>
      <c r="B61" s="46"/>
      <c r="C61" s="44"/>
      <c r="D61" s="46"/>
      <c r="E61" s="43" t="str">
        <f>IF(C61="","",IF(_xlfn.IFNA(VLOOKUP(C61,BaseDatos[[#All],[Llave]:[Objetivo Geográfico]],6,0),"No encontrado")="","-",_xlfn.IFNA(VLOOKUP(C61,BaseDatos[[#All],[Llave]:[Objetivo Geográfico]],6,0),"-")))</f>
        <v/>
      </c>
      <c r="F61" s="45" t="str">
        <f>IF(C61="","",IF(_xlfn.IFNA(VLOOKUP(C61,BaseDatos[[#All],[Llave]:[Por Definir4]],13,0),"No encontrado")="","-",_xlfn.IFNA(VLOOKUP(C61,BaseDatos[[#All],[Llave]:[Por Definir4]],13,0),"-")))</f>
        <v/>
      </c>
      <c r="G61" s="43" t="str">
        <f>IF(C61="","",IF(_xlfn.IFNA(VLOOKUP(C61,BaseDatos[[#All],[Llave]:[Objetivo Geográfico]],2,0),"No disponible en la Base de Datos")="","-",_xlfn.IFNA(VLOOKUP(C61,BaseDatos[[#All],[Llave]:[Objetivo Geográfico]],2,0),"No disponible en la Base de Datos")))</f>
        <v/>
      </c>
      <c r="H61" s="43" t="str">
        <f>IF(C61="","",IF(_xlfn.IFNA(VLOOKUP(C61,BaseDatos[[#All],[Llave]:[Objetivo Geográfico]],11,0),"No encontrado")="","-",_xlfn.IFNA(VLOOKUP(C61,BaseDatos[[#All],[Llave]:[Objetivo Geográfico]],11,0),"-")))</f>
        <v/>
      </c>
      <c r="I61" s="43" t="str">
        <f>IF(C61="","",IF(_xlfn.IFNA(VLOOKUP(C61,BaseDatos[[#All],[Llave]:[Objetivo Geográfico]],12,0),"No encontrado")="","-",_xlfn.IFNA(VLOOKUP(C61,BaseDatos[[#All],[Llave]:[Objetivo Geográfico]],12,0),"-")))</f>
        <v/>
      </c>
      <c r="J61" s="2" t="str">
        <f>IF(C61="","",IF(_xlfn.IFNA(VLOOKUP(C61,BaseDatos[[#All],[Llave]:[Por Definir4]],14,0),"No encontrado")="","-",_xlfn.IFNA(VLOOKUP(C61,BaseDatos[[#All],[Llave]:[Objetivo Geográfico]],14,0),"-")))</f>
        <v/>
      </c>
      <c r="K61" s="2" t="str">
        <f>IF(C61="","",IF(_xlfn.IFNA(VLOOKUP(C61,BaseDatos[[#All],[Llave]:[Por Definir4]],15,0),"No encontrado")="","-",_xlfn.IFNA(VLOOKUP(C61,BaseDatos[[#All],[Llave]:[Objetivo Geográfico]],15,0),"-")))</f>
        <v/>
      </c>
      <c r="L61" s="2" t="str">
        <f>IF(C61="","",IF(_xlfn.IFNA(VLOOKUP(C61,BaseDatos[[#All],[Llave]:[Por Definir4]],16,0),"No encontrado")="","-",_xlfn.IFNA(VLOOKUP(C61,BaseDatos[[#All],[Llave]:[Objetivo Geográfico]],16,0),"-")))</f>
        <v/>
      </c>
      <c r="M61" s="2" t="str">
        <f>IF(C61="","",IF(_xlfn.IFNA(VLOOKUP(C61,BaseDatos[[#All],[Llave]:[Por Definir4]],17,0),"No encontrado")="","-",_xlfn.IFNA(VLOOKUP(C61,BaseDatos[[#All],[Llave]:[Objetivo Geográfico]],17,0),"-")))</f>
        <v/>
      </c>
    </row>
    <row r="62" spans="1:13" x14ac:dyDescent="0.35">
      <c r="A62" s="44"/>
      <c r="B62" s="46"/>
      <c r="C62" s="44"/>
      <c r="D62" s="46"/>
      <c r="E62" s="43" t="str">
        <f>IF(C62="","",IF(_xlfn.IFNA(VLOOKUP(C62,BaseDatos[[#All],[Llave]:[Objetivo Geográfico]],6,0),"No encontrado")="","-",_xlfn.IFNA(VLOOKUP(C62,BaseDatos[[#All],[Llave]:[Objetivo Geográfico]],6,0),"-")))</f>
        <v/>
      </c>
      <c r="F62" s="45" t="str">
        <f>IF(C62="","",IF(_xlfn.IFNA(VLOOKUP(C62,BaseDatos[[#All],[Llave]:[Por Definir4]],13,0),"No encontrado")="","-",_xlfn.IFNA(VLOOKUP(C62,BaseDatos[[#All],[Llave]:[Por Definir4]],13,0),"-")))</f>
        <v/>
      </c>
      <c r="G62" s="43" t="str">
        <f>IF(C62="","",IF(_xlfn.IFNA(VLOOKUP(C62,BaseDatos[[#All],[Llave]:[Objetivo Geográfico]],2,0),"No disponible en la Base de Datos")="","-",_xlfn.IFNA(VLOOKUP(C62,BaseDatos[[#All],[Llave]:[Objetivo Geográfico]],2,0),"No disponible en la Base de Datos")))</f>
        <v/>
      </c>
      <c r="H62" s="43" t="str">
        <f>IF(C62="","",IF(_xlfn.IFNA(VLOOKUP(C62,BaseDatos[[#All],[Llave]:[Objetivo Geográfico]],11,0),"No encontrado")="","-",_xlfn.IFNA(VLOOKUP(C62,BaseDatos[[#All],[Llave]:[Objetivo Geográfico]],11,0),"-")))</f>
        <v/>
      </c>
      <c r="I62" s="43" t="str">
        <f>IF(C62="","",IF(_xlfn.IFNA(VLOOKUP(C62,BaseDatos[[#All],[Llave]:[Objetivo Geográfico]],12,0),"No encontrado")="","-",_xlfn.IFNA(VLOOKUP(C62,BaseDatos[[#All],[Llave]:[Objetivo Geográfico]],12,0),"-")))</f>
        <v/>
      </c>
      <c r="J62" s="2" t="str">
        <f>IF(C62="","",IF(_xlfn.IFNA(VLOOKUP(C62,BaseDatos[[#All],[Llave]:[Por Definir4]],14,0),"No encontrado")="","-",_xlfn.IFNA(VLOOKUP(C62,BaseDatos[[#All],[Llave]:[Objetivo Geográfico]],14,0),"-")))</f>
        <v/>
      </c>
      <c r="K62" s="2" t="str">
        <f>IF(C62="","",IF(_xlfn.IFNA(VLOOKUP(C62,BaseDatos[[#All],[Llave]:[Por Definir4]],15,0),"No encontrado")="","-",_xlfn.IFNA(VLOOKUP(C62,BaseDatos[[#All],[Llave]:[Objetivo Geográfico]],15,0),"-")))</f>
        <v/>
      </c>
      <c r="L62" s="2" t="str">
        <f>IF(C62="","",IF(_xlfn.IFNA(VLOOKUP(C62,BaseDatos[[#All],[Llave]:[Por Definir4]],16,0),"No encontrado")="","-",_xlfn.IFNA(VLOOKUP(C62,BaseDatos[[#All],[Llave]:[Objetivo Geográfico]],16,0),"-")))</f>
        <v/>
      </c>
      <c r="M62" s="2" t="str">
        <f>IF(C62="","",IF(_xlfn.IFNA(VLOOKUP(C62,BaseDatos[[#All],[Llave]:[Por Definir4]],17,0),"No encontrado")="","-",_xlfn.IFNA(VLOOKUP(C62,BaseDatos[[#All],[Llave]:[Objetivo Geográfico]],17,0),"-")))</f>
        <v/>
      </c>
    </row>
    <row r="63" spans="1:13" x14ac:dyDescent="0.35">
      <c r="A63" s="44"/>
      <c r="B63" s="46"/>
      <c r="C63" s="44"/>
      <c r="D63" s="46"/>
      <c r="E63" s="43" t="str">
        <f>IF(C63="","",IF(_xlfn.IFNA(VLOOKUP(C63,BaseDatos[[#All],[Llave]:[Objetivo Geográfico]],6,0),"No encontrado")="","-",_xlfn.IFNA(VLOOKUP(C63,BaseDatos[[#All],[Llave]:[Objetivo Geográfico]],6,0),"-")))</f>
        <v/>
      </c>
      <c r="F63" s="45" t="str">
        <f>IF(C63="","",IF(_xlfn.IFNA(VLOOKUP(C63,BaseDatos[[#All],[Llave]:[Por Definir4]],13,0),"No encontrado")="","-",_xlfn.IFNA(VLOOKUP(C63,BaseDatos[[#All],[Llave]:[Por Definir4]],13,0),"-")))</f>
        <v/>
      </c>
      <c r="G63" s="43" t="str">
        <f>IF(C63="","",IF(_xlfn.IFNA(VLOOKUP(C63,BaseDatos[[#All],[Llave]:[Objetivo Geográfico]],2,0),"No disponible en la Base de Datos")="","-",_xlfn.IFNA(VLOOKUP(C63,BaseDatos[[#All],[Llave]:[Objetivo Geográfico]],2,0),"No disponible en la Base de Datos")))</f>
        <v/>
      </c>
      <c r="H63" s="43" t="str">
        <f>IF(C63="","",IF(_xlfn.IFNA(VLOOKUP(C63,BaseDatos[[#All],[Llave]:[Objetivo Geográfico]],11,0),"No encontrado")="","-",_xlfn.IFNA(VLOOKUP(C63,BaseDatos[[#All],[Llave]:[Objetivo Geográfico]],11,0),"-")))</f>
        <v/>
      </c>
      <c r="I63" s="43" t="str">
        <f>IF(C63="","",IF(_xlfn.IFNA(VLOOKUP(C63,BaseDatos[[#All],[Llave]:[Objetivo Geográfico]],12,0),"No encontrado")="","-",_xlfn.IFNA(VLOOKUP(C63,BaseDatos[[#All],[Llave]:[Objetivo Geográfico]],12,0),"-")))</f>
        <v/>
      </c>
      <c r="J63" s="2" t="str">
        <f>IF(C63="","",IF(_xlfn.IFNA(VLOOKUP(C63,BaseDatos[[#All],[Llave]:[Por Definir4]],14,0),"No encontrado")="","-",_xlfn.IFNA(VLOOKUP(C63,BaseDatos[[#All],[Llave]:[Objetivo Geográfico]],14,0),"-")))</f>
        <v/>
      </c>
      <c r="K63" s="2" t="str">
        <f>IF(C63="","",IF(_xlfn.IFNA(VLOOKUP(C63,BaseDatos[[#All],[Llave]:[Por Definir4]],15,0),"No encontrado")="","-",_xlfn.IFNA(VLOOKUP(C63,BaseDatos[[#All],[Llave]:[Objetivo Geográfico]],15,0),"-")))</f>
        <v/>
      </c>
      <c r="L63" s="2" t="str">
        <f>IF(C63="","",IF(_xlfn.IFNA(VLOOKUP(C63,BaseDatos[[#All],[Llave]:[Por Definir4]],16,0),"No encontrado")="","-",_xlfn.IFNA(VLOOKUP(C63,BaseDatos[[#All],[Llave]:[Objetivo Geográfico]],16,0),"-")))</f>
        <v/>
      </c>
      <c r="M63" s="2" t="str">
        <f>IF(C63="","",IF(_xlfn.IFNA(VLOOKUP(C63,BaseDatos[[#All],[Llave]:[Por Definir4]],17,0),"No encontrado")="","-",_xlfn.IFNA(VLOOKUP(C63,BaseDatos[[#All],[Llave]:[Objetivo Geográfico]],17,0),"-")))</f>
        <v/>
      </c>
    </row>
    <row r="64" spans="1:13" x14ac:dyDescent="0.35">
      <c r="A64" s="44"/>
      <c r="B64" s="46"/>
      <c r="C64" s="44"/>
      <c r="D64" s="46"/>
      <c r="E64" s="43" t="str">
        <f>IF(C64="","",IF(_xlfn.IFNA(VLOOKUP(C64,BaseDatos[[#All],[Llave]:[Objetivo Geográfico]],6,0),"No encontrado")="","-",_xlfn.IFNA(VLOOKUP(C64,BaseDatos[[#All],[Llave]:[Objetivo Geográfico]],6,0),"-")))</f>
        <v/>
      </c>
      <c r="F64" s="45" t="str">
        <f>IF(C64="","",IF(_xlfn.IFNA(VLOOKUP(C64,BaseDatos[[#All],[Llave]:[Por Definir4]],13,0),"No encontrado")="","-",_xlfn.IFNA(VLOOKUP(C64,BaseDatos[[#All],[Llave]:[Por Definir4]],13,0),"-")))</f>
        <v/>
      </c>
      <c r="G64" s="43" t="str">
        <f>IF(C64="","",IF(_xlfn.IFNA(VLOOKUP(C64,BaseDatos[[#All],[Llave]:[Objetivo Geográfico]],2,0),"No disponible en la Base de Datos")="","-",_xlfn.IFNA(VLOOKUP(C64,BaseDatos[[#All],[Llave]:[Objetivo Geográfico]],2,0),"No disponible en la Base de Datos")))</f>
        <v/>
      </c>
      <c r="H64" s="43" t="str">
        <f>IF(C64="","",IF(_xlfn.IFNA(VLOOKUP(C64,BaseDatos[[#All],[Llave]:[Objetivo Geográfico]],11,0),"No encontrado")="","-",_xlfn.IFNA(VLOOKUP(C64,BaseDatos[[#All],[Llave]:[Objetivo Geográfico]],11,0),"-")))</f>
        <v/>
      </c>
      <c r="I64" s="43" t="str">
        <f>IF(C64="","",IF(_xlfn.IFNA(VLOOKUP(C64,BaseDatos[[#All],[Llave]:[Objetivo Geográfico]],12,0),"No encontrado")="","-",_xlfn.IFNA(VLOOKUP(C64,BaseDatos[[#All],[Llave]:[Objetivo Geográfico]],12,0),"-")))</f>
        <v/>
      </c>
      <c r="J64" s="2" t="str">
        <f>IF(C64="","",IF(_xlfn.IFNA(VLOOKUP(C64,BaseDatos[[#All],[Llave]:[Por Definir4]],14,0),"No encontrado")="","-",_xlfn.IFNA(VLOOKUP(C64,BaseDatos[[#All],[Llave]:[Objetivo Geográfico]],14,0),"-")))</f>
        <v/>
      </c>
      <c r="K64" s="2" t="str">
        <f>IF(C64="","",IF(_xlfn.IFNA(VLOOKUP(C64,BaseDatos[[#All],[Llave]:[Por Definir4]],15,0),"No encontrado")="","-",_xlfn.IFNA(VLOOKUP(C64,BaseDatos[[#All],[Llave]:[Objetivo Geográfico]],15,0),"-")))</f>
        <v/>
      </c>
      <c r="L64" s="2" t="str">
        <f>IF(C64="","",IF(_xlfn.IFNA(VLOOKUP(C64,BaseDatos[[#All],[Llave]:[Por Definir4]],16,0),"No encontrado")="","-",_xlfn.IFNA(VLOOKUP(C64,BaseDatos[[#All],[Llave]:[Objetivo Geográfico]],16,0),"-")))</f>
        <v/>
      </c>
      <c r="M64" s="2" t="str">
        <f>IF(C64="","",IF(_xlfn.IFNA(VLOOKUP(C64,BaseDatos[[#All],[Llave]:[Por Definir4]],17,0),"No encontrado")="","-",_xlfn.IFNA(VLOOKUP(C64,BaseDatos[[#All],[Llave]:[Objetivo Geográfico]],17,0),"-")))</f>
        <v/>
      </c>
    </row>
    <row r="65" spans="1:13" x14ac:dyDescent="0.35">
      <c r="A65" s="44"/>
      <c r="B65" s="46"/>
      <c r="C65" s="44"/>
      <c r="D65" s="46"/>
      <c r="E65" s="43" t="str">
        <f>IF(C65="","",IF(_xlfn.IFNA(VLOOKUP(C65,BaseDatos[[#All],[Llave]:[Objetivo Geográfico]],6,0),"No encontrado")="","-",_xlfn.IFNA(VLOOKUP(C65,BaseDatos[[#All],[Llave]:[Objetivo Geográfico]],6,0),"-")))</f>
        <v/>
      </c>
      <c r="F65" s="45" t="str">
        <f>IF(C65="","",IF(_xlfn.IFNA(VLOOKUP(C65,BaseDatos[[#All],[Llave]:[Por Definir4]],13,0),"No encontrado")="","-",_xlfn.IFNA(VLOOKUP(C65,BaseDatos[[#All],[Llave]:[Por Definir4]],13,0),"-")))</f>
        <v/>
      </c>
      <c r="G65" s="43" t="str">
        <f>IF(C65="","",IF(_xlfn.IFNA(VLOOKUP(C65,BaseDatos[[#All],[Llave]:[Objetivo Geográfico]],2,0),"No disponible en la Base de Datos")="","-",_xlfn.IFNA(VLOOKUP(C65,BaseDatos[[#All],[Llave]:[Objetivo Geográfico]],2,0),"No disponible en la Base de Datos")))</f>
        <v/>
      </c>
      <c r="H65" s="43" t="str">
        <f>IF(C65="","",IF(_xlfn.IFNA(VLOOKUP(C65,BaseDatos[[#All],[Llave]:[Objetivo Geográfico]],11,0),"No encontrado")="","-",_xlfn.IFNA(VLOOKUP(C65,BaseDatos[[#All],[Llave]:[Objetivo Geográfico]],11,0),"-")))</f>
        <v/>
      </c>
      <c r="I65" s="43" t="str">
        <f>IF(C65="","",IF(_xlfn.IFNA(VLOOKUP(C65,BaseDatos[[#All],[Llave]:[Objetivo Geográfico]],12,0),"No encontrado")="","-",_xlfn.IFNA(VLOOKUP(C65,BaseDatos[[#All],[Llave]:[Objetivo Geográfico]],12,0),"-")))</f>
        <v/>
      </c>
      <c r="J65" s="2" t="str">
        <f>IF(C65="","",IF(_xlfn.IFNA(VLOOKUP(C65,BaseDatos[[#All],[Llave]:[Por Definir4]],14,0),"No encontrado")="","-",_xlfn.IFNA(VLOOKUP(C65,BaseDatos[[#All],[Llave]:[Objetivo Geográfico]],14,0),"-")))</f>
        <v/>
      </c>
      <c r="K65" s="2" t="str">
        <f>IF(C65="","",IF(_xlfn.IFNA(VLOOKUP(C65,BaseDatos[[#All],[Llave]:[Por Definir4]],15,0),"No encontrado")="","-",_xlfn.IFNA(VLOOKUP(C65,BaseDatos[[#All],[Llave]:[Objetivo Geográfico]],15,0),"-")))</f>
        <v/>
      </c>
      <c r="L65" s="2" t="str">
        <f>IF(C65="","",IF(_xlfn.IFNA(VLOOKUP(C65,BaseDatos[[#All],[Llave]:[Por Definir4]],16,0),"No encontrado")="","-",_xlfn.IFNA(VLOOKUP(C65,BaseDatos[[#All],[Llave]:[Objetivo Geográfico]],16,0),"-")))</f>
        <v/>
      </c>
      <c r="M65" s="2" t="str">
        <f>IF(C65="","",IF(_xlfn.IFNA(VLOOKUP(C65,BaseDatos[[#All],[Llave]:[Por Definir4]],17,0),"No encontrado")="","-",_xlfn.IFNA(VLOOKUP(C65,BaseDatos[[#All],[Llave]:[Objetivo Geográfico]],17,0),"-")))</f>
        <v/>
      </c>
    </row>
    <row r="66" spans="1:13" x14ac:dyDescent="0.35">
      <c r="A66" s="44"/>
      <c r="B66" s="46"/>
      <c r="C66" s="44"/>
      <c r="D66" s="46"/>
      <c r="E66" s="43" t="str">
        <f>IF(C66="","",IF(_xlfn.IFNA(VLOOKUP(C66,BaseDatos[[#All],[Llave]:[Objetivo Geográfico]],6,0),"No encontrado")="","-",_xlfn.IFNA(VLOOKUP(C66,BaseDatos[[#All],[Llave]:[Objetivo Geográfico]],6,0),"-")))</f>
        <v/>
      </c>
      <c r="F66" s="45" t="str">
        <f>IF(C66="","",IF(_xlfn.IFNA(VLOOKUP(C66,BaseDatos[[#All],[Llave]:[Por Definir4]],13,0),"No encontrado")="","-",_xlfn.IFNA(VLOOKUP(C66,BaseDatos[[#All],[Llave]:[Por Definir4]],13,0),"-")))</f>
        <v/>
      </c>
      <c r="G66" s="43" t="str">
        <f>IF(C66="","",IF(_xlfn.IFNA(VLOOKUP(C66,BaseDatos[[#All],[Llave]:[Objetivo Geográfico]],2,0),"No disponible en la Base de Datos")="","-",_xlfn.IFNA(VLOOKUP(C66,BaseDatos[[#All],[Llave]:[Objetivo Geográfico]],2,0),"No disponible en la Base de Datos")))</f>
        <v/>
      </c>
      <c r="H66" s="43" t="str">
        <f>IF(C66="","",IF(_xlfn.IFNA(VLOOKUP(C66,BaseDatos[[#All],[Llave]:[Objetivo Geográfico]],11,0),"No encontrado")="","-",_xlfn.IFNA(VLOOKUP(C66,BaseDatos[[#All],[Llave]:[Objetivo Geográfico]],11,0),"-")))</f>
        <v/>
      </c>
      <c r="I66" s="43" t="str">
        <f>IF(C66="","",IF(_xlfn.IFNA(VLOOKUP(C66,BaseDatos[[#All],[Llave]:[Objetivo Geográfico]],12,0),"No encontrado")="","-",_xlfn.IFNA(VLOOKUP(C66,BaseDatos[[#All],[Llave]:[Objetivo Geográfico]],12,0),"-")))</f>
        <v/>
      </c>
      <c r="J66" s="2" t="str">
        <f>IF(C66="","",IF(_xlfn.IFNA(VLOOKUP(C66,BaseDatos[[#All],[Llave]:[Por Definir4]],14,0),"No encontrado")="","-",_xlfn.IFNA(VLOOKUP(C66,BaseDatos[[#All],[Llave]:[Objetivo Geográfico]],14,0),"-")))</f>
        <v/>
      </c>
      <c r="K66" s="2" t="str">
        <f>IF(C66="","",IF(_xlfn.IFNA(VLOOKUP(C66,BaseDatos[[#All],[Llave]:[Por Definir4]],15,0),"No encontrado")="","-",_xlfn.IFNA(VLOOKUP(C66,BaseDatos[[#All],[Llave]:[Objetivo Geográfico]],15,0),"-")))</f>
        <v/>
      </c>
      <c r="L66" s="2" t="str">
        <f>IF(C66="","",IF(_xlfn.IFNA(VLOOKUP(C66,BaseDatos[[#All],[Llave]:[Por Definir4]],16,0),"No encontrado")="","-",_xlfn.IFNA(VLOOKUP(C66,BaseDatos[[#All],[Llave]:[Objetivo Geográfico]],16,0),"-")))</f>
        <v/>
      </c>
      <c r="M66" s="2" t="str">
        <f>IF(C66="","",IF(_xlfn.IFNA(VLOOKUP(C66,BaseDatos[[#All],[Llave]:[Por Definir4]],17,0),"No encontrado")="","-",_xlfn.IFNA(VLOOKUP(C66,BaseDatos[[#All],[Llave]:[Objetivo Geográfico]],17,0),"-")))</f>
        <v/>
      </c>
    </row>
    <row r="67" spans="1:13" x14ac:dyDescent="0.35">
      <c r="A67" s="44"/>
      <c r="B67" s="46"/>
      <c r="C67" s="44"/>
      <c r="D67" s="46"/>
      <c r="E67" s="43" t="str">
        <f>IF(C67="","",IF(_xlfn.IFNA(VLOOKUP(C67,BaseDatos[[#All],[Llave]:[Objetivo Geográfico]],6,0),"No encontrado")="","-",_xlfn.IFNA(VLOOKUP(C67,BaseDatos[[#All],[Llave]:[Objetivo Geográfico]],6,0),"-")))</f>
        <v/>
      </c>
      <c r="F67" s="45" t="str">
        <f>IF(C67="","",IF(_xlfn.IFNA(VLOOKUP(C67,BaseDatos[[#All],[Llave]:[Por Definir4]],13,0),"No encontrado")="","-",_xlfn.IFNA(VLOOKUP(C67,BaseDatos[[#All],[Llave]:[Por Definir4]],13,0),"-")))</f>
        <v/>
      </c>
      <c r="G67" s="43" t="str">
        <f>IF(C67="","",IF(_xlfn.IFNA(VLOOKUP(C67,BaseDatos[[#All],[Llave]:[Objetivo Geográfico]],2,0),"No disponible en la Base de Datos")="","-",_xlfn.IFNA(VLOOKUP(C67,BaseDatos[[#All],[Llave]:[Objetivo Geográfico]],2,0),"No disponible en la Base de Datos")))</f>
        <v/>
      </c>
      <c r="H67" s="43" t="str">
        <f>IF(C67="","",IF(_xlfn.IFNA(VLOOKUP(C67,BaseDatos[[#All],[Llave]:[Objetivo Geográfico]],11,0),"No encontrado")="","-",_xlfn.IFNA(VLOOKUP(C67,BaseDatos[[#All],[Llave]:[Objetivo Geográfico]],11,0),"-")))</f>
        <v/>
      </c>
      <c r="I67" s="43" t="str">
        <f>IF(C67="","",IF(_xlfn.IFNA(VLOOKUP(C67,BaseDatos[[#All],[Llave]:[Objetivo Geográfico]],12,0),"No encontrado")="","-",_xlfn.IFNA(VLOOKUP(C67,BaseDatos[[#All],[Llave]:[Objetivo Geográfico]],12,0),"-")))</f>
        <v/>
      </c>
      <c r="J67" s="2" t="str">
        <f>IF(C67="","",IF(_xlfn.IFNA(VLOOKUP(C67,BaseDatos[[#All],[Llave]:[Por Definir4]],14,0),"No encontrado")="","-",_xlfn.IFNA(VLOOKUP(C67,BaseDatos[[#All],[Llave]:[Objetivo Geográfico]],14,0),"-")))</f>
        <v/>
      </c>
      <c r="K67" s="2" t="str">
        <f>IF(C67="","",IF(_xlfn.IFNA(VLOOKUP(C67,BaseDatos[[#All],[Llave]:[Por Definir4]],15,0),"No encontrado")="","-",_xlfn.IFNA(VLOOKUP(C67,BaseDatos[[#All],[Llave]:[Objetivo Geográfico]],15,0),"-")))</f>
        <v/>
      </c>
      <c r="L67" s="2" t="str">
        <f>IF(C67="","",IF(_xlfn.IFNA(VLOOKUP(C67,BaseDatos[[#All],[Llave]:[Por Definir4]],16,0),"No encontrado")="","-",_xlfn.IFNA(VLOOKUP(C67,BaseDatos[[#All],[Llave]:[Objetivo Geográfico]],16,0),"-")))</f>
        <v/>
      </c>
      <c r="M67" s="2" t="str">
        <f>IF(C67="","",IF(_xlfn.IFNA(VLOOKUP(C67,BaseDatos[[#All],[Llave]:[Por Definir4]],17,0),"No encontrado")="","-",_xlfn.IFNA(VLOOKUP(C67,BaseDatos[[#All],[Llave]:[Objetivo Geográfico]],17,0),"-")))</f>
        <v/>
      </c>
    </row>
    <row r="68" spans="1:13" x14ac:dyDescent="0.35">
      <c r="A68" s="44"/>
      <c r="B68" s="46"/>
      <c r="C68" s="44"/>
      <c r="D68" s="46"/>
      <c r="E68" s="43" t="str">
        <f>IF(C68="","",IF(_xlfn.IFNA(VLOOKUP(C68,BaseDatos[[#All],[Llave]:[Objetivo Geográfico]],6,0),"No encontrado")="","-",_xlfn.IFNA(VLOOKUP(C68,BaseDatos[[#All],[Llave]:[Objetivo Geográfico]],6,0),"-")))</f>
        <v/>
      </c>
      <c r="F68" s="45" t="str">
        <f>IF(C68="","",IF(_xlfn.IFNA(VLOOKUP(C68,BaseDatos[[#All],[Llave]:[Por Definir4]],13,0),"No encontrado")="","-",_xlfn.IFNA(VLOOKUP(C68,BaseDatos[[#All],[Llave]:[Por Definir4]],13,0),"-")))</f>
        <v/>
      </c>
      <c r="G68" s="43" t="str">
        <f>IF(C68="","",IF(_xlfn.IFNA(VLOOKUP(C68,BaseDatos[[#All],[Llave]:[Objetivo Geográfico]],2,0),"No disponible en la Base de Datos")="","-",_xlfn.IFNA(VLOOKUP(C68,BaseDatos[[#All],[Llave]:[Objetivo Geográfico]],2,0),"No disponible en la Base de Datos")))</f>
        <v/>
      </c>
      <c r="H68" s="43" t="str">
        <f>IF(C68="","",IF(_xlfn.IFNA(VLOOKUP(C68,BaseDatos[[#All],[Llave]:[Objetivo Geográfico]],11,0),"No encontrado")="","-",_xlfn.IFNA(VLOOKUP(C68,BaseDatos[[#All],[Llave]:[Objetivo Geográfico]],11,0),"-")))</f>
        <v/>
      </c>
      <c r="I68" s="43" t="str">
        <f>IF(C68="","",IF(_xlfn.IFNA(VLOOKUP(C68,BaseDatos[[#All],[Llave]:[Objetivo Geográfico]],12,0),"No encontrado")="","-",_xlfn.IFNA(VLOOKUP(C68,BaseDatos[[#All],[Llave]:[Objetivo Geográfico]],12,0),"-")))</f>
        <v/>
      </c>
      <c r="J68" s="2" t="str">
        <f>IF(C68="","",IF(_xlfn.IFNA(VLOOKUP(C68,BaseDatos[[#All],[Llave]:[Por Definir4]],14,0),"No encontrado")="","-",_xlfn.IFNA(VLOOKUP(C68,BaseDatos[[#All],[Llave]:[Objetivo Geográfico]],14,0),"-")))</f>
        <v/>
      </c>
      <c r="K68" s="2" t="str">
        <f>IF(C68="","",IF(_xlfn.IFNA(VLOOKUP(C68,BaseDatos[[#All],[Llave]:[Por Definir4]],15,0),"No encontrado")="","-",_xlfn.IFNA(VLOOKUP(C68,BaseDatos[[#All],[Llave]:[Objetivo Geográfico]],15,0),"-")))</f>
        <v/>
      </c>
      <c r="L68" s="2" t="str">
        <f>IF(C68="","",IF(_xlfn.IFNA(VLOOKUP(C68,BaseDatos[[#All],[Llave]:[Por Definir4]],16,0),"No encontrado")="","-",_xlfn.IFNA(VLOOKUP(C68,BaseDatos[[#All],[Llave]:[Objetivo Geográfico]],16,0),"-")))</f>
        <v/>
      </c>
      <c r="M68" s="2" t="str">
        <f>IF(C68="","",IF(_xlfn.IFNA(VLOOKUP(C68,BaseDatos[[#All],[Llave]:[Por Definir4]],17,0),"No encontrado")="","-",_xlfn.IFNA(VLOOKUP(C68,BaseDatos[[#All],[Llave]:[Objetivo Geográfico]],17,0),"-")))</f>
        <v/>
      </c>
    </row>
    <row r="69" spans="1:13" x14ac:dyDescent="0.35">
      <c r="A69" s="44"/>
      <c r="B69" s="46"/>
      <c r="C69" s="44"/>
      <c r="D69" s="46"/>
      <c r="E69" s="43" t="str">
        <f>IF(C69="","",IF(_xlfn.IFNA(VLOOKUP(C69,BaseDatos[[#All],[Llave]:[Objetivo Geográfico]],6,0),"No encontrado")="","-",_xlfn.IFNA(VLOOKUP(C69,BaseDatos[[#All],[Llave]:[Objetivo Geográfico]],6,0),"-")))</f>
        <v/>
      </c>
      <c r="F69" s="45" t="str">
        <f>IF(C69="","",IF(_xlfn.IFNA(VLOOKUP(C69,BaseDatos[[#All],[Llave]:[Por Definir4]],13,0),"No encontrado")="","-",_xlfn.IFNA(VLOOKUP(C69,BaseDatos[[#All],[Llave]:[Por Definir4]],13,0),"-")))</f>
        <v/>
      </c>
      <c r="G69" s="43" t="str">
        <f>IF(C69="","",IF(_xlfn.IFNA(VLOOKUP(C69,BaseDatos[[#All],[Llave]:[Objetivo Geográfico]],2,0),"No disponible en la Base de Datos")="","-",_xlfn.IFNA(VLOOKUP(C69,BaseDatos[[#All],[Llave]:[Objetivo Geográfico]],2,0),"No disponible en la Base de Datos")))</f>
        <v/>
      </c>
      <c r="H69" s="43" t="str">
        <f>IF(C69="","",IF(_xlfn.IFNA(VLOOKUP(C69,BaseDatos[[#All],[Llave]:[Objetivo Geográfico]],11,0),"No encontrado")="","-",_xlfn.IFNA(VLOOKUP(C69,BaseDatos[[#All],[Llave]:[Objetivo Geográfico]],11,0),"-")))</f>
        <v/>
      </c>
      <c r="I69" s="43" t="str">
        <f>IF(C69="","",IF(_xlfn.IFNA(VLOOKUP(C69,BaseDatos[[#All],[Llave]:[Objetivo Geográfico]],12,0),"No encontrado")="","-",_xlfn.IFNA(VLOOKUP(C69,BaseDatos[[#All],[Llave]:[Objetivo Geográfico]],12,0),"-")))</f>
        <v/>
      </c>
      <c r="J69" s="2" t="str">
        <f>IF(C69="","",IF(_xlfn.IFNA(VLOOKUP(C69,BaseDatos[[#All],[Llave]:[Por Definir4]],14,0),"No encontrado")="","-",_xlfn.IFNA(VLOOKUP(C69,BaseDatos[[#All],[Llave]:[Objetivo Geográfico]],14,0),"-")))</f>
        <v/>
      </c>
      <c r="K69" s="2" t="str">
        <f>IF(C69="","",IF(_xlfn.IFNA(VLOOKUP(C69,BaseDatos[[#All],[Llave]:[Por Definir4]],15,0),"No encontrado")="","-",_xlfn.IFNA(VLOOKUP(C69,BaseDatos[[#All],[Llave]:[Objetivo Geográfico]],15,0),"-")))</f>
        <v/>
      </c>
      <c r="L69" s="2" t="str">
        <f>IF(C69="","",IF(_xlfn.IFNA(VLOOKUP(C69,BaseDatos[[#All],[Llave]:[Por Definir4]],16,0),"No encontrado")="","-",_xlfn.IFNA(VLOOKUP(C69,BaseDatos[[#All],[Llave]:[Objetivo Geográfico]],16,0),"-")))</f>
        <v/>
      </c>
      <c r="M69" s="2" t="str">
        <f>IF(C69="","",IF(_xlfn.IFNA(VLOOKUP(C69,BaseDatos[[#All],[Llave]:[Por Definir4]],17,0),"No encontrado")="","-",_xlfn.IFNA(VLOOKUP(C69,BaseDatos[[#All],[Llave]:[Objetivo Geográfico]],17,0),"-")))</f>
        <v/>
      </c>
    </row>
    <row r="70" spans="1:13" x14ac:dyDescent="0.35">
      <c r="A70" s="44"/>
      <c r="B70" s="46"/>
      <c r="C70" s="44"/>
      <c r="D70" s="46"/>
      <c r="E70" s="43" t="str">
        <f>IF(C70="","",IF(_xlfn.IFNA(VLOOKUP(C70,BaseDatos[[#All],[Llave]:[Objetivo Geográfico]],6,0),"No encontrado")="","-",_xlfn.IFNA(VLOOKUP(C70,BaseDatos[[#All],[Llave]:[Objetivo Geográfico]],6,0),"-")))</f>
        <v/>
      </c>
      <c r="F70" s="45" t="str">
        <f>IF(C70="","",IF(_xlfn.IFNA(VLOOKUP(C70,BaseDatos[[#All],[Llave]:[Por Definir4]],13,0),"No encontrado")="","-",_xlfn.IFNA(VLOOKUP(C70,BaseDatos[[#All],[Llave]:[Por Definir4]],13,0),"-")))</f>
        <v/>
      </c>
      <c r="G70" s="43" t="str">
        <f>IF(C70="","",IF(_xlfn.IFNA(VLOOKUP(C70,BaseDatos[[#All],[Llave]:[Objetivo Geográfico]],2,0),"No disponible en la Base de Datos")="","-",_xlfn.IFNA(VLOOKUP(C70,BaseDatos[[#All],[Llave]:[Objetivo Geográfico]],2,0),"No disponible en la Base de Datos")))</f>
        <v/>
      </c>
      <c r="H70" s="43" t="str">
        <f>IF(C70="","",IF(_xlfn.IFNA(VLOOKUP(C70,BaseDatos[[#All],[Llave]:[Objetivo Geográfico]],11,0),"No encontrado")="","-",_xlfn.IFNA(VLOOKUP(C70,BaseDatos[[#All],[Llave]:[Objetivo Geográfico]],11,0),"-")))</f>
        <v/>
      </c>
      <c r="I70" s="43" t="str">
        <f>IF(C70="","",IF(_xlfn.IFNA(VLOOKUP(C70,BaseDatos[[#All],[Llave]:[Objetivo Geográfico]],12,0),"No encontrado")="","-",_xlfn.IFNA(VLOOKUP(C70,BaseDatos[[#All],[Llave]:[Objetivo Geográfico]],12,0),"-")))</f>
        <v/>
      </c>
      <c r="J70" s="2" t="str">
        <f>IF(C70="","",IF(_xlfn.IFNA(VLOOKUP(C70,BaseDatos[[#All],[Llave]:[Por Definir4]],14,0),"No encontrado")="","-",_xlfn.IFNA(VLOOKUP(C70,BaseDatos[[#All],[Llave]:[Objetivo Geográfico]],14,0),"-")))</f>
        <v/>
      </c>
      <c r="K70" s="2" t="str">
        <f>IF(C70="","",IF(_xlfn.IFNA(VLOOKUP(C70,BaseDatos[[#All],[Llave]:[Por Definir4]],15,0),"No encontrado")="","-",_xlfn.IFNA(VLOOKUP(C70,BaseDatos[[#All],[Llave]:[Objetivo Geográfico]],15,0),"-")))</f>
        <v/>
      </c>
      <c r="L70" s="2" t="str">
        <f>IF(C70="","",IF(_xlfn.IFNA(VLOOKUP(C70,BaseDatos[[#All],[Llave]:[Por Definir4]],16,0),"No encontrado")="","-",_xlfn.IFNA(VLOOKUP(C70,BaseDatos[[#All],[Llave]:[Objetivo Geográfico]],16,0),"-")))</f>
        <v/>
      </c>
      <c r="M70" s="2" t="str">
        <f>IF(C70="","",IF(_xlfn.IFNA(VLOOKUP(C70,BaseDatos[[#All],[Llave]:[Por Definir4]],17,0),"No encontrado")="","-",_xlfn.IFNA(VLOOKUP(C70,BaseDatos[[#All],[Llave]:[Objetivo Geográfico]],17,0),"-")))</f>
        <v/>
      </c>
    </row>
    <row r="71" spans="1:13" x14ac:dyDescent="0.35">
      <c r="A71" s="44"/>
      <c r="B71" s="46"/>
      <c r="C71" s="44"/>
      <c r="D71" s="46"/>
      <c r="E71" s="43" t="str">
        <f>IF(C71="","",IF(_xlfn.IFNA(VLOOKUP(C71,BaseDatos[[#All],[Llave]:[Objetivo Geográfico]],6,0),"No encontrado")="","-",_xlfn.IFNA(VLOOKUP(C71,BaseDatos[[#All],[Llave]:[Objetivo Geográfico]],6,0),"-")))</f>
        <v/>
      </c>
      <c r="F71" s="45" t="str">
        <f>IF(C71="","",IF(_xlfn.IFNA(VLOOKUP(C71,BaseDatos[[#All],[Llave]:[Por Definir4]],13,0),"No encontrado")="","-",_xlfn.IFNA(VLOOKUP(C71,BaseDatos[[#All],[Llave]:[Por Definir4]],13,0),"-")))</f>
        <v/>
      </c>
      <c r="G71" s="43" t="str">
        <f>IF(C71="","",IF(_xlfn.IFNA(VLOOKUP(C71,BaseDatos[[#All],[Llave]:[Objetivo Geográfico]],2,0),"No disponible en la Base de Datos")="","-",_xlfn.IFNA(VLOOKUP(C71,BaseDatos[[#All],[Llave]:[Objetivo Geográfico]],2,0),"No disponible en la Base de Datos")))</f>
        <v/>
      </c>
      <c r="H71" s="43" t="str">
        <f>IF(C71="","",IF(_xlfn.IFNA(VLOOKUP(C71,BaseDatos[[#All],[Llave]:[Objetivo Geográfico]],11,0),"No encontrado")="","-",_xlfn.IFNA(VLOOKUP(C71,BaseDatos[[#All],[Llave]:[Objetivo Geográfico]],11,0),"-")))</f>
        <v/>
      </c>
      <c r="I71" s="43" t="str">
        <f>IF(C71="","",IF(_xlfn.IFNA(VLOOKUP(C71,BaseDatos[[#All],[Llave]:[Objetivo Geográfico]],12,0),"No encontrado")="","-",_xlfn.IFNA(VLOOKUP(C71,BaseDatos[[#All],[Llave]:[Objetivo Geográfico]],12,0),"-")))</f>
        <v/>
      </c>
      <c r="J71" s="2" t="str">
        <f>IF(C71="","",IF(_xlfn.IFNA(VLOOKUP(C71,BaseDatos[[#All],[Llave]:[Por Definir4]],14,0),"No encontrado")="","-",_xlfn.IFNA(VLOOKUP(C71,BaseDatos[[#All],[Llave]:[Objetivo Geográfico]],14,0),"-")))</f>
        <v/>
      </c>
      <c r="K71" s="2" t="str">
        <f>IF(C71="","",IF(_xlfn.IFNA(VLOOKUP(C71,BaseDatos[[#All],[Llave]:[Por Definir4]],15,0),"No encontrado")="","-",_xlfn.IFNA(VLOOKUP(C71,BaseDatos[[#All],[Llave]:[Objetivo Geográfico]],15,0),"-")))</f>
        <v/>
      </c>
      <c r="L71" s="2" t="str">
        <f>IF(C71="","",IF(_xlfn.IFNA(VLOOKUP(C71,BaseDatos[[#All],[Llave]:[Por Definir4]],16,0),"No encontrado")="","-",_xlfn.IFNA(VLOOKUP(C71,BaseDatos[[#All],[Llave]:[Objetivo Geográfico]],16,0),"-")))</f>
        <v/>
      </c>
      <c r="M71" s="2" t="str">
        <f>IF(C71="","",IF(_xlfn.IFNA(VLOOKUP(C71,BaseDatos[[#All],[Llave]:[Por Definir4]],17,0),"No encontrado")="","-",_xlfn.IFNA(VLOOKUP(C71,BaseDatos[[#All],[Llave]:[Objetivo Geográfico]],17,0),"-")))</f>
        <v/>
      </c>
    </row>
    <row r="72" spans="1:13" x14ac:dyDescent="0.35">
      <c r="A72" s="44"/>
      <c r="B72" s="46"/>
      <c r="C72" s="44"/>
      <c r="D72" s="46"/>
      <c r="E72" s="43" t="str">
        <f>IF(C72="","",IF(_xlfn.IFNA(VLOOKUP(C72,BaseDatos[[#All],[Llave]:[Objetivo Geográfico]],6,0),"No encontrado")="","-",_xlfn.IFNA(VLOOKUP(C72,BaseDatos[[#All],[Llave]:[Objetivo Geográfico]],6,0),"-")))</f>
        <v/>
      </c>
      <c r="F72" s="45" t="str">
        <f>IF(C72="","",IF(_xlfn.IFNA(VLOOKUP(C72,BaseDatos[[#All],[Llave]:[Por Definir4]],13,0),"No encontrado")="","-",_xlfn.IFNA(VLOOKUP(C72,BaseDatos[[#All],[Llave]:[Por Definir4]],13,0),"-")))</f>
        <v/>
      </c>
      <c r="G72" s="43" t="str">
        <f>IF(C72="","",IF(_xlfn.IFNA(VLOOKUP(C72,BaseDatos[[#All],[Llave]:[Objetivo Geográfico]],2,0),"No disponible en la Base de Datos")="","-",_xlfn.IFNA(VLOOKUP(C72,BaseDatos[[#All],[Llave]:[Objetivo Geográfico]],2,0),"No disponible en la Base de Datos")))</f>
        <v/>
      </c>
      <c r="H72" s="43" t="str">
        <f>IF(C72="","",IF(_xlfn.IFNA(VLOOKUP(C72,BaseDatos[[#All],[Llave]:[Objetivo Geográfico]],11,0),"No encontrado")="","-",_xlfn.IFNA(VLOOKUP(C72,BaseDatos[[#All],[Llave]:[Objetivo Geográfico]],11,0),"-")))</f>
        <v/>
      </c>
      <c r="I72" s="43" t="str">
        <f>IF(C72="","",IF(_xlfn.IFNA(VLOOKUP(C72,BaseDatos[[#All],[Llave]:[Objetivo Geográfico]],12,0),"No encontrado")="","-",_xlfn.IFNA(VLOOKUP(C72,BaseDatos[[#All],[Llave]:[Objetivo Geográfico]],12,0),"-")))</f>
        <v/>
      </c>
      <c r="J72" s="2" t="str">
        <f>IF(C72="","",IF(_xlfn.IFNA(VLOOKUP(C72,BaseDatos[[#All],[Llave]:[Por Definir4]],14,0),"No encontrado")="","-",_xlfn.IFNA(VLOOKUP(C72,BaseDatos[[#All],[Llave]:[Objetivo Geográfico]],14,0),"-")))</f>
        <v/>
      </c>
      <c r="K72" s="2" t="str">
        <f>IF(C72="","",IF(_xlfn.IFNA(VLOOKUP(C72,BaseDatos[[#All],[Llave]:[Por Definir4]],15,0),"No encontrado")="","-",_xlfn.IFNA(VLOOKUP(C72,BaseDatos[[#All],[Llave]:[Objetivo Geográfico]],15,0),"-")))</f>
        <v/>
      </c>
      <c r="L72" s="2" t="str">
        <f>IF(C72="","",IF(_xlfn.IFNA(VLOOKUP(C72,BaseDatos[[#All],[Llave]:[Por Definir4]],16,0),"No encontrado")="","-",_xlfn.IFNA(VLOOKUP(C72,BaseDatos[[#All],[Llave]:[Objetivo Geográfico]],16,0),"-")))</f>
        <v/>
      </c>
      <c r="M72" s="2" t="str">
        <f>IF(C72="","",IF(_xlfn.IFNA(VLOOKUP(C72,BaseDatos[[#All],[Llave]:[Por Definir4]],17,0),"No encontrado")="","-",_xlfn.IFNA(VLOOKUP(C72,BaseDatos[[#All],[Llave]:[Objetivo Geográfico]],17,0),"-")))</f>
        <v/>
      </c>
    </row>
    <row r="73" spans="1:13" x14ac:dyDescent="0.35">
      <c r="A73" s="44"/>
      <c r="B73" s="46"/>
      <c r="C73" s="44"/>
      <c r="D73" s="46"/>
      <c r="E73" s="43" t="str">
        <f>IF(C73="","",IF(_xlfn.IFNA(VLOOKUP(C73,BaseDatos[[#All],[Llave]:[Objetivo Geográfico]],6,0),"No encontrado")="","-",_xlfn.IFNA(VLOOKUP(C73,BaseDatos[[#All],[Llave]:[Objetivo Geográfico]],6,0),"-")))</f>
        <v/>
      </c>
      <c r="F73" s="45" t="str">
        <f>IF(C73="","",IF(_xlfn.IFNA(VLOOKUP(C73,BaseDatos[[#All],[Llave]:[Por Definir4]],13,0),"No encontrado")="","-",_xlfn.IFNA(VLOOKUP(C73,BaseDatos[[#All],[Llave]:[Por Definir4]],13,0),"-")))</f>
        <v/>
      </c>
      <c r="G73" s="43" t="str">
        <f>IF(C73="","",IF(_xlfn.IFNA(VLOOKUP(C73,BaseDatos[[#All],[Llave]:[Objetivo Geográfico]],2,0),"No disponible en la Base de Datos")="","-",_xlfn.IFNA(VLOOKUP(C73,BaseDatos[[#All],[Llave]:[Objetivo Geográfico]],2,0),"No disponible en la Base de Datos")))</f>
        <v/>
      </c>
      <c r="H73" s="43" t="str">
        <f>IF(C73="","",IF(_xlfn.IFNA(VLOOKUP(C73,BaseDatos[[#All],[Llave]:[Objetivo Geográfico]],11,0),"No encontrado")="","-",_xlfn.IFNA(VLOOKUP(C73,BaseDatos[[#All],[Llave]:[Objetivo Geográfico]],11,0),"-")))</f>
        <v/>
      </c>
      <c r="I73" s="43" t="str">
        <f>IF(C73="","",IF(_xlfn.IFNA(VLOOKUP(C73,BaseDatos[[#All],[Llave]:[Objetivo Geográfico]],12,0),"No encontrado")="","-",_xlfn.IFNA(VLOOKUP(C73,BaseDatos[[#All],[Llave]:[Objetivo Geográfico]],12,0),"-")))</f>
        <v/>
      </c>
      <c r="J73" s="2" t="str">
        <f>IF(C73="","",IF(_xlfn.IFNA(VLOOKUP(C73,BaseDatos[[#All],[Llave]:[Por Definir4]],14,0),"No encontrado")="","-",_xlfn.IFNA(VLOOKUP(C73,BaseDatos[[#All],[Llave]:[Objetivo Geográfico]],14,0),"-")))</f>
        <v/>
      </c>
      <c r="K73" s="2" t="str">
        <f>IF(C73="","",IF(_xlfn.IFNA(VLOOKUP(C73,BaseDatos[[#All],[Llave]:[Por Definir4]],15,0),"No encontrado")="","-",_xlfn.IFNA(VLOOKUP(C73,BaseDatos[[#All],[Llave]:[Objetivo Geográfico]],15,0),"-")))</f>
        <v/>
      </c>
      <c r="L73" s="2" t="str">
        <f>IF(C73="","",IF(_xlfn.IFNA(VLOOKUP(C73,BaseDatos[[#All],[Llave]:[Por Definir4]],16,0),"No encontrado")="","-",_xlfn.IFNA(VLOOKUP(C73,BaseDatos[[#All],[Llave]:[Objetivo Geográfico]],16,0),"-")))</f>
        <v/>
      </c>
      <c r="M73" s="2" t="str">
        <f>IF(C73="","",IF(_xlfn.IFNA(VLOOKUP(C73,BaseDatos[[#All],[Llave]:[Por Definir4]],17,0),"No encontrado")="","-",_xlfn.IFNA(VLOOKUP(C73,BaseDatos[[#All],[Llave]:[Objetivo Geográfico]],17,0),"-")))</f>
        <v/>
      </c>
    </row>
    <row r="74" spans="1:13" x14ac:dyDescent="0.35">
      <c r="A74" s="44"/>
      <c r="B74" s="46"/>
      <c r="C74" s="44"/>
      <c r="D74" s="46"/>
      <c r="E74" s="43" t="str">
        <f>IF(C74="","",IF(_xlfn.IFNA(VLOOKUP(C74,BaseDatos[[#All],[Llave]:[Objetivo Geográfico]],6,0),"No encontrado")="","-",_xlfn.IFNA(VLOOKUP(C74,BaseDatos[[#All],[Llave]:[Objetivo Geográfico]],6,0),"-")))</f>
        <v/>
      </c>
      <c r="F74" s="45" t="str">
        <f>IF(C74="","",IF(_xlfn.IFNA(VLOOKUP(C74,BaseDatos[[#All],[Llave]:[Por Definir4]],13,0),"No encontrado")="","-",_xlfn.IFNA(VLOOKUP(C74,BaseDatos[[#All],[Llave]:[Por Definir4]],13,0),"-")))</f>
        <v/>
      </c>
      <c r="G74" s="43" t="str">
        <f>IF(C74="","",IF(_xlfn.IFNA(VLOOKUP(C74,BaseDatos[[#All],[Llave]:[Objetivo Geográfico]],2,0),"No disponible en la Base de Datos")="","-",_xlfn.IFNA(VLOOKUP(C74,BaseDatos[[#All],[Llave]:[Objetivo Geográfico]],2,0),"No disponible en la Base de Datos")))</f>
        <v/>
      </c>
      <c r="H74" s="43" t="str">
        <f>IF(C74="","",IF(_xlfn.IFNA(VLOOKUP(C74,BaseDatos[[#All],[Llave]:[Objetivo Geográfico]],11,0),"No encontrado")="","-",_xlfn.IFNA(VLOOKUP(C74,BaseDatos[[#All],[Llave]:[Objetivo Geográfico]],11,0),"-")))</f>
        <v/>
      </c>
      <c r="I74" s="43" t="str">
        <f>IF(C74="","",IF(_xlfn.IFNA(VLOOKUP(C74,BaseDatos[[#All],[Llave]:[Objetivo Geográfico]],12,0),"No encontrado")="","-",_xlfn.IFNA(VLOOKUP(C74,BaseDatos[[#All],[Llave]:[Objetivo Geográfico]],12,0),"-")))</f>
        <v/>
      </c>
      <c r="J74" s="2" t="str">
        <f>IF(C74="","",IF(_xlfn.IFNA(VLOOKUP(C74,BaseDatos[[#All],[Llave]:[Por Definir4]],14,0),"No encontrado")="","-",_xlfn.IFNA(VLOOKUP(C74,BaseDatos[[#All],[Llave]:[Objetivo Geográfico]],14,0),"-")))</f>
        <v/>
      </c>
      <c r="K74" s="2" t="str">
        <f>IF(C74="","",IF(_xlfn.IFNA(VLOOKUP(C74,BaseDatos[[#All],[Llave]:[Por Definir4]],15,0),"No encontrado")="","-",_xlfn.IFNA(VLOOKUP(C74,BaseDatos[[#All],[Llave]:[Objetivo Geográfico]],15,0),"-")))</f>
        <v/>
      </c>
      <c r="L74" s="2" t="str">
        <f>IF(C74="","",IF(_xlfn.IFNA(VLOOKUP(C74,BaseDatos[[#All],[Llave]:[Por Definir4]],16,0),"No encontrado")="","-",_xlfn.IFNA(VLOOKUP(C74,BaseDatos[[#All],[Llave]:[Objetivo Geográfico]],16,0),"-")))</f>
        <v/>
      </c>
      <c r="M74" s="2" t="str">
        <f>IF(C74="","",IF(_xlfn.IFNA(VLOOKUP(C74,BaseDatos[[#All],[Llave]:[Por Definir4]],17,0),"No encontrado")="","-",_xlfn.IFNA(VLOOKUP(C74,BaseDatos[[#All],[Llave]:[Objetivo Geográfico]],17,0),"-")))</f>
        <v/>
      </c>
    </row>
    <row r="75" spans="1:13" x14ac:dyDescent="0.35">
      <c r="A75" s="44"/>
      <c r="B75" s="46"/>
      <c r="C75" s="44"/>
      <c r="D75" s="46"/>
      <c r="E75" s="43" t="str">
        <f>IF(C75="","",IF(_xlfn.IFNA(VLOOKUP(C75,BaseDatos[[#All],[Llave]:[Objetivo Geográfico]],6,0),"No encontrado")="","-",_xlfn.IFNA(VLOOKUP(C75,BaseDatos[[#All],[Llave]:[Objetivo Geográfico]],6,0),"-")))</f>
        <v/>
      </c>
      <c r="F75" s="45" t="str">
        <f>IF(C75="","",IF(_xlfn.IFNA(VLOOKUP(C75,BaseDatos[[#All],[Llave]:[Por Definir4]],13,0),"No encontrado")="","-",_xlfn.IFNA(VLOOKUP(C75,BaseDatos[[#All],[Llave]:[Por Definir4]],13,0),"-")))</f>
        <v/>
      </c>
      <c r="G75" s="43" t="str">
        <f>IF(C75="","",IF(_xlfn.IFNA(VLOOKUP(C75,BaseDatos[[#All],[Llave]:[Objetivo Geográfico]],2,0),"No disponible en la Base de Datos")="","-",_xlfn.IFNA(VLOOKUP(C75,BaseDatos[[#All],[Llave]:[Objetivo Geográfico]],2,0),"No disponible en la Base de Datos")))</f>
        <v/>
      </c>
      <c r="H75" s="43" t="str">
        <f>IF(C75="","",IF(_xlfn.IFNA(VLOOKUP(C75,BaseDatos[[#All],[Llave]:[Objetivo Geográfico]],11,0),"No encontrado")="","-",_xlfn.IFNA(VLOOKUP(C75,BaseDatos[[#All],[Llave]:[Objetivo Geográfico]],11,0),"-")))</f>
        <v/>
      </c>
      <c r="I75" s="43" t="str">
        <f>IF(C75="","",IF(_xlfn.IFNA(VLOOKUP(C75,BaseDatos[[#All],[Llave]:[Objetivo Geográfico]],12,0),"No encontrado")="","-",_xlfn.IFNA(VLOOKUP(C75,BaseDatos[[#All],[Llave]:[Objetivo Geográfico]],12,0),"-")))</f>
        <v/>
      </c>
      <c r="J75" s="2" t="str">
        <f>IF(C75="","",IF(_xlfn.IFNA(VLOOKUP(C75,BaseDatos[[#All],[Llave]:[Por Definir4]],14,0),"No encontrado")="","-",_xlfn.IFNA(VLOOKUP(C75,BaseDatos[[#All],[Llave]:[Objetivo Geográfico]],14,0),"-")))</f>
        <v/>
      </c>
      <c r="K75" s="2" t="str">
        <f>IF(C75="","",IF(_xlfn.IFNA(VLOOKUP(C75,BaseDatos[[#All],[Llave]:[Por Definir4]],15,0),"No encontrado")="","-",_xlfn.IFNA(VLOOKUP(C75,BaseDatos[[#All],[Llave]:[Objetivo Geográfico]],15,0),"-")))</f>
        <v/>
      </c>
      <c r="L75" s="2" t="str">
        <f>IF(C75="","",IF(_xlfn.IFNA(VLOOKUP(C75,BaseDatos[[#All],[Llave]:[Por Definir4]],16,0),"No encontrado")="","-",_xlfn.IFNA(VLOOKUP(C75,BaseDatos[[#All],[Llave]:[Objetivo Geográfico]],16,0),"-")))</f>
        <v/>
      </c>
      <c r="M75" s="2" t="str">
        <f>IF(C75="","",IF(_xlfn.IFNA(VLOOKUP(C75,BaseDatos[[#All],[Llave]:[Por Definir4]],17,0),"No encontrado")="","-",_xlfn.IFNA(VLOOKUP(C75,BaseDatos[[#All],[Llave]:[Objetivo Geográfico]],17,0),"-")))</f>
        <v/>
      </c>
    </row>
    <row r="76" spans="1:13" x14ac:dyDescent="0.35">
      <c r="A76" s="44"/>
      <c r="B76" s="46"/>
      <c r="C76" s="44"/>
      <c r="D76" s="46"/>
      <c r="E76" s="43" t="str">
        <f>IF(C76="","",IF(_xlfn.IFNA(VLOOKUP(C76,BaseDatos[[#All],[Llave]:[Objetivo Geográfico]],6,0),"No encontrado")="","-",_xlfn.IFNA(VLOOKUP(C76,BaseDatos[[#All],[Llave]:[Objetivo Geográfico]],6,0),"-")))</f>
        <v/>
      </c>
      <c r="F76" s="45" t="str">
        <f>IF(C76="","",IF(_xlfn.IFNA(VLOOKUP(C76,BaseDatos[[#All],[Llave]:[Por Definir4]],13,0),"No encontrado")="","-",_xlfn.IFNA(VLOOKUP(C76,BaseDatos[[#All],[Llave]:[Por Definir4]],13,0),"-")))</f>
        <v/>
      </c>
      <c r="G76" s="43" t="str">
        <f>IF(C76="","",IF(_xlfn.IFNA(VLOOKUP(C76,BaseDatos[[#All],[Llave]:[Objetivo Geográfico]],2,0),"No disponible en la Base de Datos")="","-",_xlfn.IFNA(VLOOKUP(C76,BaseDatos[[#All],[Llave]:[Objetivo Geográfico]],2,0),"No disponible en la Base de Datos")))</f>
        <v/>
      </c>
      <c r="H76" s="43" t="str">
        <f>IF(C76="","",IF(_xlfn.IFNA(VLOOKUP(C76,BaseDatos[[#All],[Llave]:[Objetivo Geográfico]],11,0),"No encontrado")="","-",_xlfn.IFNA(VLOOKUP(C76,BaseDatos[[#All],[Llave]:[Objetivo Geográfico]],11,0),"-")))</f>
        <v/>
      </c>
      <c r="I76" s="43" t="str">
        <f>IF(C76="","",IF(_xlfn.IFNA(VLOOKUP(C76,BaseDatos[[#All],[Llave]:[Objetivo Geográfico]],12,0),"No encontrado")="","-",_xlfn.IFNA(VLOOKUP(C76,BaseDatos[[#All],[Llave]:[Objetivo Geográfico]],12,0),"-")))</f>
        <v/>
      </c>
      <c r="J76" s="2" t="str">
        <f>IF(C76="","",IF(_xlfn.IFNA(VLOOKUP(C76,BaseDatos[[#All],[Llave]:[Por Definir4]],14,0),"No encontrado")="","-",_xlfn.IFNA(VLOOKUP(C76,BaseDatos[[#All],[Llave]:[Objetivo Geográfico]],14,0),"-")))</f>
        <v/>
      </c>
      <c r="K76" s="2" t="str">
        <f>IF(C76="","",IF(_xlfn.IFNA(VLOOKUP(C76,BaseDatos[[#All],[Llave]:[Por Definir4]],15,0),"No encontrado")="","-",_xlfn.IFNA(VLOOKUP(C76,BaseDatos[[#All],[Llave]:[Objetivo Geográfico]],15,0),"-")))</f>
        <v/>
      </c>
      <c r="L76" s="2" t="str">
        <f>IF(C76="","",IF(_xlfn.IFNA(VLOOKUP(C76,BaseDatos[[#All],[Llave]:[Por Definir4]],16,0),"No encontrado")="","-",_xlfn.IFNA(VLOOKUP(C76,BaseDatos[[#All],[Llave]:[Objetivo Geográfico]],16,0),"-")))</f>
        <v/>
      </c>
      <c r="M76" s="2" t="str">
        <f>IF(C76="","",IF(_xlfn.IFNA(VLOOKUP(C76,BaseDatos[[#All],[Llave]:[Por Definir4]],17,0),"No encontrado")="","-",_xlfn.IFNA(VLOOKUP(C76,BaseDatos[[#All],[Llave]:[Objetivo Geográfico]],17,0),"-")))</f>
        <v/>
      </c>
    </row>
    <row r="77" spans="1:13" x14ac:dyDescent="0.35">
      <c r="A77" s="44"/>
      <c r="B77" s="46"/>
      <c r="C77" s="44"/>
      <c r="D77" s="46"/>
      <c r="E77" s="43" t="str">
        <f>IF(C77="","",IF(_xlfn.IFNA(VLOOKUP(C77,BaseDatos[[#All],[Llave]:[Objetivo Geográfico]],6,0),"No encontrado")="","-",_xlfn.IFNA(VLOOKUP(C77,BaseDatos[[#All],[Llave]:[Objetivo Geográfico]],6,0),"-")))</f>
        <v/>
      </c>
      <c r="F77" s="45" t="str">
        <f>IF(C77="","",IF(_xlfn.IFNA(VLOOKUP(C77,BaseDatos[[#All],[Llave]:[Por Definir4]],13,0),"No encontrado")="","-",_xlfn.IFNA(VLOOKUP(C77,BaseDatos[[#All],[Llave]:[Por Definir4]],13,0),"-")))</f>
        <v/>
      </c>
      <c r="G77" s="43" t="str">
        <f>IF(C77="","",IF(_xlfn.IFNA(VLOOKUP(C77,BaseDatos[[#All],[Llave]:[Objetivo Geográfico]],2,0),"No disponible en la Base de Datos")="","-",_xlfn.IFNA(VLOOKUP(C77,BaseDatos[[#All],[Llave]:[Objetivo Geográfico]],2,0),"No disponible en la Base de Datos")))</f>
        <v/>
      </c>
      <c r="H77" s="43" t="str">
        <f>IF(C77="","",IF(_xlfn.IFNA(VLOOKUP(C77,BaseDatos[[#All],[Llave]:[Objetivo Geográfico]],11,0),"No encontrado")="","-",_xlfn.IFNA(VLOOKUP(C77,BaseDatos[[#All],[Llave]:[Objetivo Geográfico]],11,0),"-")))</f>
        <v/>
      </c>
      <c r="I77" s="43" t="str">
        <f>IF(C77="","",IF(_xlfn.IFNA(VLOOKUP(C77,BaseDatos[[#All],[Llave]:[Objetivo Geográfico]],12,0),"No encontrado")="","-",_xlfn.IFNA(VLOOKUP(C77,BaseDatos[[#All],[Llave]:[Objetivo Geográfico]],12,0),"-")))</f>
        <v/>
      </c>
      <c r="J77" s="2" t="str">
        <f>IF(C77="","",IF(_xlfn.IFNA(VLOOKUP(C77,BaseDatos[[#All],[Llave]:[Por Definir4]],14,0),"No encontrado")="","-",_xlfn.IFNA(VLOOKUP(C77,BaseDatos[[#All],[Llave]:[Objetivo Geográfico]],14,0),"-")))</f>
        <v/>
      </c>
      <c r="K77" s="2" t="str">
        <f>IF(C77="","",IF(_xlfn.IFNA(VLOOKUP(C77,BaseDatos[[#All],[Llave]:[Por Definir4]],15,0),"No encontrado")="","-",_xlfn.IFNA(VLOOKUP(C77,BaseDatos[[#All],[Llave]:[Objetivo Geográfico]],15,0),"-")))</f>
        <v/>
      </c>
      <c r="L77" s="2" t="str">
        <f>IF(C77="","",IF(_xlfn.IFNA(VLOOKUP(C77,BaseDatos[[#All],[Llave]:[Por Definir4]],16,0),"No encontrado")="","-",_xlfn.IFNA(VLOOKUP(C77,BaseDatos[[#All],[Llave]:[Objetivo Geográfico]],16,0),"-")))</f>
        <v/>
      </c>
      <c r="M77" s="2" t="str">
        <f>IF(C77="","",IF(_xlfn.IFNA(VLOOKUP(C77,BaseDatos[[#All],[Llave]:[Por Definir4]],17,0),"No encontrado")="","-",_xlfn.IFNA(VLOOKUP(C77,BaseDatos[[#All],[Llave]:[Objetivo Geográfico]],17,0),"-")))</f>
        <v/>
      </c>
    </row>
    <row r="78" spans="1:13" x14ac:dyDescent="0.35">
      <c r="A78" s="44"/>
      <c r="B78" s="46"/>
      <c r="C78" s="44"/>
      <c r="D78" s="46"/>
      <c r="E78" s="43" t="str">
        <f>IF(C78="","",IF(_xlfn.IFNA(VLOOKUP(C78,BaseDatos[[#All],[Llave]:[Objetivo Geográfico]],6,0),"No encontrado")="","-",_xlfn.IFNA(VLOOKUP(C78,BaseDatos[[#All],[Llave]:[Objetivo Geográfico]],6,0),"-")))</f>
        <v/>
      </c>
      <c r="F78" s="45" t="str">
        <f>IF(C78="","",IF(_xlfn.IFNA(VLOOKUP(C78,BaseDatos[[#All],[Llave]:[Por Definir4]],13,0),"No encontrado")="","-",_xlfn.IFNA(VLOOKUP(C78,BaseDatos[[#All],[Llave]:[Por Definir4]],13,0),"-")))</f>
        <v/>
      </c>
      <c r="G78" s="43" t="str">
        <f>IF(C78="","",IF(_xlfn.IFNA(VLOOKUP(C78,BaseDatos[[#All],[Llave]:[Objetivo Geográfico]],2,0),"No disponible en la Base de Datos")="","-",_xlfn.IFNA(VLOOKUP(C78,BaseDatos[[#All],[Llave]:[Objetivo Geográfico]],2,0),"No disponible en la Base de Datos")))</f>
        <v/>
      </c>
      <c r="H78" s="43" t="str">
        <f>IF(C78="","",IF(_xlfn.IFNA(VLOOKUP(C78,BaseDatos[[#All],[Llave]:[Objetivo Geográfico]],11,0),"No encontrado")="","-",_xlfn.IFNA(VLOOKUP(C78,BaseDatos[[#All],[Llave]:[Objetivo Geográfico]],11,0),"-")))</f>
        <v/>
      </c>
      <c r="I78" s="43" t="str">
        <f>IF(C78="","",IF(_xlfn.IFNA(VLOOKUP(C78,BaseDatos[[#All],[Llave]:[Objetivo Geográfico]],12,0),"No encontrado")="","-",_xlfn.IFNA(VLOOKUP(C78,BaseDatos[[#All],[Llave]:[Objetivo Geográfico]],12,0),"-")))</f>
        <v/>
      </c>
      <c r="J78" s="2" t="str">
        <f>IF(C78="","",IF(_xlfn.IFNA(VLOOKUP(C78,BaseDatos[[#All],[Llave]:[Por Definir4]],14,0),"No encontrado")="","-",_xlfn.IFNA(VLOOKUP(C78,BaseDatos[[#All],[Llave]:[Objetivo Geográfico]],14,0),"-")))</f>
        <v/>
      </c>
      <c r="K78" s="2" t="str">
        <f>IF(C78="","",IF(_xlfn.IFNA(VLOOKUP(C78,BaseDatos[[#All],[Llave]:[Por Definir4]],15,0),"No encontrado")="","-",_xlfn.IFNA(VLOOKUP(C78,BaseDatos[[#All],[Llave]:[Objetivo Geográfico]],15,0),"-")))</f>
        <v/>
      </c>
      <c r="L78" s="2" t="str">
        <f>IF(C78="","",IF(_xlfn.IFNA(VLOOKUP(C78,BaseDatos[[#All],[Llave]:[Por Definir4]],16,0),"No encontrado")="","-",_xlfn.IFNA(VLOOKUP(C78,BaseDatos[[#All],[Llave]:[Objetivo Geográfico]],16,0),"-")))</f>
        <v/>
      </c>
      <c r="M78" s="2" t="str">
        <f>IF(C78="","",IF(_xlfn.IFNA(VLOOKUP(C78,BaseDatos[[#All],[Llave]:[Por Definir4]],17,0),"No encontrado")="","-",_xlfn.IFNA(VLOOKUP(C78,BaseDatos[[#All],[Llave]:[Objetivo Geográfico]],17,0),"-")))</f>
        <v/>
      </c>
    </row>
    <row r="79" spans="1:13" x14ac:dyDescent="0.35">
      <c r="A79" s="44"/>
      <c r="B79" s="46"/>
      <c r="C79" s="44"/>
      <c r="D79" s="46"/>
      <c r="E79" s="43" t="str">
        <f>IF(C79="","",IF(_xlfn.IFNA(VLOOKUP(C79,BaseDatos[[#All],[Llave]:[Objetivo Geográfico]],6,0),"No encontrado")="","-",_xlfn.IFNA(VLOOKUP(C79,BaseDatos[[#All],[Llave]:[Objetivo Geográfico]],6,0),"-")))</f>
        <v/>
      </c>
      <c r="F79" s="45" t="str">
        <f>IF(C79="","",IF(_xlfn.IFNA(VLOOKUP(C79,BaseDatos[[#All],[Llave]:[Por Definir4]],13,0),"No encontrado")="","-",_xlfn.IFNA(VLOOKUP(C79,BaseDatos[[#All],[Llave]:[Por Definir4]],13,0),"-")))</f>
        <v/>
      </c>
      <c r="G79" s="43" t="str">
        <f>IF(C79="","",IF(_xlfn.IFNA(VLOOKUP(C79,BaseDatos[[#All],[Llave]:[Objetivo Geográfico]],2,0),"No disponible en la Base de Datos")="","-",_xlfn.IFNA(VLOOKUP(C79,BaseDatos[[#All],[Llave]:[Objetivo Geográfico]],2,0),"No disponible en la Base de Datos")))</f>
        <v/>
      </c>
      <c r="H79" s="43" t="str">
        <f>IF(C79="","",IF(_xlfn.IFNA(VLOOKUP(C79,BaseDatos[[#All],[Llave]:[Objetivo Geográfico]],11,0),"No encontrado")="","-",_xlfn.IFNA(VLOOKUP(C79,BaseDatos[[#All],[Llave]:[Objetivo Geográfico]],11,0),"-")))</f>
        <v/>
      </c>
      <c r="I79" s="43" t="str">
        <f>IF(C79="","",IF(_xlfn.IFNA(VLOOKUP(C79,BaseDatos[[#All],[Llave]:[Objetivo Geográfico]],12,0),"No encontrado")="","-",_xlfn.IFNA(VLOOKUP(C79,BaseDatos[[#All],[Llave]:[Objetivo Geográfico]],12,0),"-")))</f>
        <v/>
      </c>
      <c r="J79" s="2" t="str">
        <f>IF(C79="","",IF(_xlfn.IFNA(VLOOKUP(C79,BaseDatos[[#All],[Llave]:[Por Definir4]],14,0),"No encontrado")="","-",_xlfn.IFNA(VLOOKUP(C79,BaseDatos[[#All],[Llave]:[Objetivo Geográfico]],14,0),"-")))</f>
        <v/>
      </c>
      <c r="K79" s="2" t="str">
        <f>IF(C79="","",IF(_xlfn.IFNA(VLOOKUP(C79,BaseDatos[[#All],[Llave]:[Por Definir4]],15,0),"No encontrado")="","-",_xlfn.IFNA(VLOOKUP(C79,BaseDatos[[#All],[Llave]:[Objetivo Geográfico]],15,0),"-")))</f>
        <v/>
      </c>
      <c r="L79" s="2" t="str">
        <f>IF(C79="","",IF(_xlfn.IFNA(VLOOKUP(C79,BaseDatos[[#All],[Llave]:[Por Definir4]],16,0),"No encontrado")="","-",_xlfn.IFNA(VLOOKUP(C79,BaseDatos[[#All],[Llave]:[Objetivo Geográfico]],16,0),"-")))</f>
        <v/>
      </c>
      <c r="M79" s="2" t="str">
        <f>IF(C79="","",IF(_xlfn.IFNA(VLOOKUP(C79,BaseDatos[[#All],[Llave]:[Por Definir4]],17,0),"No encontrado")="","-",_xlfn.IFNA(VLOOKUP(C79,BaseDatos[[#All],[Llave]:[Objetivo Geográfico]],17,0),"-")))</f>
        <v/>
      </c>
    </row>
    <row r="80" spans="1:13" x14ac:dyDescent="0.35">
      <c r="A80" s="44"/>
      <c r="B80" s="46"/>
      <c r="C80" s="44"/>
      <c r="D80" s="46"/>
      <c r="E80" s="43" t="str">
        <f>IF(C80="","",IF(_xlfn.IFNA(VLOOKUP(C80,BaseDatos[[#All],[Llave]:[Objetivo Geográfico]],6,0),"No encontrado")="","-",_xlfn.IFNA(VLOOKUP(C80,BaseDatos[[#All],[Llave]:[Objetivo Geográfico]],6,0),"-")))</f>
        <v/>
      </c>
      <c r="F80" s="45" t="str">
        <f>IF(C80="","",IF(_xlfn.IFNA(VLOOKUP(C80,BaseDatos[[#All],[Llave]:[Por Definir4]],13,0),"No encontrado")="","-",_xlfn.IFNA(VLOOKUP(C80,BaseDatos[[#All],[Llave]:[Por Definir4]],13,0),"-")))</f>
        <v/>
      </c>
      <c r="G80" s="43" t="str">
        <f>IF(C80="","",IF(_xlfn.IFNA(VLOOKUP(C80,BaseDatos[[#All],[Llave]:[Objetivo Geográfico]],2,0),"No disponible en la Base de Datos")="","-",_xlfn.IFNA(VLOOKUP(C80,BaseDatos[[#All],[Llave]:[Objetivo Geográfico]],2,0),"No disponible en la Base de Datos")))</f>
        <v/>
      </c>
      <c r="H80" s="43" t="str">
        <f>IF(C80="","",IF(_xlfn.IFNA(VLOOKUP(C80,BaseDatos[[#All],[Llave]:[Objetivo Geográfico]],11,0),"No encontrado")="","-",_xlfn.IFNA(VLOOKUP(C80,BaseDatos[[#All],[Llave]:[Objetivo Geográfico]],11,0),"-")))</f>
        <v/>
      </c>
      <c r="I80" s="43" t="str">
        <f>IF(C80="","",IF(_xlfn.IFNA(VLOOKUP(C80,BaseDatos[[#All],[Llave]:[Objetivo Geográfico]],12,0),"No encontrado")="","-",_xlfn.IFNA(VLOOKUP(C80,BaseDatos[[#All],[Llave]:[Objetivo Geográfico]],12,0),"-")))</f>
        <v/>
      </c>
      <c r="J80" s="2" t="str">
        <f>IF(C80="","",IF(_xlfn.IFNA(VLOOKUP(C80,BaseDatos[[#All],[Llave]:[Por Definir4]],14,0),"No encontrado")="","-",_xlfn.IFNA(VLOOKUP(C80,BaseDatos[[#All],[Llave]:[Objetivo Geográfico]],14,0),"-")))</f>
        <v/>
      </c>
      <c r="K80" s="2" t="str">
        <f>IF(C80="","",IF(_xlfn.IFNA(VLOOKUP(C80,BaseDatos[[#All],[Llave]:[Por Definir4]],15,0),"No encontrado")="","-",_xlfn.IFNA(VLOOKUP(C80,BaseDatos[[#All],[Llave]:[Objetivo Geográfico]],15,0),"-")))</f>
        <v/>
      </c>
      <c r="L80" s="2" t="str">
        <f>IF(C80="","",IF(_xlfn.IFNA(VLOOKUP(C80,BaseDatos[[#All],[Llave]:[Por Definir4]],16,0),"No encontrado")="","-",_xlfn.IFNA(VLOOKUP(C80,BaseDatos[[#All],[Llave]:[Objetivo Geográfico]],16,0),"-")))</f>
        <v/>
      </c>
      <c r="M80" s="2" t="str">
        <f>IF(C80="","",IF(_xlfn.IFNA(VLOOKUP(C80,BaseDatos[[#All],[Llave]:[Por Definir4]],17,0),"No encontrado")="","-",_xlfn.IFNA(VLOOKUP(C80,BaseDatos[[#All],[Llave]:[Objetivo Geográfico]],17,0),"-")))</f>
        <v/>
      </c>
    </row>
    <row r="81" spans="1:13" x14ac:dyDescent="0.35">
      <c r="A81" s="44"/>
      <c r="B81" s="46"/>
      <c r="C81" s="44"/>
      <c r="D81" s="46"/>
      <c r="E81" s="43" t="str">
        <f>IF(C81="","",IF(_xlfn.IFNA(VLOOKUP(C81,BaseDatos[[#All],[Llave]:[Objetivo Geográfico]],6,0),"No encontrado")="","-",_xlfn.IFNA(VLOOKUP(C81,BaseDatos[[#All],[Llave]:[Objetivo Geográfico]],6,0),"-")))</f>
        <v/>
      </c>
      <c r="F81" s="45" t="str">
        <f>IF(C81="","",IF(_xlfn.IFNA(VLOOKUP(C81,BaseDatos[[#All],[Llave]:[Por Definir4]],13,0),"No encontrado")="","-",_xlfn.IFNA(VLOOKUP(C81,BaseDatos[[#All],[Llave]:[Por Definir4]],13,0),"-")))</f>
        <v/>
      </c>
      <c r="G81" s="43" t="str">
        <f>IF(C81="","",IF(_xlfn.IFNA(VLOOKUP(C81,BaseDatos[[#All],[Llave]:[Objetivo Geográfico]],2,0),"No disponible en la Base de Datos")="","-",_xlfn.IFNA(VLOOKUP(C81,BaseDatos[[#All],[Llave]:[Objetivo Geográfico]],2,0),"No disponible en la Base de Datos")))</f>
        <v/>
      </c>
      <c r="H81" s="43" t="str">
        <f>IF(C81="","",IF(_xlfn.IFNA(VLOOKUP(C81,BaseDatos[[#All],[Llave]:[Objetivo Geográfico]],11,0),"No encontrado")="","-",_xlfn.IFNA(VLOOKUP(C81,BaseDatos[[#All],[Llave]:[Objetivo Geográfico]],11,0),"-")))</f>
        <v/>
      </c>
      <c r="I81" s="43" t="str">
        <f>IF(C81="","",IF(_xlfn.IFNA(VLOOKUP(C81,BaseDatos[[#All],[Llave]:[Objetivo Geográfico]],12,0),"No encontrado")="","-",_xlfn.IFNA(VLOOKUP(C81,BaseDatos[[#All],[Llave]:[Objetivo Geográfico]],12,0),"-")))</f>
        <v/>
      </c>
      <c r="J81" s="2" t="str">
        <f>IF(C81="","",IF(_xlfn.IFNA(VLOOKUP(C81,BaseDatos[[#All],[Llave]:[Por Definir4]],14,0),"No encontrado")="","-",_xlfn.IFNA(VLOOKUP(C81,BaseDatos[[#All],[Llave]:[Objetivo Geográfico]],14,0),"-")))</f>
        <v/>
      </c>
      <c r="K81" s="2" t="str">
        <f>IF(C81="","",IF(_xlfn.IFNA(VLOOKUP(C81,BaseDatos[[#All],[Llave]:[Por Definir4]],15,0),"No encontrado")="","-",_xlfn.IFNA(VLOOKUP(C81,BaseDatos[[#All],[Llave]:[Objetivo Geográfico]],15,0),"-")))</f>
        <v/>
      </c>
      <c r="L81" s="2" t="str">
        <f>IF(C81="","",IF(_xlfn.IFNA(VLOOKUP(C81,BaseDatos[[#All],[Llave]:[Por Definir4]],16,0),"No encontrado")="","-",_xlfn.IFNA(VLOOKUP(C81,BaseDatos[[#All],[Llave]:[Objetivo Geográfico]],16,0),"-")))</f>
        <v/>
      </c>
      <c r="M81" s="2" t="str">
        <f>IF(C81="","",IF(_xlfn.IFNA(VLOOKUP(C81,BaseDatos[[#All],[Llave]:[Por Definir4]],17,0),"No encontrado")="","-",_xlfn.IFNA(VLOOKUP(C81,BaseDatos[[#All],[Llave]:[Objetivo Geográfico]],17,0),"-")))</f>
        <v/>
      </c>
    </row>
    <row r="82" spans="1:13" x14ac:dyDescent="0.35">
      <c r="A82" s="44"/>
      <c r="B82" s="46"/>
      <c r="C82" s="44"/>
      <c r="D82" s="46"/>
      <c r="E82" s="43" t="str">
        <f>IF(C82="","",IF(_xlfn.IFNA(VLOOKUP(C82,BaseDatos[[#All],[Llave]:[Objetivo Geográfico]],6,0),"No encontrado")="","-",_xlfn.IFNA(VLOOKUP(C82,BaseDatos[[#All],[Llave]:[Objetivo Geográfico]],6,0),"-")))</f>
        <v/>
      </c>
      <c r="F82" s="45" t="str">
        <f>IF(C82="","",IF(_xlfn.IFNA(VLOOKUP(C82,BaseDatos[[#All],[Llave]:[Por Definir4]],13,0),"No encontrado")="","-",_xlfn.IFNA(VLOOKUP(C82,BaseDatos[[#All],[Llave]:[Por Definir4]],13,0),"-")))</f>
        <v/>
      </c>
      <c r="G82" s="43" t="str">
        <f>IF(C82="","",IF(_xlfn.IFNA(VLOOKUP(C82,BaseDatos[[#All],[Llave]:[Objetivo Geográfico]],2,0),"No disponible en la Base de Datos")="","-",_xlfn.IFNA(VLOOKUP(C82,BaseDatos[[#All],[Llave]:[Objetivo Geográfico]],2,0),"No disponible en la Base de Datos")))</f>
        <v/>
      </c>
      <c r="H82" s="43" t="str">
        <f>IF(C82="","",IF(_xlfn.IFNA(VLOOKUP(C82,BaseDatos[[#All],[Llave]:[Objetivo Geográfico]],11,0),"No encontrado")="","-",_xlfn.IFNA(VLOOKUP(C82,BaseDatos[[#All],[Llave]:[Objetivo Geográfico]],11,0),"-")))</f>
        <v/>
      </c>
      <c r="I82" s="43" t="str">
        <f>IF(C82="","",IF(_xlfn.IFNA(VLOOKUP(C82,BaseDatos[[#All],[Llave]:[Objetivo Geográfico]],12,0),"No encontrado")="","-",_xlfn.IFNA(VLOOKUP(C82,BaseDatos[[#All],[Llave]:[Objetivo Geográfico]],12,0),"-")))</f>
        <v/>
      </c>
      <c r="J82" s="2" t="str">
        <f>IF(C82="","",IF(_xlfn.IFNA(VLOOKUP(C82,BaseDatos[[#All],[Llave]:[Por Definir4]],14,0),"No encontrado")="","-",_xlfn.IFNA(VLOOKUP(C82,BaseDatos[[#All],[Llave]:[Objetivo Geográfico]],14,0),"-")))</f>
        <v/>
      </c>
      <c r="K82" s="2" t="str">
        <f>IF(C82="","",IF(_xlfn.IFNA(VLOOKUP(C82,BaseDatos[[#All],[Llave]:[Por Definir4]],15,0),"No encontrado")="","-",_xlfn.IFNA(VLOOKUP(C82,BaseDatos[[#All],[Llave]:[Objetivo Geográfico]],15,0),"-")))</f>
        <v/>
      </c>
      <c r="L82" s="2" t="str">
        <f>IF(C82="","",IF(_xlfn.IFNA(VLOOKUP(C82,BaseDatos[[#All],[Llave]:[Por Definir4]],16,0),"No encontrado")="","-",_xlfn.IFNA(VLOOKUP(C82,BaseDatos[[#All],[Llave]:[Objetivo Geográfico]],16,0),"-")))</f>
        <v/>
      </c>
      <c r="M82" s="2" t="str">
        <f>IF(C82="","",IF(_xlfn.IFNA(VLOOKUP(C82,BaseDatos[[#All],[Llave]:[Por Definir4]],17,0),"No encontrado")="","-",_xlfn.IFNA(VLOOKUP(C82,BaseDatos[[#All],[Llave]:[Objetivo Geográfico]],17,0),"-")))</f>
        <v/>
      </c>
    </row>
    <row r="83" spans="1:13" x14ac:dyDescent="0.35">
      <c r="A83" s="44"/>
      <c r="B83" s="46"/>
      <c r="C83" s="44"/>
      <c r="D83" s="46"/>
      <c r="E83" s="43" t="str">
        <f>IF(C83="","",IF(_xlfn.IFNA(VLOOKUP(C83,BaseDatos[[#All],[Llave]:[Objetivo Geográfico]],6,0),"No encontrado")="","-",_xlfn.IFNA(VLOOKUP(C83,BaseDatos[[#All],[Llave]:[Objetivo Geográfico]],6,0),"-")))</f>
        <v/>
      </c>
      <c r="F83" s="45" t="str">
        <f>IF(C83="","",IF(_xlfn.IFNA(VLOOKUP(C83,BaseDatos[[#All],[Llave]:[Por Definir4]],13,0),"No encontrado")="","-",_xlfn.IFNA(VLOOKUP(C83,BaseDatos[[#All],[Llave]:[Por Definir4]],13,0),"-")))</f>
        <v/>
      </c>
      <c r="G83" s="43" t="str">
        <f>IF(C83="","",IF(_xlfn.IFNA(VLOOKUP(C83,BaseDatos[[#All],[Llave]:[Objetivo Geográfico]],2,0),"No disponible en la Base de Datos")="","-",_xlfn.IFNA(VLOOKUP(C83,BaseDatos[[#All],[Llave]:[Objetivo Geográfico]],2,0),"No disponible en la Base de Datos")))</f>
        <v/>
      </c>
      <c r="H83" s="43" t="str">
        <f>IF(C83="","",IF(_xlfn.IFNA(VLOOKUP(C83,BaseDatos[[#All],[Llave]:[Objetivo Geográfico]],11,0),"No encontrado")="","-",_xlfn.IFNA(VLOOKUP(C83,BaseDatos[[#All],[Llave]:[Objetivo Geográfico]],11,0),"-")))</f>
        <v/>
      </c>
      <c r="I83" s="43" t="str">
        <f>IF(C83="","",IF(_xlfn.IFNA(VLOOKUP(C83,BaseDatos[[#All],[Llave]:[Objetivo Geográfico]],12,0),"No encontrado")="","-",_xlfn.IFNA(VLOOKUP(C83,BaseDatos[[#All],[Llave]:[Objetivo Geográfico]],12,0),"-")))</f>
        <v/>
      </c>
      <c r="J83" s="2" t="str">
        <f>IF(C83="","",IF(_xlfn.IFNA(VLOOKUP(C83,BaseDatos[[#All],[Llave]:[Por Definir4]],14,0),"No encontrado")="","-",_xlfn.IFNA(VLOOKUP(C83,BaseDatos[[#All],[Llave]:[Objetivo Geográfico]],14,0),"-")))</f>
        <v/>
      </c>
      <c r="K83" s="2" t="str">
        <f>IF(C83="","",IF(_xlfn.IFNA(VLOOKUP(C83,BaseDatos[[#All],[Llave]:[Por Definir4]],15,0),"No encontrado")="","-",_xlfn.IFNA(VLOOKUP(C83,BaseDatos[[#All],[Llave]:[Objetivo Geográfico]],15,0),"-")))</f>
        <v/>
      </c>
      <c r="L83" s="2" t="str">
        <f>IF(C83="","",IF(_xlfn.IFNA(VLOOKUP(C83,BaseDatos[[#All],[Llave]:[Por Definir4]],16,0),"No encontrado")="","-",_xlfn.IFNA(VLOOKUP(C83,BaseDatos[[#All],[Llave]:[Objetivo Geográfico]],16,0),"-")))</f>
        <v/>
      </c>
      <c r="M83" s="2" t="str">
        <f>IF(C83="","",IF(_xlfn.IFNA(VLOOKUP(C83,BaseDatos[[#All],[Llave]:[Por Definir4]],17,0),"No encontrado")="","-",_xlfn.IFNA(VLOOKUP(C83,BaseDatos[[#All],[Llave]:[Objetivo Geográfico]],17,0),"-")))</f>
        <v/>
      </c>
    </row>
    <row r="84" spans="1:13" x14ac:dyDescent="0.35">
      <c r="A84" s="44"/>
      <c r="B84" s="46"/>
      <c r="C84" s="44"/>
      <c r="D84" s="46"/>
      <c r="E84" s="43" t="str">
        <f>IF(C84="","",IF(_xlfn.IFNA(VLOOKUP(C84,BaseDatos[[#All],[Llave]:[Objetivo Geográfico]],6,0),"No encontrado")="","-",_xlfn.IFNA(VLOOKUP(C84,BaseDatos[[#All],[Llave]:[Objetivo Geográfico]],6,0),"-")))</f>
        <v/>
      </c>
      <c r="F84" s="45" t="str">
        <f>IF(C84="","",IF(_xlfn.IFNA(VLOOKUP(C84,BaseDatos[[#All],[Llave]:[Por Definir4]],13,0),"No encontrado")="","-",_xlfn.IFNA(VLOOKUP(C84,BaseDatos[[#All],[Llave]:[Por Definir4]],13,0),"-")))</f>
        <v/>
      </c>
      <c r="G84" s="43" t="str">
        <f>IF(C84="","",IF(_xlfn.IFNA(VLOOKUP(C84,BaseDatos[[#All],[Llave]:[Objetivo Geográfico]],2,0),"No disponible en la Base de Datos")="","-",_xlfn.IFNA(VLOOKUP(C84,BaseDatos[[#All],[Llave]:[Objetivo Geográfico]],2,0),"No disponible en la Base de Datos")))</f>
        <v/>
      </c>
      <c r="H84" s="43" t="str">
        <f>IF(C84="","",IF(_xlfn.IFNA(VLOOKUP(C84,BaseDatos[[#All],[Llave]:[Objetivo Geográfico]],11,0),"No encontrado")="","-",_xlfn.IFNA(VLOOKUP(C84,BaseDatos[[#All],[Llave]:[Objetivo Geográfico]],11,0),"-")))</f>
        <v/>
      </c>
      <c r="I84" s="43" t="str">
        <f>IF(C84="","",IF(_xlfn.IFNA(VLOOKUP(C84,BaseDatos[[#All],[Llave]:[Objetivo Geográfico]],12,0),"No encontrado")="","-",_xlfn.IFNA(VLOOKUP(C84,BaseDatos[[#All],[Llave]:[Objetivo Geográfico]],12,0),"-")))</f>
        <v/>
      </c>
      <c r="J84" s="2" t="str">
        <f>IF(C84="","",IF(_xlfn.IFNA(VLOOKUP(C84,BaseDatos[[#All],[Llave]:[Por Definir4]],14,0),"No encontrado")="","-",_xlfn.IFNA(VLOOKUP(C84,BaseDatos[[#All],[Llave]:[Objetivo Geográfico]],14,0),"-")))</f>
        <v/>
      </c>
      <c r="K84" s="2" t="str">
        <f>IF(C84="","",IF(_xlfn.IFNA(VLOOKUP(C84,BaseDatos[[#All],[Llave]:[Por Definir4]],15,0),"No encontrado")="","-",_xlfn.IFNA(VLOOKUP(C84,BaseDatos[[#All],[Llave]:[Objetivo Geográfico]],15,0),"-")))</f>
        <v/>
      </c>
      <c r="L84" s="2" t="str">
        <f>IF(C84="","",IF(_xlfn.IFNA(VLOOKUP(C84,BaseDatos[[#All],[Llave]:[Por Definir4]],16,0),"No encontrado")="","-",_xlfn.IFNA(VLOOKUP(C84,BaseDatos[[#All],[Llave]:[Objetivo Geográfico]],16,0),"-")))</f>
        <v/>
      </c>
      <c r="M84" s="2" t="str">
        <f>IF(C84="","",IF(_xlfn.IFNA(VLOOKUP(C84,BaseDatos[[#All],[Llave]:[Por Definir4]],17,0),"No encontrado")="","-",_xlfn.IFNA(VLOOKUP(C84,BaseDatos[[#All],[Llave]:[Objetivo Geográfico]],17,0),"-")))</f>
        <v/>
      </c>
    </row>
    <row r="85" spans="1:13" x14ac:dyDescent="0.35">
      <c r="A85" s="44"/>
      <c r="B85" s="46"/>
      <c r="C85" s="44"/>
      <c r="D85" s="46"/>
      <c r="E85" s="43" t="str">
        <f>IF(C85="","",IF(_xlfn.IFNA(VLOOKUP(C85,BaseDatos[[#All],[Llave]:[Objetivo Geográfico]],6,0),"No encontrado")="","-",_xlfn.IFNA(VLOOKUP(C85,BaseDatos[[#All],[Llave]:[Objetivo Geográfico]],6,0),"-")))</f>
        <v/>
      </c>
      <c r="F85" s="45" t="str">
        <f>IF(C85="","",IF(_xlfn.IFNA(VLOOKUP(C85,BaseDatos[[#All],[Llave]:[Por Definir4]],13,0),"No encontrado")="","-",_xlfn.IFNA(VLOOKUP(C85,BaseDatos[[#All],[Llave]:[Por Definir4]],13,0),"-")))</f>
        <v/>
      </c>
      <c r="G85" s="43" t="str">
        <f>IF(C85="","",IF(_xlfn.IFNA(VLOOKUP(C85,BaseDatos[[#All],[Llave]:[Objetivo Geográfico]],2,0),"No disponible en la Base de Datos")="","-",_xlfn.IFNA(VLOOKUP(C85,BaseDatos[[#All],[Llave]:[Objetivo Geográfico]],2,0),"No disponible en la Base de Datos")))</f>
        <v/>
      </c>
      <c r="H85" s="43" t="str">
        <f>IF(C85="","",IF(_xlfn.IFNA(VLOOKUP(C85,BaseDatos[[#All],[Llave]:[Objetivo Geográfico]],11,0),"No encontrado")="","-",_xlfn.IFNA(VLOOKUP(C85,BaseDatos[[#All],[Llave]:[Objetivo Geográfico]],11,0),"-")))</f>
        <v/>
      </c>
      <c r="I85" s="43" t="str">
        <f>IF(C85="","",IF(_xlfn.IFNA(VLOOKUP(C85,BaseDatos[[#All],[Llave]:[Objetivo Geográfico]],12,0),"No encontrado")="","-",_xlfn.IFNA(VLOOKUP(C85,BaseDatos[[#All],[Llave]:[Objetivo Geográfico]],12,0),"-")))</f>
        <v/>
      </c>
      <c r="J85" s="2" t="str">
        <f>IF(C85="","",IF(_xlfn.IFNA(VLOOKUP(C85,BaseDatos[[#All],[Llave]:[Por Definir4]],14,0),"No encontrado")="","-",_xlfn.IFNA(VLOOKUP(C85,BaseDatos[[#All],[Llave]:[Objetivo Geográfico]],14,0),"-")))</f>
        <v/>
      </c>
      <c r="K85" s="2" t="str">
        <f>IF(C85="","",IF(_xlfn.IFNA(VLOOKUP(C85,BaseDatos[[#All],[Llave]:[Por Definir4]],15,0),"No encontrado")="","-",_xlfn.IFNA(VLOOKUP(C85,BaseDatos[[#All],[Llave]:[Objetivo Geográfico]],15,0),"-")))</f>
        <v/>
      </c>
      <c r="L85" s="2" t="str">
        <f>IF(C85="","",IF(_xlfn.IFNA(VLOOKUP(C85,BaseDatos[[#All],[Llave]:[Por Definir4]],16,0),"No encontrado")="","-",_xlfn.IFNA(VLOOKUP(C85,BaseDatos[[#All],[Llave]:[Objetivo Geográfico]],16,0),"-")))</f>
        <v/>
      </c>
      <c r="M85" s="2" t="str">
        <f>IF(C85="","",IF(_xlfn.IFNA(VLOOKUP(C85,BaseDatos[[#All],[Llave]:[Por Definir4]],17,0),"No encontrado")="","-",_xlfn.IFNA(VLOOKUP(C85,BaseDatos[[#All],[Llave]:[Objetivo Geográfico]],17,0),"-")))</f>
        <v/>
      </c>
    </row>
    <row r="86" spans="1:13" x14ac:dyDescent="0.35">
      <c r="A86" s="44"/>
      <c r="B86" s="46"/>
      <c r="C86" s="44"/>
      <c r="D86" s="46"/>
      <c r="E86" s="43" t="str">
        <f>IF(C86="","",IF(_xlfn.IFNA(VLOOKUP(C86,BaseDatos[[#All],[Llave]:[Objetivo Geográfico]],6,0),"No encontrado")="","-",_xlfn.IFNA(VLOOKUP(C86,BaseDatos[[#All],[Llave]:[Objetivo Geográfico]],6,0),"-")))</f>
        <v/>
      </c>
      <c r="F86" s="45" t="str">
        <f>IF(C86="","",IF(_xlfn.IFNA(VLOOKUP(C86,BaseDatos[[#All],[Llave]:[Por Definir4]],13,0),"No encontrado")="","-",_xlfn.IFNA(VLOOKUP(C86,BaseDatos[[#All],[Llave]:[Por Definir4]],13,0),"-")))</f>
        <v/>
      </c>
      <c r="G86" s="43" t="str">
        <f>IF(C86="","",IF(_xlfn.IFNA(VLOOKUP(C86,BaseDatos[[#All],[Llave]:[Objetivo Geográfico]],2,0),"No disponible en la Base de Datos")="","-",_xlfn.IFNA(VLOOKUP(C86,BaseDatos[[#All],[Llave]:[Objetivo Geográfico]],2,0),"No disponible en la Base de Datos")))</f>
        <v/>
      </c>
      <c r="H86" s="43" t="str">
        <f>IF(C86="","",IF(_xlfn.IFNA(VLOOKUP(C86,BaseDatos[[#All],[Llave]:[Objetivo Geográfico]],11,0),"No encontrado")="","-",_xlfn.IFNA(VLOOKUP(C86,BaseDatos[[#All],[Llave]:[Objetivo Geográfico]],11,0),"-")))</f>
        <v/>
      </c>
      <c r="I86" s="43" t="str">
        <f>IF(C86="","",IF(_xlfn.IFNA(VLOOKUP(C86,BaseDatos[[#All],[Llave]:[Objetivo Geográfico]],12,0),"No encontrado")="","-",_xlfn.IFNA(VLOOKUP(C86,BaseDatos[[#All],[Llave]:[Objetivo Geográfico]],12,0),"-")))</f>
        <v/>
      </c>
      <c r="J86" s="2" t="str">
        <f>IF(C86="","",IF(_xlfn.IFNA(VLOOKUP(C86,BaseDatos[[#All],[Llave]:[Por Definir4]],14,0),"No encontrado")="","-",_xlfn.IFNA(VLOOKUP(C86,BaseDatos[[#All],[Llave]:[Objetivo Geográfico]],14,0),"-")))</f>
        <v/>
      </c>
      <c r="K86" s="2" t="str">
        <f>IF(C86="","",IF(_xlfn.IFNA(VLOOKUP(C86,BaseDatos[[#All],[Llave]:[Por Definir4]],15,0),"No encontrado")="","-",_xlfn.IFNA(VLOOKUP(C86,BaseDatos[[#All],[Llave]:[Objetivo Geográfico]],15,0),"-")))</f>
        <v/>
      </c>
      <c r="L86" s="2" t="str">
        <f>IF(C86="","",IF(_xlfn.IFNA(VLOOKUP(C86,BaseDatos[[#All],[Llave]:[Por Definir4]],16,0),"No encontrado")="","-",_xlfn.IFNA(VLOOKUP(C86,BaseDatos[[#All],[Llave]:[Objetivo Geográfico]],16,0),"-")))</f>
        <v/>
      </c>
      <c r="M86" s="2" t="str">
        <f>IF(C86="","",IF(_xlfn.IFNA(VLOOKUP(C86,BaseDatos[[#All],[Llave]:[Por Definir4]],17,0),"No encontrado")="","-",_xlfn.IFNA(VLOOKUP(C86,BaseDatos[[#All],[Llave]:[Objetivo Geográfico]],17,0),"-")))</f>
        <v/>
      </c>
    </row>
    <row r="87" spans="1:13" x14ac:dyDescent="0.35">
      <c r="A87" s="44"/>
      <c r="B87" s="46"/>
      <c r="C87" s="44"/>
      <c r="D87" s="46"/>
      <c r="E87" s="43" t="str">
        <f>IF(C87="","",IF(_xlfn.IFNA(VLOOKUP(C87,BaseDatos[[#All],[Llave]:[Objetivo Geográfico]],6,0),"No encontrado")="","-",_xlfn.IFNA(VLOOKUP(C87,BaseDatos[[#All],[Llave]:[Objetivo Geográfico]],6,0),"-")))</f>
        <v/>
      </c>
      <c r="F87" s="45" t="str">
        <f>IF(C87="","",IF(_xlfn.IFNA(VLOOKUP(C87,BaseDatos[[#All],[Llave]:[Por Definir4]],13,0),"No encontrado")="","-",_xlfn.IFNA(VLOOKUP(C87,BaseDatos[[#All],[Llave]:[Por Definir4]],13,0),"-")))</f>
        <v/>
      </c>
      <c r="G87" s="43" t="str">
        <f>IF(C87="","",IF(_xlfn.IFNA(VLOOKUP(C87,BaseDatos[[#All],[Llave]:[Objetivo Geográfico]],2,0),"No disponible en la Base de Datos")="","-",_xlfn.IFNA(VLOOKUP(C87,BaseDatos[[#All],[Llave]:[Objetivo Geográfico]],2,0),"No disponible en la Base de Datos")))</f>
        <v/>
      </c>
      <c r="H87" s="43" t="str">
        <f>IF(C87="","",IF(_xlfn.IFNA(VLOOKUP(C87,BaseDatos[[#All],[Llave]:[Objetivo Geográfico]],11,0),"No encontrado")="","-",_xlfn.IFNA(VLOOKUP(C87,BaseDatos[[#All],[Llave]:[Objetivo Geográfico]],11,0),"-")))</f>
        <v/>
      </c>
      <c r="I87" s="43" t="str">
        <f>IF(C87="","",IF(_xlfn.IFNA(VLOOKUP(C87,BaseDatos[[#All],[Llave]:[Objetivo Geográfico]],12,0),"No encontrado")="","-",_xlfn.IFNA(VLOOKUP(C87,BaseDatos[[#All],[Llave]:[Objetivo Geográfico]],12,0),"-")))</f>
        <v/>
      </c>
      <c r="J87" s="2" t="str">
        <f>IF(C87="","",IF(_xlfn.IFNA(VLOOKUP(C87,BaseDatos[[#All],[Llave]:[Por Definir4]],14,0),"No encontrado")="","-",_xlfn.IFNA(VLOOKUP(C87,BaseDatos[[#All],[Llave]:[Objetivo Geográfico]],14,0),"-")))</f>
        <v/>
      </c>
      <c r="K87" s="2" t="str">
        <f>IF(C87="","",IF(_xlfn.IFNA(VLOOKUP(C87,BaseDatos[[#All],[Llave]:[Por Definir4]],15,0),"No encontrado")="","-",_xlfn.IFNA(VLOOKUP(C87,BaseDatos[[#All],[Llave]:[Objetivo Geográfico]],15,0),"-")))</f>
        <v/>
      </c>
      <c r="L87" s="2" t="str">
        <f>IF(C87="","",IF(_xlfn.IFNA(VLOOKUP(C87,BaseDatos[[#All],[Llave]:[Por Definir4]],16,0),"No encontrado")="","-",_xlfn.IFNA(VLOOKUP(C87,BaseDatos[[#All],[Llave]:[Objetivo Geográfico]],16,0),"-")))</f>
        <v/>
      </c>
      <c r="M87" s="2" t="str">
        <f>IF(C87="","",IF(_xlfn.IFNA(VLOOKUP(C87,BaseDatos[[#All],[Llave]:[Por Definir4]],17,0),"No encontrado")="","-",_xlfn.IFNA(VLOOKUP(C87,BaseDatos[[#All],[Llave]:[Objetivo Geográfico]],17,0),"-")))</f>
        <v/>
      </c>
    </row>
    <row r="88" spans="1:13" x14ac:dyDescent="0.35">
      <c r="A88" s="44"/>
      <c r="B88" s="46"/>
      <c r="C88" s="44"/>
      <c r="D88" s="46"/>
      <c r="E88" s="43" t="str">
        <f>IF(C88="","",IF(_xlfn.IFNA(VLOOKUP(C88,BaseDatos[[#All],[Llave]:[Objetivo Geográfico]],6,0),"No encontrado")="","-",_xlfn.IFNA(VLOOKUP(C88,BaseDatos[[#All],[Llave]:[Objetivo Geográfico]],6,0),"-")))</f>
        <v/>
      </c>
      <c r="F88" s="45" t="str">
        <f>IF(C88="","",IF(_xlfn.IFNA(VLOOKUP(C88,BaseDatos[[#All],[Llave]:[Por Definir4]],13,0),"No encontrado")="","-",_xlfn.IFNA(VLOOKUP(C88,BaseDatos[[#All],[Llave]:[Por Definir4]],13,0),"-")))</f>
        <v/>
      </c>
      <c r="G88" s="43" t="str">
        <f>IF(C88="","",IF(_xlfn.IFNA(VLOOKUP(C88,BaseDatos[[#All],[Llave]:[Objetivo Geográfico]],2,0),"No disponible en la Base de Datos")="","-",_xlfn.IFNA(VLOOKUP(C88,BaseDatos[[#All],[Llave]:[Objetivo Geográfico]],2,0),"No disponible en la Base de Datos")))</f>
        <v/>
      </c>
      <c r="H88" s="43" t="str">
        <f>IF(C88="","",IF(_xlfn.IFNA(VLOOKUP(C88,BaseDatos[[#All],[Llave]:[Objetivo Geográfico]],11,0),"No encontrado")="","-",_xlfn.IFNA(VLOOKUP(C88,BaseDatos[[#All],[Llave]:[Objetivo Geográfico]],11,0),"-")))</f>
        <v/>
      </c>
      <c r="I88" s="43" t="str">
        <f>IF(C88="","",IF(_xlfn.IFNA(VLOOKUP(C88,BaseDatos[[#All],[Llave]:[Objetivo Geográfico]],12,0),"No encontrado")="","-",_xlfn.IFNA(VLOOKUP(C88,BaseDatos[[#All],[Llave]:[Objetivo Geográfico]],12,0),"-")))</f>
        <v/>
      </c>
      <c r="J88" s="2" t="str">
        <f>IF(C88="","",IF(_xlfn.IFNA(VLOOKUP(C88,BaseDatos[[#All],[Llave]:[Por Definir4]],14,0),"No encontrado")="","-",_xlfn.IFNA(VLOOKUP(C88,BaseDatos[[#All],[Llave]:[Objetivo Geográfico]],14,0),"-")))</f>
        <v/>
      </c>
      <c r="K88" s="2" t="str">
        <f>IF(C88="","",IF(_xlfn.IFNA(VLOOKUP(C88,BaseDatos[[#All],[Llave]:[Por Definir4]],15,0),"No encontrado")="","-",_xlfn.IFNA(VLOOKUP(C88,BaseDatos[[#All],[Llave]:[Objetivo Geográfico]],15,0),"-")))</f>
        <v/>
      </c>
      <c r="L88" s="2" t="str">
        <f>IF(C88="","",IF(_xlfn.IFNA(VLOOKUP(C88,BaseDatos[[#All],[Llave]:[Por Definir4]],16,0),"No encontrado")="","-",_xlfn.IFNA(VLOOKUP(C88,BaseDatos[[#All],[Llave]:[Objetivo Geográfico]],16,0),"-")))</f>
        <v/>
      </c>
      <c r="M88" s="2" t="str">
        <f>IF(C88="","",IF(_xlfn.IFNA(VLOOKUP(C88,BaseDatos[[#All],[Llave]:[Por Definir4]],17,0),"No encontrado")="","-",_xlfn.IFNA(VLOOKUP(C88,BaseDatos[[#All],[Llave]:[Objetivo Geográfico]],17,0),"-")))</f>
        <v/>
      </c>
    </row>
    <row r="89" spans="1:13" x14ac:dyDescent="0.35">
      <c r="A89" s="44"/>
      <c r="B89" s="46"/>
      <c r="C89" s="44"/>
      <c r="D89" s="46"/>
      <c r="E89" s="43" t="str">
        <f>IF(C89="","",IF(_xlfn.IFNA(VLOOKUP(C89,BaseDatos[[#All],[Llave]:[Objetivo Geográfico]],6,0),"No encontrado")="","-",_xlfn.IFNA(VLOOKUP(C89,BaseDatos[[#All],[Llave]:[Objetivo Geográfico]],6,0),"-")))</f>
        <v/>
      </c>
      <c r="F89" s="45" t="str">
        <f>IF(C89="","",IF(_xlfn.IFNA(VLOOKUP(C89,BaseDatos[[#All],[Llave]:[Por Definir4]],13,0),"No encontrado")="","-",_xlfn.IFNA(VLOOKUP(C89,BaseDatos[[#All],[Llave]:[Por Definir4]],13,0),"-")))</f>
        <v/>
      </c>
      <c r="G89" s="43" t="str">
        <f>IF(C89="","",IF(_xlfn.IFNA(VLOOKUP(C89,BaseDatos[[#All],[Llave]:[Objetivo Geográfico]],2,0),"No disponible en la Base de Datos")="","-",_xlfn.IFNA(VLOOKUP(C89,BaseDatos[[#All],[Llave]:[Objetivo Geográfico]],2,0),"No disponible en la Base de Datos")))</f>
        <v/>
      </c>
      <c r="H89" s="43" t="str">
        <f>IF(C89="","",IF(_xlfn.IFNA(VLOOKUP(C89,BaseDatos[[#All],[Llave]:[Objetivo Geográfico]],11,0),"No encontrado")="","-",_xlfn.IFNA(VLOOKUP(C89,BaseDatos[[#All],[Llave]:[Objetivo Geográfico]],11,0),"-")))</f>
        <v/>
      </c>
      <c r="I89" s="43" t="str">
        <f>IF(C89="","",IF(_xlfn.IFNA(VLOOKUP(C89,BaseDatos[[#All],[Llave]:[Objetivo Geográfico]],12,0),"No encontrado")="","-",_xlfn.IFNA(VLOOKUP(C89,BaseDatos[[#All],[Llave]:[Objetivo Geográfico]],12,0),"-")))</f>
        <v/>
      </c>
      <c r="J89" s="2" t="str">
        <f>IF(C89="","",IF(_xlfn.IFNA(VLOOKUP(C89,BaseDatos[[#All],[Llave]:[Por Definir4]],14,0),"No encontrado")="","-",_xlfn.IFNA(VLOOKUP(C89,BaseDatos[[#All],[Llave]:[Objetivo Geográfico]],14,0),"-")))</f>
        <v/>
      </c>
      <c r="K89" s="2" t="str">
        <f>IF(C89="","",IF(_xlfn.IFNA(VLOOKUP(C89,BaseDatos[[#All],[Llave]:[Por Definir4]],15,0),"No encontrado")="","-",_xlfn.IFNA(VLOOKUP(C89,BaseDatos[[#All],[Llave]:[Objetivo Geográfico]],15,0),"-")))</f>
        <v/>
      </c>
      <c r="L89" s="2" t="str">
        <f>IF(C89="","",IF(_xlfn.IFNA(VLOOKUP(C89,BaseDatos[[#All],[Llave]:[Por Definir4]],16,0),"No encontrado")="","-",_xlfn.IFNA(VLOOKUP(C89,BaseDatos[[#All],[Llave]:[Objetivo Geográfico]],16,0),"-")))</f>
        <v/>
      </c>
      <c r="M89" s="2" t="str">
        <f>IF(C89="","",IF(_xlfn.IFNA(VLOOKUP(C89,BaseDatos[[#All],[Llave]:[Por Definir4]],17,0),"No encontrado")="","-",_xlfn.IFNA(VLOOKUP(C89,BaseDatos[[#All],[Llave]:[Objetivo Geográfico]],17,0),"-")))</f>
        <v/>
      </c>
    </row>
    <row r="90" spans="1:13" x14ac:dyDescent="0.35">
      <c r="A90" s="44"/>
      <c r="B90" s="46"/>
      <c r="C90" s="44"/>
      <c r="D90" s="46"/>
      <c r="E90" s="43" t="str">
        <f>IF(C90="","",IF(_xlfn.IFNA(VLOOKUP(C90,BaseDatos[[#All],[Llave]:[Objetivo Geográfico]],6,0),"No encontrado")="","-",_xlfn.IFNA(VLOOKUP(C90,BaseDatos[[#All],[Llave]:[Objetivo Geográfico]],6,0),"-")))</f>
        <v/>
      </c>
      <c r="F90" s="45" t="str">
        <f>IF(C90="","",IF(_xlfn.IFNA(VLOOKUP(C90,BaseDatos[[#All],[Llave]:[Por Definir4]],13,0),"No encontrado")="","-",_xlfn.IFNA(VLOOKUP(C90,BaseDatos[[#All],[Llave]:[Por Definir4]],13,0),"-")))</f>
        <v/>
      </c>
      <c r="G90" s="43" t="str">
        <f>IF(C90="","",IF(_xlfn.IFNA(VLOOKUP(C90,BaseDatos[[#All],[Llave]:[Objetivo Geográfico]],2,0),"No disponible en la Base de Datos")="","-",_xlfn.IFNA(VLOOKUP(C90,BaseDatos[[#All],[Llave]:[Objetivo Geográfico]],2,0),"No disponible en la Base de Datos")))</f>
        <v/>
      </c>
      <c r="H90" s="43" t="str">
        <f>IF(C90="","",IF(_xlfn.IFNA(VLOOKUP(C90,BaseDatos[[#All],[Llave]:[Objetivo Geográfico]],11,0),"No encontrado")="","-",_xlfn.IFNA(VLOOKUP(C90,BaseDatos[[#All],[Llave]:[Objetivo Geográfico]],11,0),"-")))</f>
        <v/>
      </c>
      <c r="I90" s="43" t="str">
        <f>IF(C90="","",IF(_xlfn.IFNA(VLOOKUP(C90,BaseDatos[[#All],[Llave]:[Objetivo Geográfico]],12,0),"No encontrado")="","-",_xlfn.IFNA(VLOOKUP(C90,BaseDatos[[#All],[Llave]:[Objetivo Geográfico]],12,0),"-")))</f>
        <v/>
      </c>
      <c r="J90" s="2" t="str">
        <f>IF(C90="","",IF(_xlfn.IFNA(VLOOKUP(C90,BaseDatos[[#All],[Llave]:[Por Definir4]],14,0),"No encontrado")="","-",_xlfn.IFNA(VLOOKUP(C90,BaseDatos[[#All],[Llave]:[Objetivo Geográfico]],14,0),"-")))</f>
        <v/>
      </c>
      <c r="K90" s="2" t="str">
        <f>IF(C90="","",IF(_xlfn.IFNA(VLOOKUP(C90,BaseDatos[[#All],[Llave]:[Por Definir4]],15,0),"No encontrado")="","-",_xlfn.IFNA(VLOOKUP(C90,BaseDatos[[#All],[Llave]:[Objetivo Geográfico]],15,0),"-")))</f>
        <v/>
      </c>
      <c r="L90" s="2" t="str">
        <f>IF(C90="","",IF(_xlfn.IFNA(VLOOKUP(C90,BaseDatos[[#All],[Llave]:[Por Definir4]],16,0),"No encontrado")="","-",_xlfn.IFNA(VLOOKUP(C90,BaseDatos[[#All],[Llave]:[Objetivo Geográfico]],16,0),"-")))</f>
        <v/>
      </c>
      <c r="M90" s="2" t="str">
        <f>IF(C90="","",IF(_xlfn.IFNA(VLOOKUP(C90,BaseDatos[[#All],[Llave]:[Por Definir4]],17,0),"No encontrado")="","-",_xlfn.IFNA(VLOOKUP(C90,BaseDatos[[#All],[Llave]:[Objetivo Geográfico]],17,0),"-")))</f>
        <v/>
      </c>
    </row>
    <row r="91" spans="1:13" x14ac:dyDescent="0.35">
      <c r="A91" s="44"/>
      <c r="B91" s="46"/>
      <c r="C91" s="44"/>
      <c r="D91" s="46"/>
      <c r="E91" s="43" t="str">
        <f>IF(C91="","",IF(_xlfn.IFNA(VLOOKUP(C91,BaseDatos[[#All],[Llave]:[Objetivo Geográfico]],6,0),"No encontrado")="","-",_xlfn.IFNA(VLOOKUP(C91,BaseDatos[[#All],[Llave]:[Objetivo Geográfico]],6,0),"-")))</f>
        <v/>
      </c>
      <c r="F91" s="45" t="str">
        <f>IF(C91="","",IF(_xlfn.IFNA(VLOOKUP(C91,BaseDatos[[#All],[Llave]:[Por Definir4]],13,0),"No encontrado")="","-",_xlfn.IFNA(VLOOKUP(C91,BaseDatos[[#All],[Llave]:[Por Definir4]],13,0),"-")))</f>
        <v/>
      </c>
      <c r="G91" s="43" t="str">
        <f>IF(C91="","",IF(_xlfn.IFNA(VLOOKUP(C91,BaseDatos[[#All],[Llave]:[Objetivo Geográfico]],2,0),"No disponible en la Base de Datos")="","-",_xlfn.IFNA(VLOOKUP(C91,BaseDatos[[#All],[Llave]:[Objetivo Geográfico]],2,0),"No disponible en la Base de Datos")))</f>
        <v/>
      </c>
      <c r="H91" s="43" t="str">
        <f>IF(C91="","",IF(_xlfn.IFNA(VLOOKUP(C91,BaseDatos[[#All],[Llave]:[Objetivo Geográfico]],11,0),"No encontrado")="","-",_xlfn.IFNA(VLOOKUP(C91,BaseDatos[[#All],[Llave]:[Objetivo Geográfico]],11,0),"-")))</f>
        <v/>
      </c>
      <c r="I91" s="43" t="str">
        <f>IF(C91="","",IF(_xlfn.IFNA(VLOOKUP(C91,BaseDatos[[#All],[Llave]:[Objetivo Geográfico]],12,0),"No encontrado")="","-",_xlfn.IFNA(VLOOKUP(C91,BaseDatos[[#All],[Llave]:[Objetivo Geográfico]],12,0),"-")))</f>
        <v/>
      </c>
      <c r="J91" s="2" t="str">
        <f>IF(C91="","",IF(_xlfn.IFNA(VLOOKUP(C91,BaseDatos[[#All],[Llave]:[Por Definir4]],14,0),"No encontrado")="","-",_xlfn.IFNA(VLOOKUP(C91,BaseDatos[[#All],[Llave]:[Objetivo Geográfico]],14,0),"-")))</f>
        <v/>
      </c>
      <c r="K91" s="2" t="str">
        <f>IF(C91="","",IF(_xlfn.IFNA(VLOOKUP(C91,BaseDatos[[#All],[Llave]:[Por Definir4]],15,0),"No encontrado")="","-",_xlfn.IFNA(VLOOKUP(C91,BaseDatos[[#All],[Llave]:[Objetivo Geográfico]],15,0),"-")))</f>
        <v/>
      </c>
      <c r="L91" s="2" t="str">
        <f>IF(C91="","",IF(_xlfn.IFNA(VLOOKUP(C91,BaseDatos[[#All],[Llave]:[Por Definir4]],16,0),"No encontrado")="","-",_xlfn.IFNA(VLOOKUP(C91,BaseDatos[[#All],[Llave]:[Objetivo Geográfico]],16,0),"-")))</f>
        <v/>
      </c>
      <c r="M91" s="2" t="str">
        <f>IF(C91="","",IF(_xlfn.IFNA(VLOOKUP(C91,BaseDatos[[#All],[Llave]:[Por Definir4]],17,0),"No encontrado")="","-",_xlfn.IFNA(VLOOKUP(C91,BaseDatos[[#All],[Llave]:[Objetivo Geográfico]],17,0),"-")))</f>
        <v/>
      </c>
    </row>
    <row r="92" spans="1:13" x14ac:dyDescent="0.35">
      <c r="A92" s="44"/>
      <c r="B92" s="46"/>
      <c r="C92" s="44"/>
      <c r="D92" s="46"/>
      <c r="E92" s="43" t="str">
        <f>IF(C92="","",IF(_xlfn.IFNA(VLOOKUP(C92,BaseDatos[[#All],[Llave]:[Objetivo Geográfico]],6,0),"No encontrado")="","-",_xlfn.IFNA(VLOOKUP(C92,BaseDatos[[#All],[Llave]:[Objetivo Geográfico]],6,0),"-")))</f>
        <v/>
      </c>
      <c r="F92" s="45" t="str">
        <f>IF(C92="","",IF(_xlfn.IFNA(VLOOKUP(C92,BaseDatos[[#All],[Llave]:[Por Definir4]],13,0),"No encontrado")="","-",_xlfn.IFNA(VLOOKUP(C92,BaseDatos[[#All],[Llave]:[Por Definir4]],13,0),"-")))</f>
        <v/>
      </c>
      <c r="G92" s="43" t="str">
        <f>IF(C92="","",IF(_xlfn.IFNA(VLOOKUP(C92,BaseDatos[[#All],[Llave]:[Objetivo Geográfico]],2,0),"No disponible en la Base de Datos")="","-",_xlfn.IFNA(VLOOKUP(C92,BaseDatos[[#All],[Llave]:[Objetivo Geográfico]],2,0),"No disponible en la Base de Datos")))</f>
        <v/>
      </c>
      <c r="H92" s="43" t="str">
        <f>IF(C92="","",IF(_xlfn.IFNA(VLOOKUP(C92,BaseDatos[[#All],[Llave]:[Objetivo Geográfico]],11,0),"No encontrado")="","-",_xlfn.IFNA(VLOOKUP(C92,BaseDatos[[#All],[Llave]:[Objetivo Geográfico]],11,0),"-")))</f>
        <v/>
      </c>
      <c r="I92" s="43" t="str">
        <f>IF(C92="","",IF(_xlfn.IFNA(VLOOKUP(C92,BaseDatos[[#All],[Llave]:[Objetivo Geográfico]],12,0),"No encontrado")="","-",_xlfn.IFNA(VLOOKUP(C92,BaseDatos[[#All],[Llave]:[Objetivo Geográfico]],12,0),"-")))</f>
        <v/>
      </c>
      <c r="J92" s="2" t="str">
        <f>IF(C92="","",IF(_xlfn.IFNA(VLOOKUP(C92,BaseDatos[[#All],[Llave]:[Por Definir4]],14,0),"No encontrado")="","-",_xlfn.IFNA(VLOOKUP(C92,BaseDatos[[#All],[Llave]:[Objetivo Geográfico]],14,0),"-")))</f>
        <v/>
      </c>
      <c r="K92" s="2" t="str">
        <f>IF(C92="","",IF(_xlfn.IFNA(VLOOKUP(C92,BaseDatos[[#All],[Llave]:[Por Definir4]],15,0),"No encontrado")="","-",_xlfn.IFNA(VLOOKUP(C92,BaseDatos[[#All],[Llave]:[Objetivo Geográfico]],15,0),"-")))</f>
        <v/>
      </c>
      <c r="L92" s="2" t="str">
        <f>IF(C92="","",IF(_xlfn.IFNA(VLOOKUP(C92,BaseDatos[[#All],[Llave]:[Por Definir4]],16,0),"No encontrado")="","-",_xlfn.IFNA(VLOOKUP(C92,BaseDatos[[#All],[Llave]:[Objetivo Geográfico]],16,0),"-")))</f>
        <v/>
      </c>
      <c r="M92" s="2" t="str">
        <f>IF(C92="","",IF(_xlfn.IFNA(VLOOKUP(C92,BaseDatos[[#All],[Llave]:[Por Definir4]],17,0),"No encontrado")="","-",_xlfn.IFNA(VLOOKUP(C92,BaseDatos[[#All],[Llave]:[Objetivo Geográfico]],17,0),"-")))</f>
        <v/>
      </c>
    </row>
    <row r="93" spans="1:13" x14ac:dyDescent="0.35">
      <c r="A93" s="44"/>
      <c r="B93" s="46"/>
      <c r="C93" s="44"/>
      <c r="D93" s="46"/>
      <c r="E93" s="43" t="str">
        <f>IF(C93="","",IF(_xlfn.IFNA(VLOOKUP(C93,BaseDatos[[#All],[Llave]:[Objetivo Geográfico]],6,0),"No encontrado")="","-",_xlfn.IFNA(VLOOKUP(C93,BaseDatos[[#All],[Llave]:[Objetivo Geográfico]],6,0),"-")))</f>
        <v/>
      </c>
      <c r="F93" s="45" t="str">
        <f>IF(C93="","",IF(_xlfn.IFNA(VLOOKUP(C93,BaseDatos[[#All],[Llave]:[Por Definir4]],13,0),"No encontrado")="","-",_xlfn.IFNA(VLOOKUP(C93,BaseDatos[[#All],[Llave]:[Por Definir4]],13,0),"-")))</f>
        <v/>
      </c>
      <c r="G93" s="43" t="str">
        <f>IF(C93="","",IF(_xlfn.IFNA(VLOOKUP(C93,BaseDatos[[#All],[Llave]:[Objetivo Geográfico]],2,0),"No disponible en la Base de Datos")="","-",_xlfn.IFNA(VLOOKUP(C93,BaseDatos[[#All],[Llave]:[Objetivo Geográfico]],2,0),"No disponible en la Base de Datos")))</f>
        <v/>
      </c>
      <c r="H93" s="43" t="str">
        <f>IF(C93="","",IF(_xlfn.IFNA(VLOOKUP(C93,BaseDatos[[#All],[Llave]:[Objetivo Geográfico]],11,0),"No encontrado")="","-",_xlfn.IFNA(VLOOKUP(C93,BaseDatos[[#All],[Llave]:[Objetivo Geográfico]],11,0),"-")))</f>
        <v/>
      </c>
      <c r="I93" s="43" t="str">
        <f>IF(C93="","",IF(_xlfn.IFNA(VLOOKUP(C93,BaseDatos[[#All],[Llave]:[Objetivo Geográfico]],12,0),"No encontrado")="","-",_xlfn.IFNA(VLOOKUP(C93,BaseDatos[[#All],[Llave]:[Objetivo Geográfico]],12,0),"-")))</f>
        <v/>
      </c>
      <c r="J93" s="2" t="str">
        <f>IF(C93="","",IF(_xlfn.IFNA(VLOOKUP(C93,BaseDatos[[#All],[Llave]:[Por Definir4]],14,0),"No encontrado")="","-",_xlfn.IFNA(VLOOKUP(C93,BaseDatos[[#All],[Llave]:[Objetivo Geográfico]],14,0),"-")))</f>
        <v/>
      </c>
      <c r="K93" s="2" t="str">
        <f>IF(C93="","",IF(_xlfn.IFNA(VLOOKUP(C93,BaseDatos[[#All],[Llave]:[Por Definir4]],15,0),"No encontrado")="","-",_xlfn.IFNA(VLOOKUP(C93,BaseDatos[[#All],[Llave]:[Objetivo Geográfico]],15,0),"-")))</f>
        <v/>
      </c>
      <c r="L93" s="2" t="str">
        <f>IF(C93="","",IF(_xlfn.IFNA(VLOOKUP(C93,BaseDatos[[#All],[Llave]:[Por Definir4]],16,0),"No encontrado")="","-",_xlfn.IFNA(VLOOKUP(C93,BaseDatos[[#All],[Llave]:[Objetivo Geográfico]],16,0),"-")))</f>
        <v/>
      </c>
      <c r="M93" s="2" t="str">
        <f>IF(C93="","",IF(_xlfn.IFNA(VLOOKUP(C93,BaseDatos[[#All],[Llave]:[Por Definir4]],17,0),"No encontrado")="","-",_xlfn.IFNA(VLOOKUP(C93,BaseDatos[[#All],[Llave]:[Objetivo Geográfico]],17,0),"-")))</f>
        <v/>
      </c>
    </row>
    <row r="94" spans="1:13" x14ac:dyDescent="0.35">
      <c r="A94" s="44"/>
      <c r="B94" s="46"/>
      <c r="C94" s="44"/>
      <c r="D94" s="46"/>
      <c r="E94" s="43" t="str">
        <f>IF(C94="","",IF(_xlfn.IFNA(VLOOKUP(C94,BaseDatos[[#All],[Llave]:[Objetivo Geográfico]],6,0),"No encontrado")="","-",_xlfn.IFNA(VLOOKUP(C94,BaseDatos[[#All],[Llave]:[Objetivo Geográfico]],6,0),"-")))</f>
        <v/>
      </c>
      <c r="F94" s="45" t="str">
        <f>IF(C94="","",IF(_xlfn.IFNA(VLOOKUP(C94,BaseDatos[[#All],[Llave]:[Por Definir4]],13,0),"No encontrado")="","-",_xlfn.IFNA(VLOOKUP(C94,BaseDatos[[#All],[Llave]:[Por Definir4]],13,0),"-")))</f>
        <v/>
      </c>
      <c r="G94" s="43" t="str">
        <f>IF(C94="","",IF(_xlfn.IFNA(VLOOKUP(C94,BaseDatos[[#All],[Llave]:[Objetivo Geográfico]],2,0),"No disponible en la Base de Datos")="","-",_xlfn.IFNA(VLOOKUP(C94,BaseDatos[[#All],[Llave]:[Objetivo Geográfico]],2,0),"No disponible en la Base de Datos")))</f>
        <v/>
      </c>
      <c r="H94" s="43" t="str">
        <f>IF(C94="","",IF(_xlfn.IFNA(VLOOKUP(C94,BaseDatos[[#All],[Llave]:[Objetivo Geográfico]],11,0),"No encontrado")="","-",_xlfn.IFNA(VLOOKUP(C94,BaseDatos[[#All],[Llave]:[Objetivo Geográfico]],11,0),"-")))</f>
        <v/>
      </c>
      <c r="I94" s="43" t="str">
        <f>IF(C94="","",IF(_xlfn.IFNA(VLOOKUP(C94,BaseDatos[[#All],[Llave]:[Objetivo Geográfico]],12,0),"No encontrado")="","-",_xlfn.IFNA(VLOOKUP(C94,BaseDatos[[#All],[Llave]:[Objetivo Geográfico]],12,0),"-")))</f>
        <v/>
      </c>
      <c r="J94" s="2" t="str">
        <f>IF(C94="","",IF(_xlfn.IFNA(VLOOKUP(C94,BaseDatos[[#All],[Llave]:[Por Definir4]],14,0),"No encontrado")="","-",_xlfn.IFNA(VLOOKUP(C94,BaseDatos[[#All],[Llave]:[Objetivo Geográfico]],14,0),"-")))</f>
        <v/>
      </c>
      <c r="K94" s="2" t="str">
        <f>IF(C94="","",IF(_xlfn.IFNA(VLOOKUP(C94,BaseDatos[[#All],[Llave]:[Por Definir4]],15,0),"No encontrado")="","-",_xlfn.IFNA(VLOOKUP(C94,BaseDatos[[#All],[Llave]:[Objetivo Geográfico]],15,0),"-")))</f>
        <v/>
      </c>
      <c r="L94" s="2" t="str">
        <f>IF(C94="","",IF(_xlfn.IFNA(VLOOKUP(C94,BaseDatos[[#All],[Llave]:[Por Definir4]],16,0),"No encontrado")="","-",_xlfn.IFNA(VLOOKUP(C94,BaseDatos[[#All],[Llave]:[Objetivo Geográfico]],16,0),"-")))</f>
        <v/>
      </c>
      <c r="M94" s="2" t="str">
        <f>IF(C94="","",IF(_xlfn.IFNA(VLOOKUP(C94,BaseDatos[[#All],[Llave]:[Por Definir4]],17,0),"No encontrado")="","-",_xlfn.IFNA(VLOOKUP(C94,BaseDatos[[#All],[Llave]:[Objetivo Geográfico]],17,0),"-")))</f>
        <v/>
      </c>
    </row>
    <row r="95" spans="1:13" x14ac:dyDescent="0.35">
      <c r="A95" s="44"/>
      <c r="B95" s="46"/>
      <c r="C95" s="44"/>
      <c r="D95" s="46"/>
      <c r="E95" s="43" t="str">
        <f>IF(C95="","",IF(_xlfn.IFNA(VLOOKUP(C95,BaseDatos[[#All],[Llave]:[Objetivo Geográfico]],6,0),"No encontrado")="","-",_xlfn.IFNA(VLOOKUP(C95,BaseDatos[[#All],[Llave]:[Objetivo Geográfico]],6,0),"-")))</f>
        <v/>
      </c>
      <c r="F95" s="45" t="str">
        <f>IF(C95="","",IF(_xlfn.IFNA(VLOOKUP(C95,BaseDatos[[#All],[Llave]:[Por Definir4]],13,0),"No encontrado")="","-",_xlfn.IFNA(VLOOKUP(C95,BaseDatos[[#All],[Llave]:[Por Definir4]],13,0),"-")))</f>
        <v/>
      </c>
      <c r="G95" s="43" t="str">
        <f>IF(C95="","",IF(_xlfn.IFNA(VLOOKUP(C95,BaseDatos[[#All],[Llave]:[Objetivo Geográfico]],2,0),"No disponible en la Base de Datos")="","-",_xlfn.IFNA(VLOOKUP(C95,BaseDatos[[#All],[Llave]:[Objetivo Geográfico]],2,0),"No disponible en la Base de Datos")))</f>
        <v/>
      </c>
      <c r="H95" s="43" t="str">
        <f>IF(C95="","",IF(_xlfn.IFNA(VLOOKUP(C95,BaseDatos[[#All],[Llave]:[Objetivo Geográfico]],11,0),"No encontrado")="","-",_xlfn.IFNA(VLOOKUP(C95,BaseDatos[[#All],[Llave]:[Objetivo Geográfico]],11,0),"-")))</f>
        <v/>
      </c>
      <c r="I95" s="43" t="str">
        <f>IF(C95="","",IF(_xlfn.IFNA(VLOOKUP(C95,BaseDatos[[#All],[Llave]:[Objetivo Geográfico]],12,0),"No encontrado")="","-",_xlfn.IFNA(VLOOKUP(C95,BaseDatos[[#All],[Llave]:[Objetivo Geográfico]],12,0),"-")))</f>
        <v/>
      </c>
      <c r="J95" s="2" t="str">
        <f>IF(C95="","",IF(_xlfn.IFNA(VLOOKUP(C95,BaseDatos[[#All],[Llave]:[Por Definir4]],14,0),"No encontrado")="","-",_xlfn.IFNA(VLOOKUP(C95,BaseDatos[[#All],[Llave]:[Objetivo Geográfico]],14,0),"-")))</f>
        <v/>
      </c>
      <c r="K95" s="2" t="str">
        <f>IF(C95="","",IF(_xlfn.IFNA(VLOOKUP(C95,BaseDatos[[#All],[Llave]:[Por Definir4]],15,0),"No encontrado")="","-",_xlfn.IFNA(VLOOKUP(C95,BaseDatos[[#All],[Llave]:[Objetivo Geográfico]],15,0),"-")))</f>
        <v/>
      </c>
      <c r="L95" s="2" t="str">
        <f>IF(C95="","",IF(_xlfn.IFNA(VLOOKUP(C95,BaseDatos[[#All],[Llave]:[Por Definir4]],16,0),"No encontrado")="","-",_xlfn.IFNA(VLOOKUP(C95,BaseDatos[[#All],[Llave]:[Objetivo Geográfico]],16,0),"-")))</f>
        <v/>
      </c>
      <c r="M95" s="2" t="str">
        <f>IF(C95="","",IF(_xlfn.IFNA(VLOOKUP(C95,BaseDatos[[#All],[Llave]:[Por Definir4]],17,0),"No encontrado")="","-",_xlfn.IFNA(VLOOKUP(C95,BaseDatos[[#All],[Llave]:[Objetivo Geográfico]],17,0),"-")))</f>
        <v/>
      </c>
    </row>
    <row r="96" spans="1:13" x14ac:dyDescent="0.35">
      <c r="A96" s="44"/>
      <c r="B96" s="46"/>
      <c r="C96" s="44"/>
      <c r="D96" s="46"/>
      <c r="E96" s="43" t="str">
        <f>IF(C96="","",IF(_xlfn.IFNA(VLOOKUP(C96,BaseDatos[[#All],[Llave]:[Objetivo Geográfico]],6,0),"No encontrado")="","-",_xlfn.IFNA(VLOOKUP(C96,BaseDatos[[#All],[Llave]:[Objetivo Geográfico]],6,0),"-")))</f>
        <v/>
      </c>
      <c r="F96" s="45" t="str">
        <f>IF(C96="","",IF(_xlfn.IFNA(VLOOKUP(C96,BaseDatos[[#All],[Llave]:[Por Definir4]],13,0),"No encontrado")="","-",_xlfn.IFNA(VLOOKUP(C96,BaseDatos[[#All],[Llave]:[Por Definir4]],13,0),"-")))</f>
        <v/>
      </c>
      <c r="G96" s="43" t="str">
        <f>IF(C96="","",IF(_xlfn.IFNA(VLOOKUP(C96,BaseDatos[[#All],[Llave]:[Objetivo Geográfico]],2,0),"No disponible en la Base de Datos")="","-",_xlfn.IFNA(VLOOKUP(C96,BaseDatos[[#All],[Llave]:[Objetivo Geográfico]],2,0),"No disponible en la Base de Datos")))</f>
        <v/>
      </c>
      <c r="H96" s="43" t="str">
        <f>IF(C96="","",IF(_xlfn.IFNA(VLOOKUP(C96,BaseDatos[[#All],[Llave]:[Objetivo Geográfico]],11,0),"No encontrado")="","-",_xlfn.IFNA(VLOOKUP(C96,BaseDatos[[#All],[Llave]:[Objetivo Geográfico]],11,0),"-")))</f>
        <v/>
      </c>
      <c r="I96" s="43" t="str">
        <f>IF(C96="","",IF(_xlfn.IFNA(VLOOKUP(C96,BaseDatos[[#All],[Llave]:[Objetivo Geográfico]],12,0),"No encontrado")="","-",_xlfn.IFNA(VLOOKUP(C96,BaseDatos[[#All],[Llave]:[Objetivo Geográfico]],12,0),"-")))</f>
        <v/>
      </c>
      <c r="J96" s="2" t="str">
        <f>IF(C96="","",IF(_xlfn.IFNA(VLOOKUP(C96,BaseDatos[[#All],[Llave]:[Por Definir4]],14,0),"No encontrado")="","-",_xlfn.IFNA(VLOOKUP(C96,BaseDatos[[#All],[Llave]:[Objetivo Geográfico]],14,0),"-")))</f>
        <v/>
      </c>
      <c r="K96" s="2" t="str">
        <f>IF(C96="","",IF(_xlfn.IFNA(VLOOKUP(C96,BaseDatos[[#All],[Llave]:[Por Definir4]],15,0),"No encontrado")="","-",_xlfn.IFNA(VLOOKUP(C96,BaseDatos[[#All],[Llave]:[Objetivo Geográfico]],15,0),"-")))</f>
        <v/>
      </c>
      <c r="L96" s="2" t="str">
        <f>IF(C96="","",IF(_xlfn.IFNA(VLOOKUP(C96,BaseDatos[[#All],[Llave]:[Por Definir4]],16,0),"No encontrado")="","-",_xlfn.IFNA(VLOOKUP(C96,BaseDatos[[#All],[Llave]:[Objetivo Geográfico]],16,0),"-")))</f>
        <v/>
      </c>
      <c r="M96" s="2" t="str">
        <f>IF(C96="","",IF(_xlfn.IFNA(VLOOKUP(C96,BaseDatos[[#All],[Llave]:[Por Definir4]],17,0),"No encontrado")="","-",_xlfn.IFNA(VLOOKUP(C96,BaseDatos[[#All],[Llave]:[Objetivo Geográfico]],17,0),"-")))</f>
        <v/>
      </c>
    </row>
    <row r="97" spans="1:13" x14ac:dyDescent="0.35">
      <c r="A97" s="44"/>
      <c r="B97" s="46"/>
      <c r="C97" s="44"/>
      <c r="D97" s="46"/>
      <c r="E97" s="43" t="str">
        <f>IF(C97="","",IF(_xlfn.IFNA(VLOOKUP(C97,BaseDatos[[#All],[Llave]:[Objetivo Geográfico]],6,0),"No encontrado")="","-",_xlfn.IFNA(VLOOKUP(C97,BaseDatos[[#All],[Llave]:[Objetivo Geográfico]],6,0),"-")))</f>
        <v/>
      </c>
      <c r="F97" s="45" t="str">
        <f>IF(C97="","",IF(_xlfn.IFNA(VLOOKUP(C97,BaseDatos[[#All],[Llave]:[Por Definir4]],13,0),"No encontrado")="","-",_xlfn.IFNA(VLOOKUP(C97,BaseDatos[[#All],[Llave]:[Por Definir4]],13,0),"-")))</f>
        <v/>
      </c>
      <c r="G97" s="43" t="str">
        <f>IF(C97="","",IF(_xlfn.IFNA(VLOOKUP(C97,BaseDatos[[#All],[Llave]:[Objetivo Geográfico]],2,0),"No disponible en la Base de Datos")="","-",_xlfn.IFNA(VLOOKUP(C97,BaseDatos[[#All],[Llave]:[Objetivo Geográfico]],2,0),"No disponible en la Base de Datos")))</f>
        <v/>
      </c>
      <c r="H97" s="43" t="str">
        <f>IF(C97="","",IF(_xlfn.IFNA(VLOOKUP(C97,BaseDatos[[#All],[Llave]:[Objetivo Geográfico]],11,0),"No encontrado")="","-",_xlfn.IFNA(VLOOKUP(C97,BaseDatos[[#All],[Llave]:[Objetivo Geográfico]],11,0),"-")))</f>
        <v/>
      </c>
      <c r="I97" s="43" t="str">
        <f>IF(C97="","",IF(_xlfn.IFNA(VLOOKUP(C97,BaseDatos[[#All],[Llave]:[Objetivo Geográfico]],12,0),"No encontrado")="","-",_xlfn.IFNA(VLOOKUP(C97,BaseDatos[[#All],[Llave]:[Objetivo Geográfico]],12,0),"-")))</f>
        <v/>
      </c>
      <c r="J97" s="2" t="str">
        <f>IF(C97="","",IF(_xlfn.IFNA(VLOOKUP(C97,BaseDatos[[#All],[Llave]:[Por Definir4]],14,0),"No encontrado")="","-",_xlfn.IFNA(VLOOKUP(C97,BaseDatos[[#All],[Llave]:[Objetivo Geográfico]],14,0),"-")))</f>
        <v/>
      </c>
      <c r="K97" s="2" t="str">
        <f>IF(C97="","",IF(_xlfn.IFNA(VLOOKUP(C97,BaseDatos[[#All],[Llave]:[Por Definir4]],15,0),"No encontrado")="","-",_xlfn.IFNA(VLOOKUP(C97,BaseDatos[[#All],[Llave]:[Objetivo Geográfico]],15,0),"-")))</f>
        <v/>
      </c>
      <c r="L97" s="2" t="str">
        <f>IF(C97="","",IF(_xlfn.IFNA(VLOOKUP(C97,BaseDatos[[#All],[Llave]:[Por Definir4]],16,0),"No encontrado")="","-",_xlfn.IFNA(VLOOKUP(C97,BaseDatos[[#All],[Llave]:[Objetivo Geográfico]],16,0),"-")))</f>
        <v/>
      </c>
      <c r="M97" s="2" t="str">
        <f>IF(C97="","",IF(_xlfn.IFNA(VLOOKUP(C97,BaseDatos[[#All],[Llave]:[Por Definir4]],17,0),"No encontrado")="","-",_xlfn.IFNA(VLOOKUP(C97,BaseDatos[[#All],[Llave]:[Objetivo Geográfico]],17,0),"-")))</f>
        <v/>
      </c>
    </row>
    <row r="98" spans="1:13" x14ac:dyDescent="0.35">
      <c r="A98" s="44"/>
      <c r="B98" s="46"/>
      <c r="C98" s="44"/>
      <c r="D98" s="46"/>
      <c r="E98" s="43" t="str">
        <f>IF(C98="","",IF(_xlfn.IFNA(VLOOKUP(C98,BaseDatos[[#All],[Llave]:[Objetivo Geográfico]],6,0),"No encontrado")="","-",_xlfn.IFNA(VLOOKUP(C98,BaseDatos[[#All],[Llave]:[Objetivo Geográfico]],6,0),"-")))</f>
        <v/>
      </c>
      <c r="F98" s="45" t="str">
        <f>IF(C98="","",IF(_xlfn.IFNA(VLOOKUP(C98,BaseDatos[[#All],[Llave]:[Por Definir4]],13,0),"No encontrado")="","-",_xlfn.IFNA(VLOOKUP(C98,BaseDatos[[#All],[Llave]:[Por Definir4]],13,0),"-")))</f>
        <v/>
      </c>
      <c r="G98" s="43" t="str">
        <f>IF(C98="","",IF(_xlfn.IFNA(VLOOKUP(C98,BaseDatos[[#All],[Llave]:[Objetivo Geográfico]],2,0),"No disponible en la Base de Datos")="","-",_xlfn.IFNA(VLOOKUP(C98,BaseDatos[[#All],[Llave]:[Objetivo Geográfico]],2,0),"No disponible en la Base de Datos")))</f>
        <v/>
      </c>
      <c r="H98" s="43" t="str">
        <f>IF(C98="","",IF(_xlfn.IFNA(VLOOKUP(C98,BaseDatos[[#All],[Llave]:[Objetivo Geográfico]],11,0),"No encontrado")="","-",_xlfn.IFNA(VLOOKUP(C98,BaseDatos[[#All],[Llave]:[Objetivo Geográfico]],11,0),"-")))</f>
        <v/>
      </c>
      <c r="I98" s="43" t="str">
        <f>IF(C98="","",IF(_xlfn.IFNA(VLOOKUP(C98,BaseDatos[[#All],[Llave]:[Objetivo Geográfico]],12,0),"No encontrado")="","-",_xlfn.IFNA(VLOOKUP(C98,BaseDatos[[#All],[Llave]:[Objetivo Geográfico]],12,0),"-")))</f>
        <v/>
      </c>
      <c r="J98" s="2" t="str">
        <f>IF(C98="","",IF(_xlfn.IFNA(VLOOKUP(C98,BaseDatos[[#All],[Llave]:[Por Definir4]],14,0),"No encontrado")="","-",_xlfn.IFNA(VLOOKUP(C98,BaseDatos[[#All],[Llave]:[Objetivo Geográfico]],14,0),"-")))</f>
        <v/>
      </c>
      <c r="K98" s="2" t="str">
        <f>IF(C98="","",IF(_xlfn.IFNA(VLOOKUP(C98,BaseDatos[[#All],[Llave]:[Por Definir4]],15,0),"No encontrado")="","-",_xlfn.IFNA(VLOOKUP(C98,BaseDatos[[#All],[Llave]:[Objetivo Geográfico]],15,0),"-")))</f>
        <v/>
      </c>
      <c r="L98" s="2" t="str">
        <f>IF(C98="","",IF(_xlfn.IFNA(VLOOKUP(C98,BaseDatos[[#All],[Llave]:[Por Definir4]],16,0),"No encontrado")="","-",_xlfn.IFNA(VLOOKUP(C98,BaseDatos[[#All],[Llave]:[Objetivo Geográfico]],16,0),"-")))</f>
        <v/>
      </c>
      <c r="M98" s="2" t="str">
        <f>IF(C98="","",IF(_xlfn.IFNA(VLOOKUP(C98,BaseDatos[[#All],[Llave]:[Por Definir4]],17,0),"No encontrado")="","-",_xlfn.IFNA(VLOOKUP(C98,BaseDatos[[#All],[Llave]:[Objetivo Geográfico]],17,0),"-")))</f>
        <v/>
      </c>
    </row>
    <row r="99" spans="1:13" x14ac:dyDescent="0.35">
      <c r="A99" s="44"/>
      <c r="B99" s="46"/>
      <c r="C99" s="44"/>
      <c r="D99" s="46"/>
      <c r="E99" s="43" t="str">
        <f>IF(C99="","",IF(_xlfn.IFNA(VLOOKUP(C99,BaseDatos[[#All],[Llave]:[Objetivo Geográfico]],6,0),"No encontrado")="","-",_xlfn.IFNA(VLOOKUP(C99,BaseDatos[[#All],[Llave]:[Objetivo Geográfico]],6,0),"-")))</f>
        <v/>
      </c>
      <c r="F99" s="45" t="str">
        <f>IF(C99="","",IF(_xlfn.IFNA(VLOOKUP(C99,BaseDatos[[#All],[Llave]:[Por Definir4]],13,0),"No encontrado")="","-",_xlfn.IFNA(VLOOKUP(C99,BaseDatos[[#All],[Llave]:[Por Definir4]],13,0),"-")))</f>
        <v/>
      </c>
      <c r="G99" s="43" t="str">
        <f>IF(C99="","",IF(_xlfn.IFNA(VLOOKUP(C99,BaseDatos[[#All],[Llave]:[Objetivo Geográfico]],2,0),"No disponible en la Base de Datos")="","-",_xlfn.IFNA(VLOOKUP(C99,BaseDatos[[#All],[Llave]:[Objetivo Geográfico]],2,0),"No disponible en la Base de Datos")))</f>
        <v/>
      </c>
      <c r="H99" s="43" t="str">
        <f>IF(C99="","",IF(_xlfn.IFNA(VLOOKUP(C99,BaseDatos[[#All],[Llave]:[Objetivo Geográfico]],11,0),"No encontrado")="","-",_xlfn.IFNA(VLOOKUP(C99,BaseDatos[[#All],[Llave]:[Objetivo Geográfico]],11,0),"-")))</f>
        <v/>
      </c>
      <c r="I99" s="43" t="str">
        <f>IF(C99="","",IF(_xlfn.IFNA(VLOOKUP(C99,BaseDatos[[#All],[Llave]:[Objetivo Geográfico]],12,0),"No encontrado")="","-",_xlfn.IFNA(VLOOKUP(C99,BaseDatos[[#All],[Llave]:[Objetivo Geográfico]],12,0),"-")))</f>
        <v/>
      </c>
      <c r="J99" s="2" t="str">
        <f>IF(C99="","",IF(_xlfn.IFNA(VLOOKUP(C99,BaseDatos[[#All],[Llave]:[Por Definir4]],14,0),"No encontrado")="","-",_xlfn.IFNA(VLOOKUP(C99,BaseDatos[[#All],[Llave]:[Objetivo Geográfico]],14,0),"-")))</f>
        <v/>
      </c>
      <c r="K99" s="2" t="str">
        <f>IF(C99="","",IF(_xlfn.IFNA(VLOOKUP(C99,BaseDatos[[#All],[Llave]:[Por Definir4]],15,0),"No encontrado")="","-",_xlfn.IFNA(VLOOKUP(C99,BaseDatos[[#All],[Llave]:[Objetivo Geográfico]],15,0),"-")))</f>
        <v/>
      </c>
      <c r="L99" s="2" t="str">
        <f>IF(C99="","",IF(_xlfn.IFNA(VLOOKUP(C99,BaseDatos[[#All],[Llave]:[Por Definir4]],16,0),"No encontrado")="","-",_xlfn.IFNA(VLOOKUP(C99,BaseDatos[[#All],[Llave]:[Objetivo Geográfico]],16,0),"-")))</f>
        <v/>
      </c>
      <c r="M99" s="2" t="str">
        <f>IF(C99="","",IF(_xlfn.IFNA(VLOOKUP(C99,BaseDatos[[#All],[Llave]:[Por Definir4]],17,0),"No encontrado")="","-",_xlfn.IFNA(VLOOKUP(C99,BaseDatos[[#All],[Llave]:[Objetivo Geográfico]],17,0),"-")))</f>
        <v/>
      </c>
    </row>
    <row r="100" spans="1:13" x14ac:dyDescent="0.35">
      <c r="A100" s="44"/>
      <c r="B100" s="46"/>
      <c r="C100" s="44"/>
      <c r="D100" s="46"/>
      <c r="E100" s="43" t="str">
        <f>IF(C100="","",IF(_xlfn.IFNA(VLOOKUP(C100,BaseDatos[[#All],[Llave]:[Objetivo Geográfico]],6,0),"No encontrado")="","-",_xlfn.IFNA(VLOOKUP(C100,BaseDatos[[#All],[Llave]:[Objetivo Geográfico]],6,0),"-")))</f>
        <v/>
      </c>
      <c r="F100" s="45" t="str">
        <f>IF(C100="","",IF(_xlfn.IFNA(VLOOKUP(C100,BaseDatos[[#All],[Llave]:[Por Definir4]],13,0),"No encontrado")="","-",_xlfn.IFNA(VLOOKUP(C100,BaseDatos[[#All],[Llave]:[Por Definir4]],13,0),"-")))</f>
        <v/>
      </c>
      <c r="G100" s="43" t="str">
        <f>IF(C100="","",IF(_xlfn.IFNA(VLOOKUP(C100,BaseDatos[[#All],[Llave]:[Objetivo Geográfico]],2,0),"No disponible en la Base de Datos")="","-",_xlfn.IFNA(VLOOKUP(C100,BaseDatos[[#All],[Llave]:[Objetivo Geográfico]],2,0),"No disponible en la Base de Datos")))</f>
        <v/>
      </c>
      <c r="H100" s="43" t="str">
        <f>IF(C100="","",IF(_xlfn.IFNA(VLOOKUP(C100,BaseDatos[[#All],[Llave]:[Objetivo Geográfico]],11,0),"No encontrado")="","-",_xlfn.IFNA(VLOOKUP(C100,BaseDatos[[#All],[Llave]:[Objetivo Geográfico]],11,0),"-")))</f>
        <v/>
      </c>
      <c r="I100" s="43" t="str">
        <f>IF(C100="","",IF(_xlfn.IFNA(VLOOKUP(C100,BaseDatos[[#All],[Llave]:[Objetivo Geográfico]],12,0),"No encontrado")="","-",_xlfn.IFNA(VLOOKUP(C100,BaseDatos[[#All],[Llave]:[Objetivo Geográfico]],12,0),"-")))</f>
        <v/>
      </c>
      <c r="J100" s="2" t="str">
        <f>IF(C100="","",IF(_xlfn.IFNA(VLOOKUP(C100,BaseDatos[[#All],[Llave]:[Por Definir4]],14,0),"No encontrado")="","-",_xlfn.IFNA(VLOOKUP(C100,BaseDatos[[#All],[Llave]:[Objetivo Geográfico]],14,0),"-")))</f>
        <v/>
      </c>
      <c r="K100" s="2" t="str">
        <f>IF(C100="","",IF(_xlfn.IFNA(VLOOKUP(C100,BaseDatos[[#All],[Llave]:[Por Definir4]],15,0),"No encontrado")="","-",_xlfn.IFNA(VLOOKUP(C100,BaseDatos[[#All],[Llave]:[Objetivo Geográfico]],15,0),"-")))</f>
        <v/>
      </c>
      <c r="L100" s="2" t="str">
        <f>IF(C100="","",IF(_xlfn.IFNA(VLOOKUP(C100,BaseDatos[[#All],[Llave]:[Por Definir4]],16,0),"No encontrado")="","-",_xlfn.IFNA(VLOOKUP(C100,BaseDatos[[#All],[Llave]:[Objetivo Geográfico]],16,0),"-")))</f>
        <v/>
      </c>
      <c r="M100" s="2" t="str">
        <f>IF(C100="","",IF(_xlfn.IFNA(VLOOKUP(C100,BaseDatos[[#All],[Llave]:[Por Definir4]],17,0),"No encontrado")="","-",_xlfn.IFNA(VLOOKUP(C100,BaseDatos[[#All],[Llave]:[Objetivo Geográfico]],17,0),"-")))</f>
        <v/>
      </c>
    </row>
    <row r="101" spans="1:13" x14ac:dyDescent="0.35">
      <c r="A101" s="44"/>
      <c r="B101" s="46"/>
      <c r="C101" s="44"/>
      <c r="D101" s="46"/>
      <c r="E101" s="43" t="str">
        <f>IF(C101="","",IF(_xlfn.IFNA(VLOOKUP(C101,BaseDatos[[#All],[Llave]:[Objetivo Geográfico]],6,0),"No encontrado")="","-",_xlfn.IFNA(VLOOKUP(C101,BaseDatos[[#All],[Llave]:[Objetivo Geográfico]],6,0),"-")))</f>
        <v/>
      </c>
      <c r="F101" s="45" t="str">
        <f>IF(C101="","",IF(_xlfn.IFNA(VLOOKUP(C101,BaseDatos[[#All],[Llave]:[Por Definir4]],13,0),"No encontrado")="","-",_xlfn.IFNA(VLOOKUP(C101,BaseDatos[[#All],[Llave]:[Por Definir4]],13,0),"-")))</f>
        <v/>
      </c>
      <c r="G101" s="43" t="str">
        <f>IF(C101="","",IF(_xlfn.IFNA(VLOOKUP(C101,BaseDatos[[#All],[Llave]:[Objetivo Geográfico]],2,0),"No disponible en la Base de Datos")="","-",_xlfn.IFNA(VLOOKUP(C101,BaseDatos[[#All],[Llave]:[Objetivo Geográfico]],2,0),"No disponible en la Base de Datos")))</f>
        <v/>
      </c>
      <c r="H101" s="43" t="str">
        <f>IF(C101="","",IF(_xlfn.IFNA(VLOOKUP(C101,BaseDatos[[#All],[Llave]:[Objetivo Geográfico]],11,0),"No encontrado")="","-",_xlfn.IFNA(VLOOKUP(C101,BaseDatos[[#All],[Llave]:[Objetivo Geográfico]],11,0),"-")))</f>
        <v/>
      </c>
      <c r="I101" s="43" t="str">
        <f>IF(C101="","",IF(_xlfn.IFNA(VLOOKUP(C101,BaseDatos[[#All],[Llave]:[Objetivo Geográfico]],12,0),"No encontrado")="","-",_xlfn.IFNA(VLOOKUP(C101,BaseDatos[[#All],[Llave]:[Objetivo Geográfico]],12,0),"-")))</f>
        <v/>
      </c>
      <c r="J101" s="2" t="str">
        <f>IF(C101="","",IF(_xlfn.IFNA(VLOOKUP(C101,BaseDatos[[#All],[Llave]:[Por Definir4]],14,0),"No encontrado")="","-",_xlfn.IFNA(VLOOKUP(C101,BaseDatos[[#All],[Llave]:[Objetivo Geográfico]],14,0),"-")))</f>
        <v/>
      </c>
      <c r="K101" s="2" t="str">
        <f>IF(C101="","",IF(_xlfn.IFNA(VLOOKUP(C101,BaseDatos[[#All],[Llave]:[Por Definir4]],15,0),"No encontrado")="","-",_xlfn.IFNA(VLOOKUP(C101,BaseDatos[[#All],[Llave]:[Objetivo Geográfico]],15,0),"-")))</f>
        <v/>
      </c>
      <c r="L101" s="2" t="str">
        <f>IF(C101="","",IF(_xlfn.IFNA(VLOOKUP(C101,BaseDatos[[#All],[Llave]:[Por Definir4]],16,0),"No encontrado")="","-",_xlfn.IFNA(VLOOKUP(C101,BaseDatos[[#All],[Llave]:[Objetivo Geográfico]],16,0),"-")))</f>
        <v/>
      </c>
      <c r="M101" s="2" t="str">
        <f>IF(C101="","",IF(_xlfn.IFNA(VLOOKUP(C101,BaseDatos[[#All],[Llave]:[Por Definir4]],17,0),"No encontrado")="","-",_xlfn.IFNA(VLOOKUP(C101,BaseDatos[[#All],[Llave]:[Objetivo Geográfico]],17,0),"-")))</f>
        <v/>
      </c>
    </row>
    <row r="102" spans="1:13" x14ac:dyDescent="0.35">
      <c r="A102" s="44"/>
      <c r="B102" s="46"/>
      <c r="C102" s="44"/>
      <c r="D102" s="46"/>
      <c r="E102" s="43" t="str">
        <f>IF(C102="","",IF(_xlfn.IFNA(VLOOKUP(C102,BaseDatos[[#All],[Llave]:[Objetivo Geográfico]],6,0),"No encontrado")="","-",_xlfn.IFNA(VLOOKUP(C102,BaseDatos[[#All],[Llave]:[Objetivo Geográfico]],6,0),"-")))</f>
        <v/>
      </c>
      <c r="F102" s="45" t="str">
        <f>IF(C102="","",IF(_xlfn.IFNA(VLOOKUP(C102,BaseDatos[[#All],[Llave]:[Por Definir4]],13,0),"No encontrado")="","-",_xlfn.IFNA(VLOOKUP(C102,BaseDatos[[#All],[Llave]:[Por Definir4]],13,0),"-")))</f>
        <v/>
      </c>
      <c r="G102" s="43" t="str">
        <f>IF(C102="","",IF(_xlfn.IFNA(VLOOKUP(C102,BaseDatos[[#All],[Llave]:[Objetivo Geográfico]],2,0),"No disponible en la Base de Datos")="","-",_xlfn.IFNA(VLOOKUP(C102,BaseDatos[[#All],[Llave]:[Objetivo Geográfico]],2,0),"No disponible en la Base de Datos")))</f>
        <v/>
      </c>
      <c r="H102" s="43" t="str">
        <f>IF(C102="","",IF(_xlfn.IFNA(VLOOKUP(C102,BaseDatos[[#All],[Llave]:[Objetivo Geográfico]],11,0),"No encontrado")="","-",_xlfn.IFNA(VLOOKUP(C102,BaseDatos[[#All],[Llave]:[Objetivo Geográfico]],11,0),"-")))</f>
        <v/>
      </c>
      <c r="I102" s="43" t="str">
        <f>IF(C102="","",IF(_xlfn.IFNA(VLOOKUP(C102,BaseDatos[[#All],[Llave]:[Objetivo Geográfico]],12,0),"No encontrado")="","-",_xlfn.IFNA(VLOOKUP(C102,BaseDatos[[#All],[Llave]:[Objetivo Geográfico]],12,0),"-")))</f>
        <v/>
      </c>
      <c r="J102" s="2" t="str">
        <f>IF(C102="","",IF(_xlfn.IFNA(VLOOKUP(C102,BaseDatos[[#All],[Llave]:[Por Definir4]],14,0),"No encontrado")="","-",_xlfn.IFNA(VLOOKUP(C102,BaseDatos[[#All],[Llave]:[Objetivo Geográfico]],14,0),"-")))</f>
        <v/>
      </c>
      <c r="K102" s="2" t="str">
        <f>IF(C102="","",IF(_xlfn.IFNA(VLOOKUP(C102,BaseDatos[[#All],[Llave]:[Por Definir4]],15,0),"No encontrado")="","-",_xlfn.IFNA(VLOOKUP(C102,BaseDatos[[#All],[Llave]:[Objetivo Geográfico]],15,0),"-")))</f>
        <v/>
      </c>
      <c r="L102" s="2" t="str">
        <f>IF(C102="","",IF(_xlfn.IFNA(VLOOKUP(C102,BaseDatos[[#All],[Llave]:[Por Definir4]],16,0),"No encontrado")="","-",_xlfn.IFNA(VLOOKUP(C102,BaseDatos[[#All],[Llave]:[Objetivo Geográfico]],16,0),"-")))</f>
        <v/>
      </c>
      <c r="M102" s="2" t="str">
        <f>IF(C102="","",IF(_xlfn.IFNA(VLOOKUP(C102,BaseDatos[[#All],[Llave]:[Por Definir4]],17,0),"No encontrado")="","-",_xlfn.IFNA(VLOOKUP(C102,BaseDatos[[#All],[Llave]:[Objetivo Geográfico]],17,0),"-")))</f>
        <v/>
      </c>
    </row>
    <row r="103" spans="1:13" x14ac:dyDescent="0.35">
      <c r="A103" s="44"/>
      <c r="B103" s="46"/>
      <c r="C103" s="44"/>
      <c r="D103" s="46"/>
      <c r="E103" s="43" t="str">
        <f>IF(C103="","",IF(_xlfn.IFNA(VLOOKUP(C103,BaseDatos[[#All],[Llave]:[Objetivo Geográfico]],6,0),"No encontrado")="","-",_xlfn.IFNA(VLOOKUP(C103,BaseDatos[[#All],[Llave]:[Objetivo Geográfico]],6,0),"-")))</f>
        <v/>
      </c>
      <c r="F103" s="45" t="str">
        <f>IF(C103="","",IF(_xlfn.IFNA(VLOOKUP(C103,BaseDatos[[#All],[Llave]:[Por Definir4]],13,0),"No encontrado")="","-",_xlfn.IFNA(VLOOKUP(C103,BaseDatos[[#All],[Llave]:[Por Definir4]],13,0),"-")))</f>
        <v/>
      </c>
      <c r="G103" s="43" t="str">
        <f>IF(C103="","",IF(_xlfn.IFNA(VLOOKUP(C103,BaseDatos[[#All],[Llave]:[Objetivo Geográfico]],2,0),"No disponible en la Base de Datos")="","-",_xlfn.IFNA(VLOOKUP(C103,BaseDatos[[#All],[Llave]:[Objetivo Geográfico]],2,0),"No disponible en la Base de Datos")))</f>
        <v/>
      </c>
      <c r="H103" s="43" t="str">
        <f>IF(C103="","",IF(_xlfn.IFNA(VLOOKUP(C103,BaseDatos[[#All],[Llave]:[Objetivo Geográfico]],11,0),"No encontrado")="","-",_xlfn.IFNA(VLOOKUP(C103,BaseDatos[[#All],[Llave]:[Objetivo Geográfico]],11,0),"-")))</f>
        <v/>
      </c>
      <c r="I103" s="43" t="str">
        <f>IF(C103="","",IF(_xlfn.IFNA(VLOOKUP(C103,BaseDatos[[#All],[Llave]:[Objetivo Geográfico]],12,0),"No encontrado")="","-",_xlfn.IFNA(VLOOKUP(C103,BaseDatos[[#All],[Llave]:[Objetivo Geográfico]],12,0),"-")))</f>
        <v/>
      </c>
      <c r="J103" s="2" t="str">
        <f>IF(C103="","",IF(_xlfn.IFNA(VLOOKUP(C103,BaseDatos[[#All],[Llave]:[Por Definir4]],14,0),"No encontrado")="","-",_xlfn.IFNA(VLOOKUP(C103,BaseDatos[[#All],[Llave]:[Objetivo Geográfico]],14,0),"-")))</f>
        <v/>
      </c>
      <c r="K103" s="2" t="str">
        <f>IF(C103="","",IF(_xlfn.IFNA(VLOOKUP(C103,BaseDatos[[#All],[Llave]:[Por Definir4]],15,0),"No encontrado")="","-",_xlfn.IFNA(VLOOKUP(C103,BaseDatos[[#All],[Llave]:[Objetivo Geográfico]],15,0),"-")))</f>
        <v/>
      </c>
      <c r="L103" s="2" t="str">
        <f>IF(C103="","",IF(_xlfn.IFNA(VLOOKUP(C103,BaseDatos[[#All],[Llave]:[Por Definir4]],16,0),"No encontrado")="","-",_xlfn.IFNA(VLOOKUP(C103,BaseDatos[[#All],[Llave]:[Objetivo Geográfico]],16,0),"-")))</f>
        <v/>
      </c>
      <c r="M103" s="2" t="str">
        <f>IF(C103="","",IF(_xlfn.IFNA(VLOOKUP(C103,BaseDatos[[#All],[Llave]:[Por Definir4]],17,0),"No encontrado")="","-",_xlfn.IFNA(VLOOKUP(C103,BaseDatos[[#All],[Llave]:[Objetivo Geográfico]],17,0),"-")))</f>
        <v/>
      </c>
    </row>
  </sheetData>
  <sheetProtection algorithmName="SHA-512" hashValue="uHVmjtVF56b4yCefoqZcFWSrJSs0e7tyqsaaUulzR3tcFUh6RDbv9NNxPTRbNysxW8VsiRD9EdNeGlSGLQfM3A==" saltValue="IfZRv9FPDRlNi9XnN5dDpg==" spinCount="100000" sheet="1" objects="1" scenarios="1" formatColumns="0" formatRows="0"/>
  <conditionalFormatting sqref="G5:G103">
    <cfRule type="containsText" dxfId="64" priority="1" operator="containsText" text="No disponible en la Base de Datos">
      <formula>NOT(ISERROR(SEARCH("No disponible en la Base de Datos",G5)))</formula>
    </cfRule>
  </conditionalFormatting>
  <pageMargins left="0.7" right="0.7" top="0.75" bottom="0.75" header="0.3" footer="0.3"/>
  <drawing r:id="rId1"/>
  <legacyDrawing r:id="rId2"/>
  <controls>
    <mc:AlternateContent xmlns:mc="http://schemas.openxmlformats.org/markup-compatibility/2006">
      <mc:Choice Requires="x14">
        <control shapeId="34817" r:id="rId3" name="TempCombo">
          <controlPr locked="0" defaultSize="0" autoLine="0" autoPict="0" r:id="rId4">
            <anchor moveWithCells="1">
              <from>
                <xdr:col>2</xdr:col>
                <xdr:colOff>0</xdr:colOff>
                <xdr:row>10</xdr:row>
                <xdr:rowOff>0</xdr:rowOff>
              </from>
              <to>
                <xdr:col>3</xdr:col>
                <xdr:colOff>63500</xdr:colOff>
                <xdr:row>11</xdr:row>
                <xdr:rowOff>63500</xdr:rowOff>
              </to>
            </anchor>
          </controlPr>
        </control>
      </mc:Choice>
      <mc:Fallback>
        <control shapeId="34817" r:id="rId3" name="TempCombo"/>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2D29F0DE-C28F-400B-A23B-0C490DF4C1E6}">
          <x14:formula1>
            <xm:f>Parametros!$B$2:$B$4</xm:f>
          </x14:formula1>
          <xm:sqref>A5:A103</xm:sqref>
        </x14:dataValidation>
        <x14:dataValidation type="list" allowBlank="1" showDropDown="1" showInputMessage="1" showErrorMessage="1" xr:uid="{73DD9ACF-629E-4721-8CCE-0D4EE4A937F3}">
          <x14:formula1>
            <xm:f>BD!$AH$6:$AH$1001</xm:f>
          </x14:formula1>
          <xm:sqref>C5:C103</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F0668C-DEC1-4D1B-A5EF-A2B13718F93C}">
  <sheetPr codeName="Hoja6"/>
  <dimension ref="A4:M103"/>
  <sheetViews>
    <sheetView showGridLines="0" zoomScale="80" zoomScaleNormal="80" workbookViewId="0"/>
  </sheetViews>
  <sheetFormatPr baseColWidth="10" defaultRowHeight="14.5" x14ac:dyDescent="0.35"/>
  <cols>
    <col min="1" max="1" width="26.6328125" customWidth="1"/>
    <col min="2" max="2" width="29.1796875" customWidth="1"/>
    <col min="3" max="3" width="50.54296875" bestFit="1" customWidth="1"/>
    <col min="6" max="6" width="64.08984375" customWidth="1"/>
    <col min="8" max="8" width="14.08984375" customWidth="1"/>
    <col min="9" max="9" width="13.453125" customWidth="1"/>
    <col min="10" max="13" width="10.90625" hidden="1" customWidth="1"/>
  </cols>
  <sheetData>
    <row r="4" spans="1:13" ht="29" x14ac:dyDescent="0.35">
      <c r="A4" s="33" t="s">
        <v>338</v>
      </c>
      <c r="B4" s="33" t="s">
        <v>35</v>
      </c>
      <c r="C4" s="33" t="str">
        <f>BaseDatos[[#Headers],[Material]]</f>
        <v>Material</v>
      </c>
      <c r="D4" s="33" t="s">
        <v>36</v>
      </c>
      <c r="E4" s="33" t="str">
        <f>BaseDatos[[#Headers],[Unidad]]</f>
        <v>Unidad</v>
      </c>
      <c r="F4" s="33" t="str">
        <f>BaseDatos[[#Headers],[Descripción de Material]]</f>
        <v>Descripción de Material</v>
      </c>
      <c r="G4" s="33" t="s">
        <v>339</v>
      </c>
      <c r="H4" s="33" t="str">
        <f>BaseDatos[[#Headers],[Administrador EPDs]]</f>
        <v>Administrador EPDs</v>
      </c>
      <c r="I4" s="33" t="str">
        <f>BaseDatos[[#Headers],[Objetivo Geográfico]]</f>
        <v>Objetivo Geográfico</v>
      </c>
      <c r="J4" s="33" t="str">
        <f>BaseDatos[[#Headers],[Por Definir]]</f>
        <v>Por Definir</v>
      </c>
      <c r="K4" s="33" t="str">
        <f>BaseDatos[[#Headers],[Por Definir2]]</f>
        <v>Por Definir2</v>
      </c>
      <c r="L4" s="33" t="str">
        <f>BaseDatos[[#Headers],[Por Definir3]]</f>
        <v>Por Definir3</v>
      </c>
      <c r="M4" s="33" t="str">
        <f>BaseDatos[[#Headers],[Por Definir4]]</f>
        <v>Por Definir4</v>
      </c>
    </row>
    <row r="5" spans="1:13" x14ac:dyDescent="0.35">
      <c r="A5" s="44"/>
      <c r="B5" s="46"/>
      <c r="C5" s="44"/>
      <c r="D5" s="46"/>
      <c r="E5" s="43" t="str">
        <f>IF(C5="","",IF(_xlfn.IFNA(VLOOKUP(C5,BaseDatos[[#All],[Llave]:[Objetivo Geográfico]],6,0),"No encontrado")="","-",_xlfn.IFNA(VLOOKUP(C5,BaseDatos[[#All],[Llave]:[Objetivo Geográfico]],6,0),"-")))</f>
        <v/>
      </c>
      <c r="F5" s="45" t="str">
        <f>IF(C5="","",IF(_xlfn.IFNA(VLOOKUP(C5,BaseDatos[[#All],[Llave]:[Por Definir4]],13,0),"No encontrado")="","-",_xlfn.IFNA(VLOOKUP(C5,BaseDatos[[#All],[Llave]:[Por Definir4]],13,0),"-")))</f>
        <v/>
      </c>
      <c r="G5" s="43" t="str">
        <f>IF(C5="","",IF(_xlfn.IFNA(VLOOKUP(C5,BaseDatos[[#All],[Llave]:[Objetivo Geográfico]],2,0),"No encontrado")="","-",_xlfn.IFNA(VLOOKUP(C5,BaseDatos[[#All],[Llave]:[Objetivo Geográfico]],2,0),"No encontrado")))</f>
        <v/>
      </c>
      <c r="H5" s="43" t="str">
        <f>IF(D5="","",IF(_xlfn.IFNA(VLOOKUP(D5,BaseDatos[[#All],[Llave]:[Objetivo Geográfico]],11,0),"No disponible en la Base de Datos")="","-",_xlfn.IFNA(VLOOKUP(D5,BaseDatos[[#All],[Llave]:[Objetivo Geográfico]],11,0),"No disponible en la Base de Datos")))</f>
        <v/>
      </c>
      <c r="I5" s="43" t="str">
        <f>IF(C5="","",IF(_xlfn.IFNA(VLOOKUP(C5,BaseDatos[[#All],[Llave]:[Objetivo Geográfico]],12,0),"No encontrado")="","-",_xlfn.IFNA(VLOOKUP(C5,BaseDatos[[#All],[Llave]:[Objetivo Geográfico]],12,0),"-")))</f>
        <v/>
      </c>
      <c r="J5" s="2" t="str">
        <f>IF(C5="","",IF(_xlfn.IFNA(VLOOKUP(C5,BaseDatos[[#All],[Llave]:[Por Definir4]],14,0),"No encontrado")="","-",_xlfn.IFNA(VLOOKUP(C5,BaseDatos[[#All],[Llave]:[Objetivo Geográfico]],14,0),"-")))</f>
        <v/>
      </c>
      <c r="K5" s="2" t="str">
        <f>IF(C5="","",IF(_xlfn.IFNA(VLOOKUP(C5,BaseDatos[[#All],[Llave]:[Por Definir4]],15,0),"No encontrado")="","-",_xlfn.IFNA(VLOOKUP(C5,BaseDatos[[#All],[Llave]:[Objetivo Geográfico]],15,0),"-")))</f>
        <v/>
      </c>
      <c r="L5" s="2" t="str">
        <f>IF(C5="","",IF(_xlfn.IFNA(VLOOKUP(C5,BaseDatos[[#All],[Llave]:[Por Definir4]],16,0),"No encontrado")="","-",_xlfn.IFNA(VLOOKUP(C5,BaseDatos[[#All],[Llave]:[Objetivo Geográfico]],16,0),"-")))</f>
        <v/>
      </c>
      <c r="M5" s="2" t="str">
        <f>IF(C5="","",IF(_xlfn.IFNA(VLOOKUP(C5,BaseDatos[[#All],[Llave]:[Por Definir4]],17,0),"No encontrado")="","-",_xlfn.IFNA(VLOOKUP(C5,BaseDatos[[#All],[Llave]:[Objetivo Geográfico]],17,0),"-")))</f>
        <v/>
      </c>
    </row>
    <row r="6" spans="1:13" x14ac:dyDescent="0.35">
      <c r="A6" s="44"/>
      <c r="B6" s="46"/>
      <c r="C6" s="44"/>
      <c r="D6" s="46"/>
      <c r="E6" s="43" t="str">
        <f>IF(C6="","",IF(_xlfn.IFNA(VLOOKUP(C6,BaseDatos[[#All],[Llave]:[Objetivo Geográfico]],6,0),"No encontrado")="","-",_xlfn.IFNA(VLOOKUP(C6,BaseDatos[[#All],[Llave]:[Objetivo Geográfico]],6,0),"-")))</f>
        <v/>
      </c>
      <c r="F6" s="45" t="str">
        <f>IF(C6="","",IF(_xlfn.IFNA(VLOOKUP(C6,BaseDatos[[#All],[Llave]:[Por Definir4]],13,0),"No encontrado")="","-",_xlfn.IFNA(VLOOKUP(C6,BaseDatos[[#All],[Llave]:[Por Definir4]],13,0),"-")))</f>
        <v/>
      </c>
      <c r="G6" s="43" t="str">
        <f>IF(C6="","",IF(_xlfn.IFNA(VLOOKUP(C6,BaseDatos[[#All],[Llave]:[Objetivo Geográfico]],2,0),"No encontrado")="","-",_xlfn.IFNA(VLOOKUP(C6,BaseDatos[[#All],[Llave]:[Objetivo Geográfico]],2,0),"No encontrado")))</f>
        <v/>
      </c>
      <c r="H6" s="43" t="str">
        <f>IF(D6="","",IF(_xlfn.IFNA(VLOOKUP(D6,BaseDatos[[#All],[Llave]:[Objetivo Geográfico]],11,0),"No disponible en la Base de Datos")="","-",_xlfn.IFNA(VLOOKUP(D6,BaseDatos[[#All],[Llave]:[Objetivo Geográfico]],11,0),"No disponible en la Base de Datos")))</f>
        <v/>
      </c>
      <c r="I6" s="43" t="str">
        <f>IF(C6="","",IF(_xlfn.IFNA(VLOOKUP(C6,BaseDatos[[#All],[Llave]:[Objetivo Geográfico]],12,0),"No encontrado")="","-",_xlfn.IFNA(VLOOKUP(C6,BaseDatos[[#All],[Llave]:[Objetivo Geográfico]],12,0),"-")))</f>
        <v/>
      </c>
      <c r="J6" s="2" t="str">
        <f>IF(C6="","",IF(_xlfn.IFNA(VLOOKUP(C6,BaseDatos[[#All],[Llave]:[Por Definir4]],14,0),"No encontrado")="","-",_xlfn.IFNA(VLOOKUP(C6,BaseDatos[[#All],[Llave]:[Objetivo Geográfico]],14,0),"-")))</f>
        <v/>
      </c>
      <c r="K6" s="2" t="str">
        <f>IF(C6="","",IF(_xlfn.IFNA(VLOOKUP(C6,BaseDatos[[#All],[Llave]:[Por Definir4]],15,0),"No encontrado")="","-",_xlfn.IFNA(VLOOKUP(C6,BaseDatos[[#All],[Llave]:[Objetivo Geográfico]],15,0),"-")))</f>
        <v/>
      </c>
      <c r="L6" s="2" t="str">
        <f>IF(C6="","",IF(_xlfn.IFNA(VLOOKUP(C6,BaseDatos[[#All],[Llave]:[Por Definir4]],16,0),"No encontrado")="","-",_xlfn.IFNA(VLOOKUP(C6,BaseDatos[[#All],[Llave]:[Objetivo Geográfico]],16,0),"-")))</f>
        <v/>
      </c>
      <c r="M6" s="2" t="str">
        <f>IF(C6="","",IF(_xlfn.IFNA(VLOOKUP(C6,BaseDatos[[#All],[Llave]:[Por Definir4]],17,0),"No encontrado")="","-",_xlfn.IFNA(VLOOKUP(C6,BaseDatos[[#All],[Llave]:[Objetivo Geográfico]],17,0),"-")))</f>
        <v/>
      </c>
    </row>
    <row r="7" spans="1:13" x14ac:dyDescent="0.35">
      <c r="A7" s="44"/>
      <c r="B7" s="46"/>
      <c r="C7" s="44"/>
      <c r="D7" s="46"/>
      <c r="E7" s="43" t="str">
        <f>IF(C7="","",IF(_xlfn.IFNA(VLOOKUP(C7,BaseDatos[[#All],[Llave]:[Objetivo Geográfico]],6,0),"No encontrado")="","-",_xlfn.IFNA(VLOOKUP(C7,BaseDatos[[#All],[Llave]:[Objetivo Geográfico]],6,0),"-")))</f>
        <v/>
      </c>
      <c r="F7" s="45" t="str">
        <f>IF(C7="","",IF(_xlfn.IFNA(VLOOKUP(C7,BaseDatos[[#All],[Llave]:[Por Definir4]],13,0),"No encontrado")="","-",_xlfn.IFNA(VLOOKUP(C7,BaseDatos[[#All],[Llave]:[Por Definir4]],13,0),"-")))</f>
        <v/>
      </c>
      <c r="G7" s="43" t="str">
        <f>IF(C7="","",IF(_xlfn.IFNA(VLOOKUP(C7,BaseDatos[[#All],[Llave]:[Objetivo Geográfico]],2,0),"No encontrado")="","-",_xlfn.IFNA(VLOOKUP(C7,BaseDatos[[#All],[Llave]:[Objetivo Geográfico]],2,0),"No encontrado")))</f>
        <v/>
      </c>
      <c r="H7" s="43" t="str">
        <f>IF(D7="","",IF(_xlfn.IFNA(VLOOKUP(D7,BaseDatos[[#All],[Llave]:[Objetivo Geográfico]],11,0),"No disponible en la Base de Datos")="","-",_xlfn.IFNA(VLOOKUP(D7,BaseDatos[[#All],[Llave]:[Objetivo Geográfico]],11,0),"No disponible en la Base de Datos")))</f>
        <v/>
      </c>
      <c r="I7" s="43" t="str">
        <f>IF(C7="","",IF(_xlfn.IFNA(VLOOKUP(C7,BaseDatos[[#All],[Llave]:[Objetivo Geográfico]],12,0),"No encontrado")="","-",_xlfn.IFNA(VLOOKUP(C7,BaseDatos[[#All],[Llave]:[Objetivo Geográfico]],12,0),"-")))</f>
        <v/>
      </c>
      <c r="J7" s="2" t="str">
        <f>IF(C7="","",IF(_xlfn.IFNA(VLOOKUP(C7,BaseDatos[[#All],[Llave]:[Por Definir4]],14,0),"No encontrado")="","-",_xlfn.IFNA(VLOOKUP(C7,BaseDatos[[#All],[Llave]:[Objetivo Geográfico]],14,0),"-")))</f>
        <v/>
      </c>
      <c r="K7" s="2" t="str">
        <f>IF(C7="","",IF(_xlfn.IFNA(VLOOKUP(C7,BaseDatos[[#All],[Llave]:[Por Definir4]],15,0),"No encontrado")="","-",_xlfn.IFNA(VLOOKUP(C7,BaseDatos[[#All],[Llave]:[Objetivo Geográfico]],15,0),"-")))</f>
        <v/>
      </c>
      <c r="L7" s="2" t="str">
        <f>IF(C7="","",IF(_xlfn.IFNA(VLOOKUP(C7,BaseDatos[[#All],[Llave]:[Por Definir4]],16,0),"No encontrado")="","-",_xlfn.IFNA(VLOOKUP(C7,BaseDatos[[#All],[Llave]:[Objetivo Geográfico]],16,0),"-")))</f>
        <v/>
      </c>
      <c r="M7" s="2" t="str">
        <f>IF(C7="","",IF(_xlfn.IFNA(VLOOKUP(C7,BaseDatos[[#All],[Llave]:[Por Definir4]],17,0),"No encontrado")="","-",_xlfn.IFNA(VLOOKUP(C7,BaseDatos[[#All],[Llave]:[Objetivo Geográfico]],17,0),"-")))</f>
        <v/>
      </c>
    </row>
    <row r="8" spans="1:13" x14ac:dyDescent="0.35">
      <c r="A8" s="44"/>
      <c r="B8" s="46"/>
      <c r="C8" s="44"/>
      <c r="D8" s="46"/>
      <c r="E8" s="43" t="str">
        <f>IF(C8="","",IF(_xlfn.IFNA(VLOOKUP(C8,BaseDatos[[#All],[Llave]:[Objetivo Geográfico]],6,0),"No encontrado")="","-",_xlfn.IFNA(VLOOKUP(C8,BaseDatos[[#All],[Llave]:[Objetivo Geográfico]],6,0),"-")))</f>
        <v/>
      </c>
      <c r="F8" s="45" t="str">
        <f>IF(C8="","",IF(_xlfn.IFNA(VLOOKUP(C8,BaseDatos[[#All],[Llave]:[Por Definir4]],13,0),"No encontrado")="","-",_xlfn.IFNA(VLOOKUP(C8,BaseDatos[[#All],[Llave]:[Por Definir4]],13,0),"-")))</f>
        <v/>
      </c>
      <c r="G8" s="43" t="str">
        <f>IF(C8="","",IF(_xlfn.IFNA(VLOOKUP(C8,BaseDatos[[#All],[Llave]:[Objetivo Geográfico]],2,0),"No encontrado")="","-",_xlfn.IFNA(VLOOKUP(C8,BaseDatos[[#All],[Llave]:[Objetivo Geográfico]],2,0),"No encontrado")))</f>
        <v/>
      </c>
      <c r="H8" s="43" t="str">
        <f>IF(D8="","",IF(_xlfn.IFNA(VLOOKUP(D8,BaseDatos[[#All],[Llave]:[Objetivo Geográfico]],11,0),"No disponible en la Base de Datos")="","-",_xlfn.IFNA(VLOOKUP(D8,BaseDatos[[#All],[Llave]:[Objetivo Geográfico]],11,0),"No disponible en la Base de Datos")))</f>
        <v/>
      </c>
      <c r="I8" s="43" t="str">
        <f>IF(C8="","",IF(_xlfn.IFNA(VLOOKUP(C8,BaseDatos[[#All],[Llave]:[Objetivo Geográfico]],12,0),"No encontrado")="","-",_xlfn.IFNA(VLOOKUP(C8,BaseDatos[[#All],[Llave]:[Objetivo Geográfico]],12,0),"-")))</f>
        <v/>
      </c>
      <c r="J8" s="2" t="str">
        <f>IF(C8="","",IF(_xlfn.IFNA(VLOOKUP(C8,BaseDatos[[#All],[Llave]:[Por Definir4]],14,0),"No encontrado")="","-",_xlfn.IFNA(VLOOKUP(C8,BaseDatos[[#All],[Llave]:[Objetivo Geográfico]],14,0),"-")))</f>
        <v/>
      </c>
      <c r="K8" s="2" t="str">
        <f>IF(C8="","",IF(_xlfn.IFNA(VLOOKUP(C8,BaseDatos[[#All],[Llave]:[Por Definir4]],15,0),"No encontrado")="","-",_xlfn.IFNA(VLOOKUP(C8,BaseDatos[[#All],[Llave]:[Objetivo Geográfico]],15,0),"-")))</f>
        <v/>
      </c>
      <c r="L8" s="2" t="str">
        <f>IF(C8="","",IF(_xlfn.IFNA(VLOOKUP(C8,BaseDatos[[#All],[Llave]:[Por Definir4]],16,0),"No encontrado")="","-",_xlfn.IFNA(VLOOKUP(C8,BaseDatos[[#All],[Llave]:[Objetivo Geográfico]],16,0),"-")))</f>
        <v/>
      </c>
      <c r="M8" s="2" t="str">
        <f>IF(C8="","",IF(_xlfn.IFNA(VLOOKUP(C8,BaseDatos[[#All],[Llave]:[Por Definir4]],17,0),"No encontrado")="","-",_xlfn.IFNA(VLOOKUP(C8,BaseDatos[[#All],[Llave]:[Objetivo Geográfico]],17,0),"-")))</f>
        <v/>
      </c>
    </row>
    <row r="9" spans="1:13" x14ac:dyDescent="0.35">
      <c r="A9" s="44"/>
      <c r="B9" s="46"/>
      <c r="C9" s="44"/>
      <c r="D9" s="46"/>
      <c r="E9" s="43" t="str">
        <f>IF(C9="","",IF(_xlfn.IFNA(VLOOKUP(C9,BaseDatos[[#All],[Llave]:[Objetivo Geográfico]],6,0),"No encontrado")="","-",_xlfn.IFNA(VLOOKUP(C9,BaseDatos[[#All],[Llave]:[Objetivo Geográfico]],6,0),"-")))</f>
        <v/>
      </c>
      <c r="F9" s="45" t="str">
        <f>IF(C9="","",IF(_xlfn.IFNA(VLOOKUP(C9,BaseDatos[[#All],[Llave]:[Por Definir4]],13,0),"No encontrado")="","-",_xlfn.IFNA(VLOOKUP(C9,BaseDatos[[#All],[Llave]:[Por Definir4]],13,0),"-")))</f>
        <v/>
      </c>
      <c r="G9" s="43" t="str">
        <f>IF(C9="","",IF(_xlfn.IFNA(VLOOKUP(C9,BaseDatos[[#All],[Llave]:[Objetivo Geográfico]],2,0),"No encontrado")="","-",_xlfn.IFNA(VLOOKUP(C9,BaseDatos[[#All],[Llave]:[Objetivo Geográfico]],2,0),"No encontrado")))</f>
        <v/>
      </c>
      <c r="H9" s="43" t="str">
        <f>IF(D9="","",IF(_xlfn.IFNA(VLOOKUP(D9,BaseDatos[[#All],[Llave]:[Objetivo Geográfico]],11,0),"No disponible en la Base de Datos")="","-",_xlfn.IFNA(VLOOKUP(D9,BaseDatos[[#All],[Llave]:[Objetivo Geográfico]],11,0),"No disponible en la Base de Datos")))</f>
        <v/>
      </c>
      <c r="I9" s="43" t="str">
        <f>IF(C9="","",IF(_xlfn.IFNA(VLOOKUP(C9,BaseDatos[[#All],[Llave]:[Objetivo Geográfico]],12,0),"No encontrado")="","-",_xlfn.IFNA(VLOOKUP(C9,BaseDatos[[#All],[Llave]:[Objetivo Geográfico]],12,0),"-")))</f>
        <v/>
      </c>
      <c r="J9" s="2" t="str">
        <f>IF(C9="","",IF(_xlfn.IFNA(VLOOKUP(C9,BaseDatos[[#All],[Llave]:[Por Definir4]],14,0),"No encontrado")="","-",_xlfn.IFNA(VLOOKUP(C9,BaseDatos[[#All],[Llave]:[Objetivo Geográfico]],14,0),"-")))</f>
        <v/>
      </c>
      <c r="K9" s="2" t="str">
        <f>IF(C9="","",IF(_xlfn.IFNA(VLOOKUP(C9,BaseDatos[[#All],[Llave]:[Por Definir4]],15,0),"No encontrado")="","-",_xlfn.IFNA(VLOOKUP(C9,BaseDatos[[#All],[Llave]:[Objetivo Geográfico]],15,0),"-")))</f>
        <v/>
      </c>
      <c r="L9" s="2" t="str">
        <f>IF(C9="","",IF(_xlfn.IFNA(VLOOKUP(C9,BaseDatos[[#All],[Llave]:[Por Definir4]],16,0),"No encontrado")="","-",_xlfn.IFNA(VLOOKUP(C9,BaseDatos[[#All],[Llave]:[Objetivo Geográfico]],16,0),"-")))</f>
        <v/>
      </c>
      <c r="M9" s="2" t="str">
        <f>IF(C9="","",IF(_xlfn.IFNA(VLOOKUP(C9,BaseDatos[[#All],[Llave]:[Por Definir4]],17,0),"No encontrado")="","-",_xlfn.IFNA(VLOOKUP(C9,BaseDatos[[#All],[Llave]:[Objetivo Geográfico]],17,0),"-")))</f>
        <v/>
      </c>
    </row>
    <row r="10" spans="1:13" x14ac:dyDescent="0.35">
      <c r="A10" s="44"/>
      <c r="B10" s="46"/>
      <c r="C10" s="44"/>
      <c r="D10" s="46"/>
      <c r="E10" s="43" t="str">
        <f>IF(C10="","",IF(_xlfn.IFNA(VLOOKUP(C10,BaseDatos[[#All],[Llave]:[Objetivo Geográfico]],6,0),"No encontrado")="","-",_xlfn.IFNA(VLOOKUP(C10,BaseDatos[[#All],[Llave]:[Objetivo Geográfico]],6,0),"-")))</f>
        <v/>
      </c>
      <c r="F10" s="45" t="str">
        <f>IF(C10="","",IF(_xlfn.IFNA(VLOOKUP(C10,BaseDatos[[#All],[Llave]:[Por Definir4]],13,0),"No encontrado")="","-",_xlfn.IFNA(VLOOKUP(C10,BaseDatos[[#All],[Llave]:[Por Definir4]],13,0),"-")))</f>
        <v/>
      </c>
      <c r="G10" s="43" t="str">
        <f>IF(C10="","",IF(_xlfn.IFNA(VLOOKUP(C10,BaseDatos[[#All],[Llave]:[Objetivo Geográfico]],2,0),"No encontrado")="","-",_xlfn.IFNA(VLOOKUP(C10,BaseDatos[[#All],[Llave]:[Objetivo Geográfico]],2,0),"No encontrado")))</f>
        <v/>
      </c>
      <c r="H10" s="43" t="str">
        <f>IF(D10="","",IF(_xlfn.IFNA(VLOOKUP(D10,BaseDatos[[#All],[Llave]:[Objetivo Geográfico]],11,0),"No disponible en la Base de Datos")="","-",_xlfn.IFNA(VLOOKUP(D10,BaseDatos[[#All],[Llave]:[Objetivo Geográfico]],11,0),"No disponible en la Base de Datos")))</f>
        <v/>
      </c>
      <c r="I10" s="43" t="str">
        <f>IF(C10="","",IF(_xlfn.IFNA(VLOOKUP(C10,BaseDatos[[#All],[Llave]:[Objetivo Geográfico]],12,0),"No encontrado")="","-",_xlfn.IFNA(VLOOKUP(C10,BaseDatos[[#All],[Llave]:[Objetivo Geográfico]],12,0),"-")))</f>
        <v/>
      </c>
      <c r="J10" s="2" t="str">
        <f>IF(C10="","",IF(_xlfn.IFNA(VLOOKUP(C10,BaseDatos[[#All],[Llave]:[Por Definir4]],14,0),"No encontrado")="","-",_xlfn.IFNA(VLOOKUP(C10,BaseDatos[[#All],[Llave]:[Objetivo Geográfico]],14,0),"-")))</f>
        <v/>
      </c>
      <c r="K10" s="2" t="str">
        <f>IF(C10="","",IF(_xlfn.IFNA(VLOOKUP(C10,BaseDatos[[#All],[Llave]:[Por Definir4]],15,0),"No encontrado")="","-",_xlfn.IFNA(VLOOKUP(C10,BaseDatos[[#All],[Llave]:[Objetivo Geográfico]],15,0),"-")))</f>
        <v/>
      </c>
      <c r="L10" s="2" t="str">
        <f>IF(C10="","",IF(_xlfn.IFNA(VLOOKUP(C10,BaseDatos[[#All],[Llave]:[Por Definir4]],16,0),"No encontrado")="","-",_xlfn.IFNA(VLOOKUP(C10,BaseDatos[[#All],[Llave]:[Objetivo Geográfico]],16,0),"-")))</f>
        <v/>
      </c>
      <c r="M10" s="2" t="str">
        <f>IF(C10="","",IF(_xlfn.IFNA(VLOOKUP(C10,BaseDatos[[#All],[Llave]:[Por Definir4]],17,0),"No encontrado")="","-",_xlfn.IFNA(VLOOKUP(C10,BaseDatos[[#All],[Llave]:[Objetivo Geográfico]],17,0),"-")))</f>
        <v/>
      </c>
    </row>
    <row r="11" spans="1:13" x14ac:dyDescent="0.35">
      <c r="A11" s="44"/>
      <c r="B11" s="46"/>
      <c r="C11" s="44"/>
      <c r="D11" s="46"/>
      <c r="E11" s="43" t="str">
        <f>IF(C11="","",IF(_xlfn.IFNA(VLOOKUP(C11,BaseDatos[[#All],[Llave]:[Objetivo Geográfico]],6,0),"No encontrado")="","-",_xlfn.IFNA(VLOOKUP(C11,BaseDatos[[#All],[Llave]:[Objetivo Geográfico]],6,0),"-")))</f>
        <v/>
      </c>
      <c r="F11" s="45" t="str">
        <f>IF(C11="","",IF(_xlfn.IFNA(VLOOKUP(C11,BaseDatos[[#All],[Llave]:[Por Definir4]],13,0),"No encontrado")="","-",_xlfn.IFNA(VLOOKUP(C11,BaseDatos[[#All],[Llave]:[Por Definir4]],13,0),"-")))</f>
        <v/>
      </c>
      <c r="G11" s="43" t="str">
        <f>IF(C11="","",IF(_xlfn.IFNA(VLOOKUP(C11,BaseDatos[[#All],[Llave]:[Objetivo Geográfico]],2,0),"No encontrado")="","-",_xlfn.IFNA(VLOOKUP(C11,BaseDatos[[#All],[Llave]:[Objetivo Geográfico]],2,0),"No encontrado")))</f>
        <v/>
      </c>
      <c r="H11" s="43" t="str">
        <f>IF(D11="","",IF(_xlfn.IFNA(VLOOKUP(D11,BaseDatos[[#All],[Llave]:[Objetivo Geográfico]],11,0),"No disponible en la Base de Datos")="","-",_xlfn.IFNA(VLOOKUP(D11,BaseDatos[[#All],[Llave]:[Objetivo Geográfico]],11,0),"No disponible en la Base de Datos")))</f>
        <v/>
      </c>
      <c r="I11" s="43" t="str">
        <f>IF(C11="","",IF(_xlfn.IFNA(VLOOKUP(C11,BaseDatos[[#All],[Llave]:[Objetivo Geográfico]],12,0),"No encontrado")="","-",_xlfn.IFNA(VLOOKUP(C11,BaseDatos[[#All],[Llave]:[Objetivo Geográfico]],12,0),"-")))</f>
        <v/>
      </c>
      <c r="J11" s="2" t="str">
        <f>IF(C11="","",IF(_xlfn.IFNA(VLOOKUP(C11,BaseDatos[[#All],[Llave]:[Por Definir4]],14,0),"No encontrado")="","-",_xlfn.IFNA(VLOOKUP(C11,BaseDatos[[#All],[Llave]:[Objetivo Geográfico]],14,0),"-")))</f>
        <v/>
      </c>
      <c r="K11" s="2" t="str">
        <f>IF(C11="","",IF(_xlfn.IFNA(VLOOKUP(C11,BaseDatos[[#All],[Llave]:[Por Definir4]],15,0),"No encontrado")="","-",_xlfn.IFNA(VLOOKUP(C11,BaseDatos[[#All],[Llave]:[Objetivo Geográfico]],15,0),"-")))</f>
        <v/>
      </c>
      <c r="L11" s="2" t="str">
        <f>IF(C11="","",IF(_xlfn.IFNA(VLOOKUP(C11,BaseDatos[[#All],[Llave]:[Por Definir4]],16,0),"No encontrado")="","-",_xlfn.IFNA(VLOOKUP(C11,BaseDatos[[#All],[Llave]:[Objetivo Geográfico]],16,0),"-")))</f>
        <v/>
      </c>
      <c r="M11" s="2" t="str">
        <f>IF(C11="","",IF(_xlfn.IFNA(VLOOKUP(C11,BaseDatos[[#All],[Llave]:[Por Definir4]],17,0),"No encontrado")="","-",_xlfn.IFNA(VLOOKUP(C11,BaseDatos[[#All],[Llave]:[Objetivo Geográfico]],17,0),"-")))</f>
        <v/>
      </c>
    </row>
    <row r="12" spans="1:13" x14ac:dyDescent="0.35">
      <c r="A12" s="44"/>
      <c r="B12" s="46"/>
      <c r="C12" s="44"/>
      <c r="D12" s="46"/>
      <c r="E12" s="43" t="str">
        <f>IF(C12="","",IF(_xlfn.IFNA(VLOOKUP(C12,BaseDatos[[#All],[Llave]:[Objetivo Geográfico]],6,0),"No encontrado")="","-",_xlfn.IFNA(VLOOKUP(C12,BaseDatos[[#All],[Llave]:[Objetivo Geográfico]],6,0),"-")))</f>
        <v/>
      </c>
      <c r="F12" s="45" t="str">
        <f>IF(C12="","",IF(_xlfn.IFNA(VLOOKUP(C12,BaseDatos[[#All],[Llave]:[Por Definir4]],13,0),"No encontrado")="","-",_xlfn.IFNA(VLOOKUP(C12,BaseDatos[[#All],[Llave]:[Por Definir4]],13,0),"-")))</f>
        <v/>
      </c>
      <c r="G12" s="43" t="str">
        <f>IF(C12="","",IF(_xlfn.IFNA(VLOOKUP(C12,BaseDatos[[#All],[Llave]:[Objetivo Geográfico]],2,0),"No encontrado")="","-",_xlfn.IFNA(VLOOKUP(C12,BaseDatos[[#All],[Llave]:[Objetivo Geográfico]],2,0),"No encontrado")))</f>
        <v/>
      </c>
      <c r="H12" s="43" t="str">
        <f>IF(D12="","",IF(_xlfn.IFNA(VLOOKUP(D12,BaseDatos[[#All],[Llave]:[Objetivo Geográfico]],11,0),"No disponible en la Base de Datos")="","-",_xlfn.IFNA(VLOOKUP(D12,BaseDatos[[#All],[Llave]:[Objetivo Geográfico]],11,0),"No disponible en la Base de Datos")))</f>
        <v/>
      </c>
      <c r="I12" s="43" t="str">
        <f>IF(C12="","",IF(_xlfn.IFNA(VLOOKUP(C12,BaseDatos[[#All],[Llave]:[Objetivo Geográfico]],12,0),"No encontrado")="","-",_xlfn.IFNA(VLOOKUP(C12,BaseDatos[[#All],[Llave]:[Objetivo Geográfico]],12,0),"-")))</f>
        <v/>
      </c>
      <c r="J12" s="2" t="str">
        <f>IF(C12="","",IF(_xlfn.IFNA(VLOOKUP(C12,BaseDatos[[#All],[Llave]:[Por Definir4]],14,0),"No encontrado")="","-",_xlfn.IFNA(VLOOKUP(C12,BaseDatos[[#All],[Llave]:[Objetivo Geográfico]],14,0),"-")))</f>
        <v/>
      </c>
      <c r="K12" s="2" t="str">
        <f>IF(C12="","",IF(_xlfn.IFNA(VLOOKUP(C12,BaseDatos[[#All],[Llave]:[Por Definir4]],15,0),"No encontrado")="","-",_xlfn.IFNA(VLOOKUP(C12,BaseDatos[[#All],[Llave]:[Objetivo Geográfico]],15,0),"-")))</f>
        <v/>
      </c>
      <c r="L12" s="2" t="str">
        <f>IF(C12="","",IF(_xlfn.IFNA(VLOOKUP(C12,BaseDatos[[#All],[Llave]:[Por Definir4]],16,0),"No encontrado")="","-",_xlfn.IFNA(VLOOKUP(C12,BaseDatos[[#All],[Llave]:[Objetivo Geográfico]],16,0),"-")))</f>
        <v/>
      </c>
      <c r="M12" s="2" t="str">
        <f>IF(C12="","",IF(_xlfn.IFNA(VLOOKUP(C12,BaseDatos[[#All],[Llave]:[Por Definir4]],17,0),"No encontrado")="","-",_xlfn.IFNA(VLOOKUP(C12,BaseDatos[[#All],[Llave]:[Objetivo Geográfico]],17,0),"-")))</f>
        <v/>
      </c>
    </row>
    <row r="13" spans="1:13" x14ac:dyDescent="0.35">
      <c r="A13" s="44"/>
      <c r="B13" s="46"/>
      <c r="C13" s="44"/>
      <c r="D13" s="46"/>
      <c r="E13" s="43" t="str">
        <f>IF(C13="","",IF(_xlfn.IFNA(VLOOKUP(C13,BaseDatos[[#All],[Llave]:[Objetivo Geográfico]],6,0),"No encontrado")="","-",_xlfn.IFNA(VLOOKUP(C13,BaseDatos[[#All],[Llave]:[Objetivo Geográfico]],6,0),"-")))</f>
        <v/>
      </c>
      <c r="F13" s="45" t="str">
        <f>IF(C13="","",IF(_xlfn.IFNA(VLOOKUP(C13,BaseDatos[[#All],[Llave]:[Por Definir4]],13,0),"No encontrado")="","-",_xlfn.IFNA(VLOOKUP(C13,BaseDatos[[#All],[Llave]:[Por Definir4]],13,0),"-")))</f>
        <v/>
      </c>
      <c r="G13" s="43" t="str">
        <f>IF(C13="","",IF(_xlfn.IFNA(VLOOKUP(C13,BaseDatos[[#All],[Llave]:[Objetivo Geográfico]],2,0),"No encontrado")="","-",_xlfn.IFNA(VLOOKUP(C13,BaseDatos[[#All],[Llave]:[Objetivo Geográfico]],2,0),"No encontrado")))</f>
        <v/>
      </c>
      <c r="H13" s="43" t="str">
        <f>IF(D13="","",IF(_xlfn.IFNA(VLOOKUP(D13,BaseDatos[[#All],[Llave]:[Objetivo Geográfico]],11,0),"No disponible en la Base de Datos")="","-",_xlfn.IFNA(VLOOKUP(D13,BaseDatos[[#All],[Llave]:[Objetivo Geográfico]],11,0),"No disponible en la Base de Datos")))</f>
        <v/>
      </c>
      <c r="I13" s="43" t="str">
        <f>IF(C13="","",IF(_xlfn.IFNA(VLOOKUP(C13,BaseDatos[[#All],[Llave]:[Objetivo Geográfico]],12,0),"No encontrado")="","-",_xlfn.IFNA(VLOOKUP(C13,BaseDatos[[#All],[Llave]:[Objetivo Geográfico]],12,0),"-")))</f>
        <v/>
      </c>
      <c r="J13" s="2" t="str">
        <f>IF(C13="","",IF(_xlfn.IFNA(VLOOKUP(C13,BaseDatos[[#All],[Llave]:[Por Definir4]],14,0),"No encontrado")="","-",_xlfn.IFNA(VLOOKUP(C13,BaseDatos[[#All],[Llave]:[Objetivo Geográfico]],14,0),"-")))</f>
        <v/>
      </c>
      <c r="K13" s="2" t="str">
        <f>IF(C13="","",IF(_xlfn.IFNA(VLOOKUP(C13,BaseDatos[[#All],[Llave]:[Por Definir4]],15,0),"No encontrado")="","-",_xlfn.IFNA(VLOOKUP(C13,BaseDatos[[#All],[Llave]:[Objetivo Geográfico]],15,0),"-")))</f>
        <v/>
      </c>
      <c r="L13" s="2" t="str">
        <f>IF(C13="","",IF(_xlfn.IFNA(VLOOKUP(C13,BaseDatos[[#All],[Llave]:[Por Definir4]],16,0),"No encontrado")="","-",_xlfn.IFNA(VLOOKUP(C13,BaseDatos[[#All],[Llave]:[Objetivo Geográfico]],16,0),"-")))</f>
        <v/>
      </c>
      <c r="M13" s="2" t="str">
        <f>IF(C13="","",IF(_xlfn.IFNA(VLOOKUP(C13,BaseDatos[[#All],[Llave]:[Por Definir4]],17,0),"No encontrado")="","-",_xlfn.IFNA(VLOOKUP(C13,BaseDatos[[#All],[Llave]:[Objetivo Geográfico]],17,0),"-")))</f>
        <v/>
      </c>
    </row>
    <row r="14" spans="1:13" x14ac:dyDescent="0.35">
      <c r="A14" s="44"/>
      <c r="B14" s="46"/>
      <c r="C14" s="44"/>
      <c r="D14" s="46"/>
      <c r="E14" s="43" t="str">
        <f>IF(C14="","",IF(_xlfn.IFNA(VLOOKUP(C14,BaseDatos[[#All],[Llave]:[Objetivo Geográfico]],6,0),"No encontrado")="","-",_xlfn.IFNA(VLOOKUP(C14,BaseDatos[[#All],[Llave]:[Objetivo Geográfico]],6,0),"-")))</f>
        <v/>
      </c>
      <c r="F14" s="45" t="str">
        <f>IF(C14="","",IF(_xlfn.IFNA(VLOOKUP(C14,BaseDatos[[#All],[Llave]:[Por Definir4]],13,0),"No encontrado")="","-",_xlfn.IFNA(VLOOKUP(C14,BaseDatos[[#All],[Llave]:[Por Definir4]],13,0),"-")))</f>
        <v/>
      </c>
      <c r="G14" s="43" t="str">
        <f>IF(C14="","",IF(_xlfn.IFNA(VLOOKUP(C14,BaseDatos[[#All],[Llave]:[Objetivo Geográfico]],2,0),"No encontrado")="","-",_xlfn.IFNA(VLOOKUP(C14,BaseDatos[[#All],[Llave]:[Objetivo Geográfico]],2,0),"No encontrado")))</f>
        <v/>
      </c>
      <c r="H14" s="43" t="str">
        <f>IF(D14="","",IF(_xlfn.IFNA(VLOOKUP(D14,BaseDatos[[#All],[Llave]:[Objetivo Geográfico]],11,0),"No disponible en la Base de Datos")="","-",_xlfn.IFNA(VLOOKUP(D14,BaseDatos[[#All],[Llave]:[Objetivo Geográfico]],11,0),"No disponible en la Base de Datos")))</f>
        <v/>
      </c>
      <c r="I14" s="43" t="str">
        <f>IF(C14="","",IF(_xlfn.IFNA(VLOOKUP(C14,BaseDatos[[#All],[Llave]:[Objetivo Geográfico]],12,0),"No encontrado")="","-",_xlfn.IFNA(VLOOKUP(C14,BaseDatos[[#All],[Llave]:[Objetivo Geográfico]],12,0),"-")))</f>
        <v/>
      </c>
      <c r="J14" s="2" t="str">
        <f>IF(C14="","",IF(_xlfn.IFNA(VLOOKUP(C14,BaseDatos[[#All],[Llave]:[Por Definir4]],14,0),"No encontrado")="","-",_xlfn.IFNA(VLOOKUP(C14,BaseDatos[[#All],[Llave]:[Objetivo Geográfico]],14,0),"-")))</f>
        <v/>
      </c>
      <c r="K14" s="2" t="str">
        <f>IF(C14="","",IF(_xlfn.IFNA(VLOOKUP(C14,BaseDatos[[#All],[Llave]:[Por Definir4]],15,0),"No encontrado")="","-",_xlfn.IFNA(VLOOKUP(C14,BaseDatos[[#All],[Llave]:[Objetivo Geográfico]],15,0),"-")))</f>
        <v/>
      </c>
      <c r="L14" s="2" t="str">
        <f>IF(C14="","",IF(_xlfn.IFNA(VLOOKUP(C14,BaseDatos[[#All],[Llave]:[Por Definir4]],16,0),"No encontrado")="","-",_xlfn.IFNA(VLOOKUP(C14,BaseDatos[[#All],[Llave]:[Objetivo Geográfico]],16,0),"-")))</f>
        <v/>
      </c>
      <c r="M14" s="2" t="str">
        <f>IF(C14="","",IF(_xlfn.IFNA(VLOOKUP(C14,BaseDatos[[#All],[Llave]:[Por Definir4]],17,0),"No encontrado")="","-",_xlfn.IFNA(VLOOKUP(C14,BaseDatos[[#All],[Llave]:[Objetivo Geográfico]],17,0),"-")))</f>
        <v/>
      </c>
    </row>
    <row r="15" spans="1:13" x14ac:dyDescent="0.35">
      <c r="A15" s="44"/>
      <c r="B15" s="46"/>
      <c r="C15" s="44"/>
      <c r="D15" s="46"/>
      <c r="E15" s="43" t="str">
        <f>IF(C15="","",IF(_xlfn.IFNA(VLOOKUP(C15,BaseDatos[[#All],[Llave]:[Objetivo Geográfico]],6,0),"No encontrado")="","-",_xlfn.IFNA(VLOOKUP(C15,BaseDatos[[#All],[Llave]:[Objetivo Geográfico]],6,0),"-")))</f>
        <v/>
      </c>
      <c r="F15" s="45" t="str">
        <f>IF(C15="","",IF(_xlfn.IFNA(VLOOKUP(C15,BaseDatos[[#All],[Llave]:[Por Definir4]],13,0),"No encontrado")="","-",_xlfn.IFNA(VLOOKUP(C15,BaseDatos[[#All],[Llave]:[Por Definir4]],13,0),"-")))</f>
        <v/>
      </c>
      <c r="G15" s="43" t="str">
        <f>IF(C15="","",IF(_xlfn.IFNA(VLOOKUP(C15,BaseDatos[[#All],[Llave]:[Objetivo Geográfico]],2,0),"No encontrado")="","-",_xlfn.IFNA(VLOOKUP(C15,BaseDatos[[#All],[Llave]:[Objetivo Geográfico]],2,0),"No encontrado")))</f>
        <v/>
      </c>
      <c r="H15" s="43" t="str">
        <f>IF(D15="","",IF(_xlfn.IFNA(VLOOKUP(D15,BaseDatos[[#All],[Llave]:[Objetivo Geográfico]],11,0),"No disponible en la Base de Datos")="","-",_xlfn.IFNA(VLOOKUP(D15,BaseDatos[[#All],[Llave]:[Objetivo Geográfico]],11,0),"No disponible en la Base de Datos")))</f>
        <v/>
      </c>
      <c r="I15" s="43" t="str">
        <f>IF(C15="","",IF(_xlfn.IFNA(VLOOKUP(C15,BaseDatos[[#All],[Llave]:[Objetivo Geográfico]],12,0),"No encontrado")="","-",_xlfn.IFNA(VLOOKUP(C15,BaseDatos[[#All],[Llave]:[Objetivo Geográfico]],12,0),"-")))</f>
        <v/>
      </c>
      <c r="J15" s="2" t="str">
        <f>IF(C15="","",IF(_xlfn.IFNA(VLOOKUP(C15,BaseDatos[[#All],[Llave]:[Por Definir4]],14,0),"No encontrado")="","-",_xlfn.IFNA(VLOOKUP(C15,BaseDatos[[#All],[Llave]:[Objetivo Geográfico]],14,0),"-")))</f>
        <v/>
      </c>
      <c r="K15" s="2" t="str">
        <f>IF(C15="","",IF(_xlfn.IFNA(VLOOKUP(C15,BaseDatos[[#All],[Llave]:[Por Definir4]],15,0),"No encontrado")="","-",_xlfn.IFNA(VLOOKUP(C15,BaseDatos[[#All],[Llave]:[Objetivo Geográfico]],15,0),"-")))</f>
        <v/>
      </c>
      <c r="L15" s="2" t="str">
        <f>IF(C15="","",IF(_xlfn.IFNA(VLOOKUP(C15,BaseDatos[[#All],[Llave]:[Por Definir4]],16,0),"No encontrado")="","-",_xlfn.IFNA(VLOOKUP(C15,BaseDatos[[#All],[Llave]:[Objetivo Geográfico]],16,0),"-")))</f>
        <v/>
      </c>
      <c r="M15" s="2" t="str">
        <f>IF(C15="","",IF(_xlfn.IFNA(VLOOKUP(C15,BaseDatos[[#All],[Llave]:[Por Definir4]],17,0),"No encontrado")="","-",_xlfn.IFNA(VLOOKUP(C15,BaseDatos[[#All],[Llave]:[Objetivo Geográfico]],17,0),"-")))</f>
        <v/>
      </c>
    </row>
    <row r="16" spans="1:13" x14ac:dyDescent="0.35">
      <c r="A16" s="44"/>
      <c r="B16" s="46"/>
      <c r="C16" s="44"/>
      <c r="D16" s="46"/>
      <c r="E16" s="43" t="str">
        <f>IF(C16="","",IF(_xlfn.IFNA(VLOOKUP(C16,BaseDatos[[#All],[Llave]:[Objetivo Geográfico]],6,0),"No encontrado")="","-",_xlfn.IFNA(VLOOKUP(C16,BaseDatos[[#All],[Llave]:[Objetivo Geográfico]],6,0),"-")))</f>
        <v/>
      </c>
      <c r="F16" s="45" t="str">
        <f>IF(C16="","",IF(_xlfn.IFNA(VLOOKUP(C16,BaseDatos[[#All],[Llave]:[Por Definir4]],13,0),"No encontrado")="","-",_xlfn.IFNA(VLOOKUP(C16,BaseDatos[[#All],[Llave]:[Por Definir4]],13,0),"-")))</f>
        <v/>
      </c>
      <c r="G16" s="43" t="str">
        <f>IF(C16="","",IF(_xlfn.IFNA(VLOOKUP(C16,BaseDatos[[#All],[Llave]:[Objetivo Geográfico]],2,0),"No encontrado")="","-",_xlfn.IFNA(VLOOKUP(C16,BaseDatos[[#All],[Llave]:[Objetivo Geográfico]],2,0),"No encontrado")))</f>
        <v/>
      </c>
      <c r="H16" s="43" t="str">
        <f>IF(D16="","",IF(_xlfn.IFNA(VLOOKUP(D16,BaseDatos[[#All],[Llave]:[Objetivo Geográfico]],11,0),"No disponible en la Base de Datos")="","-",_xlfn.IFNA(VLOOKUP(D16,BaseDatos[[#All],[Llave]:[Objetivo Geográfico]],11,0),"No disponible en la Base de Datos")))</f>
        <v/>
      </c>
      <c r="I16" s="43" t="str">
        <f>IF(C16="","",IF(_xlfn.IFNA(VLOOKUP(C16,BaseDatos[[#All],[Llave]:[Objetivo Geográfico]],12,0),"No encontrado")="","-",_xlfn.IFNA(VLOOKUP(C16,BaseDatos[[#All],[Llave]:[Objetivo Geográfico]],12,0),"-")))</f>
        <v/>
      </c>
      <c r="J16" s="2" t="str">
        <f>IF(C16="","",IF(_xlfn.IFNA(VLOOKUP(C16,BaseDatos[[#All],[Llave]:[Por Definir4]],14,0),"No encontrado")="","-",_xlfn.IFNA(VLOOKUP(C16,BaseDatos[[#All],[Llave]:[Objetivo Geográfico]],14,0),"-")))</f>
        <v/>
      </c>
      <c r="K16" s="2" t="str">
        <f>IF(C16="","",IF(_xlfn.IFNA(VLOOKUP(C16,BaseDatos[[#All],[Llave]:[Por Definir4]],15,0),"No encontrado")="","-",_xlfn.IFNA(VLOOKUP(C16,BaseDatos[[#All],[Llave]:[Objetivo Geográfico]],15,0),"-")))</f>
        <v/>
      </c>
      <c r="L16" s="2" t="str">
        <f>IF(C16="","",IF(_xlfn.IFNA(VLOOKUP(C16,BaseDatos[[#All],[Llave]:[Por Definir4]],16,0),"No encontrado")="","-",_xlfn.IFNA(VLOOKUP(C16,BaseDatos[[#All],[Llave]:[Objetivo Geográfico]],16,0),"-")))</f>
        <v/>
      </c>
      <c r="M16" s="2" t="str">
        <f>IF(C16="","",IF(_xlfn.IFNA(VLOOKUP(C16,BaseDatos[[#All],[Llave]:[Por Definir4]],17,0),"No encontrado")="","-",_xlfn.IFNA(VLOOKUP(C16,BaseDatos[[#All],[Llave]:[Objetivo Geográfico]],17,0),"-")))</f>
        <v/>
      </c>
    </row>
    <row r="17" spans="1:13" x14ac:dyDescent="0.35">
      <c r="A17" s="44"/>
      <c r="B17" s="46"/>
      <c r="C17" s="44"/>
      <c r="D17" s="46"/>
      <c r="E17" s="43" t="str">
        <f>IF(C17="","",IF(_xlfn.IFNA(VLOOKUP(C17,BaseDatos[[#All],[Llave]:[Objetivo Geográfico]],6,0),"No encontrado")="","-",_xlfn.IFNA(VLOOKUP(C17,BaseDatos[[#All],[Llave]:[Objetivo Geográfico]],6,0),"-")))</f>
        <v/>
      </c>
      <c r="F17" s="45" t="str">
        <f>IF(C17="","",IF(_xlfn.IFNA(VLOOKUP(C17,BaseDatos[[#All],[Llave]:[Por Definir4]],13,0),"No encontrado")="","-",_xlfn.IFNA(VLOOKUP(C17,BaseDatos[[#All],[Llave]:[Por Definir4]],13,0),"-")))</f>
        <v/>
      </c>
      <c r="G17" s="43" t="str">
        <f>IF(C17="","",IF(_xlfn.IFNA(VLOOKUP(C17,BaseDatos[[#All],[Llave]:[Objetivo Geográfico]],2,0),"No encontrado")="","-",_xlfn.IFNA(VLOOKUP(C17,BaseDatos[[#All],[Llave]:[Objetivo Geográfico]],2,0),"No encontrado")))</f>
        <v/>
      </c>
      <c r="H17" s="43" t="str">
        <f>IF(D17="","",IF(_xlfn.IFNA(VLOOKUP(D17,BaseDatos[[#All],[Llave]:[Objetivo Geográfico]],11,0),"No disponible en la Base de Datos")="","-",_xlfn.IFNA(VLOOKUP(D17,BaseDatos[[#All],[Llave]:[Objetivo Geográfico]],11,0),"No disponible en la Base de Datos")))</f>
        <v/>
      </c>
      <c r="I17" s="43" t="str">
        <f>IF(C17="","",IF(_xlfn.IFNA(VLOOKUP(C17,BaseDatos[[#All],[Llave]:[Objetivo Geográfico]],12,0),"No encontrado")="","-",_xlfn.IFNA(VLOOKUP(C17,BaseDatos[[#All],[Llave]:[Objetivo Geográfico]],12,0),"-")))</f>
        <v/>
      </c>
      <c r="J17" s="2" t="str">
        <f>IF(C17="","",IF(_xlfn.IFNA(VLOOKUP(C17,BaseDatos[[#All],[Llave]:[Por Definir4]],14,0),"No encontrado")="","-",_xlfn.IFNA(VLOOKUP(C17,BaseDatos[[#All],[Llave]:[Objetivo Geográfico]],14,0),"-")))</f>
        <v/>
      </c>
      <c r="K17" s="2" t="str">
        <f>IF(C17="","",IF(_xlfn.IFNA(VLOOKUP(C17,BaseDatos[[#All],[Llave]:[Por Definir4]],15,0),"No encontrado")="","-",_xlfn.IFNA(VLOOKUP(C17,BaseDatos[[#All],[Llave]:[Objetivo Geográfico]],15,0),"-")))</f>
        <v/>
      </c>
      <c r="L17" s="2" t="str">
        <f>IF(C17="","",IF(_xlfn.IFNA(VLOOKUP(C17,BaseDatos[[#All],[Llave]:[Por Definir4]],16,0),"No encontrado")="","-",_xlfn.IFNA(VLOOKUP(C17,BaseDatos[[#All],[Llave]:[Objetivo Geográfico]],16,0),"-")))</f>
        <v/>
      </c>
      <c r="M17" s="2" t="str">
        <f>IF(C17="","",IF(_xlfn.IFNA(VLOOKUP(C17,BaseDatos[[#All],[Llave]:[Por Definir4]],17,0),"No encontrado")="","-",_xlfn.IFNA(VLOOKUP(C17,BaseDatos[[#All],[Llave]:[Objetivo Geográfico]],17,0),"-")))</f>
        <v/>
      </c>
    </row>
    <row r="18" spans="1:13" x14ac:dyDescent="0.35">
      <c r="A18" s="44"/>
      <c r="B18" s="46"/>
      <c r="C18" s="44"/>
      <c r="D18" s="46"/>
      <c r="E18" s="43" t="str">
        <f>IF(C18="","",IF(_xlfn.IFNA(VLOOKUP(C18,BaseDatos[[#All],[Llave]:[Objetivo Geográfico]],6,0),"No encontrado")="","-",_xlfn.IFNA(VLOOKUP(C18,BaseDatos[[#All],[Llave]:[Objetivo Geográfico]],6,0),"-")))</f>
        <v/>
      </c>
      <c r="F18" s="45" t="str">
        <f>IF(C18="","",IF(_xlfn.IFNA(VLOOKUP(C18,BaseDatos[[#All],[Llave]:[Por Definir4]],13,0),"No encontrado")="","-",_xlfn.IFNA(VLOOKUP(C18,BaseDatos[[#All],[Llave]:[Por Definir4]],13,0),"-")))</f>
        <v/>
      </c>
      <c r="G18" s="43" t="str">
        <f>IF(C18="","",IF(_xlfn.IFNA(VLOOKUP(C18,BaseDatos[[#All],[Llave]:[Objetivo Geográfico]],2,0),"No encontrado")="","-",_xlfn.IFNA(VLOOKUP(C18,BaseDatos[[#All],[Llave]:[Objetivo Geográfico]],2,0),"No encontrado")))</f>
        <v/>
      </c>
      <c r="H18" s="43" t="str">
        <f>IF(D18="","",IF(_xlfn.IFNA(VLOOKUP(D18,BaseDatos[[#All],[Llave]:[Objetivo Geográfico]],11,0),"No disponible en la Base de Datos")="","-",_xlfn.IFNA(VLOOKUP(D18,BaseDatos[[#All],[Llave]:[Objetivo Geográfico]],11,0),"No disponible en la Base de Datos")))</f>
        <v/>
      </c>
      <c r="I18" s="43" t="str">
        <f>IF(C18="","",IF(_xlfn.IFNA(VLOOKUP(C18,BaseDatos[[#All],[Llave]:[Objetivo Geográfico]],12,0),"No encontrado")="","-",_xlfn.IFNA(VLOOKUP(C18,BaseDatos[[#All],[Llave]:[Objetivo Geográfico]],12,0),"-")))</f>
        <v/>
      </c>
      <c r="J18" s="2" t="str">
        <f>IF(C18="","",IF(_xlfn.IFNA(VLOOKUP(C18,BaseDatos[[#All],[Llave]:[Por Definir4]],14,0),"No encontrado")="","-",_xlfn.IFNA(VLOOKUP(C18,BaseDatos[[#All],[Llave]:[Objetivo Geográfico]],14,0),"-")))</f>
        <v/>
      </c>
      <c r="K18" s="2" t="str">
        <f>IF(C18="","",IF(_xlfn.IFNA(VLOOKUP(C18,BaseDatos[[#All],[Llave]:[Por Definir4]],15,0),"No encontrado")="","-",_xlfn.IFNA(VLOOKUP(C18,BaseDatos[[#All],[Llave]:[Objetivo Geográfico]],15,0),"-")))</f>
        <v/>
      </c>
      <c r="L18" s="2" t="str">
        <f>IF(C18="","",IF(_xlfn.IFNA(VLOOKUP(C18,BaseDatos[[#All],[Llave]:[Por Definir4]],16,0),"No encontrado")="","-",_xlfn.IFNA(VLOOKUP(C18,BaseDatos[[#All],[Llave]:[Objetivo Geográfico]],16,0),"-")))</f>
        <v/>
      </c>
      <c r="M18" s="2" t="str">
        <f>IF(C18="","",IF(_xlfn.IFNA(VLOOKUP(C18,BaseDatos[[#All],[Llave]:[Por Definir4]],17,0),"No encontrado")="","-",_xlfn.IFNA(VLOOKUP(C18,BaseDatos[[#All],[Llave]:[Objetivo Geográfico]],17,0),"-")))</f>
        <v/>
      </c>
    </row>
    <row r="19" spans="1:13" x14ac:dyDescent="0.35">
      <c r="A19" s="44"/>
      <c r="B19" s="46"/>
      <c r="C19" s="44"/>
      <c r="D19" s="46"/>
      <c r="E19" s="43" t="str">
        <f>IF(C19="","",IF(_xlfn.IFNA(VLOOKUP(C19,BaseDatos[[#All],[Llave]:[Objetivo Geográfico]],6,0),"No encontrado")="","-",_xlfn.IFNA(VLOOKUP(C19,BaseDatos[[#All],[Llave]:[Objetivo Geográfico]],6,0),"-")))</f>
        <v/>
      </c>
      <c r="F19" s="45" t="str">
        <f>IF(C19="","",IF(_xlfn.IFNA(VLOOKUP(C19,BaseDatos[[#All],[Llave]:[Por Definir4]],13,0),"No encontrado")="","-",_xlfn.IFNA(VLOOKUP(C19,BaseDatos[[#All],[Llave]:[Por Definir4]],13,0),"-")))</f>
        <v/>
      </c>
      <c r="G19" s="43" t="str">
        <f>IF(C19="","",IF(_xlfn.IFNA(VLOOKUP(C19,BaseDatos[[#All],[Llave]:[Objetivo Geográfico]],2,0),"No encontrado")="","-",_xlfn.IFNA(VLOOKUP(C19,BaseDatos[[#All],[Llave]:[Objetivo Geográfico]],2,0),"No encontrado")))</f>
        <v/>
      </c>
      <c r="H19" s="43" t="str">
        <f>IF(D19="","",IF(_xlfn.IFNA(VLOOKUP(D19,BaseDatos[[#All],[Llave]:[Objetivo Geográfico]],11,0),"No disponible en la Base de Datos")="","-",_xlfn.IFNA(VLOOKUP(D19,BaseDatos[[#All],[Llave]:[Objetivo Geográfico]],11,0),"No disponible en la Base de Datos")))</f>
        <v/>
      </c>
      <c r="I19" s="43" t="str">
        <f>IF(C19="","",IF(_xlfn.IFNA(VLOOKUP(C19,BaseDatos[[#All],[Llave]:[Objetivo Geográfico]],12,0),"No encontrado")="","-",_xlfn.IFNA(VLOOKUP(C19,BaseDatos[[#All],[Llave]:[Objetivo Geográfico]],12,0),"-")))</f>
        <v/>
      </c>
      <c r="J19" s="2" t="str">
        <f>IF(C19="","",IF(_xlfn.IFNA(VLOOKUP(C19,BaseDatos[[#All],[Llave]:[Por Definir4]],14,0),"No encontrado")="","-",_xlfn.IFNA(VLOOKUP(C19,BaseDatos[[#All],[Llave]:[Objetivo Geográfico]],14,0),"-")))</f>
        <v/>
      </c>
      <c r="K19" s="2" t="str">
        <f>IF(C19="","",IF(_xlfn.IFNA(VLOOKUP(C19,BaseDatos[[#All],[Llave]:[Por Definir4]],15,0),"No encontrado")="","-",_xlfn.IFNA(VLOOKUP(C19,BaseDatos[[#All],[Llave]:[Objetivo Geográfico]],15,0),"-")))</f>
        <v/>
      </c>
      <c r="L19" s="2" t="str">
        <f>IF(C19="","",IF(_xlfn.IFNA(VLOOKUP(C19,BaseDatos[[#All],[Llave]:[Por Definir4]],16,0),"No encontrado")="","-",_xlfn.IFNA(VLOOKUP(C19,BaseDatos[[#All],[Llave]:[Objetivo Geográfico]],16,0),"-")))</f>
        <v/>
      </c>
      <c r="M19" s="2" t="str">
        <f>IF(C19="","",IF(_xlfn.IFNA(VLOOKUP(C19,BaseDatos[[#All],[Llave]:[Por Definir4]],17,0),"No encontrado")="","-",_xlfn.IFNA(VLOOKUP(C19,BaseDatos[[#All],[Llave]:[Objetivo Geográfico]],17,0),"-")))</f>
        <v/>
      </c>
    </row>
    <row r="20" spans="1:13" x14ac:dyDescent="0.35">
      <c r="A20" s="44"/>
      <c r="B20" s="46"/>
      <c r="C20" s="44"/>
      <c r="D20" s="46"/>
      <c r="E20" s="43" t="str">
        <f>IF(C20="","",IF(_xlfn.IFNA(VLOOKUP(C20,BaseDatos[[#All],[Llave]:[Objetivo Geográfico]],6,0),"No encontrado")="","-",_xlfn.IFNA(VLOOKUP(C20,BaseDatos[[#All],[Llave]:[Objetivo Geográfico]],6,0),"-")))</f>
        <v/>
      </c>
      <c r="F20" s="45" t="str">
        <f>IF(C20="","",IF(_xlfn.IFNA(VLOOKUP(C20,BaseDatos[[#All],[Llave]:[Por Definir4]],13,0),"No encontrado")="","-",_xlfn.IFNA(VLOOKUP(C20,BaseDatos[[#All],[Llave]:[Por Definir4]],13,0),"-")))</f>
        <v/>
      </c>
      <c r="G20" s="43" t="str">
        <f>IF(C20="","",IF(_xlfn.IFNA(VLOOKUP(C20,BaseDatos[[#All],[Llave]:[Objetivo Geográfico]],2,0),"No encontrado")="","-",_xlfn.IFNA(VLOOKUP(C20,BaseDatos[[#All],[Llave]:[Objetivo Geográfico]],2,0),"No encontrado")))</f>
        <v/>
      </c>
      <c r="H20" s="43" t="str">
        <f>IF(D20="","",IF(_xlfn.IFNA(VLOOKUP(D20,BaseDatos[[#All],[Llave]:[Objetivo Geográfico]],11,0),"No disponible en la Base de Datos")="","-",_xlfn.IFNA(VLOOKUP(D20,BaseDatos[[#All],[Llave]:[Objetivo Geográfico]],11,0),"No disponible en la Base de Datos")))</f>
        <v/>
      </c>
      <c r="I20" s="43" t="str">
        <f>IF(C20="","",IF(_xlfn.IFNA(VLOOKUP(C20,BaseDatos[[#All],[Llave]:[Objetivo Geográfico]],12,0),"No encontrado")="","-",_xlfn.IFNA(VLOOKUP(C20,BaseDatos[[#All],[Llave]:[Objetivo Geográfico]],12,0),"-")))</f>
        <v/>
      </c>
      <c r="J20" s="2" t="str">
        <f>IF(C20="","",IF(_xlfn.IFNA(VLOOKUP(C20,BaseDatos[[#All],[Llave]:[Por Definir4]],14,0),"No encontrado")="","-",_xlfn.IFNA(VLOOKUP(C20,BaseDatos[[#All],[Llave]:[Objetivo Geográfico]],14,0),"-")))</f>
        <v/>
      </c>
      <c r="K20" s="2" t="str">
        <f>IF(C20="","",IF(_xlfn.IFNA(VLOOKUP(C20,BaseDatos[[#All],[Llave]:[Por Definir4]],15,0),"No encontrado")="","-",_xlfn.IFNA(VLOOKUP(C20,BaseDatos[[#All],[Llave]:[Objetivo Geográfico]],15,0),"-")))</f>
        <v/>
      </c>
      <c r="L20" s="2" t="str">
        <f>IF(C20="","",IF(_xlfn.IFNA(VLOOKUP(C20,BaseDatos[[#All],[Llave]:[Por Definir4]],16,0),"No encontrado")="","-",_xlfn.IFNA(VLOOKUP(C20,BaseDatos[[#All],[Llave]:[Objetivo Geográfico]],16,0),"-")))</f>
        <v/>
      </c>
      <c r="M20" s="2" t="str">
        <f>IF(C20="","",IF(_xlfn.IFNA(VLOOKUP(C20,BaseDatos[[#All],[Llave]:[Por Definir4]],17,0),"No encontrado")="","-",_xlfn.IFNA(VLOOKUP(C20,BaseDatos[[#All],[Llave]:[Objetivo Geográfico]],17,0),"-")))</f>
        <v/>
      </c>
    </row>
    <row r="21" spans="1:13" x14ac:dyDescent="0.35">
      <c r="A21" s="44"/>
      <c r="B21" s="46"/>
      <c r="C21" s="44" t="s">
        <v>337</v>
      </c>
      <c r="D21" s="46"/>
      <c r="E21" s="43" t="str">
        <f>IF(C21="","",IF(_xlfn.IFNA(VLOOKUP(C21,BaseDatos[[#All],[Llave]:[Objetivo Geográfico]],6,0),"No encontrado")="","-",_xlfn.IFNA(VLOOKUP(C21,BaseDatos[[#All],[Llave]:[Objetivo Geográfico]],6,0),"-")))</f>
        <v/>
      </c>
      <c r="F21" s="45" t="str">
        <f>IF(C21="","",IF(_xlfn.IFNA(VLOOKUP(C21,BaseDatos[[#All],[Llave]:[Por Definir4]],13,0),"No encontrado")="","-",_xlfn.IFNA(VLOOKUP(C21,BaseDatos[[#All],[Llave]:[Por Definir4]],13,0),"-")))</f>
        <v/>
      </c>
      <c r="G21" s="43" t="str">
        <f>IF(C21="","",IF(_xlfn.IFNA(VLOOKUP(C21,BaseDatos[[#All],[Llave]:[Objetivo Geográfico]],2,0),"No encontrado")="","-",_xlfn.IFNA(VLOOKUP(C21,BaseDatos[[#All],[Llave]:[Objetivo Geográfico]],2,0),"No encontrado")))</f>
        <v/>
      </c>
      <c r="H21" s="43" t="str">
        <f>IF(D21="","",IF(_xlfn.IFNA(VLOOKUP(D21,BaseDatos[[#All],[Llave]:[Objetivo Geográfico]],11,0),"No disponible en la Base de Datos")="","-",_xlfn.IFNA(VLOOKUP(D21,BaseDatos[[#All],[Llave]:[Objetivo Geográfico]],11,0),"No disponible en la Base de Datos")))</f>
        <v/>
      </c>
      <c r="I21" s="43" t="str">
        <f>IF(C21="","",IF(_xlfn.IFNA(VLOOKUP(C21,BaseDatos[[#All],[Llave]:[Objetivo Geográfico]],12,0),"No encontrado")="","-",_xlfn.IFNA(VLOOKUP(C21,BaseDatos[[#All],[Llave]:[Objetivo Geográfico]],12,0),"-")))</f>
        <v/>
      </c>
      <c r="J21" s="2" t="str">
        <f>IF(C21="","",IF(_xlfn.IFNA(VLOOKUP(C21,BaseDatos[[#All],[Llave]:[Por Definir4]],14,0),"No encontrado")="","-",_xlfn.IFNA(VLOOKUP(C21,BaseDatos[[#All],[Llave]:[Objetivo Geográfico]],14,0),"-")))</f>
        <v/>
      </c>
      <c r="K21" s="2" t="str">
        <f>IF(C21="","",IF(_xlfn.IFNA(VLOOKUP(C21,BaseDatos[[#All],[Llave]:[Por Definir4]],15,0),"No encontrado")="","-",_xlfn.IFNA(VLOOKUP(C21,BaseDatos[[#All],[Llave]:[Objetivo Geográfico]],15,0),"-")))</f>
        <v/>
      </c>
      <c r="L21" s="2" t="str">
        <f>IF(C21="","",IF(_xlfn.IFNA(VLOOKUP(C21,BaseDatos[[#All],[Llave]:[Por Definir4]],16,0),"No encontrado")="","-",_xlfn.IFNA(VLOOKUP(C21,BaseDatos[[#All],[Llave]:[Objetivo Geográfico]],16,0),"-")))</f>
        <v/>
      </c>
      <c r="M21" s="2" t="str">
        <f>IF(C21="","",IF(_xlfn.IFNA(VLOOKUP(C21,BaseDatos[[#All],[Llave]:[Por Definir4]],17,0),"No encontrado")="","-",_xlfn.IFNA(VLOOKUP(C21,BaseDatos[[#All],[Llave]:[Objetivo Geográfico]],17,0),"-")))</f>
        <v/>
      </c>
    </row>
    <row r="22" spans="1:13" x14ac:dyDescent="0.35">
      <c r="A22" s="44"/>
      <c r="B22" s="46"/>
      <c r="C22" s="44"/>
      <c r="D22" s="46"/>
      <c r="E22" s="43" t="str">
        <f>IF(C22="","",IF(_xlfn.IFNA(VLOOKUP(C22,BaseDatos[[#All],[Llave]:[Objetivo Geográfico]],6,0),"No encontrado")="","-",_xlfn.IFNA(VLOOKUP(C22,BaseDatos[[#All],[Llave]:[Objetivo Geográfico]],6,0),"-")))</f>
        <v/>
      </c>
      <c r="F22" s="45" t="str">
        <f>IF(C22="","",IF(_xlfn.IFNA(VLOOKUP(C22,BaseDatos[[#All],[Llave]:[Por Definir4]],13,0),"No encontrado")="","-",_xlfn.IFNA(VLOOKUP(C22,BaseDatos[[#All],[Llave]:[Por Definir4]],13,0),"-")))</f>
        <v/>
      </c>
      <c r="G22" s="43" t="str">
        <f>IF(C22="","",IF(_xlfn.IFNA(VLOOKUP(C22,BaseDatos[[#All],[Llave]:[Objetivo Geográfico]],2,0),"No encontrado")="","-",_xlfn.IFNA(VLOOKUP(C22,BaseDatos[[#All],[Llave]:[Objetivo Geográfico]],2,0),"No encontrado")))</f>
        <v/>
      </c>
      <c r="H22" s="43" t="str">
        <f>IF(D22="","",IF(_xlfn.IFNA(VLOOKUP(D22,BaseDatos[[#All],[Llave]:[Objetivo Geográfico]],11,0),"No disponible en la Base de Datos")="","-",_xlfn.IFNA(VLOOKUP(D22,BaseDatos[[#All],[Llave]:[Objetivo Geográfico]],11,0),"No disponible en la Base de Datos")))</f>
        <v/>
      </c>
      <c r="I22" s="43" t="str">
        <f>IF(C22="","",IF(_xlfn.IFNA(VLOOKUP(C22,BaseDatos[[#All],[Llave]:[Objetivo Geográfico]],12,0),"No encontrado")="","-",_xlfn.IFNA(VLOOKUP(C22,BaseDatos[[#All],[Llave]:[Objetivo Geográfico]],12,0),"-")))</f>
        <v/>
      </c>
      <c r="J22" s="2" t="str">
        <f>IF(C22="","",IF(_xlfn.IFNA(VLOOKUP(C22,BaseDatos[[#All],[Llave]:[Por Definir4]],14,0),"No encontrado")="","-",_xlfn.IFNA(VLOOKUP(C22,BaseDatos[[#All],[Llave]:[Objetivo Geográfico]],14,0),"-")))</f>
        <v/>
      </c>
      <c r="K22" s="2" t="str">
        <f>IF(C22="","",IF(_xlfn.IFNA(VLOOKUP(C22,BaseDatos[[#All],[Llave]:[Por Definir4]],15,0),"No encontrado")="","-",_xlfn.IFNA(VLOOKUP(C22,BaseDatos[[#All],[Llave]:[Objetivo Geográfico]],15,0),"-")))</f>
        <v/>
      </c>
      <c r="L22" s="2" t="str">
        <f>IF(C22="","",IF(_xlfn.IFNA(VLOOKUP(C22,BaseDatos[[#All],[Llave]:[Por Definir4]],16,0),"No encontrado")="","-",_xlfn.IFNA(VLOOKUP(C22,BaseDatos[[#All],[Llave]:[Objetivo Geográfico]],16,0),"-")))</f>
        <v/>
      </c>
      <c r="M22" s="2" t="str">
        <f>IF(C22="","",IF(_xlfn.IFNA(VLOOKUP(C22,BaseDatos[[#All],[Llave]:[Por Definir4]],17,0),"No encontrado")="","-",_xlfn.IFNA(VLOOKUP(C22,BaseDatos[[#All],[Llave]:[Objetivo Geográfico]],17,0),"-")))</f>
        <v/>
      </c>
    </row>
    <row r="23" spans="1:13" x14ac:dyDescent="0.35">
      <c r="A23" s="44"/>
      <c r="B23" s="46"/>
      <c r="C23" s="44"/>
      <c r="D23" s="46"/>
      <c r="E23" s="43" t="str">
        <f>IF(C23="","",IF(_xlfn.IFNA(VLOOKUP(C23,BaseDatos[[#All],[Llave]:[Objetivo Geográfico]],6,0),"No encontrado")="","-",_xlfn.IFNA(VLOOKUP(C23,BaseDatos[[#All],[Llave]:[Objetivo Geográfico]],6,0),"-")))</f>
        <v/>
      </c>
      <c r="F23" s="45" t="str">
        <f>IF(C23="","",IF(_xlfn.IFNA(VLOOKUP(C23,BaseDatos[[#All],[Llave]:[Por Definir4]],13,0),"No encontrado")="","-",_xlfn.IFNA(VLOOKUP(C23,BaseDatos[[#All],[Llave]:[Por Definir4]],13,0),"-")))</f>
        <v/>
      </c>
      <c r="G23" s="43" t="str">
        <f>IF(C23="","",IF(_xlfn.IFNA(VLOOKUP(C23,BaseDatos[[#All],[Llave]:[Objetivo Geográfico]],2,0),"No encontrado")="","-",_xlfn.IFNA(VLOOKUP(C23,BaseDatos[[#All],[Llave]:[Objetivo Geográfico]],2,0),"No encontrado")))</f>
        <v/>
      </c>
      <c r="H23" s="43" t="str">
        <f>IF(D23="","",IF(_xlfn.IFNA(VLOOKUP(D23,BaseDatos[[#All],[Llave]:[Objetivo Geográfico]],11,0),"No disponible en la Base de Datos")="","-",_xlfn.IFNA(VLOOKUP(D23,BaseDatos[[#All],[Llave]:[Objetivo Geográfico]],11,0),"No disponible en la Base de Datos")))</f>
        <v/>
      </c>
      <c r="I23" s="43" t="str">
        <f>IF(C23="","",IF(_xlfn.IFNA(VLOOKUP(C23,BaseDatos[[#All],[Llave]:[Objetivo Geográfico]],12,0),"No encontrado")="","-",_xlfn.IFNA(VLOOKUP(C23,BaseDatos[[#All],[Llave]:[Objetivo Geográfico]],12,0),"-")))</f>
        <v/>
      </c>
      <c r="J23" s="2" t="str">
        <f>IF(C23="","",IF(_xlfn.IFNA(VLOOKUP(C23,BaseDatos[[#All],[Llave]:[Por Definir4]],14,0),"No encontrado")="","-",_xlfn.IFNA(VLOOKUP(C23,BaseDatos[[#All],[Llave]:[Objetivo Geográfico]],14,0),"-")))</f>
        <v/>
      </c>
      <c r="K23" s="2" t="str">
        <f>IF(C23="","",IF(_xlfn.IFNA(VLOOKUP(C23,BaseDatos[[#All],[Llave]:[Por Definir4]],15,0),"No encontrado")="","-",_xlfn.IFNA(VLOOKUP(C23,BaseDatos[[#All],[Llave]:[Objetivo Geográfico]],15,0),"-")))</f>
        <v/>
      </c>
      <c r="L23" s="2" t="str">
        <f>IF(C23="","",IF(_xlfn.IFNA(VLOOKUP(C23,BaseDatos[[#All],[Llave]:[Por Definir4]],16,0),"No encontrado")="","-",_xlfn.IFNA(VLOOKUP(C23,BaseDatos[[#All],[Llave]:[Objetivo Geográfico]],16,0),"-")))</f>
        <v/>
      </c>
      <c r="M23" s="2" t="str">
        <f>IF(C23="","",IF(_xlfn.IFNA(VLOOKUP(C23,BaseDatos[[#All],[Llave]:[Por Definir4]],17,0),"No encontrado")="","-",_xlfn.IFNA(VLOOKUP(C23,BaseDatos[[#All],[Llave]:[Objetivo Geográfico]],17,0),"-")))</f>
        <v/>
      </c>
    </row>
    <row r="24" spans="1:13" x14ac:dyDescent="0.35">
      <c r="A24" s="44"/>
      <c r="B24" s="46"/>
      <c r="C24" s="44"/>
      <c r="D24" s="46"/>
      <c r="E24" s="43" t="str">
        <f>IF(C24="","",IF(_xlfn.IFNA(VLOOKUP(C24,BaseDatos[[#All],[Llave]:[Objetivo Geográfico]],6,0),"No encontrado")="","-",_xlfn.IFNA(VLOOKUP(C24,BaseDatos[[#All],[Llave]:[Objetivo Geográfico]],6,0),"-")))</f>
        <v/>
      </c>
      <c r="F24" s="45" t="str">
        <f>IF(C24="","",IF(_xlfn.IFNA(VLOOKUP(C24,BaseDatos[[#All],[Llave]:[Por Definir4]],13,0),"No encontrado")="","-",_xlfn.IFNA(VLOOKUP(C24,BaseDatos[[#All],[Llave]:[Por Definir4]],13,0),"-")))</f>
        <v/>
      </c>
      <c r="G24" s="43" t="str">
        <f>IF(C24="","",IF(_xlfn.IFNA(VLOOKUP(C24,BaseDatos[[#All],[Llave]:[Objetivo Geográfico]],2,0),"No encontrado")="","-",_xlfn.IFNA(VLOOKUP(C24,BaseDatos[[#All],[Llave]:[Objetivo Geográfico]],2,0),"No encontrado")))</f>
        <v/>
      </c>
      <c r="H24" s="43" t="str">
        <f>IF(D24="","",IF(_xlfn.IFNA(VLOOKUP(D24,BaseDatos[[#All],[Llave]:[Objetivo Geográfico]],11,0),"No disponible en la Base de Datos")="","-",_xlfn.IFNA(VLOOKUP(D24,BaseDatos[[#All],[Llave]:[Objetivo Geográfico]],11,0),"No disponible en la Base de Datos")))</f>
        <v/>
      </c>
      <c r="I24" s="43" t="str">
        <f>IF(C24="","",IF(_xlfn.IFNA(VLOOKUP(C24,BaseDatos[[#All],[Llave]:[Objetivo Geográfico]],12,0),"No encontrado")="","-",_xlfn.IFNA(VLOOKUP(C24,BaseDatos[[#All],[Llave]:[Objetivo Geográfico]],12,0),"-")))</f>
        <v/>
      </c>
      <c r="J24" s="2" t="str">
        <f>IF(C24="","",IF(_xlfn.IFNA(VLOOKUP(C24,BaseDatos[[#All],[Llave]:[Por Definir4]],14,0),"No encontrado")="","-",_xlfn.IFNA(VLOOKUP(C24,BaseDatos[[#All],[Llave]:[Objetivo Geográfico]],14,0),"-")))</f>
        <v/>
      </c>
      <c r="K24" s="2" t="str">
        <f>IF(C24="","",IF(_xlfn.IFNA(VLOOKUP(C24,BaseDatos[[#All],[Llave]:[Por Definir4]],15,0),"No encontrado")="","-",_xlfn.IFNA(VLOOKUP(C24,BaseDatos[[#All],[Llave]:[Objetivo Geográfico]],15,0),"-")))</f>
        <v/>
      </c>
      <c r="L24" s="2" t="str">
        <f>IF(C24="","",IF(_xlfn.IFNA(VLOOKUP(C24,BaseDatos[[#All],[Llave]:[Por Definir4]],16,0),"No encontrado")="","-",_xlfn.IFNA(VLOOKUP(C24,BaseDatos[[#All],[Llave]:[Objetivo Geográfico]],16,0),"-")))</f>
        <v/>
      </c>
      <c r="M24" s="2" t="str">
        <f>IF(C24="","",IF(_xlfn.IFNA(VLOOKUP(C24,BaseDatos[[#All],[Llave]:[Por Definir4]],17,0),"No encontrado")="","-",_xlfn.IFNA(VLOOKUP(C24,BaseDatos[[#All],[Llave]:[Objetivo Geográfico]],17,0),"-")))</f>
        <v/>
      </c>
    </row>
    <row r="25" spans="1:13" x14ac:dyDescent="0.35">
      <c r="A25" s="44"/>
      <c r="B25" s="46"/>
      <c r="C25" s="44"/>
      <c r="D25" s="46"/>
      <c r="E25" s="43" t="str">
        <f>IF(C25="","",IF(_xlfn.IFNA(VLOOKUP(C25,BaseDatos[[#All],[Llave]:[Objetivo Geográfico]],6,0),"No encontrado")="","-",_xlfn.IFNA(VLOOKUP(C25,BaseDatos[[#All],[Llave]:[Objetivo Geográfico]],6,0),"-")))</f>
        <v/>
      </c>
      <c r="F25" s="45" t="str">
        <f>IF(C25="","",IF(_xlfn.IFNA(VLOOKUP(C25,BaseDatos[[#All],[Llave]:[Por Definir4]],13,0),"No encontrado")="","-",_xlfn.IFNA(VLOOKUP(C25,BaseDatos[[#All],[Llave]:[Por Definir4]],13,0),"-")))</f>
        <v/>
      </c>
      <c r="G25" s="43" t="str">
        <f>IF(C25="","",IF(_xlfn.IFNA(VLOOKUP(C25,BaseDatos[[#All],[Llave]:[Objetivo Geográfico]],2,0),"No encontrado")="","-",_xlfn.IFNA(VLOOKUP(C25,BaseDatos[[#All],[Llave]:[Objetivo Geográfico]],2,0),"No encontrado")))</f>
        <v/>
      </c>
      <c r="H25" s="43" t="str">
        <f>IF(D25="","",IF(_xlfn.IFNA(VLOOKUP(D25,BaseDatos[[#All],[Llave]:[Objetivo Geográfico]],11,0),"No disponible en la Base de Datos")="","-",_xlfn.IFNA(VLOOKUP(D25,BaseDatos[[#All],[Llave]:[Objetivo Geográfico]],11,0),"No disponible en la Base de Datos")))</f>
        <v/>
      </c>
      <c r="I25" s="43" t="str">
        <f>IF(C25="","",IF(_xlfn.IFNA(VLOOKUP(C25,BaseDatos[[#All],[Llave]:[Objetivo Geográfico]],12,0),"No encontrado")="","-",_xlfn.IFNA(VLOOKUP(C25,BaseDatos[[#All],[Llave]:[Objetivo Geográfico]],12,0),"-")))</f>
        <v/>
      </c>
      <c r="J25" s="2" t="str">
        <f>IF(C25="","",IF(_xlfn.IFNA(VLOOKUP(C25,BaseDatos[[#All],[Llave]:[Por Definir4]],14,0),"No encontrado")="","-",_xlfn.IFNA(VLOOKUP(C25,BaseDatos[[#All],[Llave]:[Objetivo Geográfico]],14,0),"-")))</f>
        <v/>
      </c>
      <c r="K25" s="2" t="str">
        <f>IF(C25="","",IF(_xlfn.IFNA(VLOOKUP(C25,BaseDatos[[#All],[Llave]:[Por Definir4]],15,0),"No encontrado")="","-",_xlfn.IFNA(VLOOKUP(C25,BaseDatos[[#All],[Llave]:[Objetivo Geográfico]],15,0),"-")))</f>
        <v/>
      </c>
      <c r="L25" s="2" t="str">
        <f>IF(C25="","",IF(_xlfn.IFNA(VLOOKUP(C25,BaseDatos[[#All],[Llave]:[Por Definir4]],16,0),"No encontrado")="","-",_xlfn.IFNA(VLOOKUP(C25,BaseDatos[[#All],[Llave]:[Objetivo Geográfico]],16,0),"-")))</f>
        <v/>
      </c>
      <c r="M25" s="2" t="str">
        <f>IF(C25="","",IF(_xlfn.IFNA(VLOOKUP(C25,BaseDatos[[#All],[Llave]:[Por Definir4]],17,0),"No encontrado")="","-",_xlfn.IFNA(VLOOKUP(C25,BaseDatos[[#All],[Llave]:[Objetivo Geográfico]],17,0),"-")))</f>
        <v/>
      </c>
    </row>
    <row r="26" spans="1:13" x14ac:dyDescent="0.35">
      <c r="A26" s="44"/>
      <c r="B26" s="46"/>
      <c r="C26" s="44"/>
      <c r="D26" s="46"/>
      <c r="E26" s="43" t="str">
        <f>IF(C26="","",IF(_xlfn.IFNA(VLOOKUP(C26,BaseDatos[[#All],[Llave]:[Objetivo Geográfico]],6,0),"No encontrado")="","-",_xlfn.IFNA(VLOOKUP(C26,BaseDatos[[#All],[Llave]:[Objetivo Geográfico]],6,0),"-")))</f>
        <v/>
      </c>
      <c r="F26" s="45" t="str">
        <f>IF(C26="","",IF(_xlfn.IFNA(VLOOKUP(C26,BaseDatos[[#All],[Llave]:[Por Definir4]],13,0),"No encontrado")="","-",_xlfn.IFNA(VLOOKUP(C26,BaseDatos[[#All],[Llave]:[Por Definir4]],13,0),"-")))</f>
        <v/>
      </c>
      <c r="G26" s="43" t="str">
        <f>IF(C26="","",IF(_xlfn.IFNA(VLOOKUP(C26,BaseDatos[[#All],[Llave]:[Objetivo Geográfico]],2,0),"No encontrado")="","-",_xlfn.IFNA(VLOOKUP(C26,BaseDatos[[#All],[Llave]:[Objetivo Geográfico]],2,0),"No encontrado")))</f>
        <v/>
      </c>
      <c r="H26" s="43" t="str">
        <f>IF(D26="","",IF(_xlfn.IFNA(VLOOKUP(D26,BaseDatos[[#All],[Llave]:[Objetivo Geográfico]],11,0),"No disponible en la Base de Datos")="","-",_xlfn.IFNA(VLOOKUP(D26,BaseDatos[[#All],[Llave]:[Objetivo Geográfico]],11,0),"No disponible en la Base de Datos")))</f>
        <v/>
      </c>
      <c r="I26" s="43" t="str">
        <f>IF(C26="","",IF(_xlfn.IFNA(VLOOKUP(C26,BaseDatos[[#All],[Llave]:[Objetivo Geográfico]],12,0),"No encontrado")="","-",_xlfn.IFNA(VLOOKUP(C26,BaseDatos[[#All],[Llave]:[Objetivo Geográfico]],12,0),"-")))</f>
        <v/>
      </c>
      <c r="J26" s="2" t="str">
        <f>IF(C26="","",IF(_xlfn.IFNA(VLOOKUP(C26,BaseDatos[[#All],[Llave]:[Por Definir4]],14,0),"No encontrado")="","-",_xlfn.IFNA(VLOOKUP(C26,BaseDatos[[#All],[Llave]:[Objetivo Geográfico]],14,0),"-")))</f>
        <v/>
      </c>
      <c r="K26" s="2" t="str">
        <f>IF(C26="","",IF(_xlfn.IFNA(VLOOKUP(C26,BaseDatos[[#All],[Llave]:[Por Definir4]],15,0),"No encontrado")="","-",_xlfn.IFNA(VLOOKUP(C26,BaseDatos[[#All],[Llave]:[Objetivo Geográfico]],15,0),"-")))</f>
        <v/>
      </c>
      <c r="L26" s="2" t="str">
        <f>IF(C26="","",IF(_xlfn.IFNA(VLOOKUP(C26,BaseDatos[[#All],[Llave]:[Por Definir4]],16,0),"No encontrado")="","-",_xlfn.IFNA(VLOOKUP(C26,BaseDatos[[#All],[Llave]:[Objetivo Geográfico]],16,0),"-")))</f>
        <v/>
      </c>
      <c r="M26" s="2" t="str">
        <f>IF(C26="","",IF(_xlfn.IFNA(VLOOKUP(C26,BaseDatos[[#All],[Llave]:[Por Definir4]],17,0),"No encontrado")="","-",_xlfn.IFNA(VLOOKUP(C26,BaseDatos[[#All],[Llave]:[Objetivo Geográfico]],17,0),"-")))</f>
        <v/>
      </c>
    </row>
    <row r="27" spans="1:13" x14ac:dyDescent="0.35">
      <c r="A27" s="44"/>
      <c r="B27" s="46"/>
      <c r="C27" s="44"/>
      <c r="D27" s="46"/>
      <c r="E27" s="43" t="str">
        <f>IF(C27="","",IF(_xlfn.IFNA(VLOOKUP(C27,BaseDatos[[#All],[Llave]:[Objetivo Geográfico]],6,0),"No encontrado")="","-",_xlfn.IFNA(VLOOKUP(C27,BaseDatos[[#All],[Llave]:[Objetivo Geográfico]],6,0),"-")))</f>
        <v/>
      </c>
      <c r="F27" s="45" t="str">
        <f>IF(C27="","",IF(_xlfn.IFNA(VLOOKUP(C27,BaseDatos[[#All],[Llave]:[Por Definir4]],13,0),"No encontrado")="","-",_xlfn.IFNA(VLOOKUP(C27,BaseDatos[[#All],[Llave]:[Por Definir4]],13,0),"-")))</f>
        <v/>
      </c>
      <c r="G27" s="43" t="str">
        <f>IF(C27="","",IF(_xlfn.IFNA(VLOOKUP(C27,BaseDatos[[#All],[Llave]:[Objetivo Geográfico]],2,0),"No encontrado")="","-",_xlfn.IFNA(VLOOKUP(C27,BaseDatos[[#All],[Llave]:[Objetivo Geográfico]],2,0),"No encontrado")))</f>
        <v/>
      </c>
      <c r="H27" s="43" t="str">
        <f>IF(D27="","",IF(_xlfn.IFNA(VLOOKUP(D27,BaseDatos[[#All],[Llave]:[Objetivo Geográfico]],11,0),"No disponible en la Base de Datos")="","-",_xlfn.IFNA(VLOOKUP(D27,BaseDatos[[#All],[Llave]:[Objetivo Geográfico]],11,0),"No disponible en la Base de Datos")))</f>
        <v/>
      </c>
      <c r="I27" s="43" t="str">
        <f>IF(C27="","",IF(_xlfn.IFNA(VLOOKUP(C27,BaseDatos[[#All],[Llave]:[Objetivo Geográfico]],12,0),"No encontrado")="","-",_xlfn.IFNA(VLOOKUP(C27,BaseDatos[[#All],[Llave]:[Objetivo Geográfico]],12,0),"-")))</f>
        <v/>
      </c>
      <c r="J27" s="2" t="str">
        <f>IF(C27="","",IF(_xlfn.IFNA(VLOOKUP(C27,BaseDatos[[#All],[Llave]:[Por Definir4]],14,0),"No encontrado")="","-",_xlfn.IFNA(VLOOKUP(C27,BaseDatos[[#All],[Llave]:[Objetivo Geográfico]],14,0),"-")))</f>
        <v/>
      </c>
      <c r="K27" s="2" t="str">
        <f>IF(C27="","",IF(_xlfn.IFNA(VLOOKUP(C27,BaseDatos[[#All],[Llave]:[Por Definir4]],15,0),"No encontrado")="","-",_xlfn.IFNA(VLOOKUP(C27,BaseDatos[[#All],[Llave]:[Objetivo Geográfico]],15,0),"-")))</f>
        <v/>
      </c>
      <c r="L27" s="2" t="str">
        <f>IF(C27="","",IF(_xlfn.IFNA(VLOOKUP(C27,BaseDatos[[#All],[Llave]:[Por Definir4]],16,0),"No encontrado")="","-",_xlfn.IFNA(VLOOKUP(C27,BaseDatos[[#All],[Llave]:[Objetivo Geográfico]],16,0),"-")))</f>
        <v/>
      </c>
      <c r="M27" s="2" t="str">
        <f>IF(C27="","",IF(_xlfn.IFNA(VLOOKUP(C27,BaseDatos[[#All],[Llave]:[Por Definir4]],17,0),"No encontrado")="","-",_xlfn.IFNA(VLOOKUP(C27,BaseDatos[[#All],[Llave]:[Objetivo Geográfico]],17,0),"-")))</f>
        <v/>
      </c>
    </row>
    <row r="28" spans="1:13" x14ac:dyDescent="0.35">
      <c r="A28" s="44"/>
      <c r="B28" s="46"/>
      <c r="C28" s="44"/>
      <c r="D28" s="46"/>
      <c r="E28" s="43" t="str">
        <f>IF(C28="","",IF(_xlfn.IFNA(VLOOKUP(C28,BaseDatos[[#All],[Llave]:[Objetivo Geográfico]],6,0),"No encontrado")="","-",_xlfn.IFNA(VLOOKUP(C28,BaseDatos[[#All],[Llave]:[Objetivo Geográfico]],6,0),"-")))</f>
        <v/>
      </c>
      <c r="F28" s="45" t="str">
        <f>IF(C28="","",IF(_xlfn.IFNA(VLOOKUP(C28,BaseDatos[[#All],[Llave]:[Por Definir4]],13,0),"No encontrado")="","-",_xlfn.IFNA(VLOOKUP(C28,BaseDatos[[#All],[Llave]:[Por Definir4]],13,0),"-")))</f>
        <v/>
      </c>
      <c r="G28" s="43" t="str">
        <f>IF(C28="","",IF(_xlfn.IFNA(VLOOKUP(C28,BaseDatos[[#All],[Llave]:[Objetivo Geográfico]],2,0),"No encontrado")="","-",_xlfn.IFNA(VLOOKUP(C28,BaseDatos[[#All],[Llave]:[Objetivo Geográfico]],2,0),"No encontrado")))</f>
        <v/>
      </c>
      <c r="H28" s="43" t="str">
        <f>IF(D28="","",IF(_xlfn.IFNA(VLOOKUP(D28,BaseDatos[[#All],[Llave]:[Objetivo Geográfico]],11,0),"No disponible en la Base de Datos")="","-",_xlfn.IFNA(VLOOKUP(D28,BaseDatos[[#All],[Llave]:[Objetivo Geográfico]],11,0),"No disponible en la Base de Datos")))</f>
        <v/>
      </c>
      <c r="I28" s="43" t="str">
        <f>IF(C28="","",IF(_xlfn.IFNA(VLOOKUP(C28,BaseDatos[[#All],[Llave]:[Objetivo Geográfico]],12,0),"No encontrado")="","-",_xlfn.IFNA(VLOOKUP(C28,BaseDatos[[#All],[Llave]:[Objetivo Geográfico]],12,0),"-")))</f>
        <v/>
      </c>
      <c r="J28" s="2" t="str">
        <f>IF(C28="","",IF(_xlfn.IFNA(VLOOKUP(C28,BaseDatos[[#All],[Llave]:[Por Definir4]],14,0),"No encontrado")="","-",_xlfn.IFNA(VLOOKUP(C28,BaseDatos[[#All],[Llave]:[Objetivo Geográfico]],14,0),"-")))</f>
        <v/>
      </c>
      <c r="K28" s="2" t="str">
        <f>IF(C28="","",IF(_xlfn.IFNA(VLOOKUP(C28,BaseDatos[[#All],[Llave]:[Por Definir4]],15,0),"No encontrado")="","-",_xlfn.IFNA(VLOOKUP(C28,BaseDatos[[#All],[Llave]:[Objetivo Geográfico]],15,0),"-")))</f>
        <v/>
      </c>
      <c r="L28" s="2" t="str">
        <f>IF(C28="","",IF(_xlfn.IFNA(VLOOKUP(C28,BaseDatos[[#All],[Llave]:[Por Definir4]],16,0),"No encontrado")="","-",_xlfn.IFNA(VLOOKUP(C28,BaseDatos[[#All],[Llave]:[Objetivo Geográfico]],16,0),"-")))</f>
        <v/>
      </c>
      <c r="M28" s="2" t="str">
        <f>IF(C28="","",IF(_xlfn.IFNA(VLOOKUP(C28,BaseDatos[[#All],[Llave]:[Por Definir4]],17,0),"No encontrado")="","-",_xlfn.IFNA(VLOOKUP(C28,BaseDatos[[#All],[Llave]:[Objetivo Geográfico]],17,0),"-")))</f>
        <v/>
      </c>
    </row>
    <row r="29" spans="1:13" x14ac:dyDescent="0.35">
      <c r="A29" s="44"/>
      <c r="B29" s="46"/>
      <c r="C29" s="44"/>
      <c r="D29" s="46"/>
      <c r="E29" s="43" t="str">
        <f>IF(C29="","",IF(_xlfn.IFNA(VLOOKUP(C29,BaseDatos[[#All],[Llave]:[Objetivo Geográfico]],6,0),"No encontrado")="","-",_xlfn.IFNA(VLOOKUP(C29,BaseDatos[[#All],[Llave]:[Objetivo Geográfico]],6,0),"-")))</f>
        <v/>
      </c>
      <c r="F29" s="45" t="str">
        <f>IF(C29="","",IF(_xlfn.IFNA(VLOOKUP(C29,BaseDatos[[#All],[Llave]:[Por Definir4]],13,0),"No encontrado")="","-",_xlfn.IFNA(VLOOKUP(C29,BaseDatos[[#All],[Llave]:[Por Definir4]],13,0),"-")))</f>
        <v/>
      </c>
      <c r="G29" s="43" t="str">
        <f>IF(C29="","",IF(_xlfn.IFNA(VLOOKUP(C29,BaseDatos[[#All],[Llave]:[Objetivo Geográfico]],2,0),"No encontrado")="","-",_xlfn.IFNA(VLOOKUP(C29,BaseDatos[[#All],[Llave]:[Objetivo Geográfico]],2,0),"No encontrado")))</f>
        <v/>
      </c>
      <c r="H29" s="43" t="str">
        <f>IF(D29="","",IF(_xlfn.IFNA(VLOOKUP(D29,BaseDatos[[#All],[Llave]:[Objetivo Geográfico]],11,0),"No disponible en la Base de Datos")="","-",_xlfn.IFNA(VLOOKUP(D29,BaseDatos[[#All],[Llave]:[Objetivo Geográfico]],11,0),"No disponible en la Base de Datos")))</f>
        <v/>
      </c>
      <c r="I29" s="43" t="str">
        <f>IF(C29="","",IF(_xlfn.IFNA(VLOOKUP(C29,BaseDatos[[#All],[Llave]:[Objetivo Geográfico]],12,0),"No encontrado")="","-",_xlfn.IFNA(VLOOKUP(C29,BaseDatos[[#All],[Llave]:[Objetivo Geográfico]],12,0),"-")))</f>
        <v/>
      </c>
      <c r="J29" s="2" t="str">
        <f>IF(C29="","",IF(_xlfn.IFNA(VLOOKUP(C29,BaseDatos[[#All],[Llave]:[Por Definir4]],14,0),"No encontrado")="","-",_xlfn.IFNA(VLOOKUP(C29,BaseDatos[[#All],[Llave]:[Objetivo Geográfico]],14,0),"-")))</f>
        <v/>
      </c>
      <c r="K29" s="2" t="str">
        <f>IF(C29="","",IF(_xlfn.IFNA(VLOOKUP(C29,BaseDatos[[#All],[Llave]:[Por Definir4]],15,0),"No encontrado")="","-",_xlfn.IFNA(VLOOKUP(C29,BaseDatos[[#All],[Llave]:[Objetivo Geográfico]],15,0),"-")))</f>
        <v/>
      </c>
      <c r="L29" s="2" t="str">
        <f>IF(C29="","",IF(_xlfn.IFNA(VLOOKUP(C29,BaseDatos[[#All],[Llave]:[Por Definir4]],16,0),"No encontrado")="","-",_xlfn.IFNA(VLOOKUP(C29,BaseDatos[[#All],[Llave]:[Objetivo Geográfico]],16,0),"-")))</f>
        <v/>
      </c>
      <c r="M29" s="2" t="str">
        <f>IF(C29="","",IF(_xlfn.IFNA(VLOOKUP(C29,BaseDatos[[#All],[Llave]:[Por Definir4]],17,0),"No encontrado")="","-",_xlfn.IFNA(VLOOKUP(C29,BaseDatos[[#All],[Llave]:[Objetivo Geográfico]],17,0),"-")))</f>
        <v/>
      </c>
    </row>
    <row r="30" spans="1:13" x14ac:dyDescent="0.35">
      <c r="A30" s="44"/>
      <c r="B30" s="46"/>
      <c r="C30" s="44"/>
      <c r="D30" s="46"/>
      <c r="E30" s="43" t="str">
        <f>IF(C30="","",IF(_xlfn.IFNA(VLOOKUP(C30,BaseDatos[[#All],[Llave]:[Objetivo Geográfico]],6,0),"No encontrado")="","-",_xlfn.IFNA(VLOOKUP(C30,BaseDatos[[#All],[Llave]:[Objetivo Geográfico]],6,0),"-")))</f>
        <v/>
      </c>
      <c r="F30" s="45" t="str">
        <f>IF(C30="","",IF(_xlfn.IFNA(VLOOKUP(C30,BaseDatos[[#All],[Llave]:[Por Definir4]],13,0),"No encontrado")="","-",_xlfn.IFNA(VLOOKUP(C30,BaseDatos[[#All],[Llave]:[Por Definir4]],13,0),"-")))</f>
        <v/>
      </c>
      <c r="G30" s="43" t="str">
        <f>IF(C30="","",IF(_xlfn.IFNA(VLOOKUP(C30,BaseDatos[[#All],[Llave]:[Objetivo Geográfico]],2,0),"No encontrado")="","-",_xlfn.IFNA(VLOOKUP(C30,BaseDatos[[#All],[Llave]:[Objetivo Geográfico]],2,0),"No encontrado")))</f>
        <v/>
      </c>
      <c r="H30" s="43" t="str">
        <f>IF(D30="","",IF(_xlfn.IFNA(VLOOKUP(D30,BaseDatos[[#All],[Llave]:[Objetivo Geográfico]],11,0),"No disponible en la Base de Datos")="","-",_xlfn.IFNA(VLOOKUP(D30,BaseDatos[[#All],[Llave]:[Objetivo Geográfico]],11,0),"No disponible en la Base de Datos")))</f>
        <v/>
      </c>
      <c r="I30" s="43" t="str">
        <f>IF(C30="","",IF(_xlfn.IFNA(VLOOKUP(C30,BaseDatos[[#All],[Llave]:[Objetivo Geográfico]],12,0),"No encontrado")="","-",_xlfn.IFNA(VLOOKUP(C30,BaseDatos[[#All],[Llave]:[Objetivo Geográfico]],12,0),"-")))</f>
        <v/>
      </c>
      <c r="J30" s="2" t="str">
        <f>IF(C30="","",IF(_xlfn.IFNA(VLOOKUP(C30,BaseDatos[[#All],[Llave]:[Por Definir4]],14,0),"No encontrado")="","-",_xlfn.IFNA(VLOOKUP(C30,BaseDatos[[#All],[Llave]:[Objetivo Geográfico]],14,0),"-")))</f>
        <v/>
      </c>
      <c r="K30" s="2" t="str">
        <f>IF(C30="","",IF(_xlfn.IFNA(VLOOKUP(C30,BaseDatos[[#All],[Llave]:[Por Definir4]],15,0),"No encontrado")="","-",_xlfn.IFNA(VLOOKUP(C30,BaseDatos[[#All],[Llave]:[Objetivo Geográfico]],15,0),"-")))</f>
        <v/>
      </c>
      <c r="L30" s="2" t="str">
        <f>IF(C30="","",IF(_xlfn.IFNA(VLOOKUP(C30,BaseDatos[[#All],[Llave]:[Por Definir4]],16,0),"No encontrado")="","-",_xlfn.IFNA(VLOOKUP(C30,BaseDatos[[#All],[Llave]:[Objetivo Geográfico]],16,0),"-")))</f>
        <v/>
      </c>
      <c r="M30" s="2" t="str">
        <f>IF(C30="","",IF(_xlfn.IFNA(VLOOKUP(C30,BaseDatos[[#All],[Llave]:[Por Definir4]],17,0),"No encontrado")="","-",_xlfn.IFNA(VLOOKUP(C30,BaseDatos[[#All],[Llave]:[Objetivo Geográfico]],17,0),"-")))</f>
        <v/>
      </c>
    </row>
    <row r="31" spans="1:13" x14ac:dyDescent="0.35">
      <c r="A31" s="44"/>
      <c r="B31" s="46"/>
      <c r="C31" s="44"/>
      <c r="D31" s="46"/>
      <c r="E31" s="43" t="str">
        <f>IF(C31="","",IF(_xlfn.IFNA(VLOOKUP(C31,BaseDatos[[#All],[Llave]:[Objetivo Geográfico]],6,0),"No encontrado")="","-",_xlfn.IFNA(VLOOKUP(C31,BaseDatos[[#All],[Llave]:[Objetivo Geográfico]],6,0),"-")))</f>
        <v/>
      </c>
      <c r="F31" s="45" t="str">
        <f>IF(C31="","",IF(_xlfn.IFNA(VLOOKUP(C31,BaseDatos[[#All],[Llave]:[Por Definir4]],13,0),"No encontrado")="","-",_xlfn.IFNA(VLOOKUP(C31,BaseDatos[[#All],[Llave]:[Por Definir4]],13,0),"-")))</f>
        <v/>
      </c>
      <c r="G31" s="43" t="str">
        <f>IF(C31="","",IF(_xlfn.IFNA(VLOOKUP(C31,BaseDatos[[#All],[Llave]:[Objetivo Geográfico]],2,0),"No encontrado")="","-",_xlfn.IFNA(VLOOKUP(C31,BaseDatos[[#All],[Llave]:[Objetivo Geográfico]],2,0),"No encontrado")))</f>
        <v/>
      </c>
      <c r="H31" s="43" t="str">
        <f>IF(D31="","",IF(_xlfn.IFNA(VLOOKUP(D31,BaseDatos[[#All],[Llave]:[Objetivo Geográfico]],11,0),"No disponible en la Base de Datos")="","-",_xlfn.IFNA(VLOOKUP(D31,BaseDatos[[#All],[Llave]:[Objetivo Geográfico]],11,0),"No disponible en la Base de Datos")))</f>
        <v/>
      </c>
      <c r="I31" s="43" t="str">
        <f>IF(C31="","",IF(_xlfn.IFNA(VLOOKUP(C31,BaseDatos[[#All],[Llave]:[Objetivo Geográfico]],12,0),"No encontrado")="","-",_xlfn.IFNA(VLOOKUP(C31,BaseDatos[[#All],[Llave]:[Objetivo Geográfico]],12,0),"-")))</f>
        <v/>
      </c>
      <c r="J31" s="2" t="str">
        <f>IF(C31="","",IF(_xlfn.IFNA(VLOOKUP(C31,BaseDatos[[#All],[Llave]:[Por Definir4]],14,0),"No encontrado")="","-",_xlfn.IFNA(VLOOKUP(C31,BaseDatos[[#All],[Llave]:[Objetivo Geográfico]],14,0),"-")))</f>
        <v/>
      </c>
      <c r="K31" s="2" t="str">
        <f>IF(C31="","",IF(_xlfn.IFNA(VLOOKUP(C31,BaseDatos[[#All],[Llave]:[Por Definir4]],15,0),"No encontrado")="","-",_xlfn.IFNA(VLOOKUP(C31,BaseDatos[[#All],[Llave]:[Objetivo Geográfico]],15,0),"-")))</f>
        <v/>
      </c>
      <c r="L31" s="2" t="str">
        <f>IF(C31="","",IF(_xlfn.IFNA(VLOOKUP(C31,BaseDatos[[#All],[Llave]:[Por Definir4]],16,0),"No encontrado")="","-",_xlfn.IFNA(VLOOKUP(C31,BaseDatos[[#All],[Llave]:[Objetivo Geográfico]],16,0),"-")))</f>
        <v/>
      </c>
      <c r="M31" s="2" t="str">
        <f>IF(C31="","",IF(_xlfn.IFNA(VLOOKUP(C31,BaseDatos[[#All],[Llave]:[Por Definir4]],17,0),"No encontrado")="","-",_xlfn.IFNA(VLOOKUP(C31,BaseDatos[[#All],[Llave]:[Objetivo Geográfico]],17,0),"-")))</f>
        <v/>
      </c>
    </row>
    <row r="32" spans="1:13" x14ac:dyDescent="0.35">
      <c r="A32" s="44"/>
      <c r="B32" s="46"/>
      <c r="C32" s="44"/>
      <c r="D32" s="46"/>
      <c r="E32" s="43" t="str">
        <f>IF(C32="","",IF(_xlfn.IFNA(VLOOKUP(C32,BaseDatos[[#All],[Llave]:[Objetivo Geográfico]],6,0),"No encontrado")="","-",_xlfn.IFNA(VLOOKUP(C32,BaseDatos[[#All],[Llave]:[Objetivo Geográfico]],6,0),"-")))</f>
        <v/>
      </c>
      <c r="F32" s="45" t="str">
        <f>IF(C32="","",IF(_xlfn.IFNA(VLOOKUP(C32,BaseDatos[[#All],[Llave]:[Por Definir4]],13,0),"No encontrado")="","-",_xlfn.IFNA(VLOOKUP(C32,BaseDatos[[#All],[Llave]:[Por Definir4]],13,0),"-")))</f>
        <v/>
      </c>
      <c r="G32" s="43" t="str">
        <f>IF(C32="","",IF(_xlfn.IFNA(VLOOKUP(C32,BaseDatos[[#All],[Llave]:[Objetivo Geográfico]],2,0),"No encontrado")="","-",_xlfn.IFNA(VLOOKUP(C32,BaseDatos[[#All],[Llave]:[Objetivo Geográfico]],2,0),"No encontrado")))</f>
        <v/>
      </c>
      <c r="H32" s="43" t="str">
        <f>IF(D32="","",IF(_xlfn.IFNA(VLOOKUP(D32,BaseDatos[[#All],[Llave]:[Objetivo Geográfico]],11,0),"No disponible en la Base de Datos")="","-",_xlfn.IFNA(VLOOKUP(D32,BaseDatos[[#All],[Llave]:[Objetivo Geográfico]],11,0),"No disponible en la Base de Datos")))</f>
        <v/>
      </c>
      <c r="I32" s="43" t="str">
        <f>IF(C32="","",IF(_xlfn.IFNA(VLOOKUP(C32,BaseDatos[[#All],[Llave]:[Objetivo Geográfico]],12,0),"No encontrado")="","-",_xlfn.IFNA(VLOOKUP(C32,BaseDatos[[#All],[Llave]:[Objetivo Geográfico]],12,0),"-")))</f>
        <v/>
      </c>
      <c r="J32" s="2" t="str">
        <f>IF(C32="","",IF(_xlfn.IFNA(VLOOKUP(C32,BaseDatos[[#All],[Llave]:[Por Definir4]],14,0),"No encontrado")="","-",_xlfn.IFNA(VLOOKUP(C32,BaseDatos[[#All],[Llave]:[Objetivo Geográfico]],14,0),"-")))</f>
        <v/>
      </c>
      <c r="K32" s="2" t="str">
        <f>IF(C32="","",IF(_xlfn.IFNA(VLOOKUP(C32,BaseDatos[[#All],[Llave]:[Por Definir4]],15,0),"No encontrado")="","-",_xlfn.IFNA(VLOOKUP(C32,BaseDatos[[#All],[Llave]:[Objetivo Geográfico]],15,0),"-")))</f>
        <v/>
      </c>
      <c r="L32" s="2" t="str">
        <f>IF(C32="","",IF(_xlfn.IFNA(VLOOKUP(C32,BaseDatos[[#All],[Llave]:[Por Definir4]],16,0),"No encontrado")="","-",_xlfn.IFNA(VLOOKUP(C32,BaseDatos[[#All],[Llave]:[Objetivo Geográfico]],16,0),"-")))</f>
        <v/>
      </c>
      <c r="M32" s="2" t="str">
        <f>IF(C32="","",IF(_xlfn.IFNA(VLOOKUP(C32,BaseDatos[[#All],[Llave]:[Por Definir4]],17,0),"No encontrado")="","-",_xlfn.IFNA(VLOOKUP(C32,BaseDatos[[#All],[Llave]:[Objetivo Geográfico]],17,0),"-")))</f>
        <v/>
      </c>
    </row>
    <row r="33" spans="1:13" x14ac:dyDescent="0.35">
      <c r="A33" s="44"/>
      <c r="B33" s="46"/>
      <c r="C33" s="44"/>
      <c r="D33" s="46"/>
      <c r="E33" s="43" t="str">
        <f>IF(C33="","",IF(_xlfn.IFNA(VLOOKUP(C33,BaseDatos[[#All],[Llave]:[Objetivo Geográfico]],6,0),"No encontrado")="","-",_xlfn.IFNA(VLOOKUP(C33,BaseDatos[[#All],[Llave]:[Objetivo Geográfico]],6,0),"-")))</f>
        <v/>
      </c>
      <c r="F33" s="45" t="str">
        <f>IF(C33="","",IF(_xlfn.IFNA(VLOOKUP(C33,BaseDatos[[#All],[Llave]:[Por Definir4]],13,0),"No encontrado")="","-",_xlfn.IFNA(VLOOKUP(C33,BaseDatos[[#All],[Llave]:[Por Definir4]],13,0),"-")))</f>
        <v/>
      </c>
      <c r="G33" s="43" t="str">
        <f>IF(C33="","",IF(_xlfn.IFNA(VLOOKUP(C33,BaseDatos[[#All],[Llave]:[Objetivo Geográfico]],2,0),"No encontrado")="","-",_xlfn.IFNA(VLOOKUP(C33,BaseDatos[[#All],[Llave]:[Objetivo Geográfico]],2,0),"No encontrado")))</f>
        <v/>
      </c>
      <c r="H33" s="43" t="str">
        <f>IF(D33="","",IF(_xlfn.IFNA(VLOOKUP(D33,BaseDatos[[#All],[Llave]:[Objetivo Geográfico]],11,0),"No disponible en la Base de Datos")="","-",_xlfn.IFNA(VLOOKUP(D33,BaseDatos[[#All],[Llave]:[Objetivo Geográfico]],11,0),"No disponible en la Base de Datos")))</f>
        <v/>
      </c>
      <c r="I33" s="43" t="str">
        <f>IF(C33="","",IF(_xlfn.IFNA(VLOOKUP(C33,BaseDatos[[#All],[Llave]:[Objetivo Geográfico]],12,0),"No encontrado")="","-",_xlfn.IFNA(VLOOKUP(C33,BaseDatos[[#All],[Llave]:[Objetivo Geográfico]],12,0),"-")))</f>
        <v/>
      </c>
      <c r="J33" s="2" t="str">
        <f>IF(C33="","",IF(_xlfn.IFNA(VLOOKUP(C33,BaseDatos[[#All],[Llave]:[Por Definir4]],14,0),"No encontrado")="","-",_xlfn.IFNA(VLOOKUP(C33,BaseDatos[[#All],[Llave]:[Objetivo Geográfico]],14,0),"-")))</f>
        <v/>
      </c>
      <c r="K33" s="2" t="str">
        <f>IF(C33="","",IF(_xlfn.IFNA(VLOOKUP(C33,BaseDatos[[#All],[Llave]:[Por Definir4]],15,0),"No encontrado")="","-",_xlfn.IFNA(VLOOKUP(C33,BaseDatos[[#All],[Llave]:[Objetivo Geográfico]],15,0),"-")))</f>
        <v/>
      </c>
      <c r="L33" s="2" t="str">
        <f>IF(C33="","",IF(_xlfn.IFNA(VLOOKUP(C33,BaseDatos[[#All],[Llave]:[Por Definir4]],16,0),"No encontrado")="","-",_xlfn.IFNA(VLOOKUP(C33,BaseDatos[[#All],[Llave]:[Objetivo Geográfico]],16,0),"-")))</f>
        <v/>
      </c>
      <c r="M33" s="2" t="str">
        <f>IF(C33="","",IF(_xlfn.IFNA(VLOOKUP(C33,BaseDatos[[#All],[Llave]:[Por Definir4]],17,0),"No encontrado")="","-",_xlfn.IFNA(VLOOKUP(C33,BaseDatos[[#All],[Llave]:[Objetivo Geográfico]],17,0),"-")))</f>
        <v/>
      </c>
    </row>
    <row r="34" spans="1:13" x14ac:dyDescent="0.35">
      <c r="A34" s="44"/>
      <c r="B34" s="46"/>
      <c r="C34" s="44"/>
      <c r="D34" s="46"/>
      <c r="E34" s="43" t="str">
        <f>IF(C34="","",IF(_xlfn.IFNA(VLOOKUP(C34,BaseDatos[[#All],[Llave]:[Objetivo Geográfico]],6,0),"No encontrado")="","-",_xlfn.IFNA(VLOOKUP(C34,BaseDatos[[#All],[Llave]:[Objetivo Geográfico]],6,0),"-")))</f>
        <v/>
      </c>
      <c r="F34" s="45" t="str">
        <f>IF(C34="","",IF(_xlfn.IFNA(VLOOKUP(C34,BaseDatos[[#All],[Llave]:[Por Definir4]],13,0),"No encontrado")="","-",_xlfn.IFNA(VLOOKUP(C34,BaseDatos[[#All],[Llave]:[Por Definir4]],13,0),"-")))</f>
        <v/>
      </c>
      <c r="G34" s="43" t="str">
        <f>IF(C34="","",IF(_xlfn.IFNA(VLOOKUP(C34,BaseDatos[[#All],[Llave]:[Objetivo Geográfico]],2,0),"No encontrado")="","-",_xlfn.IFNA(VLOOKUP(C34,BaseDatos[[#All],[Llave]:[Objetivo Geográfico]],2,0),"No encontrado")))</f>
        <v/>
      </c>
      <c r="H34" s="43" t="str">
        <f>IF(D34="","",IF(_xlfn.IFNA(VLOOKUP(D34,BaseDatos[[#All],[Llave]:[Objetivo Geográfico]],11,0),"No disponible en la Base de Datos")="","-",_xlfn.IFNA(VLOOKUP(D34,BaseDatos[[#All],[Llave]:[Objetivo Geográfico]],11,0),"No disponible en la Base de Datos")))</f>
        <v/>
      </c>
      <c r="I34" s="43" t="str">
        <f>IF(C34="","",IF(_xlfn.IFNA(VLOOKUP(C34,BaseDatos[[#All],[Llave]:[Objetivo Geográfico]],12,0),"No encontrado")="","-",_xlfn.IFNA(VLOOKUP(C34,BaseDatos[[#All],[Llave]:[Objetivo Geográfico]],12,0),"-")))</f>
        <v/>
      </c>
      <c r="J34" s="2" t="str">
        <f>IF(C34="","",IF(_xlfn.IFNA(VLOOKUP(C34,BaseDatos[[#All],[Llave]:[Por Definir4]],14,0),"No encontrado")="","-",_xlfn.IFNA(VLOOKUP(C34,BaseDatos[[#All],[Llave]:[Objetivo Geográfico]],14,0),"-")))</f>
        <v/>
      </c>
      <c r="K34" s="2" t="str">
        <f>IF(C34="","",IF(_xlfn.IFNA(VLOOKUP(C34,BaseDatos[[#All],[Llave]:[Por Definir4]],15,0),"No encontrado")="","-",_xlfn.IFNA(VLOOKUP(C34,BaseDatos[[#All],[Llave]:[Objetivo Geográfico]],15,0),"-")))</f>
        <v/>
      </c>
      <c r="L34" s="2" t="str">
        <f>IF(C34="","",IF(_xlfn.IFNA(VLOOKUP(C34,BaseDatos[[#All],[Llave]:[Por Definir4]],16,0),"No encontrado")="","-",_xlfn.IFNA(VLOOKUP(C34,BaseDatos[[#All],[Llave]:[Objetivo Geográfico]],16,0),"-")))</f>
        <v/>
      </c>
      <c r="M34" s="2" t="str">
        <f>IF(C34="","",IF(_xlfn.IFNA(VLOOKUP(C34,BaseDatos[[#All],[Llave]:[Por Definir4]],17,0),"No encontrado")="","-",_xlfn.IFNA(VLOOKUP(C34,BaseDatos[[#All],[Llave]:[Objetivo Geográfico]],17,0),"-")))</f>
        <v/>
      </c>
    </row>
    <row r="35" spans="1:13" x14ac:dyDescent="0.35">
      <c r="A35" s="44"/>
      <c r="B35" s="46"/>
      <c r="C35" s="44"/>
      <c r="D35" s="46"/>
      <c r="E35" s="43" t="str">
        <f>IF(C35="","",IF(_xlfn.IFNA(VLOOKUP(C35,BaseDatos[[#All],[Llave]:[Objetivo Geográfico]],6,0),"No encontrado")="","-",_xlfn.IFNA(VLOOKUP(C35,BaseDatos[[#All],[Llave]:[Objetivo Geográfico]],6,0),"-")))</f>
        <v/>
      </c>
      <c r="F35" s="45" t="str">
        <f>IF(C35="","",IF(_xlfn.IFNA(VLOOKUP(C35,BaseDatos[[#All],[Llave]:[Por Definir4]],13,0),"No encontrado")="","-",_xlfn.IFNA(VLOOKUP(C35,BaseDatos[[#All],[Llave]:[Por Definir4]],13,0),"-")))</f>
        <v/>
      </c>
      <c r="G35" s="43" t="str">
        <f>IF(C35="","",IF(_xlfn.IFNA(VLOOKUP(C35,BaseDatos[[#All],[Llave]:[Objetivo Geográfico]],2,0),"No encontrado")="","-",_xlfn.IFNA(VLOOKUP(C35,BaseDatos[[#All],[Llave]:[Objetivo Geográfico]],2,0),"No encontrado")))</f>
        <v/>
      </c>
      <c r="H35" s="43" t="str">
        <f>IF(D35="","",IF(_xlfn.IFNA(VLOOKUP(D35,BaseDatos[[#All],[Llave]:[Objetivo Geográfico]],11,0),"No disponible en la Base de Datos")="","-",_xlfn.IFNA(VLOOKUP(D35,BaseDatos[[#All],[Llave]:[Objetivo Geográfico]],11,0),"No disponible en la Base de Datos")))</f>
        <v/>
      </c>
      <c r="I35" s="43" t="str">
        <f>IF(C35="","",IF(_xlfn.IFNA(VLOOKUP(C35,BaseDatos[[#All],[Llave]:[Objetivo Geográfico]],12,0),"No encontrado")="","-",_xlfn.IFNA(VLOOKUP(C35,BaseDatos[[#All],[Llave]:[Objetivo Geográfico]],12,0),"-")))</f>
        <v/>
      </c>
      <c r="J35" s="2" t="str">
        <f>IF(C35="","",IF(_xlfn.IFNA(VLOOKUP(C35,BaseDatos[[#All],[Llave]:[Por Definir4]],14,0),"No encontrado")="","-",_xlfn.IFNA(VLOOKUP(C35,BaseDatos[[#All],[Llave]:[Objetivo Geográfico]],14,0),"-")))</f>
        <v/>
      </c>
      <c r="K35" s="2" t="str">
        <f>IF(C35="","",IF(_xlfn.IFNA(VLOOKUP(C35,BaseDatos[[#All],[Llave]:[Por Definir4]],15,0),"No encontrado")="","-",_xlfn.IFNA(VLOOKUP(C35,BaseDatos[[#All],[Llave]:[Objetivo Geográfico]],15,0),"-")))</f>
        <v/>
      </c>
      <c r="L35" s="2" t="str">
        <f>IF(C35="","",IF(_xlfn.IFNA(VLOOKUP(C35,BaseDatos[[#All],[Llave]:[Por Definir4]],16,0),"No encontrado")="","-",_xlfn.IFNA(VLOOKUP(C35,BaseDatos[[#All],[Llave]:[Objetivo Geográfico]],16,0),"-")))</f>
        <v/>
      </c>
      <c r="M35" s="2" t="str">
        <f>IF(C35="","",IF(_xlfn.IFNA(VLOOKUP(C35,BaseDatos[[#All],[Llave]:[Por Definir4]],17,0),"No encontrado")="","-",_xlfn.IFNA(VLOOKUP(C35,BaseDatos[[#All],[Llave]:[Objetivo Geográfico]],17,0),"-")))</f>
        <v/>
      </c>
    </row>
    <row r="36" spans="1:13" x14ac:dyDescent="0.35">
      <c r="A36" s="44"/>
      <c r="B36" s="46"/>
      <c r="C36" s="44"/>
      <c r="D36" s="46"/>
      <c r="E36" s="43" t="str">
        <f>IF(C36="","",IF(_xlfn.IFNA(VLOOKUP(C36,BaseDatos[[#All],[Llave]:[Objetivo Geográfico]],6,0),"No encontrado")="","-",_xlfn.IFNA(VLOOKUP(C36,BaseDatos[[#All],[Llave]:[Objetivo Geográfico]],6,0),"-")))</f>
        <v/>
      </c>
      <c r="F36" s="45" t="str">
        <f>IF(C36="","",IF(_xlfn.IFNA(VLOOKUP(C36,BaseDatos[[#All],[Llave]:[Por Definir4]],13,0),"No encontrado")="","-",_xlfn.IFNA(VLOOKUP(C36,BaseDatos[[#All],[Llave]:[Por Definir4]],13,0),"-")))</f>
        <v/>
      </c>
      <c r="G36" s="43" t="str">
        <f>IF(C36="","",IF(_xlfn.IFNA(VLOOKUP(C36,BaseDatos[[#All],[Llave]:[Objetivo Geográfico]],2,0),"No encontrado")="","-",_xlfn.IFNA(VLOOKUP(C36,BaseDatos[[#All],[Llave]:[Objetivo Geográfico]],2,0),"No encontrado")))</f>
        <v/>
      </c>
      <c r="H36" s="43" t="str">
        <f>IF(D36="","",IF(_xlfn.IFNA(VLOOKUP(D36,BaseDatos[[#All],[Llave]:[Objetivo Geográfico]],11,0),"No disponible en la Base de Datos")="","-",_xlfn.IFNA(VLOOKUP(D36,BaseDatos[[#All],[Llave]:[Objetivo Geográfico]],11,0),"No disponible en la Base de Datos")))</f>
        <v/>
      </c>
      <c r="I36" s="43" t="str">
        <f>IF(C36="","",IF(_xlfn.IFNA(VLOOKUP(C36,BaseDatos[[#All],[Llave]:[Objetivo Geográfico]],12,0),"No encontrado")="","-",_xlfn.IFNA(VLOOKUP(C36,BaseDatos[[#All],[Llave]:[Objetivo Geográfico]],12,0),"-")))</f>
        <v/>
      </c>
      <c r="J36" s="2" t="str">
        <f>IF(C36="","",IF(_xlfn.IFNA(VLOOKUP(C36,BaseDatos[[#All],[Llave]:[Por Definir4]],14,0),"No encontrado")="","-",_xlfn.IFNA(VLOOKUP(C36,BaseDatos[[#All],[Llave]:[Objetivo Geográfico]],14,0),"-")))</f>
        <v/>
      </c>
      <c r="K36" s="2" t="str">
        <f>IF(C36="","",IF(_xlfn.IFNA(VLOOKUP(C36,BaseDatos[[#All],[Llave]:[Por Definir4]],15,0),"No encontrado")="","-",_xlfn.IFNA(VLOOKUP(C36,BaseDatos[[#All],[Llave]:[Objetivo Geográfico]],15,0),"-")))</f>
        <v/>
      </c>
      <c r="L36" s="2" t="str">
        <f>IF(C36="","",IF(_xlfn.IFNA(VLOOKUP(C36,BaseDatos[[#All],[Llave]:[Por Definir4]],16,0),"No encontrado")="","-",_xlfn.IFNA(VLOOKUP(C36,BaseDatos[[#All],[Llave]:[Objetivo Geográfico]],16,0),"-")))</f>
        <v/>
      </c>
      <c r="M36" s="2" t="str">
        <f>IF(C36="","",IF(_xlfn.IFNA(VLOOKUP(C36,BaseDatos[[#All],[Llave]:[Por Definir4]],17,0),"No encontrado")="","-",_xlfn.IFNA(VLOOKUP(C36,BaseDatos[[#All],[Llave]:[Objetivo Geográfico]],17,0),"-")))</f>
        <v/>
      </c>
    </row>
    <row r="37" spans="1:13" x14ac:dyDescent="0.35">
      <c r="A37" s="44"/>
      <c r="B37" s="46"/>
      <c r="C37" s="44"/>
      <c r="D37" s="46"/>
      <c r="E37" s="43" t="str">
        <f>IF(C37="","",IF(_xlfn.IFNA(VLOOKUP(C37,BaseDatos[[#All],[Llave]:[Objetivo Geográfico]],6,0),"No encontrado")="","-",_xlfn.IFNA(VLOOKUP(C37,BaseDatos[[#All],[Llave]:[Objetivo Geográfico]],6,0),"-")))</f>
        <v/>
      </c>
      <c r="F37" s="45" t="str">
        <f>IF(C37="","",IF(_xlfn.IFNA(VLOOKUP(C37,BaseDatos[[#All],[Llave]:[Por Definir4]],13,0),"No encontrado")="","-",_xlfn.IFNA(VLOOKUP(C37,BaseDatos[[#All],[Llave]:[Por Definir4]],13,0),"-")))</f>
        <v/>
      </c>
      <c r="G37" s="43" t="str">
        <f>IF(C37="","",IF(_xlfn.IFNA(VLOOKUP(C37,BaseDatos[[#All],[Llave]:[Objetivo Geográfico]],2,0),"No encontrado")="","-",_xlfn.IFNA(VLOOKUP(C37,BaseDatos[[#All],[Llave]:[Objetivo Geográfico]],2,0),"No encontrado")))</f>
        <v/>
      </c>
      <c r="H37" s="43" t="str">
        <f>IF(D37="","",IF(_xlfn.IFNA(VLOOKUP(D37,BaseDatos[[#All],[Llave]:[Objetivo Geográfico]],11,0),"No disponible en la Base de Datos")="","-",_xlfn.IFNA(VLOOKUP(D37,BaseDatos[[#All],[Llave]:[Objetivo Geográfico]],11,0),"No disponible en la Base de Datos")))</f>
        <v/>
      </c>
      <c r="I37" s="43" t="str">
        <f>IF(C37="","",IF(_xlfn.IFNA(VLOOKUP(C37,BaseDatos[[#All],[Llave]:[Objetivo Geográfico]],12,0),"No encontrado")="","-",_xlfn.IFNA(VLOOKUP(C37,BaseDatos[[#All],[Llave]:[Objetivo Geográfico]],12,0),"-")))</f>
        <v/>
      </c>
      <c r="J37" s="2" t="str">
        <f>IF(C37="","",IF(_xlfn.IFNA(VLOOKUP(C37,BaseDatos[[#All],[Llave]:[Por Definir4]],14,0),"No encontrado")="","-",_xlfn.IFNA(VLOOKUP(C37,BaseDatos[[#All],[Llave]:[Objetivo Geográfico]],14,0),"-")))</f>
        <v/>
      </c>
      <c r="K37" s="2" t="str">
        <f>IF(C37="","",IF(_xlfn.IFNA(VLOOKUP(C37,BaseDatos[[#All],[Llave]:[Por Definir4]],15,0),"No encontrado")="","-",_xlfn.IFNA(VLOOKUP(C37,BaseDatos[[#All],[Llave]:[Objetivo Geográfico]],15,0),"-")))</f>
        <v/>
      </c>
      <c r="L37" s="2" t="str">
        <f>IF(C37="","",IF(_xlfn.IFNA(VLOOKUP(C37,BaseDatos[[#All],[Llave]:[Por Definir4]],16,0),"No encontrado")="","-",_xlfn.IFNA(VLOOKUP(C37,BaseDatos[[#All],[Llave]:[Objetivo Geográfico]],16,0),"-")))</f>
        <v/>
      </c>
      <c r="M37" s="2" t="str">
        <f>IF(C37="","",IF(_xlfn.IFNA(VLOOKUP(C37,BaseDatos[[#All],[Llave]:[Por Definir4]],17,0),"No encontrado")="","-",_xlfn.IFNA(VLOOKUP(C37,BaseDatos[[#All],[Llave]:[Objetivo Geográfico]],17,0),"-")))</f>
        <v/>
      </c>
    </row>
    <row r="38" spans="1:13" x14ac:dyDescent="0.35">
      <c r="A38" s="44"/>
      <c r="B38" s="46"/>
      <c r="C38" s="44"/>
      <c r="D38" s="46"/>
      <c r="E38" s="43" t="str">
        <f>IF(C38="","",IF(_xlfn.IFNA(VLOOKUP(C38,BaseDatos[[#All],[Llave]:[Objetivo Geográfico]],6,0),"No encontrado")="","-",_xlfn.IFNA(VLOOKUP(C38,BaseDatos[[#All],[Llave]:[Objetivo Geográfico]],6,0),"-")))</f>
        <v/>
      </c>
      <c r="F38" s="45" t="str">
        <f>IF(C38="","",IF(_xlfn.IFNA(VLOOKUP(C38,BaseDatos[[#All],[Llave]:[Por Definir4]],13,0),"No encontrado")="","-",_xlfn.IFNA(VLOOKUP(C38,BaseDatos[[#All],[Llave]:[Por Definir4]],13,0),"-")))</f>
        <v/>
      </c>
      <c r="G38" s="43" t="str">
        <f>IF(C38="","",IF(_xlfn.IFNA(VLOOKUP(C38,BaseDatos[[#All],[Llave]:[Objetivo Geográfico]],2,0),"No encontrado")="","-",_xlfn.IFNA(VLOOKUP(C38,BaseDatos[[#All],[Llave]:[Objetivo Geográfico]],2,0),"No encontrado")))</f>
        <v/>
      </c>
      <c r="H38" s="43" t="str">
        <f>IF(D38="","",IF(_xlfn.IFNA(VLOOKUP(D38,BaseDatos[[#All],[Llave]:[Objetivo Geográfico]],11,0),"No disponible en la Base de Datos")="","-",_xlfn.IFNA(VLOOKUP(D38,BaseDatos[[#All],[Llave]:[Objetivo Geográfico]],11,0),"No disponible en la Base de Datos")))</f>
        <v/>
      </c>
      <c r="I38" s="43" t="str">
        <f>IF(C38="","",IF(_xlfn.IFNA(VLOOKUP(C38,BaseDatos[[#All],[Llave]:[Objetivo Geográfico]],12,0),"No encontrado")="","-",_xlfn.IFNA(VLOOKUP(C38,BaseDatos[[#All],[Llave]:[Objetivo Geográfico]],12,0),"-")))</f>
        <v/>
      </c>
      <c r="J38" s="2" t="str">
        <f>IF(C38="","",IF(_xlfn.IFNA(VLOOKUP(C38,BaseDatos[[#All],[Llave]:[Por Definir4]],14,0),"No encontrado")="","-",_xlfn.IFNA(VLOOKUP(C38,BaseDatos[[#All],[Llave]:[Objetivo Geográfico]],14,0),"-")))</f>
        <v/>
      </c>
      <c r="K38" s="2" t="str">
        <f>IF(C38="","",IF(_xlfn.IFNA(VLOOKUP(C38,BaseDatos[[#All],[Llave]:[Por Definir4]],15,0),"No encontrado")="","-",_xlfn.IFNA(VLOOKUP(C38,BaseDatos[[#All],[Llave]:[Objetivo Geográfico]],15,0),"-")))</f>
        <v/>
      </c>
      <c r="L38" s="2" t="str">
        <f>IF(C38="","",IF(_xlfn.IFNA(VLOOKUP(C38,BaseDatos[[#All],[Llave]:[Por Definir4]],16,0),"No encontrado")="","-",_xlfn.IFNA(VLOOKUP(C38,BaseDatos[[#All],[Llave]:[Objetivo Geográfico]],16,0),"-")))</f>
        <v/>
      </c>
      <c r="M38" s="2" t="str">
        <f>IF(C38="","",IF(_xlfn.IFNA(VLOOKUP(C38,BaseDatos[[#All],[Llave]:[Por Definir4]],17,0),"No encontrado")="","-",_xlfn.IFNA(VLOOKUP(C38,BaseDatos[[#All],[Llave]:[Objetivo Geográfico]],17,0),"-")))</f>
        <v/>
      </c>
    </row>
    <row r="39" spans="1:13" x14ac:dyDescent="0.35">
      <c r="A39" s="44"/>
      <c r="B39" s="46"/>
      <c r="C39" s="44"/>
      <c r="D39" s="46"/>
      <c r="E39" s="43" t="str">
        <f>IF(C39="","",IF(_xlfn.IFNA(VLOOKUP(C39,BaseDatos[[#All],[Llave]:[Objetivo Geográfico]],6,0),"No encontrado")="","-",_xlfn.IFNA(VLOOKUP(C39,BaseDatos[[#All],[Llave]:[Objetivo Geográfico]],6,0),"-")))</f>
        <v/>
      </c>
      <c r="F39" s="45" t="str">
        <f>IF(C39="","",IF(_xlfn.IFNA(VLOOKUP(C39,BaseDatos[[#All],[Llave]:[Por Definir4]],13,0),"No encontrado")="","-",_xlfn.IFNA(VLOOKUP(C39,BaseDatos[[#All],[Llave]:[Por Definir4]],13,0),"-")))</f>
        <v/>
      </c>
      <c r="G39" s="43" t="str">
        <f>IF(C39="","",IF(_xlfn.IFNA(VLOOKUP(C39,BaseDatos[[#All],[Llave]:[Objetivo Geográfico]],2,0),"No encontrado")="","-",_xlfn.IFNA(VLOOKUP(C39,BaseDatos[[#All],[Llave]:[Objetivo Geográfico]],2,0),"No encontrado")))</f>
        <v/>
      </c>
      <c r="H39" s="43" t="str">
        <f>IF(D39="","",IF(_xlfn.IFNA(VLOOKUP(D39,BaseDatos[[#All],[Llave]:[Objetivo Geográfico]],11,0),"No disponible en la Base de Datos")="","-",_xlfn.IFNA(VLOOKUP(D39,BaseDatos[[#All],[Llave]:[Objetivo Geográfico]],11,0),"No disponible en la Base de Datos")))</f>
        <v/>
      </c>
      <c r="I39" s="43" t="str">
        <f>IF(C39="","",IF(_xlfn.IFNA(VLOOKUP(C39,BaseDatos[[#All],[Llave]:[Objetivo Geográfico]],12,0),"No encontrado")="","-",_xlfn.IFNA(VLOOKUP(C39,BaseDatos[[#All],[Llave]:[Objetivo Geográfico]],12,0),"-")))</f>
        <v/>
      </c>
      <c r="J39" s="2" t="str">
        <f>IF(C39="","",IF(_xlfn.IFNA(VLOOKUP(C39,BaseDatos[[#All],[Llave]:[Por Definir4]],14,0),"No encontrado")="","-",_xlfn.IFNA(VLOOKUP(C39,BaseDatos[[#All],[Llave]:[Objetivo Geográfico]],14,0),"-")))</f>
        <v/>
      </c>
      <c r="K39" s="2" t="str">
        <f>IF(C39="","",IF(_xlfn.IFNA(VLOOKUP(C39,BaseDatos[[#All],[Llave]:[Por Definir4]],15,0),"No encontrado")="","-",_xlfn.IFNA(VLOOKUP(C39,BaseDatos[[#All],[Llave]:[Objetivo Geográfico]],15,0),"-")))</f>
        <v/>
      </c>
      <c r="L39" s="2" t="str">
        <f>IF(C39="","",IF(_xlfn.IFNA(VLOOKUP(C39,BaseDatos[[#All],[Llave]:[Por Definir4]],16,0),"No encontrado")="","-",_xlfn.IFNA(VLOOKUP(C39,BaseDatos[[#All],[Llave]:[Objetivo Geográfico]],16,0),"-")))</f>
        <v/>
      </c>
      <c r="M39" s="2" t="str">
        <f>IF(C39="","",IF(_xlfn.IFNA(VLOOKUP(C39,BaseDatos[[#All],[Llave]:[Por Definir4]],17,0),"No encontrado")="","-",_xlfn.IFNA(VLOOKUP(C39,BaseDatos[[#All],[Llave]:[Objetivo Geográfico]],17,0),"-")))</f>
        <v/>
      </c>
    </row>
    <row r="40" spans="1:13" x14ac:dyDescent="0.35">
      <c r="A40" s="44"/>
      <c r="B40" s="46"/>
      <c r="C40" s="44"/>
      <c r="D40" s="46"/>
      <c r="E40" s="43" t="str">
        <f>IF(C40="","",IF(_xlfn.IFNA(VLOOKUP(C40,BaseDatos[[#All],[Llave]:[Objetivo Geográfico]],6,0),"No encontrado")="","-",_xlfn.IFNA(VLOOKUP(C40,BaseDatos[[#All],[Llave]:[Objetivo Geográfico]],6,0),"-")))</f>
        <v/>
      </c>
      <c r="F40" s="45" t="str">
        <f>IF(C40="","",IF(_xlfn.IFNA(VLOOKUP(C40,BaseDatos[[#All],[Llave]:[Por Definir4]],13,0),"No encontrado")="","-",_xlfn.IFNA(VLOOKUP(C40,BaseDatos[[#All],[Llave]:[Por Definir4]],13,0),"-")))</f>
        <v/>
      </c>
      <c r="G40" s="43" t="str">
        <f>IF(C40="","",IF(_xlfn.IFNA(VLOOKUP(C40,BaseDatos[[#All],[Llave]:[Objetivo Geográfico]],2,0),"No encontrado")="","-",_xlfn.IFNA(VLOOKUP(C40,BaseDatos[[#All],[Llave]:[Objetivo Geográfico]],2,0),"No encontrado")))</f>
        <v/>
      </c>
      <c r="H40" s="43" t="str">
        <f>IF(D40="","",IF(_xlfn.IFNA(VLOOKUP(D40,BaseDatos[[#All],[Llave]:[Objetivo Geográfico]],11,0),"No disponible en la Base de Datos")="","-",_xlfn.IFNA(VLOOKUP(D40,BaseDatos[[#All],[Llave]:[Objetivo Geográfico]],11,0),"No disponible en la Base de Datos")))</f>
        <v/>
      </c>
      <c r="I40" s="43" t="str">
        <f>IF(C40="","",IF(_xlfn.IFNA(VLOOKUP(C40,BaseDatos[[#All],[Llave]:[Objetivo Geográfico]],12,0),"No encontrado")="","-",_xlfn.IFNA(VLOOKUP(C40,BaseDatos[[#All],[Llave]:[Objetivo Geográfico]],12,0),"-")))</f>
        <v/>
      </c>
      <c r="J40" s="2" t="str">
        <f>IF(C40="","",IF(_xlfn.IFNA(VLOOKUP(C40,BaseDatos[[#All],[Llave]:[Por Definir4]],14,0),"No encontrado")="","-",_xlfn.IFNA(VLOOKUP(C40,BaseDatos[[#All],[Llave]:[Objetivo Geográfico]],14,0),"-")))</f>
        <v/>
      </c>
      <c r="K40" s="2" t="str">
        <f>IF(C40="","",IF(_xlfn.IFNA(VLOOKUP(C40,BaseDatos[[#All],[Llave]:[Por Definir4]],15,0),"No encontrado")="","-",_xlfn.IFNA(VLOOKUP(C40,BaseDatos[[#All],[Llave]:[Objetivo Geográfico]],15,0),"-")))</f>
        <v/>
      </c>
      <c r="L40" s="2" t="str">
        <f>IF(C40="","",IF(_xlfn.IFNA(VLOOKUP(C40,BaseDatos[[#All],[Llave]:[Por Definir4]],16,0),"No encontrado")="","-",_xlfn.IFNA(VLOOKUP(C40,BaseDatos[[#All],[Llave]:[Objetivo Geográfico]],16,0),"-")))</f>
        <v/>
      </c>
      <c r="M40" s="2" t="str">
        <f>IF(C40="","",IF(_xlfn.IFNA(VLOOKUP(C40,BaseDatos[[#All],[Llave]:[Por Definir4]],17,0),"No encontrado")="","-",_xlfn.IFNA(VLOOKUP(C40,BaseDatos[[#All],[Llave]:[Objetivo Geográfico]],17,0),"-")))</f>
        <v/>
      </c>
    </row>
    <row r="41" spans="1:13" x14ac:dyDescent="0.35">
      <c r="A41" s="44"/>
      <c r="B41" s="46"/>
      <c r="C41" s="44"/>
      <c r="D41" s="46"/>
      <c r="E41" s="43" t="str">
        <f>IF(C41="","",IF(_xlfn.IFNA(VLOOKUP(C41,BaseDatos[[#All],[Llave]:[Objetivo Geográfico]],6,0),"No encontrado")="","-",_xlfn.IFNA(VLOOKUP(C41,BaseDatos[[#All],[Llave]:[Objetivo Geográfico]],6,0),"-")))</f>
        <v/>
      </c>
      <c r="F41" s="45" t="str">
        <f>IF(C41="","",IF(_xlfn.IFNA(VLOOKUP(C41,BaseDatos[[#All],[Llave]:[Por Definir4]],13,0),"No encontrado")="","-",_xlfn.IFNA(VLOOKUP(C41,BaseDatos[[#All],[Llave]:[Por Definir4]],13,0),"-")))</f>
        <v/>
      </c>
      <c r="G41" s="43" t="str">
        <f>IF(C41="","",IF(_xlfn.IFNA(VLOOKUP(C41,BaseDatos[[#All],[Llave]:[Objetivo Geográfico]],2,0),"No encontrado")="","-",_xlfn.IFNA(VLOOKUP(C41,BaseDatos[[#All],[Llave]:[Objetivo Geográfico]],2,0),"No encontrado")))</f>
        <v/>
      </c>
      <c r="H41" s="43" t="str">
        <f>IF(D41="","",IF(_xlfn.IFNA(VLOOKUP(D41,BaseDatos[[#All],[Llave]:[Objetivo Geográfico]],11,0),"No disponible en la Base de Datos")="","-",_xlfn.IFNA(VLOOKUP(D41,BaseDatos[[#All],[Llave]:[Objetivo Geográfico]],11,0),"No disponible en la Base de Datos")))</f>
        <v/>
      </c>
      <c r="I41" s="43" t="str">
        <f>IF(C41="","",IF(_xlfn.IFNA(VLOOKUP(C41,BaseDatos[[#All],[Llave]:[Objetivo Geográfico]],12,0),"No encontrado")="","-",_xlfn.IFNA(VLOOKUP(C41,BaseDatos[[#All],[Llave]:[Objetivo Geográfico]],12,0),"-")))</f>
        <v/>
      </c>
      <c r="J41" s="2" t="str">
        <f>IF(C41="","",IF(_xlfn.IFNA(VLOOKUP(C41,BaseDatos[[#All],[Llave]:[Por Definir4]],14,0),"No encontrado")="","-",_xlfn.IFNA(VLOOKUP(C41,BaseDatos[[#All],[Llave]:[Objetivo Geográfico]],14,0),"-")))</f>
        <v/>
      </c>
      <c r="K41" s="2" t="str">
        <f>IF(C41="","",IF(_xlfn.IFNA(VLOOKUP(C41,BaseDatos[[#All],[Llave]:[Por Definir4]],15,0),"No encontrado")="","-",_xlfn.IFNA(VLOOKUP(C41,BaseDatos[[#All],[Llave]:[Objetivo Geográfico]],15,0),"-")))</f>
        <v/>
      </c>
      <c r="L41" s="2" t="str">
        <f>IF(C41="","",IF(_xlfn.IFNA(VLOOKUP(C41,BaseDatos[[#All],[Llave]:[Por Definir4]],16,0),"No encontrado")="","-",_xlfn.IFNA(VLOOKUP(C41,BaseDatos[[#All],[Llave]:[Objetivo Geográfico]],16,0),"-")))</f>
        <v/>
      </c>
      <c r="M41" s="2" t="str">
        <f>IF(C41="","",IF(_xlfn.IFNA(VLOOKUP(C41,BaseDatos[[#All],[Llave]:[Por Definir4]],17,0),"No encontrado")="","-",_xlfn.IFNA(VLOOKUP(C41,BaseDatos[[#All],[Llave]:[Objetivo Geográfico]],17,0),"-")))</f>
        <v/>
      </c>
    </row>
    <row r="42" spans="1:13" x14ac:dyDescent="0.35">
      <c r="A42" s="44"/>
      <c r="B42" s="46"/>
      <c r="C42" s="44"/>
      <c r="D42" s="46"/>
      <c r="E42" s="43" t="str">
        <f>IF(C42="","",IF(_xlfn.IFNA(VLOOKUP(C42,BaseDatos[[#All],[Llave]:[Objetivo Geográfico]],6,0),"No encontrado")="","-",_xlfn.IFNA(VLOOKUP(C42,BaseDatos[[#All],[Llave]:[Objetivo Geográfico]],6,0),"-")))</f>
        <v/>
      </c>
      <c r="F42" s="45" t="str">
        <f>IF(C42="","",IF(_xlfn.IFNA(VLOOKUP(C42,BaseDatos[[#All],[Llave]:[Por Definir4]],13,0),"No encontrado")="","-",_xlfn.IFNA(VLOOKUP(C42,BaseDatos[[#All],[Llave]:[Por Definir4]],13,0),"-")))</f>
        <v/>
      </c>
      <c r="G42" s="43" t="str">
        <f>IF(C42="","",IF(_xlfn.IFNA(VLOOKUP(C42,BaseDatos[[#All],[Llave]:[Objetivo Geográfico]],2,0),"No encontrado")="","-",_xlfn.IFNA(VLOOKUP(C42,BaseDatos[[#All],[Llave]:[Objetivo Geográfico]],2,0),"No encontrado")))</f>
        <v/>
      </c>
      <c r="H42" s="43" t="str">
        <f>IF(D42="","",IF(_xlfn.IFNA(VLOOKUP(D42,BaseDatos[[#All],[Llave]:[Objetivo Geográfico]],11,0),"No disponible en la Base de Datos")="","-",_xlfn.IFNA(VLOOKUP(D42,BaseDatos[[#All],[Llave]:[Objetivo Geográfico]],11,0),"No disponible en la Base de Datos")))</f>
        <v/>
      </c>
      <c r="I42" s="43" t="str">
        <f>IF(C42="","",IF(_xlfn.IFNA(VLOOKUP(C42,BaseDatos[[#All],[Llave]:[Objetivo Geográfico]],12,0),"No encontrado")="","-",_xlfn.IFNA(VLOOKUP(C42,BaseDatos[[#All],[Llave]:[Objetivo Geográfico]],12,0),"-")))</f>
        <v/>
      </c>
      <c r="J42" s="2" t="str">
        <f>IF(C42="","",IF(_xlfn.IFNA(VLOOKUP(C42,BaseDatos[[#All],[Llave]:[Por Definir4]],14,0),"No encontrado")="","-",_xlfn.IFNA(VLOOKUP(C42,BaseDatos[[#All],[Llave]:[Objetivo Geográfico]],14,0),"-")))</f>
        <v/>
      </c>
      <c r="K42" s="2" t="str">
        <f>IF(C42="","",IF(_xlfn.IFNA(VLOOKUP(C42,BaseDatos[[#All],[Llave]:[Por Definir4]],15,0),"No encontrado")="","-",_xlfn.IFNA(VLOOKUP(C42,BaseDatos[[#All],[Llave]:[Objetivo Geográfico]],15,0),"-")))</f>
        <v/>
      </c>
      <c r="L42" s="2" t="str">
        <f>IF(C42="","",IF(_xlfn.IFNA(VLOOKUP(C42,BaseDatos[[#All],[Llave]:[Por Definir4]],16,0),"No encontrado")="","-",_xlfn.IFNA(VLOOKUP(C42,BaseDatos[[#All],[Llave]:[Objetivo Geográfico]],16,0),"-")))</f>
        <v/>
      </c>
      <c r="M42" s="2" t="str">
        <f>IF(C42="","",IF(_xlfn.IFNA(VLOOKUP(C42,BaseDatos[[#All],[Llave]:[Por Definir4]],17,0),"No encontrado")="","-",_xlfn.IFNA(VLOOKUP(C42,BaseDatos[[#All],[Llave]:[Objetivo Geográfico]],17,0),"-")))</f>
        <v/>
      </c>
    </row>
    <row r="43" spans="1:13" x14ac:dyDescent="0.35">
      <c r="A43" s="44"/>
      <c r="B43" s="46"/>
      <c r="C43" s="44"/>
      <c r="D43" s="46"/>
      <c r="E43" s="43" t="str">
        <f>IF(C43="","",IF(_xlfn.IFNA(VLOOKUP(C43,BaseDatos[[#All],[Llave]:[Objetivo Geográfico]],6,0),"No encontrado")="","-",_xlfn.IFNA(VLOOKUP(C43,BaseDatos[[#All],[Llave]:[Objetivo Geográfico]],6,0),"-")))</f>
        <v/>
      </c>
      <c r="F43" s="45" t="str">
        <f>IF(C43="","",IF(_xlfn.IFNA(VLOOKUP(C43,BaseDatos[[#All],[Llave]:[Por Definir4]],13,0),"No encontrado")="","-",_xlfn.IFNA(VLOOKUP(C43,BaseDatos[[#All],[Llave]:[Por Definir4]],13,0),"-")))</f>
        <v/>
      </c>
      <c r="G43" s="43" t="str">
        <f>IF(C43="","",IF(_xlfn.IFNA(VLOOKUP(C43,BaseDatos[[#All],[Llave]:[Objetivo Geográfico]],2,0),"No encontrado")="","-",_xlfn.IFNA(VLOOKUP(C43,BaseDatos[[#All],[Llave]:[Objetivo Geográfico]],2,0),"No encontrado")))</f>
        <v/>
      </c>
      <c r="H43" s="43" t="str">
        <f>IF(D43="","",IF(_xlfn.IFNA(VLOOKUP(D43,BaseDatos[[#All],[Llave]:[Objetivo Geográfico]],11,0),"No disponible en la Base de Datos")="","-",_xlfn.IFNA(VLOOKUP(D43,BaseDatos[[#All],[Llave]:[Objetivo Geográfico]],11,0),"No disponible en la Base de Datos")))</f>
        <v/>
      </c>
      <c r="I43" s="43" t="str">
        <f>IF(C43="","",IF(_xlfn.IFNA(VLOOKUP(C43,BaseDatos[[#All],[Llave]:[Objetivo Geográfico]],12,0),"No encontrado")="","-",_xlfn.IFNA(VLOOKUP(C43,BaseDatos[[#All],[Llave]:[Objetivo Geográfico]],12,0),"-")))</f>
        <v/>
      </c>
      <c r="J43" s="2" t="str">
        <f>IF(C43="","",IF(_xlfn.IFNA(VLOOKUP(C43,BaseDatos[[#All],[Llave]:[Por Definir4]],14,0),"No encontrado")="","-",_xlfn.IFNA(VLOOKUP(C43,BaseDatos[[#All],[Llave]:[Objetivo Geográfico]],14,0),"-")))</f>
        <v/>
      </c>
      <c r="K43" s="2" t="str">
        <f>IF(C43="","",IF(_xlfn.IFNA(VLOOKUP(C43,BaseDatos[[#All],[Llave]:[Por Definir4]],15,0),"No encontrado")="","-",_xlfn.IFNA(VLOOKUP(C43,BaseDatos[[#All],[Llave]:[Objetivo Geográfico]],15,0),"-")))</f>
        <v/>
      </c>
      <c r="L43" s="2" t="str">
        <f>IF(C43="","",IF(_xlfn.IFNA(VLOOKUP(C43,BaseDatos[[#All],[Llave]:[Por Definir4]],16,0),"No encontrado")="","-",_xlfn.IFNA(VLOOKUP(C43,BaseDatos[[#All],[Llave]:[Objetivo Geográfico]],16,0),"-")))</f>
        <v/>
      </c>
      <c r="M43" s="2" t="str">
        <f>IF(C43="","",IF(_xlfn.IFNA(VLOOKUP(C43,BaseDatos[[#All],[Llave]:[Por Definir4]],17,0),"No encontrado")="","-",_xlfn.IFNA(VLOOKUP(C43,BaseDatos[[#All],[Llave]:[Objetivo Geográfico]],17,0),"-")))</f>
        <v/>
      </c>
    </row>
    <row r="44" spans="1:13" x14ac:dyDescent="0.35">
      <c r="A44" s="44"/>
      <c r="B44" s="46"/>
      <c r="C44" s="44"/>
      <c r="D44" s="46"/>
      <c r="E44" s="43" t="str">
        <f>IF(C44="","",IF(_xlfn.IFNA(VLOOKUP(C44,BaseDatos[[#All],[Llave]:[Objetivo Geográfico]],6,0),"No encontrado")="","-",_xlfn.IFNA(VLOOKUP(C44,BaseDatos[[#All],[Llave]:[Objetivo Geográfico]],6,0),"-")))</f>
        <v/>
      </c>
      <c r="F44" s="45" t="str">
        <f>IF(C44="","",IF(_xlfn.IFNA(VLOOKUP(C44,BaseDatos[[#All],[Llave]:[Por Definir4]],13,0),"No encontrado")="","-",_xlfn.IFNA(VLOOKUP(C44,BaseDatos[[#All],[Llave]:[Por Definir4]],13,0),"-")))</f>
        <v/>
      </c>
      <c r="G44" s="43" t="str">
        <f>IF(C44="","",IF(_xlfn.IFNA(VLOOKUP(C44,BaseDatos[[#All],[Llave]:[Objetivo Geográfico]],2,0),"No encontrado")="","-",_xlfn.IFNA(VLOOKUP(C44,BaseDatos[[#All],[Llave]:[Objetivo Geográfico]],2,0),"No encontrado")))</f>
        <v/>
      </c>
      <c r="H44" s="43" t="str">
        <f>IF(D44="","",IF(_xlfn.IFNA(VLOOKUP(D44,BaseDatos[[#All],[Llave]:[Objetivo Geográfico]],11,0),"No disponible en la Base de Datos")="","-",_xlfn.IFNA(VLOOKUP(D44,BaseDatos[[#All],[Llave]:[Objetivo Geográfico]],11,0),"No disponible en la Base de Datos")))</f>
        <v/>
      </c>
      <c r="I44" s="43" t="str">
        <f>IF(C44="","",IF(_xlfn.IFNA(VLOOKUP(C44,BaseDatos[[#All],[Llave]:[Objetivo Geográfico]],12,0),"No encontrado")="","-",_xlfn.IFNA(VLOOKUP(C44,BaseDatos[[#All],[Llave]:[Objetivo Geográfico]],12,0),"-")))</f>
        <v/>
      </c>
      <c r="J44" s="2" t="str">
        <f>IF(C44="","",IF(_xlfn.IFNA(VLOOKUP(C44,BaseDatos[[#All],[Llave]:[Por Definir4]],14,0),"No encontrado")="","-",_xlfn.IFNA(VLOOKUP(C44,BaseDatos[[#All],[Llave]:[Objetivo Geográfico]],14,0),"-")))</f>
        <v/>
      </c>
      <c r="K44" s="2" t="str">
        <f>IF(C44="","",IF(_xlfn.IFNA(VLOOKUP(C44,BaseDatos[[#All],[Llave]:[Por Definir4]],15,0),"No encontrado")="","-",_xlfn.IFNA(VLOOKUP(C44,BaseDatos[[#All],[Llave]:[Objetivo Geográfico]],15,0),"-")))</f>
        <v/>
      </c>
      <c r="L44" s="2" t="str">
        <f>IF(C44="","",IF(_xlfn.IFNA(VLOOKUP(C44,BaseDatos[[#All],[Llave]:[Por Definir4]],16,0),"No encontrado")="","-",_xlfn.IFNA(VLOOKUP(C44,BaseDatos[[#All],[Llave]:[Objetivo Geográfico]],16,0),"-")))</f>
        <v/>
      </c>
      <c r="M44" s="2" t="str">
        <f>IF(C44="","",IF(_xlfn.IFNA(VLOOKUP(C44,BaseDatos[[#All],[Llave]:[Por Definir4]],17,0),"No encontrado")="","-",_xlfn.IFNA(VLOOKUP(C44,BaseDatos[[#All],[Llave]:[Objetivo Geográfico]],17,0),"-")))</f>
        <v/>
      </c>
    </row>
    <row r="45" spans="1:13" x14ac:dyDescent="0.35">
      <c r="A45" s="44"/>
      <c r="B45" s="46"/>
      <c r="C45" s="44"/>
      <c r="D45" s="46"/>
      <c r="E45" s="43" t="str">
        <f>IF(C45="","",IF(_xlfn.IFNA(VLOOKUP(C45,BaseDatos[[#All],[Llave]:[Objetivo Geográfico]],6,0),"No encontrado")="","-",_xlfn.IFNA(VLOOKUP(C45,BaseDatos[[#All],[Llave]:[Objetivo Geográfico]],6,0),"-")))</f>
        <v/>
      </c>
      <c r="F45" s="45" t="str">
        <f>IF(C45="","",IF(_xlfn.IFNA(VLOOKUP(C45,BaseDatos[[#All],[Llave]:[Por Definir4]],13,0),"No encontrado")="","-",_xlfn.IFNA(VLOOKUP(C45,BaseDatos[[#All],[Llave]:[Por Definir4]],13,0),"-")))</f>
        <v/>
      </c>
      <c r="G45" s="43" t="str">
        <f>IF(C45="","",IF(_xlfn.IFNA(VLOOKUP(C45,BaseDatos[[#All],[Llave]:[Objetivo Geográfico]],2,0),"No encontrado")="","-",_xlfn.IFNA(VLOOKUP(C45,BaseDatos[[#All],[Llave]:[Objetivo Geográfico]],2,0),"No encontrado")))</f>
        <v/>
      </c>
      <c r="H45" s="43" t="str">
        <f>IF(D45="","",IF(_xlfn.IFNA(VLOOKUP(D45,BaseDatos[[#All],[Llave]:[Objetivo Geográfico]],11,0),"No disponible en la Base de Datos")="","-",_xlfn.IFNA(VLOOKUP(D45,BaseDatos[[#All],[Llave]:[Objetivo Geográfico]],11,0),"No disponible en la Base de Datos")))</f>
        <v/>
      </c>
      <c r="I45" s="43" t="str">
        <f>IF(C45="","",IF(_xlfn.IFNA(VLOOKUP(C45,BaseDatos[[#All],[Llave]:[Objetivo Geográfico]],12,0),"No encontrado")="","-",_xlfn.IFNA(VLOOKUP(C45,BaseDatos[[#All],[Llave]:[Objetivo Geográfico]],12,0),"-")))</f>
        <v/>
      </c>
      <c r="J45" s="2" t="str">
        <f>IF(C45="","",IF(_xlfn.IFNA(VLOOKUP(C45,BaseDatos[[#All],[Llave]:[Por Definir4]],14,0),"No encontrado")="","-",_xlfn.IFNA(VLOOKUP(C45,BaseDatos[[#All],[Llave]:[Objetivo Geográfico]],14,0),"-")))</f>
        <v/>
      </c>
      <c r="K45" s="2" t="str">
        <f>IF(C45="","",IF(_xlfn.IFNA(VLOOKUP(C45,BaseDatos[[#All],[Llave]:[Por Definir4]],15,0),"No encontrado")="","-",_xlfn.IFNA(VLOOKUP(C45,BaseDatos[[#All],[Llave]:[Objetivo Geográfico]],15,0),"-")))</f>
        <v/>
      </c>
      <c r="L45" s="2" t="str">
        <f>IF(C45="","",IF(_xlfn.IFNA(VLOOKUP(C45,BaseDatos[[#All],[Llave]:[Por Definir4]],16,0),"No encontrado")="","-",_xlfn.IFNA(VLOOKUP(C45,BaseDatos[[#All],[Llave]:[Objetivo Geográfico]],16,0),"-")))</f>
        <v/>
      </c>
      <c r="M45" s="2" t="str">
        <f>IF(C45="","",IF(_xlfn.IFNA(VLOOKUP(C45,BaseDatos[[#All],[Llave]:[Por Definir4]],17,0),"No encontrado")="","-",_xlfn.IFNA(VLOOKUP(C45,BaseDatos[[#All],[Llave]:[Objetivo Geográfico]],17,0),"-")))</f>
        <v/>
      </c>
    </row>
    <row r="46" spans="1:13" x14ac:dyDescent="0.35">
      <c r="A46" s="44"/>
      <c r="B46" s="46"/>
      <c r="C46" s="44"/>
      <c r="D46" s="46"/>
      <c r="E46" s="43" t="str">
        <f>IF(C46="","",IF(_xlfn.IFNA(VLOOKUP(C46,BaseDatos[[#All],[Llave]:[Objetivo Geográfico]],6,0),"No encontrado")="","-",_xlfn.IFNA(VLOOKUP(C46,BaseDatos[[#All],[Llave]:[Objetivo Geográfico]],6,0),"-")))</f>
        <v/>
      </c>
      <c r="F46" s="45" t="str">
        <f>IF(C46="","",IF(_xlfn.IFNA(VLOOKUP(C46,BaseDatos[[#All],[Llave]:[Por Definir4]],13,0),"No encontrado")="","-",_xlfn.IFNA(VLOOKUP(C46,BaseDatos[[#All],[Llave]:[Por Definir4]],13,0),"-")))</f>
        <v/>
      </c>
      <c r="G46" s="43" t="str">
        <f>IF(C46="","",IF(_xlfn.IFNA(VLOOKUP(C46,BaseDatos[[#All],[Llave]:[Objetivo Geográfico]],2,0),"No encontrado")="","-",_xlfn.IFNA(VLOOKUP(C46,BaseDatos[[#All],[Llave]:[Objetivo Geográfico]],2,0),"No encontrado")))</f>
        <v/>
      </c>
      <c r="H46" s="43" t="str">
        <f>IF(D46="","",IF(_xlfn.IFNA(VLOOKUP(D46,BaseDatos[[#All],[Llave]:[Objetivo Geográfico]],11,0),"No disponible en la Base de Datos")="","-",_xlfn.IFNA(VLOOKUP(D46,BaseDatos[[#All],[Llave]:[Objetivo Geográfico]],11,0),"No disponible en la Base de Datos")))</f>
        <v/>
      </c>
      <c r="I46" s="43" t="str">
        <f>IF(C46="","",IF(_xlfn.IFNA(VLOOKUP(C46,BaseDatos[[#All],[Llave]:[Objetivo Geográfico]],12,0),"No encontrado")="","-",_xlfn.IFNA(VLOOKUP(C46,BaseDatos[[#All],[Llave]:[Objetivo Geográfico]],12,0),"-")))</f>
        <v/>
      </c>
      <c r="J46" s="2" t="str">
        <f>IF(C46="","",IF(_xlfn.IFNA(VLOOKUP(C46,BaseDatos[[#All],[Llave]:[Por Definir4]],14,0),"No encontrado")="","-",_xlfn.IFNA(VLOOKUP(C46,BaseDatos[[#All],[Llave]:[Objetivo Geográfico]],14,0),"-")))</f>
        <v/>
      </c>
      <c r="K46" s="2" t="str">
        <f>IF(C46="","",IF(_xlfn.IFNA(VLOOKUP(C46,BaseDatos[[#All],[Llave]:[Por Definir4]],15,0),"No encontrado")="","-",_xlfn.IFNA(VLOOKUP(C46,BaseDatos[[#All],[Llave]:[Objetivo Geográfico]],15,0),"-")))</f>
        <v/>
      </c>
      <c r="L46" s="2" t="str">
        <f>IF(C46="","",IF(_xlfn.IFNA(VLOOKUP(C46,BaseDatos[[#All],[Llave]:[Por Definir4]],16,0),"No encontrado")="","-",_xlfn.IFNA(VLOOKUP(C46,BaseDatos[[#All],[Llave]:[Objetivo Geográfico]],16,0),"-")))</f>
        <v/>
      </c>
      <c r="M46" s="2" t="str">
        <f>IF(C46="","",IF(_xlfn.IFNA(VLOOKUP(C46,BaseDatos[[#All],[Llave]:[Por Definir4]],17,0),"No encontrado")="","-",_xlfn.IFNA(VLOOKUP(C46,BaseDatos[[#All],[Llave]:[Objetivo Geográfico]],17,0),"-")))</f>
        <v/>
      </c>
    </row>
    <row r="47" spans="1:13" x14ac:dyDescent="0.35">
      <c r="A47" s="44"/>
      <c r="B47" s="46"/>
      <c r="C47" s="44"/>
      <c r="D47" s="46"/>
      <c r="E47" s="43" t="str">
        <f>IF(C47="","",IF(_xlfn.IFNA(VLOOKUP(C47,BaseDatos[[#All],[Llave]:[Objetivo Geográfico]],6,0),"No encontrado")="","-",_xlfn.IFNA(VLOOKUP(C47,BaseDatos[[#All],[Llave]:[Objetivo Geográfico]],6,0),"-")))</f>
        <v/>
      </c>
      <c r="F47" s="45" t="str">
        <f>IF(C47="","",IF(_xlfn.IFNA(VLOOKUP(C47,BaseDatos[[#All],[Llave]:[Por Definir4]],13,0),"No encontrado")="","-",_xlfn.IFNA(VLOOKUP(C47,BaseDatos[[#All],[Llave]:[Por Definir4]],13,0),"-")))</f>
        <v/>
      </c>
      <c r="G47" s="43" t="str">
        <f>IF(C47="","",IF(_xlfn.IFNA(VLOOKUP(C47,BaseDatos[[#All],[Llave]:[Objetivo Geográfico]],2,0),"No encontrado")="","-",_xlfn.IFNA(VLOOKUP(C47,BaseDatos[[#All],[Llave]:[Objetivo Geográfico]],2,0),"No encontrado")))</f>
        <v/>
      </c>
      <c r="H47" s="43" t="str">
        <f>IF(D47="","",IF(_xlfn.IFNA(VLOOKUP(D47,BaseDatos[[#All],[Llave]:[Objetivo Geográfico]],11,0),"No disponible en la Base de Datos")="","-",_xlfn.IFNA(VLOOKUP(D47,BaseDatos[[#All],[Llave]:[Objetivo Geográfico]],11,0),"No disponible en la Base de Datos")))</f>
        <v/>
      </c>
      <c r="I47" s="43" t="str">
        <f>IF(C47="","",IF(_xlfn.IFNA(VLOOKUP(C47,BaseDatos[[#All],[Llave]:[Objetivo Geográfico]],12,0),"No encontrado")="","-",_xlfn.IFNA(VLOOKUP(C47,BaseDatos[[#All],[Llave]:[Objetivo Geográfico]],12,0),"-")))</f>
        <v/>
      </c>
      <c r="J47" s="2" t="str">
        <f>IF(C47="","",IF(_xlfn.IFNA(VLOOKUP(C47,BaseDatos[[#All],[Llave]:[Por Definir4]],14,0),"No encontrado")="","-",_xlfn.IFNA(VLOOKUP(C47,BaseDatos[[#All],[Llave]:[Objetivo Geográfico]],14,0),"-")))</f>
        <v/>
      </c>
      <c r="K47" s="2" t="str">
        <f>IF(C47="","",IF(_xlfn.IFNA(VLOOKUP(C47,BaseDatos[[#All],[Llave]:[Por Definir4]],15,0),"No encontrado")="","-",_xlfn.IFNA(VLOOKUP(C47,BaseDatos[[#All],[Llave]:[Objetivo Geográfico]],15,0),"-")))</f>
        <v/>
      </c>
      <c r="L47" s="2" t="str">
        <f>IF(C47="","",IF(_xlfn.IFNA(VLOOKUP(C47,BaseDatos[[#All],[Llave]:[Por Definir4]],16,0),"No encontrado")="","-",_xlfn.IFNA(VLOOKUP(C47,BaseDatos[[#All],[Llave]:[Objetivo Geográfico]],16,0),"-")))</f>
        <v/>
      </c>
      <c r="M47" s="2" t="str">
        <f>IF(C47="","",IF(_xlfn.IFNA(VLOOKUP(C47,BaseDatos[[#All],[Llave]:[Por Definir4]],17,0),"No encontrado")="","-",_xlfn.IFNA(VLOOKUP(C47,BaseDatos[[#All],[Llave]:[Objetivo Geográfico]],17,0),"-")))</f>
        <v/>
      </c>
    </row>
    <row r="48" spans="1:13" x14ac:dyDescent="0.35">
      <c r="A48" s="44"/>
      <c r="B48" s="46"/>
      <c r="C48" s="44"/>
      <c r="D48" s="46"/>
      <c r="E48" s="43" t="str">
        <f>IF(C48="","",IF(_xlfn.IFNA(VLOOKUP(C48,BaseDatos[[#All],[Llave]:[Objetivo Geográfico]],6,0),"No encontrado")="","-",_xlfn.IFNA(VLOOKUP(C48,BaseDatos[[#All],[Llave]:[Objetivo Geográfico]],6,0),"-")))</f>
        <v/>
      </c>
      <c r="F48" s="45" t="str">
        <f>IF(C48="","",IF(_xlfn.IFNA(VLOOKUP(C48,BaseDatos[[#All],[Llave]:[Por Definir4]],13,0),"No encontrado")="","-",_xlfn.IFNA(VLOOKUP(C48,BaseDatos[[#All],[Llave]:[Por Definir4]],13,0),"-")))</f>
        <v/>
      </c>
      <c r="G48" s="43" t="str">
        <f>IF(C48="","",IF(_xlfn.IFNA(VLOOKUP(C48,BaseDatos[[#All],[Llave]:[Objetivo Geográfico]],2,0),"No encontrado")="","-",_xlfn.IFNA(VLOOKUP(C48,BaseDatos[[#All],[Llave]:[Objetivo Geográfico]],2,0),"No encontrado")))</f>
        <v/>
      </c>
      <c r="H48" s="43" t="str">
        <f>IF(D48="","",IF(_xlfn.IFNA(VLOOKUP(D48,BaseDatos[[#All],[Llave]:[Objetivo Geográfico]],11,0),"No disponible en la Base de Datos")="","-",_xlfn.IFNA(VLOOKUP(D48,BaseDatos[[#All],[Llave]:[Objetivo Geográfico]],11,0),"No disponible en la Base de Datos")))</f>
        <v/>
      </c>
      <c r="I48" s="43" t="str">
        <f>IF(C48="","",IF(_xlfn.IFNA(VLOOKUP(C48,BaseDatos[[#All],[Llave]:[Objetivo Geográfico]],12,0),"No encontrado")="","-",_xlfn.IFNA(VLOOKUP(C48,BaseDatos[[#All],[Llave]:[Objetivo Geográfico]],12,0),"-")))</f>
        <v/>
      </c>
      <c r="J48" s="2" t="str">
        <f>IF(C48="","",IF(_xlfn.IFNA(VLOOKUP(C48,BaseDatos[[#All],[Llave]:[Por Definir4]],14,0),"No encontrado")="","-",_xlfn.IFNA(VLOOKUP(C48,BaseDatos[[#All],[Llave]:[Objetivo Geográfico]],14,0),"-")))</f>
        <v/>
      </c>
      <c r="K48" s="2" t="str">
        <f>IF(C48="","",IF(_xlfn.IFNA(VLOOKUP(C48,BaseDatos[[#All],[Llave]:[Por Definir4]],15,0),"No encontrado")="","-",_xlfn.IFNA(VLOOKUP(C48,BaseDatos[[#All],[Llave]:[Objetivo Geográfico]],15,0),"-")))</f>
        <v/>
      </c>
      <c r="L48" s="2" t="str">
        <f>IF(C48="","",IF(_xlfn.IFNA(VLOOKUP(C48,BaseDatos[[#All],[Llave]:[Por Definir4]],16,0),"No encontrado")="","-",_xlfn.IFNA(VLOOKUP(C48,BaseDatos[[#All],[Llave]:[Objetivo Geográfico]],16,0),"-")))</f>
        <v/>
      </c>
      <c r="M48" s="2" t="str">
        <f>IF(C48="","",IF(_xlfn.IFNA(VLOOKUP(C48,BaseDatos[[#All],[Llave]:[Por Definir4]],17,0),"No encontrado")="","-",_xlfn.IFNA(VLOOKUP(C48,BaseDatos[[#All],[Llave]:[Objetivo Geográfico]],17,0),"-")))</f>
        <v/>
      </c>
    </row>
    <row r="49" spans="1:13" x14ac:dyDescent="0.35">
      <c r="A49" s="44"/>
      <c r="B49" s="46"/>
      <c r="C49" s="44"/>
      <c r="D49" s="46"/>
      <c r="E49" s="43" t="str">
        <f>IF(C49="","",IF(_xlfn.IFNA(VLOOKUP(C49,BaseDatos[[#All],[Llave]:[Objetivo Geográfico]],6,0),"No encontrado")="","-",_xlfn.IFNA(VLOOKUP(C49,BaseDatos[[#All],[Llave]:[Objetivo Geográfico]],6,0),"-")))</f>
        <v/>
      </c>
      <c r="F49" s="45" t="str">
        <f>IF(C49="","",IF(_xlfn.IFNA(VLOOKUP(C49,BaseDatos[[#All],[Llave]:[Por Definir4]],13,0),"No encontrado")="","-",_xlfn.IFNA(VLOOKUP(C49,BaseDatos[[#All],[Llave]:[Por Definir4]],13,0),"-")))</f>
        <v/>
      </c>
      <c r="G49" s="43" t="str">
        <f>IF(C49="","",IF(_xlfn.IFNA(VLOOKUP(C49,BaseDatos[[#All],[Llave]:[Objetivo Geográfico]],2,0),"No encontrado")="","-",_xlfn.IFNA(VLOOKUP(C49,BaseDatos[[#All],[Llave]:[Objetivo Geográfico]],2,0),"No encontrado")))</f>
        <v/>
      </c>
      <c r="H49" s="43" t="str">
        <f>IF(D49="","",IF(_xlfn.IFNA(VLOOKUP(D49,BaseDatos[[#All],[Llave]:[Objetivo Geográfico]],11,0),"No disponible en la Base de Datos")="","-",_xlfn.IFNA(VLOOKUP(D49,BaseDatos[[#All],[Llave]:[Objetivo Geográfico]],11,0),"No disponible en la Base de Datos")))</f>
        <v/>
      </c>
      <c r="I49" s="43" t="str">
        <f>IF(C49="","",IF(_xlfn.IFNA(VLOOKUP(C49,BaseDatos[[#All],[Llave]:[Objetivo Geográfico]],12,0),"No encontrado")="","-",_xlfn.IFNA(VLOOKUP(C49,BaseDatos[[#All],[Llave]:[Objetivo Geográfico]],12,0),"-")))</f>
        <v/>
      </c>
      <c r="J49" s="2" t="str">
        <f>IF(C49="","",IF(_xlfn.IFNA(VLOOKUP(C49,BaseDatos[[#All],[Llave]:[Por Definir4]],14,0),"No encontrado")="","-",_xlfn.IFNA(VLOOKUP(C49,BaseDatos[[#All],[Llave]:[Objetivo Geográfico]],14,0),"-")))</f>
        <v/>
      </c>
      <c r="K49" s="2" t="str">
        <f>IF(C49="","",IF(_xlfn.IFNA(VLOOKUP(C49,BaseDatos[[#All],[Llave]:[Por Definir4]],15,0),"No encontrado")="","-",_xlfn.IFNA(VLOOKUP(C49,BaseDatos[[#All],[Llave]:[Objetivo Geográfico]],15,0),"-")))</f>
        <v/>
      </c>
      <c r="L49" s="2" t="str">
        <f>IF(C49="","",IF(_xlfn.IFNA(VLOOKUP(C49,BaseDatos[[#All],[Llave]:[Por Definir4]],16,0),"No encontrado")="","-",_xlfn.IFNA(VLOOKUP(C49,BaseDatos[[#All],[Llave]:[Objetivo Geográfico]],16,0),"-")))</f>
        <v/>
      </c>
      <c r="M49" s="2" t="str">
        <f>IF(C49="","",IF(_xlfn.IFNA(VLOOKUP(C49,BaseDatos[[#All],[Llave]:[Por Definir4]],17,0),"No encontrado")="","-",_xlfn.IFNA(VLOOKUP(C49,BaseDatos[[#All],[Llave]:[Objetivo Geográfico]],17,0),"-")))</f>
        <v/>
      </c>
    </row>
    <row r="50" spans="1:13" x14ac:dyDescent="0.35">
      <c r="A50" s="44"/>
      <c r="B50" s="46"/>
      <c r="C50" s="44"/>
      <c r="D50" s="46"/>
      <c r="E50" s="43" t="str">
        <f>IF(C50="","",IF(_xlfn.IFNA(VLOOKUP(C50,BaseDatos[[#All],[Llave]:[Objetivo Geográfico]],6,0),"No encontrado")="","-",_xlfn.IFNA(VLOOKUP(C50,BaseDatos[[#All],[Llave]:[Objetivo Geográfico]],6,0),"-")))</f>
        <v/>
      </c>
      <c r="F50" s="45" t="str">
        <f>IF(C50="","",IF(_xlfn.IFNA(VLOOKUP(C50,BaseDatos[[#All],[Llave]:[Por Definir4]],13,0),"No encontrado")="","-",_xlfn.IFNA(VLOOKUP(C50,BaseDatos[[#All],[Llave]:[Por Definir4]],13,0),"-")))</f>
        <v/>
      </c>
      <c r="G50" s="43" t="str">
        <f>IF(C50="","",IF(_xlfn.IFNA(VLOOKUP(C50,BaseDatos[[#All],[Llave]:[Objetivo Geográfico]],2,0),"No encontrado")="","-",_xlfn.IFNA(VLOOKUP(C50,BaseDatos[[#All],[Llave]:[Objetivo Geográfico]],2,0),"No encontrado")))</f>
        <v/>
      </c>
      <c r="H50" s="43" t="str">
        <f>IF(D50="","",IF(_xlfn.IFNA(VLOOKUP(D50,BaseDatos[[#All],[Llave]:[Objetivo Geográfico]],11,0),"No disponible en la Base de Datos")="","-",_xlfn.IFNA(VLOOKUP(D50,BaseDatos[[#All],[Llave]:[Objetivo Geográfico]],11,0),"No disponible en la Base de Datos")))</f>
        <v/>
      </c>
      <c r="I50" s="43" t="str">
        <f>IF(C50="","",IF(_xlfn.IFNA(VLOOKUP(C50,BaseDatos[[#All],[Llave]:[Objetivo Geográfico]],12,0),"No encontrado")="","-",_xlfn.IFNA(VLOOKUP(C50,BaseDatos[[#All],[Llave]:[Objetivo Geográfico]],12,0),"-")))</f>
        <v/>
      </c>
      <c r="J50" s="2" t="str">
        <f>IF(C50="","",IF(_xlfn.IFNA(VLOOKUP(C50,BaseDatos[[#All],[Llave]:[Por Definir4]],14,0),"No encontrado")="","-",_xlfn.IFNA(VLOOKUP(C50,BaseDatos[[#All],[Llave]:[Objetivo Geográfico]],14,0),"-")))</f>
        <v/>
      </c>
      <c r="K50" s="2" t="str">
        <f>IF(C50="","",IF(_xlfn.IFNA(VLOOKUP(C50,BaseDatos[[#All],[Llave]:[Por Definir4]],15,0),"No encontrado")="","-",_xlfn.IFNA(VLOOKUP(C50,BaseDatos[[#All],[Llave]:[Objetivo Geográfico]],15,0),"-")))</f>
        <v/>
      </c>
      <c r="L50" s="2" t="str">
        <f>IF(C50="","",IF(_xlfn.IFNA(VLOOKUP(C50,BaseDatos[[#All],[Llave]:[Por Definir4]],16,0),"No encontrado")="","-",_xlfn.IFNA(VLOOKUP(C50,BaseDatos[[#All],[Llave]:[Objetivo Geográfico]],16,0),"-")))</f>
        <v/>
      </c>
      <c r="M50" s="2" t="str">
        <f>IF(C50="","",IF(_xlfn.IFNA(VLOOKUP(C50,BaseDatos[[#All],[Llave]:[Por Definir4]],17,0),"No encontrado")="","-",_xlfn.IFNA(VLOOKUP(C50,BaseDatos[[#All],[Llave]:[Objetivo Geográfico]],17,0),"-")))</f>
        <v/>
      </c>
    </row>
    <row r="51" spans="1:13" x14ac:dyDescent="0.35">
      <c r="A51" s="44"/>
      <c r="B51" s="46"/>
      <c r="C51" s="44"/>
      <c r="D51" s="46"/>
      <c r="E51" s="43" t="str">
        <f>IF(C51="","",IF(_xlfn.IFNA(VLOOKUP(C51,BaseDatos[[#All],[Llave]:[Objetivo Geográfico]],6,0),"No encontrado")="","-",_xlfn.IFNA(VLOOKUP(C51,BaseDatos[[#All],[Llave]:[Objetivo Geográfico]],6,0),"-")))</f>
        <v/>
      </c>
      <c r="F51" s="45" t="str">
        <f>IF(C51="","",IF(_xlfn.IFNA(VLOOKUP(C51,BaseDatos[[#All],[Llave]:[Por Definir4]],13,0),"No encontrado")="","-",_xlfn.IFNA(VLOOKUP(C51,BaseDatos[[#All],[Llave]:[Por Definir4]],13,0),"-")))</f>
        <v/>
      </c>
      <c r="G51" s="43" t="str">
        <f>IF(C51="","",IF(_xlfn.IFNA(VLOOKUP(C51,BaseDatos[[#All],[Llave]:[Objetivo Geográfico]],2,0),"No encontrado")="","-",_xlfn.IFNA(VLOOKUP(C51,BaseDatos[[#All],[Llave]:[Objetivo Geográfico]],2,0),"No encontrado")))</f>
        <v/>
      </c>
      <c r="H51" s="43" t="str">
        <f>IF(D51="","",IF(_xlfn.IFNA(VLOOKUP(D51,BaseDatos[[#All],[Llave]:[Objetivo Geográfico]],11,0),"No disponible en la Base de Datos")="","-",_xlfn.IFNA(VLOOKUP(D51,BaseDatos[[#All],[Llave]:[Objetivo Geográfico]],11,0),"No disponible en la Base de Datos")))</f>
        <v/>
      </c>
      <c r="I51" s="43" t="str">
        <f>IF(C51="","",IF(_xlfn.IFNA(VLOOKUP(C51,BaseDatos[[#All],[Llave]:[Objetivo Geográfico]],12,0),"No encontrado")="","-",_xlfn.IFNA(VLOOKUP(C51,BaseDatos[[#All],[Llave]:[Objetivo Geográfico]],12,0),"-")))</f>
        <v/>
      </c>
      <c r="J51" s="2" t="str">
        <f>IF(C51="","",IF(_xlfn.IFNA(VLOOKUP(C51,BaseDatos[[#All],[Llave]:[Por Definir4]],14,0),"No encontrado")="","-",_xlfn.IFNA(VLOOKUP(C51,BaseDatos[[#All],[Llave]:[Objetivo Geográfico]],14,0),"-")))</f>
        <v/>
      </c>
      <c r="K51" s="2" t="str">
        <f>IF(C51="","",IF(_xlfn.IFNA(VLOOKUP(C51,BaseDatos[[#All],[Llave]:[Por Definir4]],15,0),"No encontrado")="","-",_xlfn.IFNA(VLOOKUP(C51,BaseDatos[[#All],[Llave]:[Objetivo Geográfico]],15,0),"-")))</f>
        <v/>
      </c>
      <c r="L51" s="2" t="str">
        <f>IF(C51="","",IF(_xlfn.IFNA(VLOOKUP(C51,BaseDatos[[#All],[Llave]:[Por Definir4]],16,0),"No encontrado")="","-",_xlfn.IFNA(VLOOKUP(C51,BaseDatos[[#All],[Llave]:[Objetivo Geográfico]],16,0),"-")))</f>
        <v/>
      </c>
      <c r="M51" s="2" t="str">
        <f>IF(C51="","",IF(_xlfn.IFNA(VLOOKUP(C51,BaseDatos[[#All],[Llave]:[Por Definir4]],17,0),"No encontrado")="","-",_xlfn.IFNA(VLOOKUP(C51,BaseDatos[[#All],[Llave]:[Objetivo Geográfico]],17,0),"-")))</f>
        <v/>
      </c>
    </row>
    <row r="52" spans="1:13" x14ac:dyDescent="0.35">
      <c r="A52" s="44"/>
      <c r="B52" s="46"/>
      <c r="C52" s="44"/>
      <c r="D52" s="46"/>
      <c r="E52" s="43" t="str">
        <f>IF(C52="","",IF(_xlfn.IFNA(VLOOKUP(C52,BaseDatos[[#All],[Llave]:[Objetivo Geográfico]],6,0),"No encontrado")="","-",_xlfn.IFNA(VLOOKUP(C52,BaseDatos[[#All],[Llave]:[Objetivo Geográfico]],6,0),"-")))</f>
        <v/>
      </c>
      <c r="F52" s="45" t="str">
        <f>IF(C52="","",IF(_xlfn.IFNA(VLOOKUP(C52,BaseDatos[[#All],[Llave]:[Por Definir4]],13,0),"No encontrado")="","-",_xlfn.IFNA(VLOOKUP(C52,BaseDatos[[#All],[Llave]:[Por Definir4]],13,0),"-")))</f>
        <v/>
      </c>
      <c r="G52" s="43" t="str">
        <f>IF(C52="","",IF(_xlfn.IFNA(VLOOKUP(C52,BaseDatos[[#All],[Llave]:[Objetivo Geográfico]],2,0),"No encontrado")="","-",_xlfn.IFNA(VLOOKUP(C52,BaseDatos[[#All],[Llave]:[Objetivo Geográfico]],2,0),"No encontrado")))</f>
        <v/>
      </c>
      <c r="H52" s="43" t="str">
        <f>IF(D52="","",IF(_xlfn.IFNA(VLOOKUP(D52,BaseDatos[[#All],[Llave]:[Objetivo Geográfico]],11,0),"No disponible en la Base de Datos")="","-",_xlfn.IFNA(VLOOKUP(D52,BaseDatos[[#All],[Llave]:[Objetivo Geográfico]],11,0),"No disponible en la Base de Datos")))</f>
        <v/>
      </c>
      <c r="I52" s="43" t="str">
        <f>IF(C52="","",IF(_xlfn.IFNA(VLOOKUP(C52,BaseDatos[[#All],[Llave]:[Objetivo Geográfico]],12,0),"No encontrado")="","-",_xlfn.IFNA(VLOOKUP(C52,BaseDatos[[#All],[Llave]:[Objetivo Geográfico]],12,0),"-")))</f>
        <v/>
      </c>
      <c r="J52" s="2" t="str">
        <f>IF(C52="","",IF(_xlfn.IFNA(VLOOKUP(C52,BaseDatos[[#All],[Llave]:[Por Definir4]],14,0),"No encontrado")="","-",_xlfn.IFNA(VLOOKUP(C52,BaseDatos[[#All],[Llave]:[Objetivo Geográfico]],14,0),"-")))</f>
        <v/>
      </c>
      <c r="K52" s="2" t="str">
        <f>IF(C52="","",IF(_xlfn.IFNA(VLOOKUP(C52,BaseDatos[[#All],[Llave]:[Por Definir4]],15,0),"No encontrado")="","-",_xlfn.IFNA(VLOOKUP(C52,BaseDatos[[#All],[Llave]:[Objetivo Geográfico]],15,0),"-")))</f>
        <v/>
      </c>
      <c r="L52" s="2" t="str">
        <f>IF(C52="","",IF(_xlfn.IFNA(VLOOKUP(C52,BaseDatos[[#All],[Llave]:[Por Definir4]],16,0),"No encontrado")="","-",_xlfn.IFNA(VLOOKUP(C52,BaseDatos[[#All],[Llave]:[Objetivo Geográfico]],16,0),"-")))</f>
        <v/>
      </c>
      <c r="M52" s="2" t="str">
        <f>IF(C52="","",IF(_xlfn.IFNA(VLOOKUP(C52,BaseDatos[[#All],[Llave]:[Por Definir4]],17,0),"No encontrado")="","-",_xlfn.IFNA(VLOOKUP(C52,BaseDatos[[#All],[Llave]:[Objetivo Geográfico]],17,0),"-")))</f>
        <v/>
      </c>
    </row>
    <row r="53" spans="1:13" x14ac:dyDescent="0.35">
      <c r="A53" s="44"/>
      <c r="B53" s="46"/>
      <c r="C53" s="44"/>
      <c r="D53" s="46"/>
      <c r="E53" s="43" t="str">
        <f>IF(C53="","",IF(_xlfn.IFNA(VLOOKUP(C53,BaseDatos[[#All],[Llave]:[Objetivo Geográfico]],6,0),"No encontrado")="","-",_xlfn.IFNA(VLOOKUP(C53,BaseDatos[[#All],[Llave]:[Objetivo Geográfico]],6,0),"-")))</f>
        <v/>
      </c>
      <c r="F53" s="45" t="str">
        <f>IF(C53="","",IF(_xlfn.IFNA(VLOOKUP(C53,BaseDatos[[#All],[Llave]:[Por Definir4]],13,0),"No encontrado")="","-",_xlfn.IFNA(VLOOKUP(C53,BaseDatos[[#All],[Llave]:[Por Definir4]],13,0),"-")))</f>
        <v/>
      </c>
      <c r="G53" s="43" t="str">
        <f>IF(C53="","",IF(_xlfn.IFNA(VLOOKUP(C53,BaseDatos[[#All],[Llave]:[Objetivo Geográfico]],2,0),"No encontrado")="","-",_xlfn.IFNA(VLOOKUP(C53,BaseDatos[[#All],[Llave]:[Objetivo Geográfico]],2,0),"No encontrado")))</f>
        <v/>
      </c>
      <c r="H53" s="43" t="str">
        <f>IF(D53="","",IF(_xlfn.IFNA(VLOOKUP(D53,BaseDatos[[#All],[Llave]:[Objetivo Geográfico]],11,0),"No disponible en la Base de Datos")="","-",_xlfn.IFNA(VLOOKUP(D53,BaseDatos[[#All],[Llave]:[Objetivo Geográfico]],11,0),"No disponible en la Base de Datos")))</f>
        <v/>
      </c>
      <c r="I53" s="43" t="str">
        <f>IF(C53="","",IF(_xlfn.IFNA(VLOOKUP(C53,BaseDatos[[#All],[Llave]:[Objetivo Geográfico]],12,0),"No encontrado")="","-",_xlfn.IFNA(VLOOKUP(C53,BaseDatos[[#All],[Llave]:[Objetivo Geográfico]],12,0),"-")))</f>
        <v/>
      </c>
      <c r="J53" s="2" t="str">
        <f>IF(C53="","",IF(_xlfn.IFNA(VLOOKUP(C53,BaseDatos[[#All],[Llave]:[Por Definir4]],14,0),"No encontrado")="","-",_xlfn.IFNA(VLOOKUP(C53,BaseDatos[[#All],[Llave]:[Objetivo Geográfico]],14,0),"-")))</f>
        <v/>
      </c>
      <c r="K53" s="2" t="str">
        <f>IF(C53="","",IF(_xlfn.IFNA(VLOOKUP(C53,BaseDatos[[#All],[Llave]:[Por Definir4]],15,0),"No encontrado")="","-",_xlfn.IFNA(VLOOKUP(C53,BaseDatos[[#All],[Llave]:[Objetivo Geográfico]],15,0),"-")))</f>
        <v/>
      </c>
      <c r="L53" s="2" t="str">
        <f>IF(C53="","",IF(_xlfn.IFNA(VLOOKUP(C53,BaseDatos[[#All],[Llave]:[Por Definir4]],16,0),"No encontrado")="","-",_xlfn.IFNA(VLOOKUP(C53,BaseDatos[[#All],[Llave]:[Objetivo Geográfico]],16,0),"-")))</f>
        <v/>
      </c>
      <c r="M53" s="2" t="str">
        <f>IF(C53="","",IF(_xlfn.IFNA(VLOOKUP(C53,BaseDatos[[#All],[Llave]:[Por Definir4]],17,0),"No encontrado")="","-",_xlfn.IFNA(VLOOKUP(C53,BaseDatos[[#All],[Llave]:[Objetivo Geográfico]],17,0),"-")))</f>
        <v/>
      </c>
    </row>
    <row r="54" spans="1:13" x14ac:dyDescent="0.35">
      <c r="A54" s="44"/>
      <c r="B54" s="46"/>
      <c r="C54" s="44"/>
      <c r="D54" s="46"/>
      <c r="E54" s="43" t="str">
        <f>IF(C54="","",IF(_xlfn.IFNA(VLOOKUP(C54,BaseDatos[[#All],[Llave]:[Objetivo Geográfico]],6,0),"No encontrado")="","-",_xlfn.IFNA(VLOOKUP(C54,BaseDatos[[#All],[Llave]:[Objetivo Geográfico]],6,0),"-")))</f>
        <v/>
      </c>
      <c r="F54" s="45" t="str">
        <f>IF(C54="","",IF(_xlfn.IFNA(VLOOKUP(C54,BaseDatos[[#All],[Llave]:[Por Definir4]],13,0),"No encontrado")="","-",_xlfn.IFNA(VLOOKUP(C54,BaseDatos[[#All],[Llave]:[Por Definir4]],13,0),"-")))</f>
        <v/>
      </c>
      <c r="G54" s="43" t="str">
        <f>IF(C54="","",IF(_xlfn.IFNA(VLOOKUP(C54,BaseDatos[[#All],[Llave]:[Objetivo Geográfico]],2,0),"No encontrado")="","-",_xlfn.IFNA(VLOOKUP(C54,BaseDatos[[#All],[Llave]:[Objetivo Geográfico]],2,0),"No encontrado")))</f>
        <v/>
      </c>
      <c r="H54" s="43" t="str">
        <f>IF(D54="","",IF(_xlfn.IFNA(VLOOKUP(D54,BaseDatos[[#All],[Llave]:[Objetivo Geográfico]],11,0),"No disponible en la Base de Datos")="","-",_xlfn.IFNA(VLOOKUP(D54,BaseDatos[[#All],[Llave]:[Objetivo Geográfico]],11,0),"No disponible en la Base de Datos")))</f>
        <v/>
      </c>
      <c r="I54" s="43" t="str">
        <f>IF(C54="","",IF(_xlfn.IFNA(VLOOKUP(C54,BaseDatos[[#All],[Llave]:[Objetivo Geográfico]],12,0),"No encontrado")="","-",_xlfn.IFNA(VLOOKUP(C54,BaseDatos[[#All],[Llave]:[Objetivo Geográfico]],12,0),"-")))</f>
        <v/>
      </c>
      <c r="J54" s="2" t="str">
        <f>IF(C54="","",IF(_xlfn.IFNA(VLOOKUP(C54,BaseDatos[[#All],[Llave]:[Por Definir4]],14,0),"No encontrado")="","-",_xlfn.IFNA(VLOOKUP(C54,BaseDatos[[#All],[Llave]:[Objetivo Geográfico]],14,0),"-")))</f>
        <v/>
      </c>
      <c r="K54" s="2" t="str">
        <f>IF(C54="","",IF(_xlfn.IFNA(VLOOKUP(C54,BaseDatos[[#All],[Llave]:[Por Definir4]],15,0),"No encontrado")="","-",_xlfn.IFNA(VLOOKUP(C54,BaseDatos[[#All],[Llave]:[Objetivo Geográfico]],15,0),"-")))</f>
        <v/>
      </c>
      <c r="L54" s="2" t="str">
        <f>IF(C54="","",IF(_xlfn.IFNA(VLOOKUP(C54,BaseDatos[[#All],[Llave]:[Por Definir4]],16,0),"No encontrado")="","-",_xlfn.IFNA(VLOOKUP(C54,BaseDatos[[#All],[Llave]:[Objetivo Geográfico]],16,0),"-")))</f>
        <v/>
      </c>
      <c r="M54" s="2" t="str">
        <f>IF(C54="","",IF(_xlfn.IFNA(VLOOKUP(C54,BaseDatos[[#All],[Llave]:[Por Definir4]],17,0),"No encontrado")="","-",_xlfn.IFNA(VLOOKUP(C54,BaseDatos[[#All],[Llave]:[Objetivo Geográfico]],17,0),"-")))</f>
        <v/>
      </c>
    </row>
    <row r="55" spans="1:13" x14ac:dyDescent="0.35">
      <c r="A55" s="44"/>
      <c r="B55" s="46"/>
      <c r="C55" s="44"/>
      <c r="D55" s="46"/>
      <c r="E55" s="43" t="str">
        <f>IF(C55="","",IF(_xlfn.IFNA(VLOOKUP(C55,BaseDatos[[#All],[Llave]:[Objetivo Geográfico]],6,0),"No encontrado")="","-",_xlfn.IFNA(VLOOKUP(C55,BaseDatos[[#All],[Llave]:[Objetivo Geográfico]],6,0),"-")))</f>
        <v/>
      </c>
      <c r="F55" s="45" t="str">
        <f>IF(C55="","",IF(_xlfn.IFNA(VLOOKUP(C55,BaseDatos[[#All],[Llave]:[Por Definir4]],13,0),"No encontrado")="","-",_xlfn.IFNA(VLOOKUP(C55,BaseDatos[[#All],[Llave]:[Por Definir4]],13,0),"-")))</f>
        <v/>
      </c>
      <c r="G55" s="43" t="str">
        <f>IF(C55="","",IF(_xlfn.IFNA(VLOOKUP(C55,BaseDatos[[#All],[Llave]:[Objetivo Geográfico]],2,0),"No encontrado")="","-",_xlfn.IFNA(VLOOKUP(C55,BaseDatos[[#All],[Llave]:[Objetivo Geográfico]],2,0),"No encontrado")))</f>
        <v/>
      </c>
      <c r="H55" s="43" t="str">
        <f>IF(D55="","",IF(_xlfn.IFNA(VLOOKUP(D55,BaseDatos[[#All],[Llave]:[Objetivo Geográfico]],11,0),"No disponible en la Base de Datos")="","-",_xlfn.IFNA(VLOOKUP(D55,BaseDatos[[#All],[Llave]:[Objetivo Geográfico]],11,0),"No disponible en la Base de Datos")))</f>
        <v/>
      </c>
      <c r="I55" s="43" t="str">
        <f>IF(C55="","",IF(_xlfn.IFNA(VLOOKUP(C55,BaseDatos[[#All],[Llave]:[Objetivo Geográfico]],12,0),"No encontrado")="","-",_xlfn.IFNA(VLOOKUP(C55,BaseDatos[[#All],[Llave]:[Objetivo Geográfico]],12,0),"-")))</f>
        <v/>
      </c>
      <c r="J55" s="2" t="str">
        <f>IF(C55="","",IF(_xlfn.IFNA(VLOOKUP(C55,BaseDatos[[#All],[Llave]:[Por Definir4]],14,0),"No encontrado")="","-",_xlfn.IFNA(VLOOKUP(C55,BaseDatos[[#All],[Llave]:[Objetivo Geográfico]],14,0),"-")))</f>
        <v/>
      </c>
      <c r="K55" s="2" t="str">
        <f>IF(C55="","",IF(_xlfn.IFNA(VLOOKUP(C55,BaseDatos[[#All],[Llave]:[Por Definir4]],15,0),"No encontrado")="","-",_xlfn.IFNA(VLOOKUP(C55,BaseDatos[[#All],[Llave]:[Objetivo Geográfico]],15,0),"-")))</f>
        <v/>
      </c>
      <c r="L55" s="2" t="str">
        <f>IF(C55="","",IF(_xlfn.IFNA(VLOOKUP(C55,BaseDatos[[#All],[Llave]:[Por Definir4]],16,0),"No encontrado")="","-",_xlfn.IFNA(VLOOKUP(C55,BaseDatos[[#All],[Llave]:[Objetivo Geográfico]],16,0),"-")))</f>
        <v/>
      </c>
      <c r="M55" s="2" t="str">
        <f>IF(C55="","",IF(_xlfn.IFNA(VLOOKUP(C55,BaseDatos[[#All],[Llave]:[Por Definir4]],17,0),"No encontrado")="","-",_xlfn.IFNA(VLOOKUP(C55,BaseDatos[[#All],[Llave]:[Objetivo Geográfico]],17,0),"-")))</f>
        <v/>
      </c>
    </row>
    <row r="56" spans="1:13" x14ac:dyDescent="0.35">
      <c r="A56" s="44"/>
      <c r="B56" s="46"/>
      <c r="C56" s="44"/>
      <c r="D56" s="46"/>
      <c r="E56" s="43" t="str">
        <f>IF(C56="","",IF(_xlfn.IFNA(VLOOKUP(C56,BaseDatos[[#All],[Llave]:[Objetivo Geográfico]],6,0),"No encontrado")="","-",_xlfn.IFNA(VLOOKUP(C56,BaseDatos[[#All],[Llave]:[Objetivo Geográfico]],6,0),"-")))</f>
        <v/>
      </c>
      <c r="F56" s="45" t="str">
        <f>IF(C56="","",IF(_xlfn.IFNA(VLOOKUP(C56,BaseDatos[[#All],[Llave]:[Por Definir4]],13,0),"No encontrado")="","-",_xlfn.IFNA(VLOOKUP(C56,BaseDatos[[#All],[Llave]:[Por Definir4]],13,0),"-")))</f>
        <v/>
      </c>
      <c r="G56" s="43" t="str">
        <f>IF(C56="","",IF(_xlfn.IFNA(VLOOKUP(C56,BaseDatos[[#All],[Llave]:[Objetivo Geográfico]],2,0),"No encontrado")="","-",_xlfn.IFNA(VLOOKUP(C56,BaseDatos[[#All],[Llave]:[Objetivo Geográfico]],2,0),"No encontrado")))</f>
        <v/>
      </c>
      <c r="H56" s="43" t="str">
        <f>IF(D56="","",IF(_xlfn.IFNA(VLOOKUP(D56,BaseDatos[[#All],[Llave]:[Objetivo Geográfico]],11,0),"No disponible en la Base de Datos")="","-",_xlfn.IFNA(VLOOKUP(D56,BaseDatos[[#All],[Llave]:[Objetivo Geográfico]],11,0),"No disponible en la Base de Datos")))</f>
        <v/>
      </c>
      <c r="I56" s="43" t="str">
        <f>IF(C56="","",IF(_xlfn.IFNA(VLOOKUP(C56,BaseDatos[[#All],[Llave]:[Objetivo Geográfico]],12,0),"No encontrado")="","-",_xlfn.IFNA(VLOOKUP(C56,BaseDatos[[#All],[Llave]:[Objetivo Geográfico]],12,0),"-")))</f>
        <v/>
      </c>
      <c r="J56" s="2" t="str">
        <f>IF(C56="","",IF(_xlfn.IFNA(VLOOKUP(C56,BaseDatos[[#All],[Llave]:[Por Definir4]],14,0),"No encontrado")="","-",_xlfn.IFNA(VLOOKUP(C56,BaseDatos[[#All],[Llave]:[Objetivo Geográfico]],14,0),"-")))</f>
        <v/>
      </c>
      <c r="K56" s="2" t="str">
        <f>IF(C56="","",IF(_xlfn.IFNA(VLOOKUP(C56,BaseDatos[[#All],[Llave]:[Por Definir4]],15,0),"No encontrado")="","-",_xlfn.IFNA(VLOOKUP(C56,BaseDatos[[#All],[Llave]:[Objetivo Geográfico]],15,0),"-")))</f>
        <v/>
      </c>
      <c r="L56" s="2" t="str">
        <f>IF(C56="","",IF(_xlfn.IFNA(VLOOKUP(C56,BaseDatos[[#All],[Llave]:[Por Definir4]],16,0),"No encontrado")="","-",_xlfn.IFNA(VLOOKUP(C56,BaseDatos[[#All],[Llave]:[Objetivo Geográfico]],16,0),"-")))</f>
        <v/>
      </c>
      <c r="M56" s="2" t="str">
        <f>IF(C56="","",IF(_xlfn.IFNA(VLOOKUP(C56,BaseDatos[[#All],[Llave]:[Por Definir4]],17,0),"No encontrado")="","-",_xlfn.IFNA(VLOOKUP(C56,BaseDatos[[#All],[Llave]:[Objetivo Geográfico]],17,0),"-")))</f>
        <v/>
      </c>
    </row>
    <row r="57" spans="1:13" x14ac:dyDescent="0.35">
      <c r="A57" s="44"/>
      <c r="B57" s="46"/>
      <c r="C57" s="44"/>
      <c r="D57" s="46"/>
      <c r="E57" s="43" t="str">
        <f>IF(C57="","",IF(_xlfn.IFNA(VLOOKUP(C57,BaseDatos[[#All],[Llave]:[Objetivo Geográfico]],6,0),"No encontrado")="","-",_xlfn.IFNA(VLOOKUP(C57,BaseDatos[[#All],[Llave]:[Objetivo Geográfico]],6,0),"-")))</f>
        <v/>
      </c>
      <c r="F57" s="45" t="str">
        <f>IF(C57="","",IF(_xlfn.IFNA(VLOOKUP(C57,BaseDatos[[#All],[Llave]:[Por Definir4]],13,0),"No encontrado")="","-",_xlfn.IFNA(VLOOKUP(C57,BaseDatos[[#All],[Llave]:[Por Definir4]],13,0),"-")))</f>
        <v/>
      </c>
      <c r="G57" s="43" t="str">
        <f>IF(C57="","",IF(_xlfn.IFNA(VLOOKUP(C57,BaseDatos[[#All],[Llave]:[Objetivo Geográfico]],2,0),"No encontrado")="","-",_xlfn.IFNA(VLOOKUP(C57,BaseDatos[[#All],[Llave]:[Objetivo Geográfico]],2,0),"No encontrado")))</f>
        <v/>
      </c>
      <c r="H57" s="43" t="str">
        <f>IF(D57="","",IF(_xlfn.IFNA(VLOOKUP(D57,BaseDatos[[#All],[Llave]:[Objetivo Geográfico]],11,0),"No disponible en la Base de Datos")="","-",_xlfn.IFNA(VLOOKUP(D57,BaseDatos[[#All],[Llave]:[Objetivo Geográfico]],11,0),"No disponible en la Base de Datos")))</f>
        <v/>
      </c>
      <c r="I57" s="43" t="str">
        <f>IF(C57="","",IF(_xlfn.IFNA(VLOOKUP(C57,BaseDatos[[#All],[Llave]:[Objetivo Geográfico]],12,0),"No encontrado")="","-",_xlfn.IFNA(VLOOKUP(C57,BaseDatos[[#All],[Llave]:[Objetivo Geográfico]],12,0),"-")))</f>
        <v/>
      </c>
      <c r="J57" s="2" t="str">
        <f>IF(C57="","",IF(_xlfn.IFNA(VLOOKUP(C57,BaseDatos[[#All],[Llave]:[Por Definir4]],14,0),"No encontrado")="","-",_xlfn.IFNA(VLOOKUP(C57,BaseDatos[[#All],[Llave]:[Objetivo Geográfico]],14,0),"-")))</f>
        <v/>
      </c>
      <c r="K57" s="2" t="str">
        <f>IF(C57="","",IF(_xlfn.IFNA(VLOOKUP(C57,BaseDatos[[#All],[Llave]:[Por Definir4]],15,0),"No encontrado")="","-",_xlfn.IFNA(VLOOKUP(C57,BaseDatos[[#All],[Llave]:[Objetivo Geográfico]],15,0),"-")))</f>
        <v/>
      </c>
      <c r="L57" s="2" t="str">
        <f>IF(C57="","",IF(_xlfn.IFNA(VLOOKUP(C57,BaseDatos[[#All],[Llave]:[Por Definir4]],16,0),"No encontrado")="","-",_xlfn.IFNA(VLOOKUP(C57,BaseDatos[[#All],[Llave]:[Objetivo Geográfico]],16,0),"-")))</f>
        <v/>
      </c>
      <c r="M57" s="2" t="str">
        <f>IF(C57="","",IF(_xlfn.IFNA(VLOOKUP(C57,BaseDatos[[#All],[Llave]:[Por Definir4]],17,0),"No encontrado")="","-",_xlfn.IFNA(VLOOKUP(C57,BaseDatos[[#All],[Llave]:[Objetivo Geográfico]],17,0),"-")))</f>
        <v/>
      </c>
    </row>
    <row r="58" spans="1:13" x14ac:dyDescent="0.35">
      <c r="A58" s="44"/>
      <c r="B58" s="46"/>
      <c r="C58" s="44"/>
      <c r="D58" s="46"/>
      <c r="E58" s="43" t="str">
        <f>IF(C58="","",IF(_xlfn.IFNA(VLOOKUP(C58,BaseDatos[[#All],[Llave]:[Objetivo Geográfico]],6,0),"No encontrado")="","-",_xlfn.IFNA(VLOOKUP(C58,BaseDatos[[#All],[Llave]:[Objetivo Geográfico]],6,0),"-")))</f>
        <v/>
      </c>
      <c r="F58" s="45" t="str">
        <f>IF(C58="","",IF(_xlfn.IFNA(VLOOKUP(C58,BaseDatos[[#All],[Llave]:[Por Definir4]],13,0),"No encontrado")="","-",_xlfn.IFNA(VLOOKUP(C58,BaseDatos[[#All],[Llave]:[Por Definir4]],13,0),"-")))</f>
        <v/>
      </c>
      <c r="G58" s="43" t="str">
        <f>IF(C58="","",IF(_xlfn.IFNA(VLOOKUP(C58,BaseDatos[[#All],[Llave]:[Objetivo Geográfico]],2,0),"No encontrado")="","-",_xlfn.IFNA(VLOOKUP(C58,BaseDatos[[#All],[Llave]:[Objetivo Geográfico]],2,0),"No encontrado")))</f>
        <v/>
      </c>
      <c r="H58" s="43" t="str">
        <f>IF(D58="","",IF(_xlfn.IFNA(VLOOKUP(D58,BaseDatos[[#All],[Llave]:[Objetivo Geográfico]],11,0),"No disponible en la Base de Datos")="","-",_xlfn.IFNA(VLOOKUP(D58,BaseDatos[[#All],[Llave]:[Objetivo Geográfico]],11,0),"No disponible en la Base de Datos")))</f>
        <v/>
      </c>
      <c r="I58" s="43" t="str">
        <f>IF(C58="","",IF(_xlfn.IFNA(VLOOKUP(C58,BaseDatos[[#All],[Llave]:[Objetivo Geográfico]],12,0),"No encontrado")="","-",_xlfn.IFNA(VLOOKUP(C58,BaseDatos[[#All],[Llave]:[Objetivo Geográfico]],12,0),"-")))</f>
        <v/>
      </c>
      <c r="J58" s="2" t="str">
        <f>IF(C58="","",IF(_xlfn.IFNA(VLOOKUP(C58,BaseDatos[[#All],[Llave]:[Por Definir4]],14,0),"No encontrado")="","-",_xlfn.IFNA(VLOOKUP(C58,BaseDatos[[#All],[Llave]:[Objetivo Geográfico]],14,0),"-")))</f>
        <v/>
      </c>
      <c r="K58" s="2" t="str">
        <f>IF(C58="","",IF(_xlfn.IFNA(VLOOKUP(C58,BaseDatos[[#All],[Llave]:[Por Definir4]],15,0),"No encontrado")="","-",_xlfn.IFNA(VLOOKUP(C58,BaseDatos[[#All],[Llave]:[Objetivo Geográfico]],15,0),"-")))</f>
        <v/>
      </c>
      <c r="L58" s="2" t="str">
        <f>IF(C58="","",IF(_xlfn.IFNA(VLOOKUP(C58,BaseDatos[[#All],[Llave]:[Por Definir4]],16,0),"No encontrado")="","-",_xlfn.IFNA(VLOOKUP(C58,BaseDatos[[#All],[Llave]:[Objetivo Geográfico]],16,0),"-")))</f>
        <v/>
      </c>
      <c r="M58" s="2" t="str">
        <f>IF(C58="","",IF(_xlfn.IFNA(VLOOKUP(C58,BaseDatos[[#All],[Llave]:[Por Definir4]],17,0),"No encontrado")="","-",_xlfn.IFNA(VLOOKUP(C58,BaseDatos[[#All],[Llave]:[Objetivo Geográfico]],17,0),"-")))</f>
        <v/>
      </c>
    </row>
    <row r="59" spans="1:13" x14ac:dyDescent="0.35">
      <c r="A59" s="44"/>
      <c r="B59" s="46"/>
      <c r="C59" s="44"/>
      <c r="D59" s="46"/>
      <c r="E59" s="43" t="str">
        <f>IF(C59="","",IF(_xlfn.IFNA(VLOOKUP(C59,BaseDatos[[#All],[Llave]:[Objetivo Geográfico]],6,0),"No encontrado")="","-",_xlfn.IFNA(VLOOKUP(C59,BaseDatos[[#All],[Llave]:[Objetivo Geográfico]],6,0),"-")))</f>
        <v/>
      </c>
      <c r="F59" s="45" t="str">
        <f>IF(C59="","",IF(_xlfn.IFNA(VLOOKUP(C59,BaseDatos[[#All],[Llave]:[Por Definir4]],13,0),"No encontrado")="","-",_xlfn.IFNA(VLOOKUP(C59,BaseDatos[[#All],[Llave]:[Por Definir4]],13,0),"-")))</f>
        <v/>
      </c>
      <c r="G59" s="43" t="str">
        <f>IF(C59="","",IF(_xlfn.IFNA(VLOOKUP(C59,BaseDatos[[#All],[Llave]:[Objetivo Geográfico]],2,0),"No encontrado")="","-",_xlfn.IFNA(VLOOKUP(C59,BaseDatos[[#All],[Llave]:[Objetivo Geográfico]],2,0),"No encontrado")))</f>
        <v/>
      </c>
      <c r="H59" s="43" t="str">
        <f>IF(D59="","",IF(_xlfn.IFNA(VLOOKUP(D59,BaseDatos[[#All],[Llave]:[Objetivo Geográfico]],11,0),"No disponible en la Base de Datos")="","-",_xlfn.IFNA(VLOOKUP(D59,BaseDatos[[#All],[Llave]:[Objetivo Geográfico]],11,0),"No disponible en la Base de Datos")))</f>
        <v/>
      </c>
      <c r="I59" s="43" t="str">
        <f>IF(C59="","",IF(_xlfn.IFNA(VLOOKUP(C59,BaseDatos[[#All],[Llave]:[Objetivo Geográfico]],12,0),"No encontrado")="","-",_xlfn.IFNA(VLOOKUP(C59,BaseDatos[[#All],[Llave]:[Objetivo Geográfico]],12,0),"-")))</f>
        <v/>
      </c>
      <c r="J59" s="2" t="str">
        <f>IF(C59="","",IF(_xlfn.IFNA(VLOOKUP(C59,BaseDatos[[#All],[Llave]:[Por Definir4]],14,0),"No encontrado")="","-",_xlfn.IFNA(VLOOKUP(C59,BaseDatos[[#All],[Llave]:[Objetivo Geográfico]],14,0),"-")))</f>
        <v/>
      </c>
      <c r="K59" s="2" t="str">
        <f>IF(C59="","",IF(_xlfn.IFNA(VLOOKUP(C59,BaseDatos[[#All],[Llave]:[Por Definir4]],15,0),"No encontrado")="","-",_xlfn.IFNA(VLOOKUP(C59,BaseDatos[[#All],[Llave]:[Objetivo Geográfico]],15,0),"-")))</f>
        <v/>
      </c>
      <c r="L59" s="2" t="str">
        <f>IF(C59="","",IF(_xlfn.IFNA(VLOOKUP(C59,BaseDatos[[#All],[Llave]:[Por Definir4]],16,0),"No encontrado")="","-",_xlfn.IFNA(VLOOKUP(C59,BaseDatos[[#All],[Llave]:[Objetivo Geográfico]],16,0),"-")))</f>
        <v/>
      </c>
      <c r="M59" s="2" t="str">
        <f>IF(C59="","",IF(_xlfn.IFNA(VLOOKUP(C59,BaseDatos[[#All],[Llave]:[Por Definir4]],17,0),"No encontrado")="","-",_xlfn.IFNA(VLOOKUP(C59,BaseDatos[[#All],[Llave]:[Objetivo Geográfico]],17,0),"-")))</f>
        <v/>
      </c>
    </row>
    <row r="60" spans="1:13" x14ac:dyDescent="0.35">
      <c r="A60" s="44"/>
      <c r="B60" s="46"/>
      <c r="C60" s="44"/>
      <c r="D60" s="46"/>
      <c r="E60" s="43" t="str">
        <f>IF(C60="","",IF(_xlfn.IFNA(VLOOKUP(C60,BaseDatos[[#All],[Llave]:[Objetivo Geográfico]],6,0),"No encontrado")="","-",_xlfn.IFNA(VLOOKUP(C60,BaseDatos[[#All],[Llave]:[Objetivo Geográfico]],6,0),"-")))</f>
        <v/>
      </c>
      <c r="F60" s="45" t="str">
        <f>IF(C60="","",IF(_xlfn.IFNA(VLOOKUP(C60,BaseDatos[[#All],[Llave]:[Por Definir4]],13,0),"No encontrado")="","-",_xlfn.IFNA(VLOOKUP(C60,BaseDatos[[#All],[Llave]:[Por Definir4]],13,0),"-")))</f>
        <v/>
      </c>
      <c r="G60" s="43" t="str">
        <f>IF(C60="","",IF(_xlfn.IFNA(VLOOKUP(C60,BaseDatos[[#All],[Llave]:[Objetivo Geográfico]],2,0),"No encontrado")="","-",_xlfn.IFNA(VLOOKUP(C60,BaseDatos[[#All],[Llave]:[Objetivo Geográfico]],2,0),"No encontrado")))</f>
        <v/>
      </c>
      <c r="H60" s="43" t="str">
        <f>IF(D60="","",IF(_xlfn.IFNA(VLOOKUP(D60,BaseDatos[[#All],[Llave]:[Objetivo Geográfico]],11,0),"No disponible en la Base de Datos")="","-",_xlfn.IFNA(VLOOKUP(D60,BaseDatos[[#All],[Llave]:[Objetivo Geográfico]],11,0),"No disponible en la Base de Datos")))</f>
        <v/>
      </c>
      <c r="I60" s="43" t="str">
        <f>IF(C60="","",IF(_xlfn.IFNA(VLOOKUP(C60,BaseDatos[[#All],[Llave]:[Objetivo Geográfico]],12,0),"No encontrado")="","-",_xlfn.IFNA(VLOOKUP(C60,BaseDatos[[#All],[Llave]:[Objetivo Geográfico]],12,0),"-")))</f>
        <v/>
      </c>
      <c r="J60" s="2" t="str">
        <f>IF(C60="","",IF(_xlfn.IFNA(VLOOKUP(C60,BaseDatos[[#All],[Llave]:[Por Definir4]],14,0),"No encontrado")="","-",_xlfn.IFNA(VLOOKUP(C60,BaseDatos[[#All],[Llave]:[Objetivo Geográfico]],14,0),"-")))</f>
        <v/>
      </c>
      <c r="K60" s="2" t="str">
        <f>IF(C60="","",IF(_xlfn.IFNA(VLOOKUP(C60,BaseDatos[[#All],[Llave]:[Por Definir4]],15,0),"No encontrado")="","-",_xlfn.IFNA(VLOOKUP(C60,BaseDatos[[#All],[Llave]:[Objetivo Geográfico]],15,0),"-")))</f>
        <v/>
      </c>
      <c r="L60" s="2" t="str">
        <f>IF(C60="","",IF(_xlfn.IFNA(VLOOKUP(C60,BaseDatos[[#All],[Llave]:[Por Definir4]],16,0),"No encontrado")="","-",_xlfn.IFNA(VLOOKUP(C60,BaseDatos[[#All],[Llave]:[Objetivo Geográfico]],16,0),"-")))</f>
        <v/>
      </c>
      <c r="M60" s="2" t="str">
        <f>IF(C60="","",IF(_xlfn.IFNA(VLOOKUP(C60,BaseDatos[[#All],[Llave]:[Por Definir4]],17,0),"No encontrado")="","-",_xlfn.IFNA(VLOOKUP(C60,BaseDatos[[#All],[Llave]:[Objetivo Geográfico]],17,0),"-")))</f>
        <v/>
      </c>
    </row>
    <row r="61" spans="1:13" x14ac:dyDescent="0.35">
      <c r="A61" s="44"/>
      <c r="B61" s="46"/>
      <c r="C61" s="44"/>
      <c r="D61" s="46"/>
      <c r="E61" s="43" t="str">
        <f>IF(C61="","",IF(_xlfn.IFNA(VLOOKUP(C61,BaseDatos[[#All],[Llave]:[Objetivo Geográfico]],6,0),"No encontrado")="","-",_xlfn.IFNA(VLOOKUP(C61,BaseDatos[[#All],[Llave]:[Objetivo Geográfico]],6,0),"-")))</f>
        <v/>
      </c>
      <c r="F61" s="45" t="str">
        <f>IF(C61="","",IF(_xlfn.IFNA(VLOOKUP(C61,BaseDatos[[#All],[Llave]:[Por Definir4]],13,0),"No encontrado")="","-",_xlfn.IFNA(VLOOKUP(C61,BaseDatos[[#All],[Llave]:[Por Definir4]],13,0),"-")))</f>
        <v/>
      </c>
      <c r="G61" s="43" t="str">
        <f>IF(C61="","",IF(_xlfn.IFNA(VLOOKUP(C61,BaseDatos[[#All],[Llave]:[Objetivo Geográfico]],2,0),"No encontrado")="","-",_xlfn.IFNA(VLOOKUP(C61,BaseDatos[[#All],[Llave]:[Objetivo Geográfico]],2,0),"No encontrado")))</f>
        <v/>
      </c>
      <c r="H61" s="43" t="str">
        <f>IF(D61="","",IF(_xlfn.IFNA(VLOOKUP(D61,BaseDatos[[#All],[Llave]:[Objetivo Geográfico]],11,0),"No disponible en la Base de Datos")="","-",_xlfn.IFNA(VLOOKUP(D61,BaseDatos[[#All],[Llave]:[Objetivo Geográfico]],11,0),"No disponible en la Base de Datos")))</f>
        <v/>
      </c>
      <c r="I61" s="43" t="str">
        <f>IF(C61="","",IF(_xlfn.IFNA(VLOOKUP(C61,BaseDatos[[#All],[Llave]:[Objetivo Geográfico]],12,0),"No encontrado")="","-",_xlfn.IFNA(VLOOKUP(C61,BaseDatos[[#All],[Llave]:[Objetivo Geográfico]],12,0),"-")))</f>
        <v/>
      </c>
      <c r="J61" s="2" t="str">
        <f>IF(C61="","",IF(_xlfn.IFNA(VLOOKUP(C61,BaseDatos[[#All],[Llave]:[Por Definir4]],14,0),"No encontrado")="","-",_xlfn.IFNA(VLOOKUP(C61,BaseDatos[[#All],[Llave]:[Objetivo Geográfico]],14,0),"-")))</f>
        <v/>
      </c>
      <c r="K61" s="2" t="str">
        <f>IF(C61="","",IF(_xlfn.IFNA(VLOOKUP(C61,BaseDatos[[#All],[Llave]:[Por Definir4]],15,0),"No encontrado")="","-",_xlfn.IFNA(VLOOKUP(C61,BaseDatos[[#All],[Llave]:[Objetivo Geográfico]],15,0),"-")))</f>
        <v/>
      </c>
      <c r="L61" s="2" t="str">
        <f>IF(C61="","",IF(_xlfn.IFNA(VLOOKUP(C61,BaseDatos[[#All],[Llave]:[Por Definir4]],16,0),"No encontrado")="","-",_xlfn.IFNA(VLOOKUP(C61,BaseDatos[[#All],[Llave]:[Objetivo Geográfico]],16,0),"-")))</f>
        <v/>
      </c>
      <c r="M61" s="2" t="str">
        <f>IF(C61="","",IF(_xlfn.IFNA(VLOOKUP(C61,BaseDatos[[#All],[Llave]:[Por Definir4]],17,0),"No encontrado")="","-",_xlfn.IFNA(VLOOKUP(C61,BaseDatos[[#All],[Llave]:[Objetivo Geográfico]],17,0),"-")))</f>
        <v/>
      </c>
    </row>
    <row r="62" spans="1:13" x14ac:dyDescent="0.35">
      <c r="A62" s="44"/>
      <c r="B62" s="46"/>
      <c r="C62" s="44"/>
      <c r="D62" s="46"/>
      <c r="E62" s="43" t="str">
        <f>IF(C62="","",IF(_xlfn.IFNA(VLOOKUP(C62,BaseDatos[[#All],[Llave]:[Objetivo Geográfico]],6,0),"No encontrado")="","-",_xlfn.IFNA(VLOOKUP(C62,BaseDatos[[#All],[Llave]:[Objetivo Geográfico]],6,0),"-")))</f>
        <v/>
      </c>
      <c r="F62" s="45" t="str">
        <f>IF(C62="","",IF(_xlfn.IFNA(VLOOKUP(C62,BaseDatos[[#All],[Llave]:[Por Definir4]],13,0),"No encontrado")="","-",_xlfn.IFNA(VLOOKUP(C62,BaseDatos[[#All],[Llave]:[Por Definir4]],13,0),"-")))</f>
        <v/>
      </c>
      <c r="G62" s="43" t="str">
        <f>IF(C62="","",IF(_xlfn.IFNA(VLOOKUP(C62,BaseDatos[[#All],[Llave]:[Objetivo Geográfico]],2,0),"No encontrado")="","-",_xlfn.IFNA(VLOOKUP(C62,BaseDatos[[#All],[Llave]:[Objetivo Geográfico]],2,0),"No encontrado")))</f>
        <v/>
      </c>
      <c r="H62" s="43" t="str">
        <f>IF(D62="","",IF(_xlfn.IFNA(VLOOKUP(D62,BaseDatos[[#All],[Llave]:[Objetivo Geográfico]],11,0),"No disponible en la Base de Datos")="","-",_xlfn.IFNA(VLOOKUP(D62,BaseDatos[[#All],[Llave]:[Objetivo Geográfico]],11,0),"No disponible en la Base de Datos")))</f>
        <v/>
      </c>
      <c r="I62" s="43" t="str">
        <f>IF(C62="","",IF(_xlfn.IFNA(VLOOKUP(C62,BaseDatos[[#All],[Llave]:[Objetivo Geográfico]],12,0),"No encontrado")="","-",_xlfn.IFNA(VLOOKUP(C62,BaseDatos[[#All],[Llave]:[Objetivo Geográfico]],12,0),"-")))</f>
        <v/>
      </c>
      <c r="J62" s="2" t="str">
        <f>IF(C62="","",IF(_xlfn.IFNA(VLOOKUP(C62,BaseDatos[[#All],[Llave]:[Por Definir4]],14,0),"No encontrado")="","-",_xlfn.IFNA(VLOOKUP(C62,BaseDatos[[#All],[Llave]:[Objetivo Geográfico]],14,0),"-")))</f>
        <v/>
      </c>
      <c r="K62" s="2" t="str">
        <f>IF(C62="","",IF(_xlfn.IFNA(VLOOKUP(C62,BaseDatos[[#All],[Llave]:[Por Definir4]],15,0),"No encontrado")="","-",_xlfn.IFNA(VLOOKUP(C62,BaseDatos[[#All],[Llave]:[Objetivo Geográfico]],15,0),"-")))</f>
        <v/>
      </c>
      <c r="L62" s="2" t="str">
        <f>IF(C62="","",IF(_xlfn.IFNA(VLOOKUP(C62,BaseDatos[[#All],[Llave]:[Por Definir4]],16,0),"No encontrado")="","-",_xlfn.IFNA(VLOOKUP(C62,BaseDatos[[#All],[Llave]:[Objetivo Geográfico]],16,0),"-")))</f>
        <v/>
      </c>
      <c r="M62" s="2" t="str">
        <f>IF(C62="","",IF(_xlfn.IFNA(VLOOKUP(C62,BaseDatos[[#All],[Llave]:[Por Definir4]],17,0),"No encontrado")="","-",_xlfn.IFNA(VLOOKUP(C62,BaseDatos[[#All],[Llave]:[Objetivo Geográfico]],17,0),"-")))</f>
        <v/>
      </c>
    </row>
    <row r="63" spans="1:13" x14ac:dyDescent="0.35">
      <c r="A63" s="44"/>
      <c r="B63" s="46"/>
      <c r="C63" s="44"/>
      <c r="D63" s="46"/>
      <c r="E63" s="43" t="str">
        <f>IF(C63="","",IF(_xlfn.IFNA(VLOOKUP(C63,BaseDatos[[#All],[Llave]:[Objetivo Geográfico]],6,0),"No encontrado")="","-",_xlfn.IFNA(VLOOKUP(C63,BaseDatos[[#All],[Llave]:[Objetivo Geográfico]],6,0),"-")))</f>
        <v/>
      </c>
      <c r="F63" s="45" t="str">
        <f>IF(C63="","",IF(_xlfn.IFNA(VLOOKUP(C63,BaseDatos[[#All],[Llave]:[Por Definir4]],13,0),"No encontrado")="","-",_xlfn.IFNA(VLOOKUP(C63,BaseDatos[[#All],[Llave]:[Por Definir4]],13,0),"-")))</f>
        <v/>
      </c>
      <c r="G63" s="43" t="str">
        <f>IF(C63="","",IF(_xlfn.IFNA(VLOOKUP(C63,BaseDatos[[#All],[Llave]:[Objetivo Geográfico]],2,0),"No encontrado")="","-",_xlfn.IFNA(VLOOKUP(C63,BaseDatos[[#All],[Llave]:[Objetivo Geográfico]],2,0),"No encontrado")))</f>
        <v/>
      </c>
      <c r="H63" s="43" t="str">
        <f>IF(D63="","",IF(_xlfn.IFNA(VLOOKUP(D63,BaseDatos[[#All],[Llave]:[Objetivo Geográfico]],11,0),"No disponible en la Base de Datos")="","-",_xlfn.IFNA(VLOOKUP(D63,BaseDatos[[#All],[Llave]:[Objetivo Geográfico]],11,0),"No disponible en la Base de Datos")))</f>
        <v/>
      </c>
      <c r="I63" s="43" t="str">
        <f>IF(C63="","",IF(_xlfn.IFNA(VLOOKUP(C63,BaseDatos[[#All],[Llave]:[Objetivo Geográfico]],12,0),"No encontrado")="","-",_xlfn.IFNA(VLOOKUP(C63,BaseDatos[[#All],[Llave]:[Objetivo Geográfico]],12,0),"-")))</f>
        <v/>
      </c>
      <c r="J63" s="2" t="str">
        <f>IF(C63="","",IF(_xlfn.IFNA(VLOOKUP(C63,BaseDatos[[#All],[Llave]:[Por Definir4]],14,0),"No encontrado")="","-",_xlfn.IFNA(VLOOKUP(C63,BaseDatos[[#All],[Llave]:[Objetivo Geográfico]],14,0),"-")))</f>
        <v/>
      </c>
      <c r="K63" s="2" t="str">
        <f>IF(C63="","",IF(_xlfn.IFNA(VLOOKUP(C63,BaseDatos[[#All],[Llave]:[Por Definir4]],15,0),"No encontrado")="","-",_xlfn.IFNA(VLOOKUP(C63,BaseDatos[[#All],[Llave]:[Objetivo Geográfico]],15,0),"-")))</f>
        <v/>
      </c>
      <c r="L63" s="2" t="str">
        <f>IF(C63="","",IF(_xlfn.IFNA(VLOOKUP(C63,BaseDatos[[#All],[Llave]:[Por Definir4]],16,0),"No encontrado")="","-",_xlfn.IFNA(VLOOKUP(C63,BaseDatos[[#All],[Llave]:[Objetivo Geográfico]],16,0),"-")))</f>
        <v/>
      </c>
      <c r="M63" s="2" t="str">
        <f>IF(C63="","",IF(_xlfn.IFNA(VLOOKUP(C63,BaseDatos[[#All],[Llave]:[Por Definir4]],17,0),"No encontrado")="","-",_xlfn.IFNA(VLOOKUP(C63,BaseDatos[[#All],[Llave]:[Objetivo Geográfico]],17,0),"-")))</f>
        <v/>
      </c>
    </row>
    <row r="64" spans="1:13" x14ac:dyDescent="0.35">
      <c r="A64" s="44"/>
      <c r="B64" s="46"/>
      <c r="C64" s="44"/>
      <c r="D64" s="46"/>
      <c r="E64" s="43" t="str">
        <f>IF(C64="","",IF(_xlfn.IFNA(VLOOKUP(C64,BaseDatos[[#All],[Llave]:[Objetivo Geográfico]],6,0),"No encontrado")="","-",_xlfn.IFNA(VLOOKUP(C64,BaseDatos[[#All],[Llave]:[Objetivo Geográfico]],6,0),"-")))</f>
        <v/>
      </c>
      <c r="F64" s="45" t="str">
        <f>IF(C64="","",IF(_xlfn.IFNA(VLOOKUP(C64,BaseDatos[[#All],[Llave]:[Por Definir4]],13,0),"No encontrado")="","-",_xlfn.IFNA(VLOOKUP(C64,BaseDatos[[#All],[Llave]:[Por Definir4]],13,0),"-")))</f>
        <v/>
      </c>
      <c r="G64" s="43" t="str">
        <f>IF(C64="","",IF(_xlfn.IFNA(VLOOKUP(C64,BaseDatos[[#All],[Llave]:[Objetivo Geográfico]],2,0),"No encontrado")="","-",_xlfn.IFNA(VLOOKUP(C64,BaseDatos[[#All],[Llave]:[Objetivo Geográfico]],2,0),"No encontrado")))</f>
        <v/>
      </c>
      <c r="H64" s="43" t="str">
        <f>IF(D64="","",IF(_xlfn.IFNA(VLOOKUP(D64,BaseDatos[[#All],[Llave]:[Objetivo Geográfico]],11,0),"No disponible en la Base de Datos")="","-",_xlfn.IFNA(VLOOKUP(D64,BaseDatos[[#All],[Llave]:[Objetivo Geográfico]],11,0),"No disponible en la Base de Datos")))</f>
        <v/>
      </c>
      <c r="I64" s="43" t="str">
        <f>IF(C64="","",IF(_xlfn.IFNA(VLOOKUP(C64,BaseDatos[[#All],[Llave]:[Objetivo Geográfico]],12,0),"No encontrado")="","-",_xlfn.IFNA(VLOOKUP(C64,BaseDatos[[#All],[Llave]:[Objetivo Geográfico]],12,0),"-")))</f>
        <v/>
      </c>
      <c r="J64" s="2" t="str">
        <f>IF(C64="","",IF(_xlfn.IFNA(VLOOKUP(C64,BaseDatos[[#All],[Llave]:[Por Definir4]],14,0),"No encontrado")="","-",_xlfn.IFNA(VLOOKUP(C64,BaseDatos[[#All],[Llave]:[Objetivo Geográfico]],14,0),"-")))</f>
        <v/>
      </c>
      <c r="K64" s="2" t="str">
        <f>IF(C64="","",IF(_xlfn.IFNA(VLOOKUP(C64,BaseDatos[[#All],[Llave]:[Por Definir4]],15,0),"No encontrado")="","-",_xlfn.IFNA(VLOOKUP(C64,BaseDatos[[#All],[Llave]:[Objetivo Geográfico]],15,0),"-")))</f>
        <v/>
      </c>
      <c r="L64" s="2" t="str">
        <f>IF(C64="","",IF(_xlfn.IFNA(VLOOKUP(C64,BaseDatos[[#All],[Llave]:[Por Definir4]],16,0),"No encontrado")="","-",_xlfn.IFNA(VLOOKUP(C64,BaseDatos[[#All],[Llave]:[Objetivo Geográfico]],16,0),"-")))</f>
        <v/>
      </c>
      <c r="M64" s="2" t="str">
        <f>IF(C64="","",IF(_xlfn.IFNA(VLOOKUP(C64,BaseDatos[[#All],[Llave]:[Por Definir4]],17,0),"No encontrado")="","-",_xlfn.IFNA(VLOOKUP(C64,BaseDatos[[#All],[Llave]:[Objetivo Geográfico]],17,0),"-")))</f>
        <v/>
      </c>
    </row>
    <row r="65" spans="1:13" x14ac:dyDescent="0.35">
      <c r="A65" s="44"/>
      <c r="B65" s="46"/>
      <c r="C65" s="44"/>
      <c r="D65" s="46"/>
      <c r="E65" s="43" t="str">
        <f>IF(C65="","",IF(_xlfn.IFNA(VLOOKUP(C65,BaseDatos[[#All],[Llave]:[Objetivo Geográfico]],6,0),"No encontrado")="","-",_xlfn.IFNA(VLOOKUP(C65,BaseDatos[[#All],[Llave]:[Objetivo Geográfico]],6,0),"-")))</f>
        <v/>
      </c>
      <c r="F65" s="45" t="str">
        <f>IF(C65="","",IF(_xlfn.IFNA(VLOOKUP(C65,BaseDatos[[#All],[Llave]:[Por Definir4]],13,0),"No encontrado")="","-",_xlfn.IFNA(VLOOKUP(C65,BaseDatos[[#All],[Llave]:[Por Definir4]],13,0),"-")))</f>
        <v/>
      </c>
      <c r="G65" s="43" t="str">
        <f>IF(C65="","",IF(_xlfn.IFNA(VLOOKUP(C65,BaseDatos[[#All],[Llave]:[Objetivo Geográfico]],2,0),"No encontrado")="","-",_xlfn.IFNA(VLOOKUP(C65,BaseDatos[[#All],[Llave]:[Objetivo Geográfico]],2,0),"No encontrado")))</f>
        <v/>
      </c>
      <c r="H65" s="43" t="str">
        <f>IF(D65="","",IF(_xlfn.IFNA(VLOOKUP(D65,BaseDatos[[#All],[Llave]:[Objetivo Geográfico]],11,0),"No disponible en la Base de Datos")="","-",_xlfn.IFNA(VLOOKUP(D65,BaseDatos[[#All],[Llave]:[Objetivo Geográfico]],11,0),"No disponible en la Base de Datos")))</f>
        <v/>
      </c>
      <c r="I65" s="43" t="str">
        <f>IF(C65="","",IF(_xlfn.IFNA(VLOOKUP(C65,BaseDatos[[#All],[Llave]:[Objetivo Geográfico]],12,0),"No encontrado")="","-",_xlfn.IFNA(VLOOKUP(C65,BaseDatos[[#All],[Llave]:[Objetivo Geográfico]],12,0),"-")))</f>
        <v/>
      </c>
      <c r="J65" s="2" t="str">
        <f>IF(C65="","",IF(_xlfn.IFNA(VLOOKUP(C65,BaseDatos[[#All],[Llave]:[Por Definir4]],14,0),"No encontrado")="","-",_xlfn.IFNA(VLOOKUP(C65,BaseDatos[[#All],[Llave]:[Objetivo Geográfico]],14,0),"-")))</f>
        <v/>
      </c>
      <c r="K65" s="2" t="str">
        <f>IF(C65="","",IF(_xlfn.IFNA(VLOOKUP(C65,BaseDatos[[#All],[Llave]:[Por Definir4]],15,0),"No encontrado")="","-",_xlfn.IFNA(VLOOKUP(C65,BaseDatos[[#All],[Llave]:[Objetivo Geográfico]],15,0),"-")))</f>
        <v/>
      </c>
      <c r="L65" s="2" t="str">
        <f>IF(C65="","",IF(_xlfn.IFNA(VLOOKUP(C65,BaseDatos[[#All],[Llave]:[Por Definir4]],16,0),"No encontrado")="","-",_xlfn.IFNA(VLOOKUP(C65,BaseDatos[[#All],[Llave]:[Objetivo Geográfico]],16,0),"-")))</f>
        <v/>
      </c>
      <c r="M65" s="2" t="str">
        <f>IF(C65="","",IF(_xlfn.IFNA(VLOOKUP(C65,BaseDatos[[#All],[Llave]:[Por Definir4]],17,0),"No encontrado")="","-",_xlfn.IFNA(VLOOKUP(C65,BaseDatos[[#All],[Llave]:[Objetivo Geográfico]],17,0),"-")))</f>
        <v/>
      </c>
    </row>
    <row r="66" spans="1:13" x14ac:dyDescent="0.35">
      <c r="A66" s="44"/>
      <c r="B66" s="46"/>
      <c r="C66" s="44"/>
      <c r="D66" s="46"/>
      <c r="E66" s="43" t="str">
        <f>IF(C66="","",IF(_xlfn.IFNA(VLOOKUP(C66,BaseDatos[[#All],[Llave]:[Objetivo Geográfico]],6,0),"No encontrado")="","-",_xlfn.IFNA(VLOOKUP(C66,BaseDatos[[#All],[Llave]:[Objetivo Geográfico]],6,0),"-")))</f>
        <v/>
      </c>
      <c r="F66" s="45" t="str">
        <f>IF(C66="","",IF(_xlfn.IFNA(VLOOKUP(C66,BaseDatos[[#All],[Llave]:[Por Definir4]],13,0),"No encontrado")="","-",_xlfn.IFNA(VLOOKUP(C66,BaseDatos[[#All],[Llave]:[Por Definir4]],13,0),"-")))</f>
        <v/>
      </c>
      <c r="G66" s="43" t="str">
        <f>IF(C66="","",IF(_xlfn.IFNA(VLOOKUP(C66,BaseDatos[[#All],[Llave]:[Objetivo Geográfico]],2,0),"No encontrado")="","-",_xlfn.IFNA(VLOOKUP(C66,BaseDatos[[#All],[Llave]:[Objetivo Geográfico]],2,0),"No encontrado")))</f>
        <v/>
      </c>
      <c r="H66" s="43" t="str">
        <f>IF(D66="","",IF(_xlfn.IFNA(VLOOKUP(D66,BaseDatos[[#All],[Llave]:[Objetivo Geográfico]],11,0),"No disponible en la Base de Datos")="","-",_xlfn.IFNA(VLOOKUP(D66,BaseDatos[[#All],[Llave]:[Objetivo Geográfico]],11,0),"No disponible en la Base de Datos")))</f>
        <v/>
      </c>
      <c r="I66" s="43" t="str">
        <f>IF(C66="","",IF(_xlfn.IFNA(VLOOKUP(C66,BaseDatos[[#All],[Llave]:[Objetivo Geográfico]],12,0),"No encontrado")="","-",_xlfn.IFNA(VLOOKUP(C66,BaseDatos[[#All],[Llave]:[Objetivo Geográfico]],12,0),"-")))</f>
        <v/>
      </c>
      <c r="J66" s="2" t="str">
        <f>IF(C66="","",IF(_xlfn.IFNA(VLOOKUP(C66,BaseDatos[[#All],[Llave]:[Por Definir4]],14,0),"No encontrado")="","-",_xlfn.IFNA(VLOOKUP(C66,BaseDatos[[#All],[Llave]:[Objetivo Geográfico]],14,0),"-")))</f>
        <v/>
      </c>
      <c r="K66" s="2" t="str">
        <f>IF(C66="","",IF(_xlfn.IFNA(VLOOKUP(C66,BaseDatos[[#All],[Llave]:[Por Definir4]],15,0),"No encontrado")="","-",_xlfn.IFNA(VLOOKUP(C66,BaseDatos[[#All],[Llave]:[Objetivo Geográfico]],15,0),"-")))</f>
        <v/>
      </c>
      <c r="L66" s="2" t="str">
        <f>IF(C66="","",IF(_xlfn.IFNA(VLOOKUP(C66,BaseDatos[[#All],[Llave]:[Por Definir4]],16,0),"No encontrado")="","-",_xlfn.IFNA(VLOOKUP(C66,BaseDatos[[#All],[Llave]:[Objetivo Geográfico]],16,0),"-")))</f>
        <v/>
      </c>
      <c r="M66" s="2" t="str">
        <f>IF(C66="","",IF(_xlfn.IFNA(VLOOKUP(C66,BaseDatos[[#All],[Llave]:[Por Definir4]],17,0),"No encontrado")="","-",_xlfn.IFNA(VLOOKUP(C66,BaseDatos[[#All],[Llave]:[Objetivo Geográfico]],17,0),"-")))</f>
        <v/>
      </c>
    </row>
    <row r="67" spans="1:13" x14ac:dyDescent="0.35">
      <c r="A67" s="44"/>
      <c r="B67" s="46"/>
      <c r="C67" s="44"/>
      <c r="D67" s="46"/>
      <c r="E67" s="43" t="str">
        <f>IF(C67="","",IF(_xlfn.IFNA(VLOOKUP(C67,BaseDatos[[#All],[Llave]:[Objetivo Geográfico]],6,0),"No encontrado")="","-",_xlfn.IFNA(VLOOKUP(C67,BaseDatos[[#All],[Llave]:[Objetivo Geográfico]],6,0),"-")))</f>
        <v/>
      </c>
      <c r="F67" s="45" t="str">
        <f>IF(C67="","",IF(_xlfn.IFNA(VLOOKUP(C67,BaseDatos[[#All],[Llave]:[Por Definir4]],13,0),"No encontrado")="","-",_xlfn.IFNA(VLOOKUP(C67,BaseDatos[[#All],[Llave]:[Por Definir4]],13,0),"-")))</f>
        <v/>
      </c>
      <c r="G67" s="43" t="str">
        <f>IF(C67="","",IF(_xlfn.IFNA(VLOOKUP(C67,BaseDatos[[#All],[Llave]:[Objetivo Geográfico]],2,0),"No encontrado")="","-",_xlfn.IFNA(VLOOKUP(C67,BaseDatos[[#All],[Llave]:[Objetivo Geográfico]],2,0),"No encontrado")))</f>
        <v/>
      </c>
      <c r="H67" s="43" t="str">
        <f>IF(D67="","",IF(_xlfn.IFNA(VLOOKUP(D67,BaseDatos[[#All],[Llave]:[Objetivo Geográfico]],11,0),"No disponible en la Base de Datos")="","-",_xlfn.IFNA(VLOOKUP(D67,BaseDatos[[#All],[Llave]:[Objetivo Geográfico]],11,0),"No disponible en la Base de Datos")))</f>
        <v/>
      </c>
      <c r="I67" s="43" t="str">
        <f>IF(C67="","",IF(_xlfn.IFNA(VLOOKUP(C67,BaseDatos[[#All],[Llave]:[Objetivo Geográfico]],12,0),"No encontrado")="","-",_xlfn.IFNA(VLOOKUP(C67,BaseDatos[[#All],[Llave]:[Objetivo Geográfico]],12,0),"-")))</f>
        <v/>
      </c>
      <c r="J67" s="2" t="str">
        <f>IF(C67="","",IF(_xlfn.IFNA(VLOOKUP(C67,BaseDatos[[#All],[Llave]:[Por Definir4]],14,0),"No encontrado")="","-",_xlfn.IFNA(VLOOKUP(C67,BaseDatos[[#All],[Llave]:[Objetivo Geográfico]],14,0),"-")))</f>
        <v/>
      </c>
      <c r="K67" s="2" t="str">
        <f>IF(C67="","",IF(_xlfn.IFNA(VLOOKUP(C67,BaseDatos[[#All],[Llave]:[Por Definir4]],15,0),"No encontrado")="","-",_xlfn.IFNA(VLOOKUP(C67,BaseDatos[[#All],[Llave]:[Objetivo Geográfico]],15,0),"-")))</f>
        <v/>
      </c>
      <c r="L67" s="2" t="str">
        <f>IF(C67="","",IF(_xlfn.IFNA(VLOOKUP(C67,BaseDatos[[#All],[Llave]:[Por Definir4]],16,0),"No encontrado")="","-",_xlfn.IFNA(VLOOKUP(C67,BaseDatos[[#All],[Llave]:[Objetivo Geográfico]],16,0),"-")))</f>
        <v/>
      </c>
      <c r="M67" s="2" t="str">
        <f>IF(C67="","",IF(_xlfn.IFNA(VLOOKUP(C67,BaseDatos[[#All],[Llave]:[Por Definir4]],17,0),"No encontrado")="","-",_xlfn.IFNA(VLOOKUP(C67,BaseDatos[[#All],[Llave]:[Objetivo Geográfico]],17,0),"-")))</f>
        <v/>
      </c>
    </row>
    <row r="68" spans="1:13" x14ac:dyDescent="0.35">
      <c r="A68" s="44"/>
      <c r="B68" s="46"/>
      <c r="C68" s="44"/>
      <c r="D68" s="46"/>
      <c r="E68" s="43" t="str">
        <f>IF(C68="","",IF(_xlfn.IFNA(VLOOKUP(C68,BaseDatos[[#All],[Llave]:[Objetivo Geográfico]],6,0),"No encontrado")="","-",_xlfn.IFNA(VLOOKUP(C68,BaseDatos[[#All],[Llave]:[Objetivo Geográfico]],6,0),"-")))</f>
        <v/>
      </c>
      <c r="F68" s="45" t="str">
        <f>IF(C68="","",IF(_xlfn.IFNA(VLOOKUP(C68,BaseDatos[[#All],[Llave]:[Por Definir4]],13,0),"No encontrado")="","-",_xlfn.IFNA(VLOOKUP(C68,BaseDatos[[#All],[Llave]:[Por Definir4]],13,0),"-")))</f>
        <v/>
      </c>
      <c r="G68" s="43" t="str">
        <f>IF(C68="","",IF(_xlfn.IFNA(VLOOKUP(C68,BaseDatos[[#All],[Llave]:[Objetivo Geográfico]],2,0),"No encontrado")="","-",_xlfn.IFNA(VLOOKUP(C68,BaseDatos[[#All],[Llave]:[Objetivo Geográfico]],2,0),"No encontrado")))</f>
        <v/>
      </c>
      <c r="H68" s="43" t="str">
        <f>IF(D68="","",IF(_xlfn.IFNA(VLOOKUP(D68,BaseDatos[[#All],[Llave]:[Objetivo Geográfico]],11,0),"No disponible en la Base de Datos")="","-",_xlfn.IFNA(VLOOKUP(D68,BaseDatos[[#All],[Llave]:[Objetivo Geográfico]],11,0),"No disponible en la Base de Datos")))</f>
        <v/>
      </c>
      <c r="I68" s="43" t="str">
        <f>IF(C68="","",IF(_xlfn.IFNA(VLOOKUP(C68,BaseDatos[[#All],[Llave]:[Objetivo Geográfico]],12,0),"No encontrado")="","-",_xlfn.IFNA(VLOOKUP(C68,BaseDatos[[#All],[Llave]:[Objetivo Geográfico]],12,0),"-")))</f>
        <v/>
      </c>
      <c r="J68" s="2" t="str">
        <f>IF(C68="","",IF(_xlfn.IFNA(VLOOKUP(C68,BaseDatos[[#All],[Llave]:[Por Definir4]],14,0),"No encontrado")="","-",_xlfn.IFNA(VLOOKUP(C68,BaseDatos[[#All],[Llave]:[Objetivo Geográfico]],14,0),"-")))</f>
        <v/>
      </c>
      <c r="K68" s="2" t="str">
        <f>IF(C68="","",IF(_xlfn.IFNA(VLOOKUP(C68,BaseDatos[[#All],[Llave]:[Por Definir4]],15,0),"No encontrado")="","-",_xlfn.IFNA(VLOOKUP(C68,BaseDatos[[#All],[Llave]:[Objetivo Geográfico]],15,0),"-")))</f>
        <v/>
      </c>
      <c r="L68" s="2" t="str">
        <f>IF(C68="","",IF(_xlfn.IFNA(VLOOKUP(C68,BaseDatos[[#All],[Llave]:[Por Definir4]],16,0),"No encontrado")="","-",_xlfn.IFNA(VLOOKUP(C68,BaseDatos[[#All],[Llave]:[Objetivo Geográfico]],16,0),"-")))</f>
        <v/>
      </c>
      <c r="M68" s="2" t="str">
        <f>IF(C68="","",IF(_xlfn.IFNA(VLOOKUP(C68,BaseDatos[[#All],[Llave]:[Por Definir4]],17,0),"No encontrado")="","-",_xlfn.IFNA(VLOOKUP(C68,BaseDatos[[#All],[Llave]:[Objetivo Geográfico]],17,0),"-")))</f>
        <v/>
      </c>
    </row>
    <row r="69" spans="1:13" x14ac:dyDescent="0.35">
      <c r="A69" s="44"/>
      <c r="B69" s="46"/>
      <c r="C69" s="44"/>
      <c r="D69" s="46"/>
      <c r="E69" s="43" t="str">
        <f>IF(C69="","",IF(_xlfn.IFNA(VLOOKUP(C69,BaseDatos[[#All],[Llave]:[Objetivo Geográfico]],6,0),"No encontrado")="","-",_xlfn.IFNA(VLOOKUP(C69,BaseDatos[[#All],[Llave]:[Objetivo Geográfico]],6,0),"-")))</f>
        <v/>
      </c>
      <c r="F69" s="45" t="str">
        <f>IF(C69="","",IF(_xlfn.IFNA(VLOOKUP(C69,BaseDatos[[#All],[Llave]:[Por Definir4]],13,0),"No encontrado")="","-",_xlfn.IFNA(VLOOKUP(C69,BaseDatos[[#All],[Llave]:[Por Definir4]],13,0),"-")))</f>
        <v/>
      </c>
      <c r="G69" s="43" t="str">
        <f>IF(C69="","",IF(_xlfn.IFNA(VLOOKUP(C69,BaseDatos[[#All],[Llave]:[Objetivo Geográfico]],2,0),"No encontrado")="","-",_xlfn.IFNA(VLOOKUP(C69,BaseDatos[[#All],[Llave]:[Objetivo Geográfico]],2,0),"No encontrado")))</f>
        <v/>
      </c>
      <c r="H69" s="43" t="str">
        <f>IF(D69="","",IF(_xlfn.IFNA(VLOOKUP(D69,BaseDatos[[#All],[Llave]:[Objetivo Geográfico]],11,0),"No disponible en la Base de Datos")="","-",_xlfn.IFNA(VLOOKUP(D69,BaseDatos[[#All],[Llave]:[Objetivo Geográfico]],11,0),"No disponible en la Base de Datos")))</f>
        <v/>
      </c>
      <c r="I69" s="43" t="str">
        <f>IF(C69="","",IF(_xlfn.IFNA(VLOOKUP(C69,BaseDatos[[#All],[Llave]:[Objetivo Geográfico]],12,0),"No encontrado")="","-",_xlfn.IFNA(VLOOKUP(C69,BaseDatos[[#All],[Llave]:[Objetivo Geográfico]],12,0),"-")))</f>
        <v/>
      </c>
      <c r="J69" s="2" t="str">
        <f>IF(C69="","",IF(_xlfn.IFNA(VLOOKUP(C69,BaseDatos[[#All],[Llave]:[Por Definir4]],14,0),"No encontrado")="","-",_xlfn.IFNA(VLOOKUP(C69,BaseDatos[[#All],[Llave]:[Objetivo Geográfico]],14,0),"-")))</f>
        <v/>
      </c>
      <c r="K69" s="2" t="str">
        <f>IF(C69="","",IF(_xlfn.IFNA(VLOOKUP(C69,BaseDatos[[#All],[Llave]:[Por Definir4]],15,0),"No encontrado")="","-",_xlfn.IFNA(VLOOKUP(C69,BaseDatos[[#All],[Llave]:[Objetivo Geográfico]],15,0),"-")))</f>
        <v/>
      </c>
      <c r="L69" s="2" t="str">
        <f>IF(C69="","",IF(_xlfn.IFNA(VLOOKUP(C69,BaseDatos[[#All],[Llave]:[Por Definir4]],16,0),"No encontrado")="","-",_xlfn.IFNA(VLOOKUP(C69,BaseDatos[[#All],[Llave]:[Objetivo Geográfico]],16,0),"-")))</f>
        <v/>
      </c>
      <c r="M69" s="2" t="str">
        <f>IF(C69="","",IF(_xlfn.IFNA(VLOOKUP(C69,BaseDatos[[#All],[Llave]:[Por Definir4]],17,0),"No encontrado")="","-",_xlfn.IFNA(VLOOKUP(C69,BaseDatos[[#All],[Llave]:[Objetivo Geográfico]],17,0),"-")))</f>
        <v/>
      </c>
    </row>
    <row r="70" spans="1:13" x14ac:dyDescent="0.35">
      <c r="A70" s="44"/>
      <c r="B70" s="46"/>
      <c r="C70" s="44"/>
      <c r="D70" s="46"/>
      <c r="E70" s="43" t="str">
        <f>IF(C70="","",IF(_xlfn.IFNA(VLOOKUP(C70,BaseDatos[[#All],[Llave]:[Objetivo Geográfico]],6,0),"No encontrado")="","-",_xlfn.IFNA(VLOOKUP(C70,BaseDatos[[#All],[Llave]:[Objetivo Geográfico]],6,0),"-")))</f>
        <v/>
      </c>
      <c r="F70" s="45" t="str">
        <f>IF(C70="","",IF(_xlfn.IFNA(VLOOKUP(C70,BaseDatos[[#All],[Llave]:[Por Definir4]],13,0),"No encontrado")="","-",_xlfn.IFNA(VLOOKUP(C70,BaseDatos[[#All],[Llave]:[Por Definir4]],13,0),"-")))</f>
        <v/>
      </c>
      <c r="G70" s="43" t="str">
        <f>IF(C70="","",IF(_xlfn.IFNA(VLOOKUP(C70,BaseDatos[[#All],[Llave]:[Objetivo Geográfico]],2,0),"No encontrado")="","-",_xlfn.IFNA(VLOOKUP(C70,BaseDatos[[#All],[Llave]:[Objetivo Geográfico]],2,0),"No encontrado")))</f>
        <v/>
      </c>
      <c r="H70" s="43" t="str">
        <f>IF(D70="","",IF(_xlfn.IFNA(VLOOKUP(D70,BaseDatos[[#All],[Llave]:[Objetivo Geográfico]],11,0),"No disponible en la Base de Datos")="","-",_xlfn.IFNA(VLOOKUP(D70,BaseDatos[[#All],[Llave]:[Objetivo Geográfico]],11,0),"No disponible en la Base de Datos")))</f>
        <v/>
      </c>
      <c r="I70" s="43" t="str">
        <f>IF(C70="","",IF(_xlfn.IFNA(VLOOKUP(C70,BaseDatos[[#All],[Llave]:[Objetivo Geográfico]],12,0),"No encontrado")="","-",_xlfn.IFNA(VLOOKUP(C70,BaseDatos[[#All],[Llave]:[Objetivo Geográfico]],12,0),"-")))</f>
        <v/>
      </c>
      <c r="J70" s="2" t="str">
        <f>IF(C70="","",IF(_xlfn.IFNA(VLOOKUP(C70,BaseDatos[[#All],[Llave]:[Por Definir4]],14,0),"No encontrado")="","-",_xlfn.IFNA(VLOOKUP(C70,BaseDatos[[#All],[Llave]:[Objetivo Geográfico]],14,0),"-")))</f>
        <v/>
      </c>
      <c r="K70" s="2" t="str">
        <f>IF(C70="","",IF(_xlfn.IFNA(VLOOKUP(C70,BaseDatos[[#All],[Llave]:[Por Definir4]],15,0),"No encontrado")="","-",_xlfn.IFNA(VLOOKUP(C70,BaseDatos[[#All],[Llave]:[Objetivo Geográfico]],15,0),"-")))</f>
        <v/>
      </c>
      <c r="L70" s="2" t="str">
        <f>IF(C70="","",IF(_xlfn.IFNA(VLOOKUP(C70,BaseDatos[[#All],[Llave]:[Por Definir4]],16,0),"No encontrado")="","-",_xlfn.IFNA(VLOOKUP(C70,BaseDatos[[#All],[Llave]:[Objetivo Geográfico]],16,0),"-")))</f>
        <v/>
      </c>
      <c r="M70" s="2" t="str">
        <f>IF(C70="","",IF(_xlfn.IFNA(VLOOKUP(C70,BaseDatos[[#All],[Llave]:[Por Definir4]],17,0),"No encontrado")="","-",_xlfn.IFNA(VLOOKUP(C70,BaseDatos[[#All],[Llave]:[Objetivo Geográfico]],17,0),"-")))</f>
        <v/>
      </c>
    </row>
    <row r="71" spans="1:13" x14ac:dyDescent="0.35">
      <c r="A71" s="44"/>
      <c r="B71" s="46"/>
      <c r="C71" s="44"/>
      <c r="D71" s="46"/>
      <c r="E71" s="43" t="str">
        <f>IF(C71="","",IF(_xlfn.IFNA(VLOOKUP(C71,BaseDatos[[#All],[Llave]:[Objetivo Geográfico]],6,0),"No encontrado")="","-",_xlfn.IFNA(VLOOKUP(C71,BaseDatos[[#All],[Llave]:[Objetivo Geográfico]],6,0),"-")))</f>
        <v/>
      </c>
      <c r="F71" s="45" t="str">
        <f>IF(C71="","",IF(_xlfn.IFNA(VLOOKUP(C71,BaseDatos[[#All],[Llave]:[Por Definir4]],13,0),"No encontrado")="","-",_xlfn.IFNA(VLOOKUP(C71,BaseDatos[[#All],[Llave]:[Por Definir4]],13,0),"-")))</f>
        <v/>
      </c>
      <c r="G71" s="43" t="str">
        <f>IF(C71="","",IF(_xlfn.IFNA(VLOOKUP(C71,BaseDatos[[#All],[Llave]:[Objetivo Geográfico]],2,0),"No encontrado")="","-",_xlfn.IFNA(VLOOKUP(C71,BaseDatos[[#All],[Llave]:[Objetivo Geográfico]],2,0),"No encontrado")))</f>
        <v/>
      </c>
      <c r="H71" s="43" t="str">
        <f>IF(D71="","",IF(_xlfn.IFNA(VLOOKUP(D71,BaseDatos[[#All],[Llave]:[Objetivo Geográfico]],11,0),"No disponible en la Base de Datos")="","-",_xlfn.IFNA(VLOOKUP(D71,BaseDatos[[#All],[Llave]:[Objetivo Geográfico]],11,0),"No disponible en la Base de Datos")))</f>
        <v/>
      </c>
      <c r="I71" s="43" t="str">
        <f>IF(C71="","",IF(_xlfn.IFNA(VLOOKUP(C71,BaseDatos[[#All],[Llave]:[Objetivo Geográfico]],12,0),"No encontrado")="","-",_xlfn.IFNA(VLOOKUP(C71,BaseDatos[[#All],[Llave]:[Objetivo Geográfico]],12,0),"-")))</f>
        <v/>
      </c>
      <c r="J71" s="2" t="str">
        <f>IF(C71="","",IF(_xlfn.IFNA(VLOOKUP(C71,BaseDatos[[#All],[Llave]:[Por Definir4]],14,0),"No encontrado")="","-",_xlfn.IFNA(VLOOKUP(C71,BaseDatos[[#All],[Llave]:[Objetivo Geográfico]],14,0),"-")))</f>
        <v/>
      </c>
      <c r="K71" s="2" t="str">
        <f>IF(C71="","",IF(_xlfn.IFNA(VLOOKUP(C71,BaseDatos[[#All],[Llave]:[Por Definir4]],15,0),"No encontrado")="","-",_xlfn.IFNA(VLOOKUP(C71,BaseDatos[[#All],[Llave]:[Objetivo Geográfico]],15,0),"-")))</f>
        <v/>
      </c>
      <c r="L71" s="2" t="str">
        <f>IF(C71="","",IF(_xlfn.IFNA(VLOOKUP(C71,BaseDatos[[#All],[Llave]:[Por Definir4]],16,0),"No encontrado")="","-",_xlfn.IFNA(VLOOKUP(C71,BaseDatos[[#All],[Llave]:[Objetivo Geográfico]],16,0),"-")))</f>
        <v/>
      </c>
      <c r="M71" s="2" t="str">
        <f>IF(C71="","",IF(_xlfn.IFNA(VLOOKUP(C71,BaseDatos[[#All],[Llave]:[Por Definir4]],17,0),"No encontrado")="","-",_xlfn.IFNA(VLOOKUP(C71,BaseDatos[[#All],[Llave]:[Objetivo Geográfico]],17,0),"-")))</f>
        <v/>
      </c>
    </row>
    <row r="72" spans="1:13" x14ac:dyDescent="0.35">
      <c r="A72" s="44"/>
      <c r="B72" s="46"/>
      <c r="C72" s="44"/>
      <c r="D72" s="46"/>
      <c r="E72" s="43" t="str">
        <f>IF(C72="","",IF(_xlfn.IFNA(VLOOKUP(C72,BaseDatos[[#All],[Llave]:[Objetivo Geográfico]],6,0),"No encontrado")="","-",_xlfn.IFNA(VLOOKUP(C72,BaseDatos[[#All],[Llave]:[Objetivo Geográfico]],6,0),"-")))</f>
        <v/>
      </c>
      <c r="F72" s="45" t="str">
        <f>IF(C72="","",IF(_xlfn.IFNA(VLOOKUP(C72,BaseDatos[[#All],[Llave]:[Por Definir4]],13,0),"No encontrado")="","-",_xlfn.IFNA(VLOOKUP(C72,BaseDatos[[#All],[Llave]:[Por Definir4]],13,0),"-")))</f>
        <v/>
      </c>
      <c r="G72" s="43" t="str">
        <f>IF(C72="","",IF(_xlfn.IFNA(VLOOKUP(C72,BaseDatos[[#All],[Llave]:[Objetivo Geográfico]],2,0),"No encontrado")="","-",_xlfn.IFNA(VLOOKUP(C72,BaseDatos[[#All],[Llave]:[Objetivo Geográfico]],2,0),"No encontrado")))</f>
        <v/>
      </c>
      <c r="H72" s="43" t="str">
        <f>IF(D72="","",IF(_xlfn.IFNA(VLOOKUP(D72,BaseDatos[[#All],[Llave]:[Objetivo Geográfico]],11,0),"No disponible en la Base de Datos")="","-",_xlfn.IFNA(VLOOKUP(D72,BaseDatos[[#All],[Llave]:[Objetivo Geográfico]],11,0),"No disponible en la Base de Datos")))</f>
        <v/>
      </c>
      <c r="I72" s="43" t="str">
        <f>IF(C72="","",IF(_xlfn.IFNA(VLOOKUP(C72,BaseDatos[[#All],[Llave]:[Objetivo Geográfico]],12,0),"No encontrado")="","-",_xlfn.IFNA(VLOOKUP(C72,BaseDatos[[#All],[Llave]:[Objetivo Geográfico]],12,0),"-")))</f>
        <v/>
      </c>
      <c r="J72" s="2" t="str">
        <f>IF(C72="","",IF(_xlfn.IFNA(VLOOKUP(C72,BaseDatos[[#All],[Llave]:[Por Definir4]],14,0),"No encontrado")="","-",_xlfn.IFNA(VLOOKUP(C72,BaseDatos[[#All],[Llave]:[Objetivo Geográfico]],14,0),"-")))</f>
        <v/>
      </c>
      <c r="K72" s="2" t="str">
        <f>IF(C72="","",IF(_xlfn.IFNA(VLOOKUP(C72,BaseDatos[[#All],[Llave]:[Por Definir4]],15,0),"No encontrado")="","-",_xlfn.IFNA(VLOOKUP(C72,BaseDatos[[#All],[Llave]:[Objetivo Geográfico]],15,0),"-")))</f>
        <v/>
      </c>
      <c r="L72" s="2" t="str">
        <f>IF(C72="","",IF(_xlfn.IFNA(VLOOKUP(C72,BaseDatos[[#All],[Llave]:[Por Definir4]],16,0),"No encontrado")="","-",_xlfn.IFNA(VLOOKUP(C72,BaseDatos[[#All],[Llave]:[Objetivo Geográfico]],16,0),"-")))</f>
        <v/>
      </c>
      <c r="M72" s="2" t="str">
        <f>IF(C72="","",IF(_xlfn.IFNA(VLOOKUP(C72,BaseDatos[[#All],[Llave]:[Por Definir4]],17,0),"No encontrado")="","-",_xlfn.IFNA(VLOOKUP(C72,BaseDatos[[#All],[Llave]:[Objetivo Geográfico]],17,0),"-")))</f>
        <v/>
      </c>
    </row>
    <row r="73" spans="1:13" x14ac:dyDescent="0.35">
      <c r="A73" s="44"/>
      <c r="B73" s="46"/>
      <c r="C73" s="44"/>
      <c r="D73" s="46"/>
      <c r="E73" s="43" t="str">
        <f>IF(C73="","",IF(_xlfn.IFNA(VLOOKUP(C73,BaseDatos[[#All],[Llave]:[Objetivo Geográfico]],6,0),"No encontrado")="","-",_xlfn.IFNA(VLOOKUP(C73,BaseDatos[[#All],[Llave]:[Objetivo Geográfico]],6,0),"-")))</f>
        <v/>
      </c>
      <c r="F73" s="45" t="str">
        <f>IF(C73="","",IF(_xlfn.IFNA(VLOOKUP(C73,BaseDatos[[#All],[Llave]:[Por Definir4]],13,0),"No encontrado")="","-",_xlfn.IFNA(VLOOKUP(C73,BaseDatos[[#All],[Llave]:[Por Definir4]],13,0),"-")))</f>
        <v/>
      </c>
      <c r="G73" s="43" t="str">
        <f>IF(C73="","",IF(_xlfn.IFNA(VLOOKUP(C73,BaseDatos[[#All],[Llave]:[Objetivo Geográfico]],2,0),"No encontrado")="","-",_xlfn.IFNA(VLOOKUP(C73,BaseDatos[[#All],[Llave]:[Objetivo Geográfico]],2,0),"No encontrado")))</f>
        <v/>
      </c>
      <c r="H73" s="43" t="str">
        <f>IF(D73="","",IF(_xlfn.IFNA(VLOOKUP(D73,BaseDatos[[#All],[Llave]:[Objetivo Geográfico]],11,0),"No disponible en la Base de Datos")="","-",_xlfn.IFNA(VLOOKUP(D73,BaseDatos[[#All],[Llave]:[Objetivo Geográfico]],11,0),"No disponible en la Base de Datos")))</f>
        <v/>
      </c>
      <c r="I73" s="43" t="str">
        <f>IF(C73="","",IF(_xlfn.IFNA(VLOOKUP(C73,BaseDatos[[#All],[Llave]:[Objetivo Geográfico]],12,0),"No encontrado")="","-",_xlfn.IFNA(VLOOKUP(C73,BaseDatos[[#All],[Llave]:[Objetivo Geográfico]],12,0),"-")))</f>
        <v/>
      </c>
      <c r="J73" s="2" t="str">
        <f>IF(C73="","",IF(_xlfn.IFNA(VLOOKUP(C73,BaseDatos[[#All],[Llave]:[Por Definir4]],14,0),"No encontrado")="","-",_xlfn.IFNA(VLOOKUP(C73,BaseDatos[[#All],[Llave]:[Objetivo Geográfico]],14,0),"-")))</f>
        <v/>
      </c>
      <c r="K73" s="2" t="str">
        <f>IF(C73="","",IF(_xlfn.IFNA(VLOOKUP(C73,BaseDatos[[#All],[Llave]:[Por Definir4]],15,0),"No encontrado")="","-",_xlfn.IFNA(VLOOKUP(C73,BaseDatos[[#All],[Llave]:[Objetivo Geográfico]],15,0),"-")))</f>
        <v/>
      </c>
      <c r="L73" s="2" t="str">
        <f>IF(C73="","",IF(_xlfn.IFNA(VLOOKUP(C73,BaseDatos[[#All],[Llave]:[Por Definir4]],16,0),"No encontrado")="","-",_xlfn.IFNA(VLOOKUP(C73,BaseDatos[[#All],[Llave]:[Objetivo Geográfico]],16,0),"-")))</f>
        <v/>
      </c>
      <c r="M73" s="2" t="str">
        <f>IF(C73="","",IF(_xlfn.IFNA(VLOOKUP(C73,BaseDatos[[#All],[Llave]:[Por Definir4]],17,0),"No encontrado")="","-",_xlfn.IFNA(VLOOKUP(C73,BaseDatos[[#All],[Llave]:[Objetivo Geográfico]],17,0),"-")))</f>
        <v/>
      </c>
    </row>
    <row r="74" spans="1:13" x14ac:dyDescent="0.35">
      <c r="A74" s="44"/>
      <c r="B74" s="46"/>
      <c r="C74" s="44"/>
      <c r="D74" s="46"/>
      <c r="E74" s="43" t="str">
        <f>IF(C74="","",IF(_xlfn.IFNA(VLOOKUP(C74,BaseDatos[[#All],[Llave]:[Objetivo Geográfico]],6,0),"No encontrado")="","-",_xlfn.IFNA(VLOOKUP(C74,BaseDatos[[#All],[Llave]:[Objetivo Geográfico]],6,0),"-")))</f>
        <v/>
      </c>
      <c r="F74" s="45" t="str">
        <f>IF(C74="","",IF(_xlfn.IFNA(VLOOKUP(C74,BaseDatos[[#All],[Llave]:[Por Definir4]],13,0),"No encontrado")="","-",_xlfn.IFNA(VLOOKUP(C74,BaseDatos[[#All],[Llave]:[Por Definir4]],13,0),"-")))</f>
        <v/>
      </c>
      <c r="G74" s="43" t="str">
        <f>IF(C74="","",IF(_xlfn.IFNA(VLOOKUP(C74,BaseDatos[[#All],[Llave]:[Objetivo Geográfico]],2,0),"No encontrado")="","-",_xlfn.IFNA(VLOOKUP(C74,BaseDatos[[#All],[Llave]:[Objetivo Geográfico]],2,0),"No encontrado")))</f>
        <v/>
      </c>
      <c r="H74" s="43" t="str">
        <f>IF(D74="","",IF(_xlfn.IFNA(VLOOKUP(D74,BaseDatos[[#All],[Llave]:[Objetivo Geográfico]],11,0),"No disponible en la Base de Datos")="","-",_xlfn.IFNA(VLOOKUP(D74,BaseDatos[[#All],[Llave]:[Objetivo Geográfico]],11,0),"No disponible en la Base de Datos")))</f>
        <v/>
      </c>
      <c r="I74" s="43" t="str">
        <f>IF(C74="","",IF(_xlfn.IFNA(VLOOKUP(C74,BaseDatos[[#All],[Llave]:[Objetivo Geográfico]],12,0),"No encontrado")="","-",_xlfn.IFNA(VLOOKUP(C74,BaseDatos[[#All],[Llave]:[Objetivo Geográfico]],12,0),"-")))</f>
        <v/>
      </c>
      <c r="J74" s="2" t="str">
        <f>IF(C74="","",IF(_xlfn.IFNA(VLOOKUP(C74,BaseDatos[[#All],[Llave]:[Por Definir4]],14,0),"No encontrado")="","-",_xlfn.IFNA(VLOOKUP(C74,BaseDatos[[#All],[Llave]:[Objetivo Geográfico]],14,0),"-")))</f>
        <v/>
      </c>
      <c r="K74" s="2" t="str">
        <f>IF(C74="","",IF(_xlfn.IFNA(VLOOKUP(C74,BaseDatos[[#All],[Llave]:[Por Definir4]],15,0),"No encontrado")="","-",_xlfn.IFNA(VLOOKUP(C74,BaseDatos[[#All],[Llave]:[Objetivo Geográfico]],15,0),"-")))</f>
        <v/>
      </c>
      <c r="L74" s="2" t="str">
        <f>IF(C74="","",IF(_xlfn.IFNA(VLOOKUP(C74,BaseDatos[[#All],[Llave]:[Por Definir4]],16,0),"No encontrado")="","-",_xlfn.IFNA(VLOOKUP(C74,BaseDatos[[#All],[Llave]:[Objetivo Geográfico]],16,0),"-")))</f>
        <v/>
      </c>
      <c r="M74" s="2" t="str">
        <f>IF(C74="","",IF(_xlfn.IFNA(VLOOKUP(C74,BaseDatos[[#All],[Llave]:[Por Definir4]],17,0),"No encontrado")="","-",_xlfn.IFNA(VLOOKUP(C74,BaseDatos[[#All],[Llave]:[Objetivo Geográfico]],17,0),"-")))</f>
        <v/>
      </c>
    </row>
    <row r="75" spans="1:13" x14ac:dyDescent="0.35">
      <c r="A75" s="44"/>
      <c r="B75" s="46"/>
      <c r="C75" s="44"/>
      <c r="D75" s="46"/>
      <c r="E75" s="43" t="str">
        <f>IF(C75="","",IF(_xlfn.IFNA(VLOOKUP(C75,BaseDatos[[#All],[Llave]:[Objetivo Geográfico]],6,0),"No encontrado")="","-",_xlfn.IFNA(VLOOKUP(C75,BaseDatos[[#All],[Llave]:[Objetivo Geográfico]],6,0),"-")))</f>
        <v/>
      </c>
      <c r="F75" s="45" t="str">
        <f>IF(C75="","",IF(_xlfn.IFNA(VLOOKUP(C75,BaseDatos[[#All],[Llave]:[Por Definir4]],13,0),"No encontrado")="","-",_xlfn.IFNA(VLOOKUP(C75,BaseDatos[[#All],[Llave]:[Por Definir4]],13,0),"-")))</f>
        <v/>
      </c>
      <c r="G75" s="43" t="str">
        <f>IF(C75="","",IF(_xlfn.IFNA(VLOOKUP(C75,BaseDatos[[#All],[Llave]:[Objetivo Geográfico]],2,0),"No encontrado")="","-",_xlfn.IFNA(VLOOKUP(C75,BaseDatos[[#All],[Llave]:[Objetivo Geográfico]],2,0),"No encontrado")))</f>
        <v/>
      </c>
      <c r="H75" s="43" t="str">
        <f>IF(D75="","",IF(_xlfn.IFNA(VLOOKUP(D75,BaseDatos[[#All],[Llave]:[Objetivo Geográfico]],11,0),"No disponible en la Base de Datos")="","-",_xlfn.IFNA(VLOOKUP(D75,BaseDatos[[#All],[Llave]:[Objetivo Geográfico]],11,0),"No disponible en la Base de Datos")))</f>
        <v/>
      </c>
      <c r="I75" s="43" t="str">
        <f>IF(C75="","",IF(_xlfn.IFNA(VLOOKUP(C75,BaseDatos[[#All],[Llave]:[Objetivo Geográfico]],12,0),"No encontrado")="","-",_xlfn.IFNA(VLOOKUP(C75,BaseDatos[[#All],[Llave]:[Objetivo Geográfico]],12,0),"-")))</f>
        <v/>
      </c>
      <c r="J75" s="2" t="str">
        <f>IF(C75="","",IF(_xlfn.IFNA(VLOOKUP(C75,BaseDatos[[#All],[Llave]:[Por Definir4]],14,0),"No encontrado")="","-",_xlfn.IFNA(VLOOKUP(C75,BaseDatos[[#All],[Llave]:[Objetivo Geográfico]],14,0),"-")))</f>
        <v/>
      </c>
      <c r="K75" s="2" t="str">
        <f>IF(C75="","",IF(_xlfn.IFNA(VLOOKUP(C75,BaseDatos[[#All],[Llave]:[Por Definir4]],15,0),"No encontrado")="","-",_xlfn.IFNA(VLOOKUP(C75,BaseDatos[[#All],[Llave]:[Objetivo Geográfico]],15,0),"-")))</f>
        <v/>
      </c>
      <c r="L75" s="2" t="str">
        <f>IF(C75="","",IF(_xlfn.IFNA(VLOOKUP(C75,BaseDatos[[#All],[Llave]:[Por Definir4]],16,0),"No encontrado")="","-",_xlfn.IFNA(VLOOKUP(C75,BaseDatos[[#All],[Llave]:[Objetivo Geográfico]],16,0),"-")))</f>
        <v/>
      </c>
      <c r="M75" s="2" t="str">
        <f>IF(C75="","",IF(_xlfn.IFNA(VLOOKUP(C75,BaseDatos[[#All],[Llave]:[Por Definir4]],17,0),"No encontrado")="","-",_xlfn.IFNA(VLOOKUP(C75,BaseDatos[[#All],[Llave]:[Objetivo Geográfico]],17,0),"-")))</f>
        <v/>
      </c>
    </row>
    <row r="76" spans="1:13" x14ac:dyDescent="0.35">
      <c r="A76" s="44"/>
      <c r="B76" s="46"/>
      <c r="C76" s="44"/>
      <c r="D76" s="46"/>
      <c r="E76" s="43" t="str">
        <f>IF(C76="","",IF(_xlfn.IFNA(VLOOKUP(C76,BaseDatos[[#All],[Llave]:[Objetivo Geográfico]],6,0),"No encontrado")="","-",_xlfn.IFNA(VLOOKUP(C76,BaseDatos[[#All],[Llave]:[Objetivo Geográfico]],6,0),"-")))</f>
        <v/>
      </c>
      <c r="F76" s="45" t="str">
        <f>IF(C76="","",IF(_xlfn.IFNA(VLOOKUP(C76,BaseDatos[[#All],[Llave]:[Por Definir4]],13,0),"No encontrado")="","-",_xlfn.IFNA(VLOOKUP(C76,BaseDatos[[#All],[Llave]:[Por Definir4]],13,0),"-")))</f>
        <v/>
      </c>
      <c r="G76" s="43" t="str">
        <f>IF(C76="","",IF(_xlfn.IFNA(VLOOKUP(C76,BaseDatos[[#All],[Llave]:[Objetivo Geográfico]],2,0),"No encontrado")="","-",_xlfn.IFNA(VLOOKUP(C76,BaseDatos[[#All],[Llave]:[Objetivo Geográfico]],2,0),"No encontrado")))</f>
        <v/>
      </c>
      <c r="H76" s="43" t="str">
        <f>IF(D76="","",IF(_xlfn.IFNA(VLOOKUP(D76,BaseDatos[[#All],[Llave]:[Objetivo Geográfico]],11,0),"No disponible en la Base de Datos")="","-",_xlfn.IFNA(VLOOKUP(D76,BaseDatos[[#All],[Llave]:[Objetivo Geográfico]],11,0),"No disponible en la Base de Datos")))</f>
        <v/>
      </c>
      <c r="I76" s="43" t="str">
        <f>IF(C76="","",IF(_xlfn.IFNA(VLOOKUP(C76,BaseDatos[[#All],[Llave]:[Objetivo Geográfico]],12,0),"No encontrado")="","-",_xlfn.IFNA(VLOOKUP(C76,BaseDatos[[#All],[Llave]:[Objetivo Geográfico]],12,0),"-")))</f>
        <v/>
      </c>
      <c r="J76" s="2" t="str">
        <f>IF(C76="","",IF(_xlfn.IFNA(VLOOKUP(C76,BaseDatos[[#All],[Llave]:[Por Definir4]],14,0),"No encontrado")="","-",_xlfn.IFNA(VLOOKUP(C76,BaseDatos[[#All],[Llave]:[Objetivo Geográfico]],14,0),"-")))</f>
        <v/>
      </c>
      <c r="K76" s="2" t="str">
        <f>IF(C76="","",IF(_xlfn.IFNA(VLOOKUP(C76,BaseDatos[[#All],[Llave]:[Por Definir4]],15,0),"No encontrado")="","-",_xlfn.IFNA(VLOOKUP(C76,BaseDatos[[#All],[Llave]:[Objetivo Geográfico]],15,0),"-")))</f>
        <v/>
      </c>
      <c r="L76" s="2" t="str">
        <f>IF(C76="","",IF(_xlfn.IFNA(VLOOKUP(C76,BaseDatos[[#All],[Llave]:[Por Definir4]],16,0),"No encontrado")="","-",_xlfn.IFNA(VLOOKUP(C76,BaseDatos[[#All],[Llave]:[Objetivo Geográfico]],16,0),"-")))</f>
        <v/>
      </c>
      <c r="M76" s="2" t="str">
        <f>IF(C76="","",IF(_xlfn.IFNA(VLOOKUP(C76,BaseDatos[[#All],[Llave]:[Por Definir4]],17,0),"No encontrado")="","-",_xlfn.IFNA(VLOOKUP(C76,BaseDatos[[#All],[Llave]:[Objetivo Geográfico]],17,0),"-")))</f>
        <v/>
      </c>
    </row>
    <row r="77" spans="1:13" x14ac:dyDescent="0.35">
      <c r="A77" s="44"/>
      <c r="B77" s="46"/>
      <c r="C77" s="44"/>
      <c r="D77" s="46"/>
      <c r="E77" s="43" t="str">
        <f>IF(C77="","",IF(_xlfn.IFNA(VLOOKUP(C77,BaseDatos[[#All],[Llave]:[Objetivo Geográfico]],6,0),"No encontrado")="","-",_xlfn.IFNA(VLOOKUP(C77,BaseDatos[[#All],[Llave]:[Objetivo Geográfico]],6,0),"-")))</f>
        <v/>
      </c>
      <c r="F77" s="45" t="str">
        <f>IF(C77="","",IF(_xlfn.IFNA(VLOOKUP(C77,BaseDatos[[#All],[Llave]:[Por Definir4]],13,0),"No encontrado")="","-",_xlfn.IFNA(VLOOKUP(C77,BaseDatos[[#All],[Llave]:[Por Definir4]],13,0),"-")))</f>
        <v/>
      </c>
      <c r="G77" s="43" t="str">
        <f>IF(C77="","",IF(_xlfn.IFNA(VLOOKUP(C77,BaseDatos[[#All],[Llave]:[Objetivo Geográfico]],2,0),"No encontrado")="","-",_xlfn.IFNA(VLOOKUP(C77,BaseDatos[[#All],[Llave]:[Objetivo Geográfico]],2,0),"No encontrado")))</f>
        <v/>
      </c>
      <c r="H77" s="43" t="str">
        <f>IF(D77="","",IF(_xlfn.IFNA(VLOOKUP(D77,BaseDatos[[#All],[Llave]:[Objetivo Geográfico]],11,0),"No disponible en la Base de Datos")="","-",_xlfn.IFNA(VLOOKUP(D77,BaseDatos[[#All],[Llave]:[Objetivo Geográfico]],11,0),"No disponible en la Base de Datos")))</f>
        <v/>
      </c>
      <c r="I77" s="43" t="str">
        <f>IF(C77="","",IF(_xlfn.IFNA(VLOOKUP(C77,BaseDatos[[#All],[Llave]:[Objetivo Geográfico]],12,0),"No encontrado")="","-",_xlfn.IFNA(VLOOKUP(C77,BaseDatos[[#All],[Llave]:[Objetivo Geográfico]],12,0),"-")))</f>
        <v/>
      </c>
      <c r="J77" s="2" t="str">
        <f>IF(C77="","",IF(_xlfn.IFNA(VLOOKUP(C77,BaseDatos[[#All],[Llave]:[Por Definir4]],14,0),"No encontrado")="","-",_xlfn.IFNA(VLOOKUP(C77,BaseDatos[[#All],[Llave]:[Objetivo Geográfico]],14,0),"-")))</f>
        <v/>
      </c>
      <c r="K77" s="2" t="str">
        <f>IF(C77="","",IF(_xlfn.IFNA(VLOOKUP(C77,BaseDatos[[#All],[Llave]:[Por Definir4]],15,0),"No encontrado")="","-",_xlfn.IFNA(VLOOKUP(C77,BaseDatos[[#All],[Llave]:[Objetivo Geográfico]],15,0),"-")))</f>
        <v/>
      </c>
      <c r="L77" s="2" t="str">
        <f>IF(C77="","",IF(_xlfn.IFNA(VLOOKUP(C77,BaseDatos[[#All],[Llave]:[Por Definir4]],16,0),"No encontrado")="","-",_xlfn.IFNA(VLOOKUP(C77,BaseDatos[[#All],[Llave]:[Objetivo Geográfico]],16,0),"-")))</f>
        <v/>
      </c>
      <c r="M77" s="2" t="str">
        <f>IF(C77="","",IF(_xlfn.IFNA(VLOOKUP(C77,BaseDatos[[#All],[Llave]:[Por Definir4]],17,0),"No encontrado")="","-",_xlfn.IFNA(VLOOKUP(C77,BaseDatos[[#All],[Llave]:[Objetivo Geográfico]],17,0),"-")))</f>
        <v/>
      </c>
    </row>
    <row r="78" spans="1:13" x14ac:dyDescent="0.35">
      <c r="A78" s="44"/>
      <c r="B78" s="46"/>
      <c r="C78" s="44"/>
      <c r="D78" s="46"/>
      <c r="E78" s="43" t="str">
        <f>IF(C78="","",IF(_xlfn.IFNA(VLOOKUP(C78,BaseDatos[[#All],[Llave]:[Objetivo Geográfico]],6,0),"No encontrado")="","-",_xlfn.IFNA(VLOOKUP(C78,BaseDatos[[#All],[Llave]:[Objetivo Geográfico]],6,0),"-")))</f>
        <v/>
      </c>
      <c r="F78" s="45" t="str">
        <f>IF(C78="","",IF(_xlfn.IFNA(VLOOKUP(C78,BaseDatos[[#All],[Llave]:[Por Definir4]],13,0),"No encontrado")="","-",_xlfn.IFNA(VLOOKUP(C78,BaseDatos[[#All],[Llave]:[Por Definir4]],13,0),"-")))</f>
        <v/>
      </c>
      <c r="G78" s="43" t="str">
        <f>IF(C78="","",IF(_xlfn.IFNA(VLOOKUP(C78,BaseDatos[[#All],[Llave]:[Objetivo Geográfico]],2,0),"No encontrado")="","-",_xlfn.IFNA(VLOOKUP(C78,BaseDatos[[#All],[Llave]:[Objetivo Geográfico]],2,0),"No encontrado")))</f>
        <v/>
      </c>
      <c r="H78" s="43" t="str">
        <f>IF(D78="","",IF(_xlfn.IFNA(VLOOKUP(D78,BaseDatos[[#All],[Llave]:[Objetivo Geográfico]],11,0),"No disponible en la Base de Datos")="","-",_xlfn.IFNA(VLOOKUP(D78,BaseDatos[[#All],[Llave]:[Objetivo Geográfico]],11,0),"No disponible en la Base de Datos")))</f>
        <v/>
      </c>
      <c r="I78" s="43" t="str">
        <f>IF(C78="","",IF(_xlfn.IFNA(VLOOKUP(C78,BaseDatos[[#All],[Llave]:[Objetivo Geográfico]],12,0),"No encontrado")="","-",_xlfn.IFNA(VLOOKUP(C78,BaseDatos[[#All],[Llave]:[Objetivo Geográfico]],12,0),"-")))</f>
        <v/>
      </c>
      <c r="J78" s="2" t="str">
        <f>IF(C78="","",IF(_xlfn.IFNA(VLOOKUP(C78,BaseDatos[[#All],[Llave]:[Por Definir4]],14,0),"No encontrado")="","-",_xlfn.IFNA(VLOOKUP(C78,BaseDatos[[#All],[Llave]:[Objetivo Geográfico]],14,0),"-")))</f>
        <v/>
      </c>
      <c r="K78" s="2" t="str">
        <f>IF(C78="","",IF(_xlfn.IFNA(VLOOKUP(C78,BaseDatos[[#All],[Llave]:[Por Definir4]],15,0),"No encontrado")="","-",_xlfn.IFNA(VLOOKUP(C78,BaseDatos[[#All],[Llave]:[Objetivo Geográfico]],15,0),"-")))</f>
        <v/>
      </c>
      <c r="L78" s="2" t="str">
        <f>IF(C78="","",IF(_xlfn.IFNA(VLOOKUP(C78,BaseDatos[[#All],[Llave]:[Por Definir4]],16,0),"No encontrado")="","-",_xlfn.IFNA(VLOOKUP(C78,BaseDatos[[#All],[Llave]:[Objetivo Geográfico]],16,0),"-")))</f>
        <v/>
      </c>
      <c r="M78" s="2" t="str">
        <f>IF(C78="","",IF(_xlfn.IFNA(VLOOKUP(C78,BaseDatos[[#All],[Llave]:[Por Definir4]],17,0),"No encontrado")="","-",_xlfn.IFNA(VLOOKUP(C78,BaseDatos[[#All],[Llave]:[Objetivo Geográfico]],17,0),"-")))</f>
        <v/>
      </c>
    </row>
    <row r="79" spans="1:13" x14ac:dyDescent="0.35">
      <c r="A79" s="44"/>
      <c r="B79" s="46"/>
      <c r="C79" s="44"/>
      <c r="D79" s="46"/>
      <c r="E79" s="43" t="str">
        <f>IF(C79="","",IF(_xlfn.IFNA(VLOOKUP(C79,BaseDatos[[#All],[Llave]:[Objetivo Geográfico]],6,0),"No encontrado")="","-",_xlfn.IFNA(VLOOKUP(C79,BaseDatos[[#All],[Llave]:[Objetivo Geográfico]],6,0),"-")))</f>
        <v/>
      </c>
      <c r="F79" s="45" t="str">
        <f>IF(C79="","",IF(_xlfn.IFNA(VLOOKUP(C79,BaseDatos[[#All],[Llave]:[Por Definir4]],13,0),"No encontrado")="","-",_xlfn.IFNA(VLOOKUP(C79,BaseDatos[[#All],[Llave]:[Por Definir4]],13,0),"-")))</f>
        <v/>
      </c>
      <c r="G79" s="43" t="str">
        <f>IF(C79="","",IF(_xlfn.IFNA(VLOOKUP(C79,BaseDatos[[#All],[Llave]:[Objetivo Geográfico]],2,0),"No encontrado")="","-",_xlfn.IFNA(VLOOKUP(C79,BaseDatos[[#All],[Llave]:[Objetivo Geográfico]],2,0),"No encontrado")))</f>
        <v/>
      </c>
      <c r="H79" s="43" t="str">
        <f>IF(D79="","",IF(_xlfn.IFNA(VLOOKUP(D79,BaseDatos[[#All],[Llave]:[Objetivo Geográfico]],11,0),"No disponible en la Base de Datos")="","-",_xlfn.IFNA(VLOOKUP(D79,BaseDatos[[#All],[Llave]:[Objetivo Geográfico]],11,0),"No disponible en la Base de Datos")))</f>
        <v/>
      </c>
      <c r="I79" s="43" t="str">
        <f>IF(C79="","",IF(_xlfn.IFNA(VLOOKUP(C79,BaseDatos[[#All],[Llave]:[Objetivo Geográfico]],12,0),"No encontrado")="","-",_xlfn.IFNA(VLOOKUP(C79,BaseDatos[[#All],[Llave]:[Objetivo Geográfico]],12,0),"-")))</f>
        <v/>
      </c>
      <c r="J79" s="2" t="str">
        <f>IF(C79="","",IF(_xlfn.IFNA(VLOOKUP(C79,BaseDatos[[#All],[Llave]:[Por Definir4]],14,0),"No encontrado")="","-",_xlfn.IFNA(VLOOKUP(C79,BaseDatos[[#All],[Llave]:[Objetivo Geográfico]],14,0),"-")))</f>
        <v/>
      </c>
      <c r="K79" s="2" t="str">
        <f>IF(C79="","",IF(_xlfn.IFNA(VLOOKUP(C79,BaseDatos[[#All],[Llave]:[Por Definir4]],15,0),"No encontrado")="","-",_xlfn.IFNA(VLOOKUP(C79,BaseDatos[[#All],[Llave]:[Objetivo Geográfico]],15,0),"-")))</f>
        <v/>
      </c>
      <c r="L79" s="2" t="str">
        <f>IF(C79="","",IF(_xlfn.IFNA(VLOOKUP(C79,BaseDatos[[#All],[Llave]:[Por Definir4]],16,0),"No encontrado")="","-",_xlfn.IFNA(VLOOKUP(C79,BaseDatos[[#All],[Llave]:[Objetivo Geográfico]],16,0),"-")))</f>
        <v/>
      </c>
      <c r="M79" s="2" t="str">
        <f>IF(C79="","",IF(_xlfn.IFNA(VLOOKUP(C79,BaseDatos[[#All],[Llave]:[Por Definir4]],17,0),"No encontrado")="","-",_xlfn.IFNA(VLOOKUP(C79,BaseDatos[[#All],[Llave]:[Objetivo Geográfico]],17,0),"-")))</f>
        <v/>
      </c>
    </row>
    <row r="80" spans="1:13" x14ac:dyDescent="0.35">
      <c r="A80" s="44"/>
      <c r="B80" s="46"/>
      <c r="C80" s="44"/>
      <c r="D80" s="46"/>
      <c r="E80" s="43" t="str">
        <f>IF(C80="","",IF(_xlfn.IFNA(VLOOKUP(C80,BaseDatos[[#All],[Llave]:[Objetivo Geográfico]],6,0),"No encontrado")="","-",_xlfn.IFNA(VLOOKUP(C80,BaseDatos[[#All],[Llave]:[Objetivo Geográfico]],6,0),"-")))</f>
        <v/>
      </c>
      <c r="F80" s="45" t="str">
        <f>IF(C80="","",IF(_xlfn.IFNA(VLOOKUP(C80,BaseDatos[[#All],[Llave]:[Por Definir4]],13,0),"No encontrado")="","-",_xlfn.IFNA(VLOOKUP(C80,BaseDatos[[#All],[Llave]:[Por Definir4]],13,0),"-")))</f>
        <v/>
      </c>
      <c r="G80" s="43" t="str">
        <f>IF(C80="","",IF(_xlfn.IFNA(VLOOKUP(C80,BaseDatos[[#All],[Llave]:[Objetivo Geográfico]],2,0),"No encontrado")="","-",_xlfn.IFNA(VLOOKUP(C80,BaseDatos[[#All],[Llave]:[Objetivo Geográfico]],2,0),"No encontrado")))</f>
        <v/>
      </c>
      <c r="H80" s="43" t="str">
        <f>IF(D80="","",IF(_xlfn.IFNA(VLOOKUP(D80,BaseDatos[[#All],[Llave]:[Objetivo Geográfico]],11,0),"No disponible en la Base de Datos")="","-",_xlfn.IFNA(VLOOKUP(D80,BaseDatos[[#All],[Llave]:[Objetivo Geográfico]],11,0),"No disponible en la Base de Datos")))</f>
        <v/>
      </c>
      <c r="I80" s="43" t="str">
        <f>IF(C80="","",IF(_xlfn.IFNA(VLOOKUP(C80,BaseDatos[[#All],[Llave]:[Objetivo Geográfico]],12,0),"No encontrado")="","-",_xlfn.IFNA(VLOOKUP(C80,BaseDatos[[#All],[Llave]:[Objetivo Geográfico]],12,0),"-")))</f>
        <v/>
      </c>
      <c r="J80" s="2" t="str">
        <f>IF(C80="","",IF(_xlfn.IFNA(VLOOKUP(C80,BaseDatos[[#All],[Llave]:[Por Definir4]],14,0),"No encontrado")="","-",_xlfn.IFNA(VLOOKUP(C80,BaseDatos[[#All],[Llave]:[Objetivo Geográfico]],14,0),"-")))</f>
        <v/>
      </c>
      <c r="K80" s="2" t="str">
        <f>IF(C80="","",IF(_xlfn.IFNA(VLOOKUP(C80,BaseDatos[[#All],[Llave]:[Por Definir4]],15,0),"No encontrado")="","-",_xlfn.IFNA(VLOOKUP(C80,BaseDatos[[#All],[Llave]:[Objetivo Geográfico]],15,0),"-")))</f>
        <v/>
      </c>
      <c r="L80" s="2" t="str">
        <f>IF(C80="","",IF(_xlfn.IFNA(VLOOKUP(C80,BaseDatos[[#All],[Llave]:[Por Definir4]],16,0),"No encontrado")="","-",_xlfn.IFNA(VLOOKUP(C80,BaseDatos[[#All],[Llave]:[Objetivo Geográfico]],16,0),"-")))</f>
        <v/>
      </c>
      <c r="M80" s="2" t="str">
        <f>IF(C80="","",IF(_xlfn.IFNA(VLOOKUP(C80,BaseDatos[[#All],[Llave]:[Por Definir4]],17,0),"No encontrado")="","-",_xlfn.IFNA(VLOOKUP(C80,BaseDatos[[#All],[Llave]:[Objetivo Geográfico]],17,0),"-")))</f>
        <v/>
      </c>
    </row>
    <row r="81" spans="1:13" x14ac:dyDescent="0.35">
      <c r="A81" s="44"/>
      <c r="B81" s="46"/>
      <c r="C81" s="44"/>
      <c r="D81" s="46"/>
      <c r="E81" s="43" t="str">
        <f>IF(C81="","",IF(_xlfn.IFNA(VLOOKUP(C81,BaseDatos[[#All],[Llave]:[Objetivo Geográfico]],6,0),"No encontrado")="","-",_xlfn.IFNA(VLOOKUP(C81,BaseDatos[[#All],[Llave]:[Objetivo Geográfico]],6,0),"-")))</f>
        <v/>
      </c>
      <c r="F81" s="45" t="str">
        <f>IF(C81="","",IF(_xlfn.IFNA(VLOOKUP(C81,BaseDatos[[#All],[Llave]:[Por Definir4]],13,0),"No encontrado")="","-",_xlfn.IFNA(VLOOKUP(C81,BaseDatos[[#All],[Llave]:[Por Definir4]],13,0),"-")))</f>
        <v/>
      </c>
      <c r="G81" s="43" t="str">
        <f>IF(C81="","",IF(_xlfn.IFNA(VLOOKUP(C81,BaseDatos[[#All],[Llave]:[Objetivo Geográfico]],2,0),"No encontrado")="","-",_xlfn.IFNA(VLOOKUP(C81,BaseDatos[[#All],[Llave]:[Objetivo Geográfico]],2,0),"No encontrado")))</f>
        <v/>
      </c>
      <c r="H81" s="43" t="str">
        <f>IF(D81="","",IF(_xlfn.IFNA(VLOOKUP(D81,BaseDatos[[#All],[Llave]:[Objetivo Geográfico]],11,0),"No disponible en la Base de Datos")="","-",_xlfn.IFNA(VLOOKUP(D81,BaseDatos[[#All],[Llave]:[Objetivo Geográfico]],11,0),"No disponible en la Base de Datos")))</f>
        <v/>
      </c>
      <c r="I81" s="43" t="str">
        <f>IF(C81="","",IF(_xlfn.IFNA(VLOOKUP(C81,BaseDatos[[#All],[Llave]:[Objetivo Geográfico]],12,0),"No encontrado")="","-",_xlfn.IFNA(VLOOKUP(C81,BaseDatos[[#All],[Llave]:[Objetivo Geográfico]],12,0),"-")))</f>
        <v/>
      </c>
      <c r="J81" s="2" t="str">
        <f>IF(C81="","",IF(_xlfn.IFNA(VLOOKUP(C81,BaseDatos[[#All],[Llave]:[Por Definir4]],14,0),"No encontrado")="","-",_xlfn.IFNA(VLOOKUP(C81,BaseDatos[[#All],[Llave]:[Objetivo Geográfico]],14,0),"-")))</f>
        <v/>
      </c>
      <c r="K81" s="2" t="str">
        <f>IF(C81="","",IF(_xlfn.IFNA(VLOOKUP(C81,BaseDatos[[#All],[Llave]:[Por Definir4]],15,0),"No encontrado")="","-",_xlfn.IFNA(VLOOKUP(C81,BaseDatos[[#All],[Llave]:[Objetivo Geográfico]],15,0),"-")))</f>
        <v/>
      </c>
      <c r="L81" s="2" t="str">
        <f>IF(C81="","",IF(_xlfn.IFNA(VLOOKUP(C81,BaseDatos[[#All],[Llave]:[Por Definir4]],16,0),"No encontrado")="","-",_xlfn.IFNA(VLOOKUP(C81,BaseDatos[[#All],[Llave]:[Objetivo Geográfico]],16,0),"-")))</f>
        <v/>
      </c>
      <c r="M81" s="2" t="str">
        <f>IF(C81="","",IF(_xlfn.IFNA(VLOOKUP(C81,BaseDatos[[#All],[Llave]:[Por Definir4]],17,0),"No encontrado")="","-",_xlfn.IFNA(VLOOKUP(C81,BaseDatos[[#All],[Llave]:[Objetivo Geográfico]],17,0),"-")))</f>
        <v/>
      </c>
    </row>
    <row r="82" spans="1:13" x14ac:dyDescent="0.35">
      <c r="A82" s="44"/>
      <c r="B82" s="46"/>
      <c r="C82" s="44"/>
      <c r="D82" s="46"/>
      <c r="E82" s="43" t="str">
        <f>IF(C82="","",IF(_xlfn.IFNA(VLOOKUP(C82,BaseDatos[[#All],[Llave]:[Objetivo Geográfico]],6,0),"No encontrado")="","-",_xlfn.IFNA(VLOOKUP(C82,BaseDatos[[#All],[Llave]:[Objetivo Geográfico]],6,0),"-")))</f>
        <v/>
      </c>
      <c r="F82" s="45" t="str">
        <f>IF(C82="","",IF(_xlfn.IFNA(VLOOKUP(C82,BaseDatos[[#All],[Llave]:[Por Definir4]],13,0),"No encontrado")="","-",_xlfn.IFNA(VLOOKUP(C82,BaseDatos[[#All],[Llave]:[Por Definir4]],13,0),"-")))</f>
        <v/>
      </c>
      <c r="G82" s="43" t="str">
        <f>IF(C82="","",IF(_xlfn.IFNA(VLOOKUP(C82,BaseDatos[[#All],[Llave]:[Objetivo Geográfico]],2,0),"No encontrado")="","-",_xlfn.IFNA(VLOOKUP(C82,BaseDatos[[#All],[Llave]:[Objetivo Geográfico]],2,0),"No encontrado")))</f>
        <v/>
      </c>
      <c r="H82" s="43" t="str">
        <f>IF(D82="","",IF(_xlfn.IFNA(VLOOKUP(D82,BaseDatos[[#All],[Llave]:[Objetivo Geográfico]],11,0),"No disponible en la Base de Datos")="","-",_xlfn.IFNA(VLOOKUP(D82,BaseDatos[[#All],[Llave]:[Objetivo Geográfico]],11,0),"No disponible en la Base de Datos")))</f>
        <v/>
      </c>
      <c r="I82" s="43" t="str">
        <f>IF(C82="","",IF(_xlfn.IFNA(VLOOKUP(C82,BaseDatos[[#All],[Llave]:[Objetivo Geográfico]],12,0),"No encontrado")="","-",_xlfn.IFNA(VLOOKUP(C82,BaseDatos[[#All],[Llave]:[Objetivo Geográfico]],12,0),"-")))</f>
        <v/>
      </c>
      <c r="J82" s="2" t="str">
        <f>IF(C82="","",IF(_xlfn.IFNA(VLOOKUP(C82,BaseDatos[[#All],[Llave]:[Por Definir4]],14,0),"No encontrado")="","-",_xlfn.IFNA(VLOOKUP(C82,BaseDatos[[#All],[Llave]:[Objetivo Geográfico]],14,0),"-")))</f>
        <v/>
      </c>
      <c r="K82" s="2" t="str">
        <f>IF(C82="","",IF(_xlfn.IFNA(VLOOKUP(C82,BaseDatos[[#All],[Llave]:[Por Definir4]],15,0),"No encontrado")="","-",_xlfn.IFNA(VLOOKUP(C82,BaseDatos[[#All],[Llave]:[Objetivo Geográfico]],15,0),"-")))</f>
        <v/>
      </c>
      <c r="L82" s="2" t="str">
        <f>IF(C82="","",IF(_xlfn.IFNA(VLOOKUP(C82,BaseDatos[[#All],[Llave]:[Por Definir4]],16,0),"No encontrado")="","-",_xlfn.IFNA(VLOOKUP(C82,BaseDatos[[#All],[Llave]:[Objetivo Geográfico]],16,0),"-")))</f>
        <v/>
      </c>
      <c r="M82" s="2" t="str">
        <f>IF(C82="","",IF(_xlfn.IFNA(VLOOKUP(C82,BaseDatos[[#All],[Llave]:[Por Definir4]],17,0),"No encontrado")="","-",_xlfn.IFNA(VLOOKUP(C82,BaseDatos[[#All],[Llave]:[Objetivo Geográfico]],17,0),"-")))</f>
        <v/>
      </c>
    </row>
    <row r="83" spans="1:13" x14ac:dyDescent="0.35">
      <c r="A83" s="44"/>
      <c r="B83" s="46"/>
      <c r="C83" s="44"/>
      <c r="D83" s="46"/>
      <c r="E83" s="43" t="str">
        <f>IF(C83="","",IF(_xlfn.IFNA(VLOOKUP(C83,BaseDatos[[#All],[Llave]:[Objetivo Geográfico]],6,0),"No encontrado")="","-",_xlfn.IFNA(VLOOKUP(C83,BaseDatos[[#All],[Llave]:[Objetivo Geográfico]],6,0),"-")))</f>
        <v/>
      </c>
      <c r="F83" s="45" t="str">
        <f>IF(C83="","",IF(_xlfn.IFNA(VLOOKUP(C83,BaseDatos[[#All],[Llave]:[Por Definir4]],13,0),"No encontrado")="","-",_xlfn.IFNA(VLOOKUP(C83,BaseDatos[[#All],[Llave]:[Por Definir4]],13,0),"-")))</f>
        <v/>
      </c>
      <c r="G83" s="43" t="str">
        <f>IF(C83="","",IF(_xlfn.IFNA(VLOOKUP(C83,BaseDatos[[#All],[Llave]:[Objetivo Geográfico]],2,0),"No encontrado")="","-",_xlfn.IFNA(VLOOKUP(C83,BaseDatos[[#All],[Llave]:[Objetivo Geográfico]],2,0),"No encontrado")))</f>
        <v/>
      </c>
      <c r="H83" s="43" t="str">
        <f>IF(D83="","",IF(_xlfn.IFNA(VLOOKUP(D83,BaseDatos[[#All],[Llave]:[Objetivo Geográfico]],11,0),"No disponible en la Base de Datos")="","-",_xlfn.IFNA(VLOOKUP(D83,BaseDatos[[#All],[Llave]:[Objetivo Geográfico]],11,0),"No disponible en la Base de Datos")))</f>
        <v/>
      </c>
      <c r="I83" s="43" t="str">
        <f>IF(C83="","",IF(_xlfn.IFNA(VLOOKUP(C83,BaseDatos[[#All],[Llave]:[Objetivo Geográfico]],12,0),"No encontrado")="","-",_xlfn.IFNA(VLOOKUP(C83,BaseDatos[[#All],[Llave]:[Objetivo Geográfico]],12,0),"-")))</f>
        <v/>
      </c>
      <c r="J83" s="2" t="str">
        <f>IF(C83="","",IF(_xlfn.IFNA(VLOOKUP(C83,BaseDatos[[#All],[Llave]:[Por Definir4]],14,0),"No encontrado")="","-",_xlfn.IFNA(VLOOKUP(C83,BaseDatos[[#All],[Llave]:[Objetivo Geográfico]],14,0),"-")))</f>
        <v/>
      </c>
      <c r="K83" s="2" t="str">
        <f>IF(C83="","",IF(_xlfn.IFNA(VLOOKUP(C83,BaseDatos[[#All],[Llave]:[Por Definir4]],15,0),"No encontrado")="","-",_xlfn.IFNA(VLOOKUP(C83,BaseDatos[[#All],[Llave]:[Objetivo Geográfico]],15,0),"-")))</f>
        <v/>
      </c>
      <c r="L83" s="2" t="str">
        <f>IF(C83="","",IF(_xlfn.IFNA(VLOOKUP(C83,BaseDatos[[#All],[Llave]:[Por Definir4]],16,0),"No encontrado")="","-",_xlfn.IFNA(VLOOKUP(C83,BaseDatos[[#All],[Llave]:[Objetivo Geográfico]],16,0),"-")))</f>
        <v/>
      </c>
      <c r="M83" s="2" t="str">
        <f>IF(C83="","",IF(_xlfn.IFNA(VLOOKUP(C83,BaseDatos[[#All],[Llave]:[Por Definir4]],17,0),"No encontrado")="","-",_xlfn.IFNA(VLOOKUP(C83,BaseDatos[[#All],[Llave]:[Objetivo Geográfico]],17,0),"-")))</f>
        <v/>
      </c>
    </row>
    <row r="84" spans="1:13" x14ac:dyDescent="0.35">
      <c r="A84" s="44"/>
      <c r="B84" s="46"/>
      <c r="C84" s="44"/>
      <c r="D84" s="46"/>
      <c r="E84" s="43" t="str">
        <f>IF(C84="","",IF(_xlfn.IFNA(VLOOKUP(C84,BaseDatos[[#All],[Llave]:[Objetivo Geográfico]],6,0),"No encontrado")="","-",_xlfn.IFNA(VLOOKUP(C84,BaseDatos[[#All],[Llave]:[Objetivo Geográfico]],6,0),"-")))</f>
        <v/>
      </c>
      <c r="F84" s="45" t="str">
        <f>IF(C84="","",IF(_xlfn.IFNA(VLOOKUP(C84,BaseDatos[[#All],[Llave]:[Por Definir4]],13,0),"No encontrado")="","-",_xlfn.IFNA(VLOOKUP(C84,BaseDatos[[#All],[Llave]:[Por Definir4]],13,0),"-")))</f>
        <v/>
      </c>
      <c r="G84" s="43" t="str">
        <f>IF(C84="","",IF(_xlfn.IFNA(VLOOKUP(C84,BaseDatos[[#All],[Llave]:[Objetivo Geográfico]],2,0),"No encontrado")="","-",_xlfn.IFNA(VLOOKUP(C84,BaseDatos[[#All],[Llave]:[Objetivo Geográfico]],2,0),"No encontrado")))</f>
        <v/>
      </c>
      <c r="H84" s="43" t="str">
        <f>IF(D84="","",IF(_xlfn.IFNA(VLOOKUP(D84,BaseDatos[[#All],[Llave]:[Objetivo Geográfico]],11,0),"No disponible en la Base de Datos")="","-",_xlfn.IFNA(VLOOKUP(D84,BaseDatos[[#All],[Llave]:[Objetivo Geográfico]],11,0),"No disponible en la Base de Datos")))</f>
        <v/>
      </c>
      <c r="I84" s="43" t="str">
        <f>IF(C84="","",IF(_xlfn.IFNA(VLOOKUP(C84,BaseDatos[[#All],[Llave]:[Objetivo Geográfico]],12,0),"No encontrado")="","-",_xlfn.IFNA(VLOOKUP(C84,BaseDatos[[#All],[Llave]:[Objetivo Geográfico]],12,0),"-")))</f>
        <v/>
      </c>
      <c r="J84" s="2" t="str">
        <f>IF(C84="","",IF(_xlfn.IFNA(VLOOKUP(C84,BaseDatos[[#All],[Llave]:[Por Definir4]],14,0),"No encontrado")="","-",_xlfn.IFNA(VLOOKUP(C84,BaseDatos[[#All],[Llave]:[Objetivo Geográfico]],14,0),"-")))</f>
        <v/>
      </c>
      <c r="K84" s="2" t="str">
        <f>IF(C84="","",IF(_xlfn.IFNA(VLOOKUP(C84,BaseDatos[[#All],[Llave]:[Por Definir4]],15,0),"No encontrado")="","-",_xlfn.IFNA(VLOOKUP(C84,BaseDatos[[#All],[Llave]:[Objetivo Geográfico]],15,0),"-")))</f>
        <v/>
      </c>
      <c r="L84" s="2" t="str">
        <f>IF(C84="","",IF(_xlfn.IFNA(VLOOKUP(C84,BaseDatos[[#All],[Llave]:[Por Definir4]],16,0),"No encontrado")="","-",_xlfn.IFNA(VLOOKUP(C84,BaseDatos[[#All],[Llave]:[Objetivo Geográfico]],16,0),"-")))</f>
        <v/>
      </c>
      <c r="M84" s="2" t="str">
        <f>IF(C84="","",IF(_xlfn.IFNA(VLOOKUP(C84,BaseDatos[[#All],[Llave]:[Por Definir4]],17,0),"No encontrado")="","-",_xlfn.IFNA(VLOOKUP(C84,BaseDatos[[#All],[Llave]:[Objetivo Geográfico]],17,0),"-")))</f>
        <v/>
      </c>
    </row>
    <row r="85" spans="1:13" x14ac:dyDescent="0.35">
      <c r="A85" s="44"/>
      <c r="B85" s="46"/>
      <c r="C85" s="44"/>
      <c r="D85" s="46"/>
      <c r="E85" s="43" t="str">
        <f>IF(C85="","",IF(_xlfn.IFNA(VLOOKUP(C85,BaseDatos[[#All],[Llave]:[Objetivo Geográfico]],6,0),"No encontrado")="","-",_xlfn.IFNA(VLOOKUP(C85,BaseDatos[[#All],[Llave]:[Objetivo Geográfico]],6,0),"-")))</f>
        <v/>
      </c>
      <c r="F85" s="45" t="str">
        <f>IF(C85="","",IF(_xlfn.IFNA(VLOOKUP(C85,BaseDatos[[#All],[Llave]:[Por Definir4]],13,0),"No encontrado")="","-",_xlfn.IFNA(VLOOKUP(C85,BaseDatos[[#All],[Llave]:[Por Definir4]],13,0),"-")))</f>
        <v/>
      </c>
      <c r="G85" s="43" t="str">
        <f>IF(C85="","",IF(_xlfn.IFNA(VLOOKUP(C85,BaseDatos[[#All],[Llave]:[Objetivo Geográfico]],2,0),"No encontrado")="","-",_xlfn.IFNA(VLOOKUP(C85,BaseDatos[[#All],[Llave]:[Objetivo Geográfico]],2,0),"No encontrado")))</f>
        <v/>
      </c>
      <c r="H85" s="43" t="str">
        <f>IF(D85="","",IF(_xlfn.IFNA(VLOOKUP(D85,BaseDatos[[#All],[Llave]:[Objetivo Geográfico]],11,0),"No disponible en la Base de Datos")="","-",_xlfn.IFNA(VLOOKUP(D85,BaseDatos[[#All],[Llave]:[Objetivo Geográfico]],11,0),"No disponible en la Base de Datos")))</f>
        <v/>
      </c>
      <c r="I85" s="43" t="str">
        <f>IF(C85="","",IF(_xlfn.IFNA(VLOOKUP(C85,BaseDatos[[#All],[Llave]:[Objetivo Geográfico]],12,0),"No encontrado")="","-",_xlfn.IFNA(VLOOKUP(C85,BaseDatos[[#All],[Llave]:[Objetivo Geográfico]],12,0),"-")))</f>
        <v/>
      </c>
      <c r="J85" s="2" t="str">
        <f>IF(C85="","",IF(_xlfn.IFNA(VLOOKUP(C85,BaseDatos[[#All],[Llave]:[Por Definir4]],14,0),"No encontrado")="","-",_xlfn.IFNA(VLOOKUP(C85,BaseDatos[[#All],[Llave]:[Objetivo Geográfico]],14,0),"-")))</f>
        <v/>
      </c>
      <c r="K85" s="2" t="str">
        <f>IF(C85="","",IF(_xlfn.IFNA(VLOOKUP(C85,BaseDatos[[#All],[Llave]:[Por Definir4]],15,0),"No encontrado")="","-",_xlfn.IFNA(VLOOKUP(C85,BaseDatos[[#All],[Llave]:[Objetivo Geográfico]],15,0),"-")))</f>
        <v/>
      </c>
      <c r="L85" s="2" t="str">
        <f>IF(C85="","",IF(_xlfn.IFNA(VLOOKUP(C85,BaseDatos[[#All],[Llave]:[Por Definir4]],16,0),"No encontrado")="","-",_xlfn.IFNA(VLOOKUP(C85,BaseDatos[[#All],[Llave]:[Objetivo Geográfico]],16,0),"-")))</f>
        <v/>
      </c>
      <c r="M85" s="2" t="str">
        <f>IF(C85="","",IF(_xlfn.IFNA(VLOOKUP(C85,BaseDatos[[#All],[Llave]:[Por Definir4]],17,0),"No encontrado")="","-",_xlfn.IFNA(VLOOKUP(C85,BaseDatos[[#All],[Llave]:[Objetivo Geográfico]],17,0),"-")))</f>
        <v/>
      </c>
    </row>
    <row r="86" spans="1:13" x14ac:dyDescent="0.35">
      <c r="A86" s="44"/>
      <c r="B86" s="46"/>
      <c r="C86" s="44"/>
      <c r="D86" s="46"/>
      <c r="E86" s="43" t="str">
        <f>IF(C86="","",IF(_xlfn.IFNA(VLOOKUP(C86,BaseDatos[[#All],[Llave]:[Objetivo Geográfico]],6,0),"No encontrado")="","-",_xlfn.IFNA(VLOOKUP(C86,BaseDatos[[#All],[Llave]:[Objetivo Geográfico]],6,0),"-")))</f>
        <v/>
      </c>
      <c r="F86" s="45" t="str">
        <f>IF(C86="","",IF(_xlfn.IFNA(VLOOKUP(C86,BaseDatos[[#All],[Llave]:[Por Definir4]],13,0),"No encontrado")="","-",_xlfn.IFNA(VLOOKUP(C86,BaseDatos[[#All],[Llave]:[Por Definir4]],13,0),"-")))</f>
        <v/>
      </c>
      <c r="G86" s="43" t="str">
        <f>IF(C86="","",IF(_xlfn.IFNA(VLOOKUP(C86,BaseDatos[[#All],[Llave]:[Objetivo Geográfico]],2,0),"No encontrado")="","-",_xlfn.IFNA(VLOOKUP(C86,BaseDatos[[#All],[Llave]:[Objetivo Geográfico]],2,0),"No encontrado")))</f>
        <v/>
      </c>
      <c r="H86" s="43" t="str">
        <f>IF(D86="","",IF(_xlfn.IFNA(VLOOKUP(D86,BaseDatos[[#All],[Llave]:[Objetivo Geográfico]],11,0),"No disponible en la Base de Datos")="","-",_xlfn.IFNA(VLOOKUP(D86,BaseDatos[[#All],[Llave]:[Objetivo Geográfico]],11,0),"No disponible en la Base de Datos")))</f>
        <v/>
      </c>
      <c r="I86" s="43" t="str">
        <f>IF(C86="","",IF(_xlfn.IFNA(VLOOKUP(C86,BaseDatos[[#All],[Llave]:[Objetivo Geográfico]],12,0),"No encontrado")="","-",_xlfn.IFNA(VLOOKUP(C86,BaseDatos[[#All],[Llave]:[Objetivo Geográfico]],12,0),"-")))</f>
        <v/>
      </c>
      <c r="J86" s="2" t="str">
        <f>IF(C86="","",IF(_xlfn.IFNA(VLOOKUP(C86,BaseDatos[[#All],[Llave]:[Por Definir4]],14,0),"No encontrado")="","-",_xlfn.IFNA(VLOOKUP(C86,BaseDatos[[#All],[Llave]:[Objetivo Geográfico]],14,0),"-")))</f>
        <v/>
      </c>
      <c r="K86" s="2" t="str">
        <f>IF(C86="","",IF(_xlfn.IFNA(VLOOKUP(C86,BaseDatos[[#All],[Llave]:[Por Definir4]],15,0),"No encontrado")="","-",_xlfn.IFNA(VLOOKUP(C86,BaseDatos[[#All],[Llave]:[Objetivo Geográfico]],15,0),"-")))</f>
        <v/>
      </c>
      <c r="L86" s="2" t="str">
        <f>IF(C86="","",IF(_xlfn.IFNA(VLOOKUP(C86,BaseDatos[[#All],[Llave]:[Por Definir4]],16,0),"No encontrado")="","-",_xlfn.IFNA(VLOOKUP(C86,BaseDatos[[#All],[Llave]:[Objetivo Geográfico]],16,0),"-")))</f>
        <v/>
      </c>
      <c r="M86" s="2" t="str">
        <f>IF(C86="","",IF(_xlfn.IFNA(VLOOKUP(C86,BaseDatos[[#All],[Llave]:[Por Definir4]],17,0),"No encontrado")="","-",_xlfn.IFNA(VLOOKUP(C86,BaseDatos[[#All],[Llave]:[Objetivo Geográfico]],17,0),"-")))</f>
        <v/>
      </c>
    </row>
    <row r="87" spans="1:13" x14ac:dyDescent="0.35">
      <c r="A87" s="44"/>
      <c r="B87" s="46"/>
      <c r="C87" s="44"/>
      <c r="D87" s="46"/>
      <c r="E87" s="43" t="str">
        <f>IF(C87="","",IF(_xlfn.IFNA(VLOOKUP(C87,BaseDatos[[#All],[Llave]:[Objetivo Geográfico]],6,0),"No encontrado")="","-",_xlfn.IFNA(VLOOKUP(C87,BaseDatos[[#All],[Llave]:[Objetivo Geográfico]],6,0),"-")))</f>
        <v/>
      </c>
      <c r="F87" s="45" t="str">
        <f>IF(C87="","",IF(_xlfn.IFNA(VLOOKUP(C87,BaseDatos[[#All],[Llave]:[Por Definir4]],13,0),"No encontrado")="","-",_xlfn.IFNA(VLOOKUP(C87,BaseDatos[[#All],[Llave]:[Por Definir4]],13,0),"-")))</f>
        <v/>
      </c>
      <c r="G87" s="43" t="str">
        <f>IF(C87="","",IF(_xlfn.IFNA(VLOOKUP(C87,BaseDatos[[#All],[Llave]:[Objetivo Geográfico]],2,0),"No encontrado")="","-",_xlfn.IFNA(VLOOKUP(C87,BaseDatos[[#All],[Llave]:[Objetivo Geográfico]],2,0),"No encontrado")))</f>
        <v/>
      </c>
      <c r="H87" s="43" t="str">
        <f>IF(D87="","",IF(_xlfn.IFNA(VLOOKUP(D87,BaseDatos[[#All],[Llave]:[Objetivo Geográfico]],11,0),"No disponible en la Base de Datos")="","-",_xlfn.IFNA(VLOOKUP(D87,BaseDatos[[#All],[Llave]:[Objetivo Geográfico]],11,0),"No disponible en la Base de Datos")))</f>
        <v/>
      </c>
      <c r="I87" s="43" t="str">
        <f>IF(C87="","",IF(_xlfn.IFNA(VLOOKUP(C87,BaseDatos[[#All],[Llave]:[Objetivo Geográfico]],12,0),"No encontrado")="","-",_xlfn.IFNA(VLOOKUP(C87,BaseDatos[[#All],[Llave]:[Objetivo Geográfico]],12,0),"-")))</f>
        <v/>
      </c>
      <c r="J87" s="2" t="str">
        <f>IF(C87="","",IF(_xlfn.IFNA(VLOOKUP(C87,BaseDatos[[#All],[Llave]:[Por Definir4]],14,0),"No encontrado")="","-",_xlfn.IFNA(VLOOKUP(C87,BaseDatos[[#All],[Llave]:[Objetivo Geográfico]],14,0),"-")))</f>
        <v/>
      </c>
      <c r="K87" s="2" t="str">
        <f>IF(C87="","",IF(_xlfn.IFNA(VLOOKUP(C87,BaseDatos[[#All],[Llave]:[Por Definir4]],15,0),"No encontrado")="","-",_xlfn.IFNA(VLOOKUP(C87,BaseDatos[[#All],[Llave]:[Objetivo Geográfico]],15,0),"-")))</f>
        <v/>
      </c>
      <c r="L87" s="2" t="str">
        <f>IF(C87="","",IF(_xlfn.IFNA(VLOOKUP(C87,BaseDatos[[#All],[Llave]:[Por Definir4]],16,0),"No encontrado")="","-",_xlfn.IFNA(VLOOKUP(C87,BaseDatos[[#All],[Llave]:[Objetivo Geográfico]],16,0),"-")))</f>
        <v/>
      </c>
      <c r="M87" s="2" t="str">
        <f>IF(C87="","",IF(_xlfn.IFNA(VLOOKUP(C87,BaseDatos[[#All],[Llave]:[Por Definir4]],17,0),"No encontrado")="","-",_xlfn.IFNA(VLOOKUP(C87,BaseDatos[[#All],[Llave]:[Objetivo Geográfico]],17,0),"-")))</f>
        <v/>
      </c>
    </row>
    <row r="88" spans="1:13" x14ac:dyDescent="0.35">
      <c r="A88" s="44"/>
      <c r="B88" s="46"/>
      <c r="C88" s="44"/>
      <c r="D88" s="46"/>
      <c r="E88" s="43" t="str">
        <f>IF(C88="","",IF(_xlfn.IFNA(VLOOKUP(C88,BaseDatos[[#All],[Llave]:[Objetivo Geográfico]],6,0),"No encontrado")="","-",_xlfn.IFNA(VLOOKUP(C88,BaseDatos[[#All],[Llave]:[Objetivo Geográfico]],6,0),"-")))</f>
        <v/>
      </c>
      <c r="F88" s="45" t="str">
        <f>IF(C88="","",IF(_xlfn.IFNA(VLOOKUP(C88,BaseDatos[[#All],[Llave]:[Por Definir4]],13,0),"No encontrado")="","-",_xlfn.IFNA(VLOOKUP(C88,BaseDatos[[#All],[Llave]:[Por Definir4]],13,0),"-")))</f>
        <v/>
      </c>
      <c r="G88" s="43" t="str">
        <f>IF(C88="","",IF(_xlfn.IFNA(VLOOKUP(C88,BaseDatos[[#All],[Llave]:[Objetivo Geográfico]],2,0),"No encontrado")="","-",_xlfn.IFNA(VLOOKUP(C88,BaseDatos[[#All],[Llave]:[Objetivo Geográfico]],2,0),"No encontrado")))</f>
        <v/>
      </c>
      <c r="H88" s="43" t="str">
        <f>IF(D88="","",IF(_xlfn.IFNA(VLOOKUP(D88,BaseDatos[[#All],[Llave]:[Objetivo Geográfico]],11,0),"No disponible en la Base de Datos")="","-",_xlfn.IFNA(VLOOKUP(D88,BaseDatos[[#All],[Llave]:[Objetivo Geográfico]],11,0),"No disponible en la Base de Datos")))</f>
        <v/>
      </c>
      <c r="I88" s="43" t="str">
        <f>IF(C88="","",IF(_xlfn.IFNA(VLOOKUP(C88,BaseDatos[[#All],[Llave]:[Objetivo Geográfico]],12,0),"No encontrado")="","-",_xlfn.IFNA(VLOOKUP(C88,BaseDatos[[#All],[Llave]:[Objetivo Geográfico]],12,0),"-")))</f>
        <v/>
      </c>
      <c r="J88" s="2" t="str">
        <f>IF(C88="","",IF(_xlfn.IFNA(VLOOKUP(C88,BaseDatos[[#All],[Llave]:[Por Definir4]],14,0),"No encontrado")="","-",_xlfn.IFNA(VLOOKUP(C88,BaseDatos[[#All],[Llave]:[Objetivo Geográfico]],14,0),"-")))</f>
        <v/>
      </c>
      <c r="K88" s="2" t="str">
        <f>IF(C88="","",IF(_xlfn.IFNA(VLOOKUP(C88,BaseDatos[[#All],[Llave]:[Por Definir4]],15,0),"No encontrado")="","-",_xlfn.IFNA(VLOOKUP(C88,BaseDatos[[#All],[Llave]:[Objetivo Geográfico]],15,0),"-")))</f>
        <v/>
      </c>
      <c r="L88" s="2" t="str">
        <f>IF(C88="","",IF(_xlfn.IFNA(VLOOKUP(C88,BaseDatos[[#All],[Llave]:[Por Definir4]],16,0),"No encontrado")="","-",_xlfn.IFNA(VLOOKUP(C88,BaseDatos[[#All],[Llave]:[Objetivo Geográfico]],16,0),"-")))</f>
        <v/>
      </c>
      <c r="M88" s="2" t="str">
        <f>IF(C88="","",IF(_xlfn.IFNA(VLOOKUP(C88,BaseDatos[[#All],[Llave]:[Por Definir4]],17,0),"No encontrado")="","-",_xlfn.IFNA(VLOOKUP(C88,BaseDatos[[#All],[Llave]:[Objetivo Geográfico]],17,0),"-")))</f>
        <v/>
      </c>
    </row>
    <row r="89" spans="1:13" x14ac:dyDescent="0.35">
      <c r="A89" s="44"/>
      <c r="B89" s="46"/>
      <c r="C89" s="44"/>
      <c r="D89" s="46"/>
      <c r="E89" s="43" t="str">
        <f>IF(C89="","",IF(_xlfn.IFNA(VLOOKUP(C89,BaseDatos[[#All],[Llave]:[Objetivo Geográfico]],6,0),"No encontrado")="","-",_xlfn.IFNA(VLOOKUP(C89,BaseDatos[[#All],[Llave]:[Objetivo Geográfico]],6,0),"-")))</f>
        <v/>
      </c>
      <c r="F89" s="45" t="str">
        <f>IF(C89="","",IF(_xlfn.IFNA(VLOOKUP(C89,BaseDatos[[#All],[Llave]:[Por Definir4]],13,0),"No encontrado")="","-",_xlfn.IFNA(VLOOKUP(C89,BaseDatos[[#All],[Llave]:[Por Definir4]],13,0),"-")))</f>
        <v/>
      </c>
      <c r="G89" s="43" t="str">
        <f>IF(C89="","",IF(_xlfn.IFNA(VLOOKUP(C89,BaseDatos[[#All],[Llave]:[Objetivo Geográfico]],2,0),"No encontrado")="","-",_xlfn.IFNA(VLOOKUP(C89,BaseDatos[[#All],[Llave]:[Objetivo Geográfico]],2,0),"No encontrado")))</f>
        <v/>
      </c>
      <c r="H89" s="43" t="str">
        <f>IF(D89="","",IF(_xlfn.IFNA(VLOOKUP(D89,BaseDatos[[#All],[Llave]:[Objetivo Geográfico]],11,0),"No disponible en la Base de Datos")="","-",_xlfn.IFNA(VLOOKUP(D89,BaseDatos[[#All],[Llave]:[Objetivo Geográfico]],11,0),"No disponible en la Base de Datos")))</f>
        <v/>
      </c>
      <c r="I89" s="43" t="str">
        <f>IF(C89="","",IF(_xlfn.IFNA(VLOOKUP(C89,BaseDatos[[#All],[Llave]:[Objetivo Geográfico]],12,0),"No encontrado")="","-",_xlfn.IFNA(VLOOKUP(C89,BaseDatos[[#All],[Llave]:[Objetivo Geográfico]],12,0),"-")))</f>
        <v/>
      </c>
      <c r="J89" s="2" t="str">
        <f>IF(C89="","",IF(_xlfn.IFNA(VLOOKUP(C89,BaseDatos[[#All],[Llave]:[Por Definir4]],14,0),"No encontrado")="","-",_xlfn.IFNA(VLOOKUP(C89,BaseDatos[[#All],[Llave]:[Objetivo Geográfico]],14,0),"-")))</f>
        <v/>
      </c>
      <c r="K89" s="2" t="str">
        <f>IF(C89="","",IF(_xlfn.IFNA(VLOOKUP(C89,BaseDatos[[#All],[Llave]:[Por Definir4]],15,0),"No encontrado")="","-",_xlfn.IFNA(VLOOKUP(C89,BaseDatos[[#All],[Llave]:[Objetivo Geográfico]],15,0),"-")))</f>
        <v/>
      </c>
      <c r="L89" s="2" t="str">
        <f>IF(C89="","",IF(_xlfn.IFNA(VLOOKUP(C89,BaseDatos[[#All],[Llave]:[Por Definir4]],16,0),"No encontrado")="","-",_xlfn.IFNA(VLOOKUP(C89,BaseDatos[[#All],[Llave]:[Objetivo Geográfico]],16,0),"-")))</f>
        <v/>
      </c>
      <c r="M89" s="2" t="str">
        <f>IF(C89="","",IF(_xlfn.IFNA(VLOOKUP(C89,BaseDatos[[#All],[Llave]:[Por Definir4]],17,0),"No encontrado")="","-",_xlfn.IFNA(VLOOKUP(C89,BaseDatos[[#All],[Llave]:[Objetivo Geográfico]],17,0),"-")))</f>
        <v/>
      </c>
    </row>
    <row r="90" spans="1:13" x14ac:dyDescent="0.35">
      <c r="A90" s="44"/>
      <c r="B90" s="46"/>
      <c r="C90" s="44"/>
      <c r="D90" s="46"/>
      <c r="E90" s="43" t="str">
        <f>IF(C90="","",IF(_xlfn.IFNA(VLOOKUP(C90,BaseDatos[[#All],[Llave]:[Objetivo Geográfico]],6,0),"No encontrado")="","-",_xlfn.IFNA(VLOOKUP(C90,BaseDatos[[#All],[Llave]:[Objetivo Geográfico]],6,0),"-")))</f>
        <v/>
      </c>
      <c r="F90" s="45" t="str">
        <f>IF(C90="","",IF(_xlfn.IFNA(VLOOKUP(C90,BaseDatos[[#All],[Llave]:[Por Definir4]],13,0),"No encontrado")="","-",_xlfn.IFNA(VLOOKUP(C90,BaseDatos[[#All],[Llave]:[Por Definir4]],13,0),"-")))</f>
        <v/>
      </c>
      <c r="G90" s="43" t="str">
        <f>IF(C90="","",IF(_xlfn.IFNA(VLOOKUP(C90,BaseDatos[[#All],[Llave]:[Objetivo Geográfico]],2,0),"No encontrado")="","-",_xlfn.IFNA(VLOOKUP(C90,BaseDatos[[#All],[Llave]:[Objetivo Geográfico]],2,0),"No encontrado")))</f>
        <v/>
      </c>
      <c r="H90" s="43" t="str">
        <f>IF(D90="","",IF(_xlfn.IFNA(VLOOKUP(D90,BaseDatos[[#All],[Llave]:[Objetivo Geográfico]],11,0),"No disponible en la Base de Datos")="","-",_xlfn.IFNA(VLOOKUP(D90,BaseDatos[[#All],[Llave]:[Objetivo Geográfico]],11,0),"No disponible en la Base de Datos")))</f>
        <v/>
      </c>
      <c r="I90" s="43" t="str">
        <f>IF(C90="","",IF(_xlfn.IFNA(VLOOKUP(C90,BaseDatos[[#All],[Llave]:[Objetivo Geográfico]],12,0),"No encontrado")="","-",_xlfn.IFNA(VLOOKUP(C90,BaseDatos[[#All],[Llave]:[Objetivo Geográfico]],12,0),"-")))</f>
        <v/>
      </c>
      <c r="J90" s="2" t="str">
        <f>IF(C90="","",IF(_xlfn.IFNA(VLOOKUP(C90,BaseDatos[[#All],[Llave]:[Por Definir4]],14,0),"No encontrado")="","-",_xlfn.IFNA(VLOOKUP(C90,BaseDatos[[#All],[Llave]:[Objetivo Geográfico]],14,0),"-")))</f>
        <v/>
      </c>
      <c r="K90" s="2" t="str">
        <f>IF(C90="","",IF(_xlfn.IFNA(VLOOKUP(C90,BaseDatos[[#All],[Llave]:[Por Definir4]],15,0),"No encontrado")="","-",_xlfn.IFNA(VLOOKUP(C90,BaseDatos[[#All],[Llave]:[Objetivo Geográfico]],15,0),"-")))</f>
        <v/>
      </c>
      <c r="L90" s="2" t="str">
        <f>IF(C90="","",IF(_xlfn.IFNA(VLOOKUP(C90,BaseDatos[[#All],[Llave]:[Por Definir4]],16,0),"No encontrado")="","-",_xlfn.IFNA(VLOOKUP(C90,BaseDatos[[#All],[Llave]:[Objetivo Geográfico]],16,0),"-")))</f>
        <v/>
      </c>
      <c r="M90" s="2" t="str">
        <f>IF(C90="","",IF(_xlfn.IFNA(VLOOKUP(C90,BaseDatos[[#All],[Llave]:[Por Definir4]],17,0),"No encontrado")="","-",_xlfn.IFNA(VLOOKUP(C90,BaseDatos[[#All],[Llave]:[Objetivo Geográfico]],17,0),"-")))</f>
        <v/>
      </c>
    </row>
    <row r="91" spans="1:13" x14ac:dyDescent="0.35">
      <c r="A91" s="44"/>
      <c r="B91" s="46"/>
      <c r="C91" s="44"/>
      <c r="D91" s="46"/>
      <c r="E91" s="43" t="str">
        <f>IF(C91="","",IF(_xlfn.IFNA(VLOOKUP(C91,BaseDatos[[#All],[Llave]:[Objetivo Geográfico]],6,0),"No encontrado")="","-",_xlfn.IFNA(VLOOKUP(C91,BaseDatos[[#All],[Llave]:[Objetivo Geográfico]],6,0),"-")))</f>
        <v/>
      </c>
      <c r="F91" s="45" t="str">
        <f>IF(C91="","",IF(_xlfn.IFNA(VLOOKUP(C91,BaseDatos[[#All],[Llave]:[Por Definir4]],13,0),"No encontrado")="","-",_xlfn.IFNA(VLOOKUP(C91,BaseDatos[[#All],[Llave]:[Por Definir4]],13,0),"-")))</f>
        <v/>
      </c>
      <c r="G91" s="43" t="str">
        <f>IF(C91="","",IF(_xlfn.IFNA(VLOOKUP(C91,BaseDatos[[#All],[Llave]:[Objetivo Geográfico]],2,0),"No encontrado")="","-",_xlfn.IFNA(VLOOKUP(C91,BaseDatos[[#All],[Llave]:[Objetivo Geográfico]],2,0),"No encontrado")))</f>
        <v/>
      </c>
      <c r="H91" s="43" t="str">
        <f>IF(D91="","",IF(_xlfn.IFNA(VLOOKUP(D91,BaseDatos[[#All],[Llave]:[Objetivo Geográfico]],11,0),"No disponible en la Base de Datos")="","-",_xlfn.IFNA(VLOOKUP(D91,BaseDatos[[#All],[Llave]:[Objetivo Geográfico]],11,0),"No disponible en la Base de Datos")))</f>
        <v/>
      </c>
      <c r="I91" s="43" t="str">
        <f>IF(C91="","",IF(_xlfn.IFNA(VLOOKUP(C91,BaseDatos[[#All],[Llave]:[Objetivo Geográfico]],12,0),"No encontrado")="","-",_xlfn.IFNA(VLOOKUP(C91,BaseDatos[[#All],[Llave]:[Objetivo Geográfico]],12,0),"-")))</f>
        <v/>
      </c>
      <c r="J91" s="2" t="str">
        <f>IF(C91="","",IF(_xlfn.IFNA(VLOOKUP(C91,BaseDatos[[#All],[Llave]:[Por Definir4]],14,0),"No encontrado")="","-",_xlfn.IFNA(VLOOKUP(C91,BaseDatos[[#All],[Llave]:[Objetivo Geográfico]],14,0),"-")))</f>
        <v/>
      </c>
      <c r="K91" s="2" t="str">
        <f>IF(C91="","",IF(_xlfn.IFNA(VLOOKUP(C91,BaseDatos[[#All],[Llave]:[Por Definir4]],15,0),"No encontrado")="","-",_xlfn.IFNA(VLOOKUP(C91,BaseDatos[[#All],[Llave]:[Objetivo Geográfico]],15,0),"-")))</f>
        <v/>
      </c>
      <c r="L91" s="2" t="str">
        <f>IF(C91="","",IF(_xlfn.IFNA(VLOOKUP(C91,BaseDatos[[#All],[Llave]:[Por Definir4]],16,0),"No encontrado")="","-",_xlfn.IFNA(VLOOKUP(C91,BaseDatos[[#All],[Llave]:[Objetivo Geográfico]],16,0),"-")))</f>
        <v/>
      </c>
      <c r="M91" s="2" t="str">
        <f>IF(C91="","",IF(_xlfn.IFNA(VLOOKUP(C91,BaseDatos[[#All],[Llave]:[Por Definir4]],17,0),"No encontrado")="","-",_xlfn.IFNA(VLOOKUP(C91,BaseDatos[[#All],[Llave]:[Objetivo Geográfico]],17,0),"-")))</f>
        <v/>
      </c>
    </row>
    <row r="92" spans="1:13" x14ac:dyDescent="0.35">
      <c r="A92" s="44"/>
      <c r="B92" s="46"/>
      <c r="C92" s="44"/>
      <c r="D92" s="46"/>
      <c r="E92" s="43" t="str">
        <f>IF(C92="","",IF(_xlfn.IFNA(VLOOKUP(C92,BaseDatos[[#All],[Llave]:[Objetivo Geográfico]],6,0),"No encontrado")="","-",_xlfn.IFNA(VLOOKUP(C92,BaseDatos[[#All],[Llave]:[Objetivo Geográfico]],6,0),"-")))</f>
        <v/>
      </c>
      <c r="F92" s="45" t="str">
        <f>IF(C92="","",IF(_xlfn.IFNA(VLOOKUP(C92,BaseDatos[[#All],[Llave]:[Por Definir4]],13,0),"No encontrado")="","-",_xlfn.IFNA(VLOOKUP(C92,BaseDatos[[#All],[Llave]:[Por Definir4]],13,0),"-")))</f>
        <v/>
      </c>
      <c r="G92" s="43" t="str">
        <f>IF(C92="","",IF(_xlfn.IFNA(VLOOKUP(C92,BaseDatos[[#All],[Llave]:[Objetivo Geográfico]],2,0),"No encontrado")="","-",_xlfn.IFNA(VLOOKUP(C92,BaseDatos[[#All],[Llave]:[Objetivo Geográfico]],2,0),"No encontrado")))</f>
        <v/>
      </c>
      <c r="H92" s="43" t="str">
        <f>IF(D92="","",IF(_xlfn.IFNA(VLOOKUP(D92,BaseDatos[[#All],[Llave]:[Objetivo Geográfico]],11,0),"No disponible en la Base de Datos")="","-",_xlfn.IFNA(VLOOKUP(D92,BaseDatos[[#All],[Llave]:[Objetivo Geográfico]],11,0),"No disponible en la Base de Datos")))</f>
        <v/>
      </c>
      <c r="I92" s="43" t="str">
        <f>IF(C92="","",IF(_xlfn.IFNA(VLOOKUP(C92,BaseDatos[[#All],[Llave]:[Objetivo Geográfico]],12,0),"No encontrado")="","-",_xlfn.IFNA(VLOOKUP(C92,BaseDatos[[#All],[Llave]:[Objetivo Geográfico]],12,0),"-")))</f>
        <v/>
      </c>
      <c r="J92" s="2" t="str">
        <f>IF(C92="","",IF(_xlfn.IFNA(VLOOKUP(C92,BaseDatos[[#All],[Llave]:[Por Definir4]],14,0),"No encontrado")="","-",_xlfn.IFNA(VLOOKUP(C92,BaseDatos[[#All],[Llave]:[Objetivo Geográfico]],14,0),"-")))</f>
        <v/>
      </c>
      <c r="K92" s="2" t="str">
        <f>IF(C92="","",IF(_xlfn.IFNA(VLOOKUP(C92,BaseDatos[[#All],[Llave]:[Por Definir4]],15,0),"No encontrado")="","-",_xlfn.IFNA(VLOOKUP(C92,BaseDatos[[#All],[Llave]:[Objetivo Geográfico]],15,0),"-")))</f>
        <v/>
      </c>
      <c r="L92" s="2" t="str">
        <f>IF(C92="","",IF(_xlfn.IFNA(VLOOKUP(C92,BaseDatos[[#All],[Llave]:[Por Definir4]],16,0),"No encontrado")="","-",_xlfn.IFNA(VLOOKUP(C92,BaseDatos[[#All],[Llave]:[Objetivo Geográfico]],16,0),"-")))</f>
        <v/>
      </c>
      <c r="M92" s="2" t="str">
        <f>IF(C92="","",IF(_xlfn.IFNA(VLOOKUP(C92,BaseDatos[[#All],[Llave]:[Por Definir4]],17,0),"No encontrado")="","-",_xlfn.IFNA(VLOOKUP(C92,BaseDatos[[#All],[Llave]:[Objetivo Geográfico]],17,0),"-")))</f>
        <v/>
      </c>
    </row>
    <row r="93" spans="1:13" x14ac:dyDescent="0.35">
      <c r="A93" s="44"/>
      <c r="B93" s="46"/>
      <c r="C93" s="44"/>
      <c r="D93" s="46"/>
      <c r="E93" s="43" t="str">
        <f>IF(C93="","",IF(_xlfn.IFNA(VLOOKUP(C93,BaseDatos[[#All],[Llave]:[Objetivo Geográfico]],6,0),"No encontrado")="","-",_xlfn.IFNA(VLOOKUP(C93,BaseDatos[[#All],[Llave]:[Objetivo Geográfico]],6,0),"-")))</f>
        <v/>
      </c>
      <c r="F93" s="45" t="str">
        <f>IF(C93="","",IF(_xlfn.IFNA(VLOOKUP(C93,BaseDatos[[#All],[Llave]:[Por Definir4]],13,0),"No encontrado")="","-",_xlfn.IFNA(VLOOKUP(C93,BaseDatos[[#All],[Llave]:[Por Definir4]],13,0),"-")))</f>
        <v/>
      </c>
      <c r="G93" s="43" t="str">
        <f>IF(C93="","",IF(_xlfn.IFNA(VLOOKUP(C93,BaseDatos[[#All],[Llave]:[Objetivo Geográfico]],2,0),"No encontrado")="","-",_xlfn.IFNA(VLOOKUP(C93,BaseDatos[[#All],[Llave]:[Objetivo Geográfico]],2,0),"No encontrado")))</f>
        <v/>
      </c>
      <c r="H93" s="43" t="str">
        <f>IF(D93="","",IF(_xlfn.IFNA(VLOOKUP(D93,BaseDatos[[#All],[Llave]:[Objetivo Geográfico]],11,0),"No disponible en la Base de Datos")="","-",_xlfn.IFNA(VLOOKUP(D93,BaseDatos[[#All],[Llave]:[Objetivo Geográfico]],11,0),"No disponible en la Base de Datos")))</f>
        <v/>
      </c>
      <c r="I93" s="43" t="str">
        <f>IF(C93="","",IF(_xlfn.IFNA(VLOOKUP(C93,BaseDatos[[#All],[Llave]:[Objetivo Geográfico]],12,0),"No encontrado")="","-",_xlfn.IFNA(VLOOKUP(C93,BaseDatos[[#All],[Llave]:[Objetivo Geográfico]],12,0),"-")))</f>
        <v/>
      </c>
      <c r="J93" s="2" t="str">
        <f>IF(C93="","",IF(_xlfn.IFNA(VLOOKUP(C93,BaseDatos[[#All],[Llave]:[Por Definir4]],14,0),"No encontrado")="","-",_xlfn.IFNA(VLOOKUP(C93,BaseDatos[[#All],[Llave]:[Objetivo Geográfico]],14,0),"-")))</f>
        <v/>
      </c>
      <c r="K93" s="2" t="str">
        <f>IF(C93="","",IF(_xlfn.IFNA(VLOOKUP(C93,BaseDatos[[#All],[Llave]:[Por Definir4]],15,0),"No encontrado")="","-",_xlfn.IFNA(VLOOKUP(C93,BaseDatos[[#All],[Llave]:[Objetivo Geográfico]],15,0),"-")))</f>
        <v/>
      </c>
      <c r="L93" s="2" t="str">
        <f>IF(C93="","",IF(_xlfn.IFNA(VLOOKUP(C93,BaseDatos[[#All],[Llave]:[Por Definir4]],16,0),"No encontrado")="","-",_xlfn.IFNA(VLOOKUP(C93,BaseDatos[[#All],[Llave]:[Objetivo Geográfico]],16,0),"-")))</f>
        <v/>
      </c>
      <c r="M93" s="2" t="str">
        <f>IF(C93="","",IF(_xlfn.IFNA(VLOOKUP(C93,BaseDatos[[#All],[Llave]:[Por Definir4]],17,0),"No encontrado")="","-",_xlfn.IFNA(VLOOKUP(C93,BaseDatos[[#All],[Llave]:[Objetivo Geográfico]],17,0),"-")))</f>
        <v/>
      </c>
    </row>
    <row r="94" spans="1:13" x14ac:dyDescent="0.35">
      <c r="A94" s="44"/>
      <c r="B94" s="46"/>
      <c r="C94" s="44"/>
      <c r="D94" s="46"/>
      <c r="E94" s="43" t="str">
        <f>IF(C94="","",IF(_xlfn.IFNA(VLOOKUP(C94,BaseDatos[[#All],[Llave]:[Objetivo Geográfico]],6,0),"No encontrado")="","-",_xlfn.IFNA(VLOOKUP(C94,BaseDatos[[#All],[Llave]:[Objetivo Geográfico]],6,0),"-")))</f>
        <v/>
      </c>
      <c r="F94" s="45" t="str">
        <f>IF(C94="","",IF(_xlfn.IFNA(VLOOKUP(C94,BaseDatos[[#All],[Llave]:[Por Definir4]],13,0),"No encontrado")="","-",_xlfn.IFNA(VLOOKUP(C94,BaseDatos[[#All],[Llave]:[Por Definir4]],13,0),"-")))</f>
        <v/>
      </c>
      <c r="G94" s="43" t="str">
        <f>IF(C94="","",IF(_xlfn.IFNA(VLOOKUP(C94,BaseDatos[[#All],[Llave]:[Objetivo Geográfico]],2,0),"No encontrado")="","-",_xlfn.IFNA(VLOOKUP(C94,BaseDatos[[#All],[Llave]:[Objetivo Geográfico]],2,0),"No encontrado")))</f>
        <v/>
      </c>
      <c r="H94" s="43" t="str">
        <f>IF(D94="","",IF(_xlfn.IFNA(VLOOKUP(D94,BaseDatos[[#All],[Llave]:[Objetivo Geográfico]],11,0),"No disponible en la Base de Datos")="","-",_xlfn.IFNA(VLOOKUP(D94,BaseDatos[[#All],[Llave]:[Objetivo Geográfico]],11,0),"No disponible en la Base de Datos")))</f>
        <v/>
      </c>
      <c r="I94" s="43" t="str">
        <f>IF(C94="","",IF(_xlfn.IFNA(VLOOKUP(C94,BaseDatos[[#All],[Llave]:[Objetivo Geográfico]],12,0),"No encontrado")="","-",_xlfn.IFNA(VLOOKUP(C94,BaseDatos[[#All],[Llave]:[Objetivo Geográfico]],12,0),"-")))</f>
        <v/>
      </c>
      <c r="J94" s="2" t="str">
        <f>IF(C94="","",IF(_xlfn.IFNA(VLOOKUP(C94,BaseDatos[[#All],[Llave]:[Por Definir4]],14,0),"No encontrado")="","-",_xlfn.IFNA(VLOOKUP(C94,BaseDatos[[#All],[Llave]:[Objetivo Geográfico]],14,0),"-")))</f>
        <v/>
      </c>
      <c r="K94" s="2" t="str">
        <f>IF(C94="","",IF(_xlfn.IFNA(VLOOKUP(C94,BaseDatos[[#All],[Llave]:[Por Definir4]],15,0),"No encontrado")="","-",_xlfn.IFNA(VLOOKUP(C94,BaseDatos[[#All],[Llave]:[Objetivo Geográfico]],15,0),"-")))</f>
        <v/>
      </c>
      <c r="L94" s="2" t="str">
        <f>IF(C94="","",IF(_xlfn.IFNA(VLOOKUP(C94,BaseDatos[[#All],[Llave]:[Por Definir4]],16,0),"No encontrado")="","-",_xlfn.IFNA(VLOOKUP(C94,BaseDatos[[#All],[Llave]:[Objetivo Geográfico]],16,0),"-")))</f>
        <v/>
      </c>
      <c r="M94" s="2" t="str">
        <f>IF(C94="","",IF(_xlfn.IFNA(VLOOKUP(C94,BaseDatos[[#All],[Llave]:[Por Definir4]],17,0),"No encontrado")="","-",_xlfn.IFNA(VLOOKUP(C94,BaseDatos[[#All],[Llave]:[Objetivo Geográfico]],17,0),"-")))</f>
        <v/>
      </c>
    </row>
    <row r="95" spans="1:13" x14ac:dyDescent="0.35">
      <c r="A95" s="44"/>
      <c r="B95" s="46"/>
      <c r="C95" s="44"/>
      <c r="D95" s="46"/>
      <c r="E95" s="43" t="str">
        <f>IF(C95="","",IF(_xlfn.IFNA(VLOOKUP(C95,BaseDatos[[#All],[Llave]:[Objetivo Geográfico]],6,0),"No encontrado")="","-",_xlfn.IFNA(VLOOKUP(C95,BaseDatos[[#All],[Llave]:[Objetivo Geográfico]],6,0),"-")))</f>
        <v/>
      </c>
      <c r="F95" s="45" t="str">
        <f>IF(C95="","",IF(_xlfn.IFNA(VLOOKUP(C95,BaseDatos[[#All],[Llave]:[Por Definir4]],13,0),"No encontrado")="","-",_xlfn.IFNA(VLOOKUP(C95,BaseDatos[[#All],[Llave]:[Por Definir4]],13,0),"-")))</f>
        <v/>
      </c>
      <c r="G95" s="43" t="str">
        <f>IF(C95="","",IF(_xlfn.IFNA(VLOOKUP(C95,BaseDatos[[#All],[Llave]:[Objetivo Geográfico]],2,0),"No encontrado")="","-",_xlfn.IFNA(VLOOKUP(C95,BaseDatos[[#All],[Llave]:[Objetivo Geográfico]],2,0),"No encontrado")))</f>
        <v/>
      </c>
      <c r="H95" s="43" t="str">
        <f>IF(D95="","",IF(_xlfn.IFNA(VLOOKUP(D95,BaseDatos[[#All],[Llave]:[Objetivo Geográfico]],11,0),"No disponible en la Base de Datos")="","-",_xlfn.IFNA(VLOOKUP(D95,BaseDatos[[#All],[Llave]:[Objetivo Geográfico]],11,0),"No disponible en la Base de Datos")))</f>
        <v/>
      </c>
      <c r="I95" s="43" t="str">
        <f>IF(C95="","",IF(_xlfn.IFNA(VLOOKUP(C95,BaseDatos[[#All],[Llave]:[Objetivo Geográfico]],12,0),"No encontrado")="","-",_xlfn.IFNA(VLOOKUP(C95,BaseDatos[[#All],[Llave]:[Objetivo Geográfico]],12,0),"-")))</f>
        <v/>
      </c>
      <c r="J95" s="2" t="str">
        <f>IF(C95="","",IF(_xlfn.IFNA(VLOOKUP(C95,BaseDatos[[#All],[Llave]:[Por Definir4]],14,0),"No encontrado")="","-",_xlfn.IFNA(VLOOKUP(C95,BaseDatos[[#All],[Llave]:[Objetivo Geográfico]],14,0),"-")))</f>
        <v/>
      </c>
      <c r="K95" s="2" t="str">
        <f>IF(C95="","",IF(_xlfn.IFNA(VLOOKUP(C95,BaseDatos[[#All],[Llave]:[Por Definir4]],15,0),"No encontrado")="","-",_xlfn.IFNA(VLOOKUP(C95,BaseDatos[[#All],[Llave]:[Objetivo Geográfico]],15,0),"-")))</f>
        <v/>
      </c>
      <c r="L95" s="2" t="str">
        <f>IF(C95="","",IF(_xlfn.IFNA(VLOOKUP(C95,BaseDatos[[#All],[Llave]:[Por Definir4]],16,0),"No encontrado")="","-",_xlfn.IFNA(VLOOKUP(C95,BaseDatos[[#All],[Llave]:[Objetivo Geográfico]],16,0),"-")))</f>
        <v/>
      </c>
      <c r="M95" s="2" t="str">
        <f>IF(C95="","",IF(_xlfn.IFNA(VLOOKUP(C95,BaseDatos[[#All],[Llave]:[Por Definir4]],17,0),"No encontrado")="","-",_xlfn.IFNA(VLOOKUP(C95,BaseDatos[[#All],[Llave]:[Objetivo Geográfico]],17,0),"-")))</f>
        <v/>
      </c>
    </row>
    <row r="96" spans="1:13" x14ac:dyDescent="0.35">
      <c r="A96" s="44"/>
      <c r="B96" s="46"/>
      <c r="C96" s="44"/>
      <c r="D96" s="46"/>
      <c r="E96" s="43" t="str">
        <f>IF(C96="","",IF(_xlfn.IFNA(VLOOKUP(C96,BaseDatos[[#All],[Llave]:[Objetivo Geográfico]],6,0),"No encontrado")="","-",_xlfn.IFNA(VLOOKUP(C96,BaseDatos[[#All],[Llave]:[Objetivo Geográfico]],6,0),"-")))</f>
        <v/>
      </c>
      <c r="F96" s="45" t="str">
        <f>IF(C96="","",IF(_xlfn.IFNA(VLOOKUP(C96,BaseDatos[[#All],[Llave]:[Por Definir4]],13,0),"No encontrado")="","-",_xlfn.IFNA(VLOOKUP(C96,BaseDatos[[#All],[Llave]:[Por Definir4]],13,0),"-")))</f>
        <v/>
      </c>
      <c r="G96" s="43" t="str">
        <f>IF(C96="","",IF(_xlfn.IFNA(VLOOKUP(C96,BaseDatos[[#All],[Llave]:[Objetivo Geográfico]],2,0),"No encontrado")="","-",_xlfn.IFNA(VLOOKUP(C96,BaseDatos[[#All],[Llave]:[Objetivo Geográfico]],2,0),"No encontrado")))</f>
        <v/>
      </c>
      <c r="H96" s="43" t="str">
        <f>IF(D96="","",IF(_xlfn.IFNA(VLOOKUP(D96,BaseDatos[[#All],[Llave]:[Objetivo Geográfico]],11,0),"No disponible en la Base de Datos")="","-",_xlfn.IFNA(VLOOKUP(D96,BaseDatos[[#All],[Llave]:[Objetivo Geográfico]],11,0),"No disponible en la Base de Datos")))</f>
        <v/>
      </c>
      <c r="I96" s="43" t="str">
        <f>IF(C96="","",IF(_xlfn.IFNA(VLOOKUP(C96,BaseDatos[[#All],[Llave]:[Objetivo Geográfico]],12,0),"No encontrado")="","-",_xlfn.IFNA(VLOOKUP(C96,BaseDatos[[#All],[Llave]:[Objetivo Geográfico]],12,0),"-")))</f>
        <v/>
      </c>
      <c r="J96" s="2" t="str">
        <f>IF(C96="","",IF(_xlfn.IFNA(VLOOKUP(C96,BaseDatos[[#All],[Llave]:[Por Definir4]],14,0),"No encontrado")="","-",_xlfn.IFNA(VLOOKUP(C96,BaseDatos[[#All],[Llave]:[Objetivo Geográfico]],14,0),"-")))</f>
        <v/>
      </c>
      <c r="K96" s="2" t="str">
        <f>IF(C96="","",IF(_xlfn.IFNA(VLOOKUP(C96,BaseDatos[[#All],[Llave]:[Por Definir4]],15,0),"No encontrado")="","-",_xlfn.IFNA(VLOOKUP(C96,BaseDatos[[#All],[Llave]:[Objetivo Geográfico]],15,0),"-")))</f>
        <v/>
      </c>
      <c r="L96" s="2" t="str">
        <f>IF(C96="","",IF(_xlfn.IFNA(VLOOKUP(C96,BaseDatos[[#All],[Llave]:[Por Definir4]],16,0),"No encontrado")="","-",_xlfn.IFNA(VLOOKUP(C96,BaseDatos[[#All],[Llave]:[Objetivo Geográfico]],16,0),"-")))</f>
        <v/>
      </c>
      <c r="M96" s="2" t="str">
        <f>IF(C96="","",IF(_xlfn.IFNA(VLOOKUP(C96,BaseDatos[[#All],[Llave]:[Por Definir4]],17,0),"No encontrado")="","-",_xlfn.IFNA(VLOOKUP(C96,BaseDatos[[#All],[Llave]:[Objetivo Geográfico]],17,0),"-")))</f>
        <v/>
      </c>
    </row>
    <row r="97" spans="1:13" x14ac:dyDescent="0.35">
      <c r="A97" s="44"/>
      <c r="B97" s="46"/>
      <c r="C97" s="44"/>
      <c r="D97" s="46"/>
      <c r="E97" s="43" t="str">
        <f>IF(C97="","",IF(_xlfn.IFNA(VLOOKUP(C97,BaseDatos[[#All],[Llave]:[Objetivo Geográfico]],6,0),"No encontrado")="","-",_xlfn.IFNA(VLOOKUP(C97,BaseDatos[[#All],[Llave]:[Objetivo Geográfico]],6,0),"-")))</f>
        <v/>
      </c>
      <c r="F97" s="45" t="str">
        <f>IF(C97="","",IF(_xlfn.IFNA(VLOOKUP(C97,BaseDatos[[#All],[Llave]:[Por Definir4]],13,0),"No encontrado")="","-",_xlfn.IFNA(VLOOKUP(C97,BaseDatos[[#All],[Llave]:[Por Definir4]],13,0),"-")))</f>
        <v/>
      </c>
      <c r="G97" s="43" t="str">
        <f>IF(C97="","",IF(_xlfn.IFNA(VLOOKUP(C97,BaseDatos[[#All],[Llave]:[Objetivo Geográfico]],2,0),"No encontrado")="","-",_xlfn.IFNA(VLOOKUP(C97,BaseDatos[[#All],[Llave]:[Objetivo Geográfico]],2,0),"No encontrado")))</f>
        <v/>
      </c>
      <c r="H97" s="43" t="str">
        <f>IF(D97="","",IF(_xlfn.IFNA(VLOOKUP(D97,BaseDatos[[#All],[Llave]:[Objetivo Geográfico]],11,0),"No disponible en la Base de Datos")="","-",_xlfn.IFNA(VLOOKUP(D97,BaseDatos[[#All],[Llave]:[Objetivo Geográfico]],11,0),"No disponible en la Base de Datos")))</f>
        <v/>
      </c>
      <c r="I97" s="43" t="str">
        <f>IF(C97="","",IF(_xlfn.IFNA(VLOOKUP(C97,BaseDatos[[#All],[Llave]:[Objetivo Geográfico]],12,0),"No encontrado")="","-",_xlfn.IFNA(VLOOKUP(C97,BaseDatos[[#All],[Llave]:[Objetivo Geográfico]],12,0),"-")))</f>
        <v/>
      </c>
      <c r="J97" s="2" t="str">
        <f>IF(C97="","",IF(_xlfn.IFNA(VLOOKUP(C97,BaseDatos[[#All],[Llave]:[Por Definir4]],14,0),"No encontrado")="","-",_xlfn.IFNA(VLOOKUP(C97,BaseDatos[[#All],[Llave]:[Objetivo Geográfico]],14,0),"-")))</f>
        <v/>
      </c>
      <c r="K97" s="2" t="str">
        <f>IF(C97="","",IF(_xlfn.IFNA(VLOOKUP(C97,BaseDatos[[#All],[Llave]:[Por Definir4]],15,0),"No encontrado")="","-",_xlfn.IFNA(VLOOKUP(C97,BaseDatos[[#All],[Llave]:[Objetivo Geográfico]],15,0),"-")))</f>
        <v/>
      </c>
      <c r="L97" s="2" t="str">
        <f>IF(C97="","",IF(_xlfn.IFNA(VLOOKUP(C97,BaseDatos[[#All],[Llave]:[Por Definir4]],16,0),"No encontrado")="","-",_xlfn.IFNA(VLOOKUP(C97,BaseDatos[[#All],[Llave]:[Objetivo Geográfico]],16,0),"-")))</f>
        <v/>
      </c>
      <c r="M97" s="2" t="str">
        <f>IF(C97="","",IF(_xlfn.IFNA(VLOOKUP(C97,BaseDatos[[#All],[Llave]:[Por Definir4]],17,0),"No encontrado")="","-",_xlfn.IFNA(VLOOKUP(C97,BaseDatos[[#All],[Llave]:[Objetivo Geográfico]],17,0),"-")))</f>
        <v/>
      </c>
    </row>
    <row r="98" spans="1:13" x14ac:dyDescent="0.35">
      <c r="A98" s="44"/>
      <c r="B98" s="46"/>
      <c r="C98" s="44"/>
      <c r="D98" s="46"/>
      <c r="E98" s="43" t="str">
        <f>IF(C98="","",IF(_xlfn.IFNA(VLOOKUP(C98,BaseDatos[[#All],[Llave]:[Objetivo Geográfico]],6,0),"No encontrado")="","-",_xlfn.IFNA(VLOOKUP(C98,BaseDatos[[#All],[Llave]:[Objetivo Geográfico]],6,0),"-")))</f>
        <v/>
      </c>
      <c r="F98" s="45" t="str">
        <f>IF(C98="","",IF(_xlfn.IFNA(VLOOKUP(C98,BaseDatos[[#All],[Llave]:[Por Definir4]],13,0),"No encontrado")="","-",_xlfn.IFNA(VLOOKUP(C98,BaseDatos[[#All],[Llave]:[Por Definir4]],13,0),"-")))</f>
        <v/>
      </c>
      <c r="G98" s="43" t="str">
        <f>IF(C98="","",IF(_xlfn.IFNA(VLOOKUP(C98,BaseDatos[[#All],[Llave]:[Objetivo Geográfico]],2,0),"No encontrado")="","-",_xlfn.IFNA(VLOOKUP(C98,BaseDatos[[#All],[Llave]:[Objetivo Geográfico]],2,0),"No encontrado")))</f>
        <v/>
      </c>
      <c r="H98" s="43" t="str">
        <f>IF(D98="","",IF(_xlfn.IFNA(VLOOKUP(D98,BaseDatos[[#All],[Llave]:[Objetivo Geográfico]],11,0),"No disponible en la Base de Datos")="","-",_xlfn.IFNA(VLOOKUP(D98,BaseDatos[[#All],[Llave]:[Objetivo Geográfico]],11,0),"No disponible en la Base de Datos")))</f>
        <v/>
      </c>
      <c r="I98" s="43" t="str">
        <f>IF(C98="","",IF(_xlfn.IFNA(VLOOKUP(C98,BaseDatos[[#All],[Llave]:[Objetivo Geográfico]],12,0),"No encontrado")="","-",_xlfn.IFNA(VLOOKUP(C98,BaseDatos[[#All],[Llave]:[Objetivo Geográfico]],12,0),"-")))</f>
        <v/>
      </c>
      <c r="J98" s="2" t="str">
        <f>IF(C98="","",IF(_xlfn.IFNA(VLOOKUP(C98,BaseDatos[[#All],[Llave]:[Por Definir4]],14,0),"No encontrado")="","-",_xlfn.IFNA(VLOOKUP(C98,BaseDatos[[#All],[Llave]:[Objetivo Geográfico]],14,0),"-")))</f>
        <v/>
      </c>
      <c r="K98" s="2" t="str">
        <f>IF(C98="","",IF(_xlfn.IFNA(VLOOKUP(C98,BaseDatos[[#All],[Llave]:[Por Definir4]],15,0),"No encontrado")="","-",_xlfn.IFNA(VLOOKUP(C98,BaseDatos[[#All],[Llave]:[Objetivo Geográfico]],15,0),"-")))</f>
        <v/>
      </c>
      <c r="L98" s="2" t="str">
        <f>IF(C98="","",IF(_xlfn.IFNA(VLOOKUP(C98,BaseDatos[[#All],[Llave]:[Por Definir4]],16,0),"No encontrado")="","-",_xlfn.IFNA(VLOOKUP(C98,BaseDatos[[#All],[Llave]:[Objetivo Geográfico]],16,0),"-")))</f>
        <v/>
      </c>
      <c r="M98" s="2" t="str">
        <f>IF(C98="","",IF(_xlfn.IFNA(VLOOKUP(C98,BaseDatos[[#All],[Llave]:[Por Definir4]],17,0),"No encontrado")="","-",_xlfn.IFNA(VLOOKUP(C98,BaseDatos[[#All],[Llave]:[Objetivo Geográfico]],17,0),"-")))</f>
        <v/>
      </c>
    </row>
    <row r="99" spans="1:13" x14ac:dyDescent="0.35">
      <c r="A99" s="44"/>
      <c r="B99" s="46"/>
      <c r="C99" s="44"/>
      <c r="D99" s="46"/>
      <c r="E99" s="43" t="str">
        <f>IF(C99="","",IF(_xlfn.IFNA(VLOOKUP(C99,BaseDatos[[#All],[Llave]:[Objetivo Geográfico]],6,0),"No encontrado")="","-",_xlfn.IFNA(VLOOKUP(C99,BaseDatos[[#All],[Llave]:[Objetivo Geográfico]],6,0),"-")))</f>
        <v/>
      </c>
      <c r="F99" s="45" t="str">
        <f>IF(C99="","",IF(_xlfn.IFNA(VLOOKUP(C99,BaseDatos[[#All],[Llave]:[Por Definir4]],13,0),"No encontrado")="","-",_xlfn.IFNA(VLOOKUP(C99,BaseDatos[[#All],[Llave]:[Por Definir4]],13,0),"-")))</f>
        <v/>
      </c>
      <c r="G99" s="43" t="str">
        <f>IF(C99="","",IF(_xlfn.IFNA(VLOOKUP(C99,BaseDatos[[#All],[Llave]:[Objetivo Geográfico]],2,0),"No encontrado")="","-",_xlfn.IFNA(VLOOKUP(C99,BaseDatos[[#All],[Llave]:[Objetivo Geográfico]],2,0),"No encontrado")))</f>
        <v/>
      </c>
      <c r="H99" s="43" t="str">
        <f>IF(D99="","",IF(_xlfn.IFNA(VLOOKUP(D99,BaseDatos[[#All],[Llave]:[Objetivo Geográfico]],11,0),"No disponible en la Base de Datos")="","-",_xlfn.IFNA(VLOOKUP(D99,BaseDatos[[#All],[Llave]:[Objetivo Geográfico]],11,0),"No disponible en la Base de Datos")))</f>
        <v/>
      </c>
      <c r="I99" s="43" t="str">
        <f>IF(C99="","",IF(_xlfn.IFNA(VLOOKUP(C99,BaseDatos[[#All],[Llave]:[Objetivo Geográfico]],12,0),"No encontrado")="","-",_xlfn.IFNA(VLOOKUP(C99,BaseDatos[[#All],[Llave]:[Objetivo Geográfico]],12,0),"-")))</f>
        <v/>
      </c>
      <c r="J99" s="2" t="str">
        <f>IF(C99="","",IF(_xlfn.IFNA(VLOOKUP(C99,BaseDatos[[#All],[Llave]:[Por Definir4]],14,0),"No encontrado")="","-",_xlfn.IFNA(VLOOKUP(C99,BaseDatos[[#All],[Llave]:[Objetivo Geográfico]],14,0),"-")))</f>
        <v/>
      </c>
      <c r="K99" s="2" t="str">
        <f>IF(C99="","",IF(_xlfn.IFNA(VLOOKUP(C99,BaseDatos[[#All],[Llave]:[Por Definir4]],15,0),"No encontrado")="","-",_xlfn.IFNA(VLOOKUP(C99,BaseDatos[[#All],[Llave]:[Objetivo Geográfico]],15,0),"-")))</f>
        <v/>
      </c>
      <c r="L99" s="2" t="str">
        <f>IF(C99="","",IF(_xlfn.IFNA(VLOOKUP(C99,BaseDatos[[#All],[Llave]:[Por Definir4]],16,0),"No encontrado")="","-",_xlfn.IFNA(VLOOKUP(C99,BaseDatos[[#All],[Llave]:[Objetivo Geográfico]],16,0),"-")))</f>
        <v/>
      </c>
      <c r="M99" s="2" t="str">
        <f>IF(C99="","",IF(_xlfn.IFNA(VLOOKUP(C99,BaseDatos[[#All],[Llave]:[Por Definir4]],17,0),"No encontrado")="","-",_xlfn.IFNA(VLOOKUP(C99,BaseDatos[[#All],[Llave]:[Objetivo Geográfico]],17,0),"-")))</f>
        <v/>
      </c>
    </row>
    <row r="100" spans="1:13" x14ac:dyDescent="0.35">
      <c r="A100" s="44"/>
      <c r="B100" s="46"/>
      <c r="C100" s="44"/>
      <c r="D100" s="46"/>
      <c r="E100" s="43" t="str">
        <f>IF(C100="","",IF(_xlfn.IFNA(VLOOKUP(C100,BaseDatos[[#All],[Llave]:[Objetivo Geográfico]],6,0),"No encontrado")="","-",_xlfn.IFNA(VLOOKUP(C100,BaseDatos[[#All],[Llave]:[Objetivo Geográfico]],6,0),"-")))</f>
        <v/>
      </c>
      <c r="F100" s="45" t="str">
        <f>IF(C100="","",IF(_xlfn.IFNA(VLOOKUP(C100,BaseDatos[[#All],[Llave]:[Por Definir4]],13,0),"No encontrado")="","-",_xlfn.IFNA(VLOOKUP(C100,BaseDatos[[#All],[Llave]:[Por Definir4]],13,0),"-")))</f>
        <v/>
      </c>
      <c r="G100" s="43" t="str">
        <f>IF(C100="","",IF(_xlfn.IFNA(VLOOKUP(C100,BaseDatos[[#All],[Llave]:[Objetivo Geográfico]],2,0),"No encontrado")="","-",_xlfn.IFNA(VLOOKUP(C100,BaseDatos[[#All],[Llave]:[Objetivo Geográfico]],2,0),"No encontrado")))</f>
        <v/>
      </c>
      <c r="H100" s="43" t="str">
        <f>IF(D100="","",IF(_xlfn.IFNA(VLOOKUP(D100,BaseDatos[[#All],[Llave]:[Objetivo Geográfico]],11,0),"No disponible en la Base de Datos")="","-",_xlfn.IFNA(VLOOKUP(D100,BaseDatos[[#All],[Llave]:[Objetivo Geográfico]],11,0),"No disponible en la Base de Datos")))</f>
        <v/>
      </c>
      <c r="I100" s="43" t="str">
        <f>IF(C100="","",IF(_xlfn.IFNA(VLOOKUP(C100,BaseDatos[[#All],[Llave]:[Objetivo Geográfico]],12,0),"No encontrado")="","-",_xlfn.IFNA(VLOOKUP(C100,BaseDatos[[#All],[Llave]:[Objetivo Geográfico]],12,0),"-")))</f>
        <v/>
      </c>
      <c r="J100" s="2" t="str">
        <f>IF(C100="","",IF(_xlfn.IFNA(VLOOKUP(C100,BaseDatos[[#All],[Llave]:[Por Definir4]],14,0),"No encontrado")="","-",_xlfn.IFNA(VLOOKUP(C100,BaseDatos[[#All],[Llave]:[Objetivo Geográfico]],14,0),"-")))</f>
        <v/>
      </c>
      <c r="K100" s="2" t="str">
        <f>IF(C100="","",IF(_xlfn.IFNA(VLOOKUP(C100,BaseDatos[[#All],[Llave]:[Por Definir4]],15,0),"No encontrado")="","-",_xlfn.IFNA(VLOOKUP(C100,BaseDatos[[#All],[Llave]:[Objetivo Geográfico]],15,0),"-")))</f>
        <v/>
      </c>
      <c r="L100" s="2" t="str">
        <f>IF(C100="","",IF(_xlfn.IFNA(VLOOKUP(C100,BaseDatos[[#All],[Llave]:[Por Definir4]],16,0),"No encontrado")="","-",_xlfn.IFNA(VLOOKUP(C100,BaseDatos[[#All],[Llave]:[Objetivo Geográfico]],16,0),"-")))</f>
        <v/>
      </c>
      <c r="M100" s="2" t="str">
        <f>IF(C100="","",IF(_xlfn.IFNA(VLOOKUP(C100,BaseDatos[[#All],[Llave]:[Por Definir4]],17,0),"No encontrado")="","-",_xlfn.IFNA(VLOOKUP(C100,BaseDatos[[#All],[Llave]:[Objetivo Geográfico]],17,0),"-")))</f>
        <v/>
      </c>
    </row>
    <row r="101" spans="1:13" x14ac:dyDescent="0.35">
      <c r="A101" s="44"/>
      <c r="B101" s="46"/>
      <c r="C101" s="44"/>
      <c r="D101" s="46"/>
      <c r="E101" s="43" t="str">
        <f>IF(C101="","",IF(_xlfn.IFNA(VLOOKUP(C101,BaseDatos[[#All],[Llave]:[Objetivo Geográfico]],6,0),"No encontrado")="","-",_xlfn.IFNA(VLOOKUP(C101,BaseDatos[[#All],[Llave]:[Objetivo Geográfico]],6,0),"-")))</f>
        <v/>
      </c>
      <c r="F101" s="45" t="str">
        <f>IF(C101="","",IF(_xlfn.IFNA(VLOOKUP(C101,BaseDatos[[#All],[Llave]:[Por Definir4]],13,0),"No encontrado")="","-",_xlfn.IFNA(VLOOKUP(C101,BaseDatos[[#All],[Llave]:[Por Definir4]],13,0),"-")))</f>
        <v/>
      </c>
      <c r="G101" s="43" t="str">
        <f>IF(C101="","",IF(_xlfn.IFNA(VLOOKUP(C101,BaseDatos[[#All],[Llave]:[Objetivo Geográfico]],2,0),"No encontrado")="","-",_xlfn.IFNA(VLOOKUP(C101,BaseDatos[[#All],[Llave]:[Objetivo Geográfico]],2,0),"No encontrado")))</f>
        <v/>
      </c>
      <c r="H101" s="43" t="str">
        <f>IF(D101="","",IF(_xlfn.IFNA(VLOOKUP(D101,BaseDatos[[#All],[Llave]:[Objetivo Geográfico]],11,0),"No disponible en la Base de Datos")="","-",_xlfn.IFNA(VLOOKUP(D101,BaseDatos[[#All],[Llave]:[Objetivo Geográfico]],11,0),"No disponible en la Base de Datos")))</f>
        <v/>
      </c>
      <c r="I101" s="43" t="str">
        <f>IF(C101="","",IF(_xlfn.IFNA(VLOOKUP(C101,BaseDatos[[#All],[Llave]:[Objetivo Geográfico]],12,0),"No encontrado")="","-",_xlfn.IFNA(VLOOKUP(C101,BaseDatos[[#All],[Llave]:[Objetivo Geográfico]],12,0),"-")))</f>
        <v/>
      </c>
      <c r="J101" s="2" t="str">
        <f>IF(C101="","",IF(_xlfn.IFNA(VLOOKUP(C101,BaseDatos[[#All],[Llave]:[Por Definir4]],14,0),"No encontrado")="","-",_xlfn.IFNA(VLOOKUP(C101,BaseDatos[[#All],[Llave]:[Objetivo Geográfico]],14,0),"-")))</f>
        <v/>
      </c>
      <c r="K101" s="2" t="str">
        <f>IF(C101="","",IF(_xlfn.IFNA(VLOOKUP(C101,BaseDatos[[#All],[Llave]:[Por Definir4]],15,0),"No encontrado")="","-",_xlfn.IFNA(VLOOKUP(C101,BaseDatos[[#All],[Llave]:[Objetivo Geográfico]],15,0),"-")))</f>
        <v/>
      </c>
      <c r="L101" s="2" t="str">
        <f>IF(C101="","",IF(_xlfn.IFNA(VLOOKUP(C101,BaseDatos[[#All],[Llave]:[Por Definir4]],16,0),"No encontrado")="","-",_xlfn.IFNA(VLOOKUP(C101,BaseDatos[[#All],[Llave]:[Objetivo Geográfico]],16,0),"-")))</f>
        <v/>
      </c>
      <c r="M101" s="2" t="str">
        <f>IF(C101="","",IF(_xlfn.IFNA(VLOOKUP(C101,BaseDatos[[#All],[Llave]:[Por Definir4]],17,0),"No encontrado")="","-",_xlfn.IFNA(VLOOKUP(C101,BaseDatos[[#All],[Llave]:[Objetivo Geográfico]],17,0),"-")))</f>
        <v/>
      </c>
    </row>
    <row r="102" spans="1:13" x14ac:dyDescent="0.35">
      <c r="A102" s="44"/>
      <c r="B102" s="46"/>
      <c r="C102" s="44"/>
      <c r="D102" s="46"/>
      <c r="E102" s="43" t="str">
        <f>IF(C102="","",IF(_xlfn.IFNA(VLOOKUP(C102,BaseDatos[[#All],[Llave]:[Objetivo Geográfico]],6,0),"No encontrado")="","-",_xlfn.IFNA(VLOOKUP(C102,BaseDatos[[#All],[Llave]:[Objetivo Geográfico]],6,0),"-")))</f>
        <v/>
      </c>
      <c r="F102" s="45" t="str">
        <f>IF(C102="","",IF(_xlfn.IFNA(VLOOKUP(C102,BaseDatos[[#All],[Llave]:[Por Definir4]],13,0),"No encontrado")="","-",_xlfn.IFNA(VLOOKUP(C102,BaseDatos[[#All],[Llave]:[Por Definir4]],13,0),"-")))</f>
        <v/>
      </c>
      <c r="G102" s="43" t="str">
        <f>IF(C102="","",IF(_xlfn.IFNA(VLOOKUP(C102,BaseDatos[[#All],[Llave]:[Objetivo Geográfico]],2,0),"No encontrado")="","-",_xlfn.IFNA(VLOOKUP(C102,BaseDatos[[#All],[Llave]:[Objetivo Geográfico]],2,0),"No encontrado")))</f>
        <v/>
      </c>
      <c r="H102" s="43" t="str">
        <f>IF(D102="","",IF(_xlfn.IFNA(VLOOKUP(D102,BaseDatos[[#All],[Llave]:[Objetivo Geográfico]],11,0),"No disponible en la Base de Datos")="","-",_xlfn.IFNA(VLOOKUP(D102,BaseDatos[[#All],[Llave]:[Objetivo Geográfico]],11,0),"No disponible en la Base de Datos")))</f>
        <v/>
      </c>
      <c r="I102" s="43" t="str">
        <f>IF(C102="","",IF(_xlfn.IFNA(VLOOKUP(C102,BaseDatos[[#All],[Llave]:[Objetivo Geográfico]],12,0),"No encontrado")="","-",_xlfn.IFNA(VLOOKUP(C102,BaseDatos[[#All],[Llave]:[Objetivo Geográfico]],12,0),"-")))</f>
        <v/>
      </c>
      <c r="J102" s="2" t="str">
        <f>IF(C102="","",IF(_xlfn.IFNA(VLOOKUP(C102,BaseDatos[[#All],[Llave]:[Por Definir4]],14,0),"No encontrado")="","-",_xlfn.IFNA(VLOOKUP(C102,BaseDatos[[#All],[Llave]:[Objetivo Geográfico]],14,0),"-")))</f>
        <v/>
      </c>
      <c r="K102" s="2" t="str">
        <f>IF(C102="","",IF(_xlfn.IFNA(VLOOKUP(C102,BaseDatos[[#All],[Llave]:[Por Definir4]],15,0),"No encontrado")="","-",_xlfn.IFNA(VLOOKUP(C102,BaseDatos[[#All],[Llave]:[Objetivo Geográfico]],15,0),"-")))</f>
        <v/>
      </c>
      <c r="L102" s="2" t="str">
        <f>IF(C102="","",IF(_xlfn.IFNA(VLOOKUP(C102,BaseDatos[[#All],[Llave]:[Por Definir4]],16,0),"No encontrado")="","-",_xlfn.IFNA(VLOOKUP(C102,BaseDatos[[#All],[Llave]:[Objetivo Geográfico]],16,0),"-")))</f>
        <v/>
      </c>
      <c r="M102" s="2" t="str">
        <f>IF(C102="","",IF(_xlfn.IFNA(VLOOKUP(C102,BaseDatos[[#All],[Llave]:[Por Definir4]],17,0),"No encontrado")="","-",_xlfn.IFNA(VLOOKUP(C102,BaseDatos[[#All],[Llave]:[Objetivo Geográfico]],17,0),"-")))</f>
        <v/>
      </c>
    </row>
    <row r="103" spans="1:13" x14ac:dyDescent="0.35">
      <c r="A103" s="44"/>
      <c r="B103" s="46"/>
      <c r="C103" s="44"/>
      <c r="D103" s="46"/>
      <c r="E103" s="43" t="str">
        <f>IF(C103="","",IF(_xlfn.IFNA(VLOOKUP(C103,BaseDatos[[#All],[Llave]:[Objetivo Geográfico]],6,0),"No encontrado")="","-",_xlfn.IFNA(VLOOKUP(C103,BaseDatos[[#All],[Llave]:[Objetivo Geográfico]],6,0),"-")))</f>
        <v/>
      </c>
      <c r="F103" s="45" t="str">
        <f>IF(C103="","",IF(_xlfn.IFNA(VLOOKUP(C103,BaseDatos[[#All],[Llave]:[Por Definir4]],13,0),"No encontrado")="","-",_xlfn.IFNA(VLOOKUP(C103,BaseDatos[[#All],[Llave]:[Por Definir4]],13,0),"-")))</f>
        <v/>
      </c>
      <c r="G103" s="43" t="str">
        <f>IF(C103="","",IF(_xlfn.IFNA(VLOOKUP(C103,BaseDatos[[#All],[Llave]:[Objetivo Geográfico]],2,0),"No encontrado")="","-",_xlfn.IFNA(VLOOKUP(C103,BaseDatos[[#All],[Llave]:[Objetivo Geográfico]],2,0),"No encontrado")))</f>
        <v/>
      </c>
      <c r="H103" s="43" t="str">
        <f>IF(D103="","",IF(_xlfn.IFNA(VLOOKUP(D103,BaseDatos[[#All],[Llave]:[Objetivo Geográfico]],11,0),"No disponible en la Base de Datos")="","-",_xlfn.IFNA(VLOOKUP(D103,BaseDatos[[#All],[Llave]:[Objetivo Geográfico]],11,0),"No disponible en la Base de Datos")))</f>
        <v/>
      </c>
      <c r="I103" s="43" t="str">
        <f>IF(C103="","",IF(_xlfn.IFNA(VLOOKUP(C103,BaseDatos[[#All],[Llave]:[Objetivo Geográfico]],12,0),"No encontrado")="","-",_xlfn.IFNA(VLOOKUP(C103,BaseDatos[[#All],[Llave]:[Objetivo Geográfico]],12,0),"-")))</f>
        <v/>
      </c>
      <c r="J103" s="2" t="str">
        <f>IF(C103="","",IF(_xlfn.IFNA(VLOOKUP(C103,BaseDatos[[#All],[Llave]:[Por Definir4]],14,0),"No encontrado")="","-",_xlfn.IFNA(VLOOKUP(C103,BaseDatos[[#All],[Llave]:[Objetivo Geográfico]],14,0),"-")))</f>
        <v/>
      </c>
      <c r="K103" s="2" t="str">
        <f>IF(C103="","",IF(_xlfn.IFNA(VLOOKUP(C103,BaseDatos[[#All],[Llave]:[Por Definir4]],15,0),"No encontrado")="","-",_xlfn.IFNA(VLOOKUP(C103,BaseDatos[[#All],[Llave]:[Objetivo Geográfico]],15,0),"-")))</f>
        <v/>
      </c>
      <c r="L103" s="2" t="str">
        <f>IF(C103="","",IF(_xlfn.IFNA(VLOOKUP(C103,BaseDatos[[#All],[Llave]:[Por Definir4]],16,0),"No encontrado")="","-",_xlfn.IFNA(VLOOKUP(C103,BaseDatos[[#All],[Llave]:[Objetivo Geográfico]],16,0),"-")))</f>
        <v/>
      </c>
      <c r="M103" s="2" t="str">
        <f>IF(C103="","",IF(_xlfn.IFNA(VLOOKUP(C103,BaseDatos[[#All],[Llave]:[Por Definir4]],17,0),"No encontrado")="","-",_xlfn.IFNA(VLOOKUP(C103,BaseDatos[[#All],[Llave]:[Objetivo Geográfico]],17,0),"-")))</f>
        <v/>
      </c>
    </row>
  </sheetData>
  <sheetProtection algorithmName="SHA-512" hashValue="lMdNBGuqy0sIy5CrHOwpilS+sec3amClQnalv+5KNHT3lZR49Wltr1pc2UQmGptAn0h62F44P1rA3g51QWOygQ==" saltValue="FC0+M5lzl1TF/p65XNK7Dg==" spinCount="100000" sheet="1" objects="1" scenarios="1" formatColumns="0" formatRows="0"/>
  <conditionalFormatting sqref="G5:G103">
    <cfRule type="containsText" dxfId="63" priority="2" operator="containsText" text="No Encontrado">
      <formula>NOT(ISERROR(SEARCH("No Encontrado",G5)))</formula>
    </cfRule>
  </conditionalFormatting>
  <conditionalFormatting sqref="H5:H103">
    <cfRule type="containsText" dxfId="62" priority="1" operator="containsText" text="No disponible en la Base de Datos">
      <formula>NOT(ISERROR(SEARCH("No disponible en la Base de Datos",H5)))</formula>
    </cfRule>
  </conditionalFormatting>
  <pageMargins left="0.7" right="0.7" top="0.75" bottom="0.75" header="0.3" footer="0.3"/>
  <drawing r:id="rId1"/>
  <legacyDrawing r:id="rId2"/>
  <controls>
    <mc:AlternateContent xmlns:mc="http://schemas.openxmlformats.org/markup-compatibility/2006">
      <mc:Choice Requires="x14">
        <control shapeId="35841" r:id="rId3" name="TempCombo">
          <controlPr locked="0" defaultSize="0" autoLine="0" r:id="rId4">
            <anchor moveWithCells="1">
              <from>
                <xdr:col>2</xdr:col>
                <xdr:colOff>0</xdr:colOff>
                <xdr:row>11</xdr:row>
                <xdr:rowOff>0</xdr:rowOff>
              </from>
              <to>
                <xdr:col>3</xdr:col>
                <xdr:colOff>63500</xdr:colOff>
                <xdr:row>12</xdr:row>
                <xdr:rowOff>63500</xdr:rowOff>
              </to>
            </anchor>
          </controlPr>
        </control>
      </mc:Choice>
      <mc:Fallback>
        <control shapeId="35841" r:id="rId3" name="TempCombo"/>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F58A4202-D21E-49B4-9A21-638D47D94A30}">
          <x14:formula1>
            <xm:f>Parametros!$B$2:$B$4</xm:f>
          </x14:formula1>
          <xm:sqref>A5:A103</xm:sqref>
        </x14:dataValidation>
        <x14:dataValidation type="list" allowBlank="1" showDropDown="1" showInputMessage="1" showErrorMessage="1" xr:uid="{A4B5B64E-B82D-49F9-83D7-43FA2CE72AF5}">
          <x14:formula1>
            <xm:f>BD!$AH$6:$AH$1001</xm:f>
          </x14:formula1>
          <xm:sqref>C5:C103</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BED7F4-3F26-4392-86F7-30F630279664}">
  <sheetPr codeName="Hoja7"/>
  <dimension ref="A4:M103"/>
  <sheetViews>
    <sheetView showGridLines="0" zoomScale="80" zoomScaleNormal="80" workbookViewId="0">
      <selection activeCell="F7" sqref="F7"/>
    </sheetView>
  </sheetViews>
  <sheetFormatPr baseColWidth="10" defaultRowHeight="14.5" x14ac:dyDescent="0.35"/>
  <cols>
    <col min="1" max="1" width="26.6328125" customWidth="1"/>
    <col min="2" max="2" width="29.1796875" customWidth="1"/>
    <col min="3" max="3" width="50.54296875" bestFit="1" customWidth="1"/>
    <col min="6" max="6" width="64.08984375" customWidth="1"/>
    <col min="8" max="8" width="14.08984375" customWidth="1"/>
    <col min="9" max="9" width="13.453125" customWidth="1"/>
    <col min="10" max="13" width="0" hidden="1" customWidth="1"/>
  </cols>
  <sheetData>
    <row r="4" spans="1:13" ht="29" x14ac:dyDescent="0.35">
      <c r="A4" s="33" t="s">
        <v>338</v>
      </c>
      <c r="B4" s="33" t="s">
        <v>35</v>
      </c>
      <c r="C4" s="33" t="str">
        <f>BaseDatos[[#Headers],[Material]]</f>
        <v>Material</v>
      </c>
      <c r="D4" s="33" t="s">
        <v>36</v>
      </c>
      <c r="E4" s="33" t="str">
        <f>BaseDatos[[#Headers],[Unidad]]</f>
        <v>Unidad</v>
      </c>
      <c r="F4" s="33" t="str">
        <f>BaseDatos[[#Headers],[Descripción de Material]]</f>
        <v>Descripción de Material</v>
      </c>
      <c r="G4" s="33" t="s">
        <v>339</v>
      </c>
      <c r="H4" s="33" t="str">
        <f>BaseDatos[[#Headers],[Administrador EPDs]]</f>
        <v>Administrador EPDs</v>
      </c>
      <c r="I4" s="33" t="str">
        <f>BaseDatos[[#Headers],[Objetivo Geográfico]]</f>
        <v>Objetivo Geográfico</v>
      </c>
      <c r="J4" s="33" t="str">
        <f>BaseDatos[[#Headers],[Por Definir]]</f>
        <v>Por Definir</v>
      </c>
      <c r="K4" s="33" t="str">
        <f>BaseDatos[[#Headers],[Por Definir2]]</f>
        <v>Por Definir2</v>
      </c>
      <c r="L4" s="33" t="str">
        <f>BaseDatos[[#Headers],[Por Definir3]]</f>
        <v>Por Definir3</v>
      </c>
      <c r="M4" s="33" t="str">
        <f>BaseDatos[[#Headers],[Por Definir4]]</f>
        <v>Por Definir4</v>
      </c>
    </row>
    <row r="5" spans="1:13" x14ac:dyDescent="0.35">
      <c r="A5" s="44"/>
      <c r="B5" s="46"/>
      <c r="C5" s="44" t="s">
        <v>337</v>
      </c>
      <c r="D5" s="46"/>
      <c r="E5" s="43" t="str">
        <f>IF(C5="","",IF(_xlfn.IFNA(VLOOKUP(C5,BaseDatos[[#All],[Llave]:[Objetivo Geográfico]],6,0),"No encontrado")="","-",_xlfn.IFNA(VLOOKUP(C5,BaseDatos[[#All],[Llave]:[Objetivo Geográfico]],6,0),"-")))</f>
        <v/>
      </c>
      <c r="F5" s="45" t="str">
        <f>IF(C5="","",IF(_xlfn.IFNA(VLOOKUP(C5,BaseDatos[[#All],[Llave]:[Por Definir4]],13,0),"No encontrado")="","-",_xlfn.IFNA(VLOOKUP(C5,BaseDatos[[#All],[Llave]:[Por Definir4]],13,0),"-")))</f>
        <v/>
      </c>
      <c r="G5" s="43" t="str">
        <f>IF(C5="","",IF(_xlfn.IFNA(VLOOKUP(C5,BaseDatos[[#All],[Llave]:[Objetivo Geográfico]],2,0),"No disponible en la Base de Datos")="","-",_xlfn.IFNA(VLOOKUP(C5,BaseDatos[[#All],[Llave]:[Objetivo Geográfico]],2,0),"No disponible en la Base de Datos")))</f>
        <v/>
      </c>
      <c r="H5" s="43" t="str">
        <f>IF(C5="","",IF(_xlfn.IFNA(VLOOKUP(C5,BaseDatos[[#All],[Llave]:[Objetivo Geográfico]],11,0),"No encontrado")="","-",_xlfn.IFNA(VLOOKUP(C5,BaseDatos[[#All],[Llave]:[Objetivo Geográfico]],11,0),"-")))</f>
        <v/>
      </c>
      <c r="I5" s="43" t="str">
        <f>IF(C5="","",IF(_xlfn.IFNA(VLOOKUP(C5,BaseDatos[[#All],[Llave]:[Objetivo Geográfico]],12,0),"No encontrado")="","-",_xlfn.IFNA(VLOOKUP(C5,BaseDatos[[#All],[Llave]:[Objetivo Geográfico]],12,0),"-")))</f>
        <v/>
      </c>
      <c r="J5" s="2" t="str">
        <f>IF(C5="","",IF(_xlfn.IFNA(VLOOKUP(C5,BaseDatos[[#All],[Llave]:[Por Definir4]],14,0),"No encontrado")="","-",_xlfn.IFNA(VLOOKUP(C5,BaseDatos[[#All],[Llave]:[Objetivo Geográfico]],14,0),"-")))</f>
        <v/>
      </c>
      <c r="K5" s="2" t="str">
        <f>IF(C5="","",IF(_xlfn.IFNA(VLOOKUP(C5,BaseDatos[[#All],[Llave]:[Por Definir4]],15,0),"No encontrado")="","-",_xlfn.IFNA(VLOOKUP(C5,BaseDatos[[#All],[Llave]:[Objetivo Geográfico]],15,0),"-")))</f>
        <v/>
      </c>
      <c r="L5" s="2" t="str">
        <f>IF(C5="","",IF(_xlfn.IFNA(VLOOKUP(C5,BaseDatos[[#All],[Llave]:[Por Definir4]],16,0),"No encontrado")="","-",_xlfn.IFNA(VLOOKUP(C5,BaseDatos[[#All],[Llave]:[Objetivo Geográfico]],16,0),"-")))</f>
        <v/>
      </c>
      <c r="M5" s="2" t="str">
        <f>IF(C5="","",IF(_xlfn.IFNA(VLOOKUP(C5,BaseDatos[[#All],[Llave]:[Por Definir4]],17,0),"No encontrado")="","-",_xlfn.IFNA(VLOOKUP(C5,BaseDatos[[#All],[Llave]:[Objetivo Geográfico]],17,0),"-")))</f>
        <v/>
      </c>
    </row>
    <row r="6" spans="1:13" x14ac:dyDescent="0.35">
      <c r="A6" s="44"/>
      <c r="B6" s="46"/>
      <c r="C6" s="44"/>
      <c r="D6" s="46"/>
      <c r="E6" s="43" t="str">
        <f>IF(C6="","",IF(_xlfn.IFNA(VLOOKUP(C6,BaseDatos[[#All],[Llave]:[Objetivo Geográfico]],6,0),"No encontrado")="","-",_xlfn.IFNA(VLOOKUP(C6,BaseDatos[[#All],[Llave]:[Objetivo Geográfico]],6,0),"-")))</f>
        <v/>
      </c>
      <c r="F6" s="45" t="str">
        <f>IF(C6="","",IF(_xlfn.IFNA(VLOOKUP(C6,BaseDatos[[#All],[Llave]:[Por Definir4]],13,0),"No encontrado")="","-",_xlfn.IFNA(VLOOKUP(C6,BaseDatos[[#All],[Llave]:[Por Definir4]],13,0),"-")))</f>
        <v/>
      </c>
      <c r="G6" s="43" t="str">
        <f>IF(C6="","",IF(_xlfn.IFNA(VLOOKUP(C6,BaseDatos[[#All],[Llave]:[Objetivo Geográfico]],2,0),"No disponible en la Base de Datos")="","-",_xlfn.IFNA(VLOOKUP(C6,BaseDatos[[#All],[Llave]:[Objetivo Geográfico]],2,0),"No disponible en la Base de Datos")))</f>
        <v/>
      </c>
      <c r="H6" s="43" t="str">
        <f>IF(C6="","",IF(_xlfn.IFNA(VLOOKUP(C6,BaseDatos[[#All],[Llave]:[Objetivo Geográfico]],11,0),"No encontrado")="","-",_xlfn.IFNA(VLOOKUP(C6,BaseDatos[[#All],[Llave]:[Objetivo Geográfico]],11,0),"-")))</f>
        <v/>
      </c>
      <c r="I6" s="43" t="str">
        <f>IF(C6="","",IF(_xlfn.IFNA(VLOOKUP(C6,BaseDatos[[#All],[Llave]:[Objetivo Geográfico]],12,0),"No encontrado")="","-",_xlfn.IFNA(VLOOKUP(C6,BaseDatos[[#All],[Llave]:[Objetivo Geográfico]],12,0),"-")))</f>
        <v/>
      </c>
      <c r="J6" s="2" t="str">
        <f>IF(C6="","",IF(_xlfn.IFNA(VLOOKUP(C6,BaseDatos[[#All],[Llave]:[Por Definir4]],14,0),"No encontrado")="","-",_xlfn.IFNA(VLOOKUP(C6,BaseDatos[[#All],[Llave]:[Objetivo Geográfico]],14,0),"-")))</f>
        <v/>
      </c>
      <c r="K6" s="2" t="str">
        <f>IF(C6="","",IF(_xlfn.IFNA(VLOOKUP(C6,BaseDatos[[#All],[Llave]:[Por Definir4]],15,0),"No encontrado")="","-",_xlfn.IFNA(VLOOKUP(C6,BaseDatos[[#All],[Llave]:[Objetivo Geográfico]],15,0),"-")))</f>
        <v/>
      </c>
      <c r="L6" s="2" t="str">
        <f>IF(C6="","",IF(_xlfn.IFNA(VLOOKUP(C6,BaseDatos[[#All],[Llave]:[Por Definir4]],16,0),"No encontrado")="","-",_xlfn.IFNA(VLOOKUP(C6,BaseDatos[[#All],[Llave]:[Objetivo Geográfico]],16,0),"-")))</f>
        <v/>
      </c>
      <c r="M6" s="2" t="str">
        <f>IF(C6="","",IF(_xlfn.IFNA(VLOOKUP(C6,BaseDatos[[#All],[Llave]:[Por Definir4]],17,0),"No encontrado")="","-",_xlfn.IFNA(VLOOKUP(C6,BaseDatos[[#All],[Llave]:[Objetivo Geográfico]],17,0),"-")))</f>
        <v/>
      </c>
    </row>
    <row r="7" spans="1:13" x14ac:dyDescent="0.35">
      <c r="A7" s="44"/>
      <c r="B7" s="46"/>
      <c r="C7" s="44"/>
      <c r="D7" s="46"/>
      <c r="E7" s="43" t="str">
        <f>IF(C7="","",IF(_xlfn.IFNA(VLOOKUP(C7,BaseDatos[[#All],[Llave]:[Objetivo Geográfico]],6,0),"No encontrado")="","-",_xlfn.IFNA(VLOOKUP(C7,BaseDatos[[#All],[Llave]:[Objetivo Geográfico]],6,0),"-")))</f>
        <v/>
      </c>
      <c r="F7" s="45" t="str">
        <f>IF(C7="","",IF(_xlfn.IFNA(VLOOKUP(C7,BaseDatos[[#All],[Llave]:[Por Definir4]],13,0),"No encontrado")="","-",_xlfn.IFNA(VLOOKUP(C7,BaseDatos[[#All],[Llave]:[Por Definir4]],13,0),"-")))</f>
        <v/>
      </c>
      <c r="G7" s="43" t="str">
        <f>IF(C7="","",IF(_xlfn.IFNA(VLOOKUP(C7,BaseDatos[[#All],[Llave]:[Objetivo Geográfico]],2,0),"No disponible en la Base de Datos")="","-",_xlfn.IFNA(VLOOKUP(C7,BaseDatos[[#All],[Llave]:[Objetivo Geográfico]],2,0),"No disponible en la Base de Datos")))</f>
        <v/>
      </c>
      <c r="H7" s="43" t="str">
        <f>IF(C7="","",IF(_xlfn.IFNA(VLOOKUP(C7,BaseDatos[[#All],[Llave]:[Objetivo Geográfico]],11,0),"No encontrado")="","-",_xlfn.IFNA(VLOOKUP(C7,BaseDatos[[#All],[Llave]:[Objetivo Geográfico]],11,0),"-")))</f>
        <v/>
      </c>
      <c r="I7" s="43" t="str">
        <f>IF(C7="","",IF(_xlfn.IFNA(VLOOKUP(C7,BaseDatos[[#All],[Llave]:[Objetivo Geográfico]],12,0),"No encontrado")="","-",_xlfn.IFNA(VLOOKUP(C7,BaseDatos[[#All],[Llave]:[Objetivo Geográfico]],12,0),"-")))</f>
        <v/>
      </c>
      <c r="J7" s="2" t="str">
        <f>IF(C7="","",IF(_xlfn.IFNA(VLOOKUP(C7,BaseDatos[[#All],[Llave]:[Por Definir4]],14,0),"No encontrado")="","-",_xlfn.IFNA(VLOOKUP(C7,BaseDatos[[#All],[Llave]:[Objetivo Geográfico]],14,0),"-")))</f>
        <v/>
      </c>
      <c r="K7" s="2" t="str">
        <f>IF(C7="","",IF(_xlfn.IFNA(VLOOKUP(C7,BaseDatos[[#All],[Llave]:[Por Definir4]],15,0),"No encontrado")="","-",_xlfn.IFNA(VLOOKUP(C7,BaseDatos[[#All],[Llave]:[Objetivo Geográfico]],15,0),"-")))</f>
        <v/>
      </c>
      <c r="L7" s="2" t="str">
        <f>IF(C7="","",IF(_xlfn.IFNA(VLOOKUP(C7,BaseDatos[[#All],[Llave]:[Por Definir4]],16,0),"No encontrado")="","-",_xlfn.IFNA(VLOOKUP(C7,BaseDatos[[#All],[Llave]:[Objetivo Geográfico]],16,0),"-")))</f>
        <v/>
      </c>
      <c r="M7" s="2" t="str">
        <f>IF(C7="","",IF(_xlfn.IFNA(VLOOKUP(C7,BaseDatos[[#All],[Llave]:[Por Definir4]],17,0),"No encontrado")="","-",_xlfn.IFNA(VLOOKUP(C7,BaseDatos[[#All],[Llave]:[Objetivo Geográfico]],17,0),"-")))</f>
        <v/>
      </c>
    </row>
    <row r="8" spans="1:13" x14ac:dyDescent="0.35">
      <c r="A8" s="44"/>
      <c r="B8" s="46"/>
      <c r="C8" s="44"/>
      <c r="D8" s="46"/>
      <c r="E8" s="43" t="str">
        <f>IF(C8="","",IF(_xlfn.IFNA(VLOOKUP(C8,BaseDatos[[#All],[Llave]:[Objetivo Geográfico]],6,0),"No encontrado")="","-",_xlfn.IFNA(VLOOKUP(C8,BaseDatos[[#All],[Llave]:[Objetivo Geográfico]],6,0),"-")))</f>
        <v/>
      </c>
      <c r="F8" s="45" t="str">
        <f>IF(C8="","",IF(_xlfn.IFNA(VLOOKUP(C8,BaseDatos[[#All],[Llave]:[Por Definir4]],13,0),"No encontrado")="","-",_xlfn.IFNA(VLOOKUP(C8,BaseDatos[[#All],[Llave]:[Por Definir4]],13,0),"-")))</f>
        <v/>
      </c>
      <c r="G8" s="43" t="str">
        <f>IF(C8="","",IF(_xlfn.IFNA(VLOOKUP(C8,BaseDatos[[#All],[Llave]:[Objetivo Geográfico]],2,0),"No disponible en la Base de Datos")="","-",_xlfn.IFNA(VLOOKUP(C8,BaseDatos[[#All],[Llave]:[Objetivo Geográfico]],2,0),"No disponible en la Base de Datos")))</f>
        <v/>
      </c>
      <c r="H8" s="43" t="str">
        <f>IF(C8="","",IF(_xlfn.IFNA(VLOOKUP(C8,BaseDatos[[#All],[Llave]:[Objetivo Geográfico]],11,0),"No encontrado")="","-",_xlfn.IFNA(VLOOKUP(C8,BaseDatos[[#All],[Llave]:[Objetivo Geográfico]],11,0),"-")))</f>
        <v/>
      </c>
      <c r="I8" s="43" t="str">
        <f>IF(C8="","",IF(_xlfn.IFNA(VLOOKUP(C8,BaseDatos[[#All],[Llave]:[Objetivo Geográfico]],12,0),"No encontrado")="","-",_xlfn.IFNA(VLOOKUP(C8,BaseDatos[[#All],[Llave]:[Objetivo Geográfico]],12,0),"-")))</f>
        <v/>
      </c>
      <c r="J8" s="2" t="str">
        <f>IF(C8="","",IF(_xlfn.IFNA(VLOOKUP(C8,BaseDatos[[#All],[Llave]:[Por Definir4]],14,0),"No encontrado")="","-",_xlfn.IFNA(VLOOKUP(C8,BaseDatos[[#All],[Llave]:[Objetivo Geográfico]],14,0),"-")))</f>
        <v/>
      </c>
      <c r="K8" s="2" t="str">
        <f>IF(C8="","",IF(_xlfn.IFNA(VLOOKUP(C8,BaseDatos[[#All],[Llave]:[Por Definir4]],15,0),"No encontrado")="","-",_xlfn.IFNA(VLOOKUP(C8,BaseDatos[[#All],[Llave]:[Objetivo Geográfico]],15,0),"-")))</f>
        <v/>
      </c>
      <c r="L8" s="2" t="str">
        <f>IF(C8="","",IF(_xlfn.IFNA(VLOOKUP(C8,BaseDatos[[#All],[Llave]:[Por Definir4]],16,0),"No encontrado")="","-",_xlfn.IFNA(VLOOKUP(C8,BaseDatos[[#All],[Llave]:[Objetivo Geográfico]],16,0),"-")))</f>
        <v/>
      </c>
      <c r="M8" s="2" t="str">
        <f>IF(C8="","",IF(_xlfn.IFNA(VLOOKUP(C8,BaseDatos[[#All],[Llave]:[Por Definir4]],17,0),"No encontrado")="","-",_xlfn.IFNA(VLOOKUP(C8,BaseDatos[[#All],[Llave]:[Objetivo Geográfico]],17,0),"-")))</f>
        <v/>
      </c>
    </row>
    <row r="9" spans="1:13" x14ac:dyDescent="0.35">
      <c r="A9" s="44"/>
      <c r="B9" s="46"/>
      <c r="C9" s="44"/>
      <c r="D9" s="46"/>
      <c r="E9" s="43" t="str">
        <f>IF(C9="","",IF(_xlfn.IFNA(VLOOKUP(C9,BaseDatos[[#All],[Llave]:[Objetivo Geográfico]],6,0),"No encontrado")="","-",_xlfn.IFNA(VLOOKUP(C9,BaseDatos[[#All],[Llave]:[Objetivo Geográfico]],6,0),"-")))</f>
        <v/>
      </c>
      <c r="F9" s="45" t="str">
        <f>IF(C9="","",IF(_xlfn.IFNA(VLOOKUP(C9,BaseDatos[[#All],[Llave]:[Por Definir4]],13,0),"No encontrado")="","-",_xlfn.IFNA(VLOOKUP(C9,BaseDatos[[#All],[Llave]:[Por Definir4]],13,0),"-")))</f>
        <v/>
      </c>
      <c r="G9" s="43" t="str">
        <f>IF(C9="","",IF(_xlfn.IFNA(VLOOKUP(C9,BaseDatos[[#All],[Llave]:[Objetivo Geográfico]],2,0),"No disponible en la Base de Datos")="","-",_xlfn.IFNA(VLOOKUP(C9,BaseDatos[[#All],[Llave]:[Objetivo Geográfico]],2,0),"No disponible en la Base de Datos")))</f>
        <v/>
      </c>
      <c r="H9" s="43" t="str">
        <f>IF(C9="","",IF(_xlfn.IFNA(VLOOKUP(C9,BaseDatos[[#All],[Llave]:[Objetivo Geográfico]],11,0),"No encontrado")="","-",_xlfn.IFNA(VLOOKUP(C9,BaseDatos[[#All],[Llave]:[Objetivo Geográfico]],11,0),"-")))</f>
        <v/>
      </c>
      <c r="I9" s="43" t="str">
        <f>IF(C9="","",IF(_xlfn.IFNA(VLOOKUP(C9,BaseDatos[[#All],[Llave]:[Objetivo Geográfico]],12,0),"No encontrado")="","-",_xlfn.IFNA(VLOOKUP(C9,BaseDatos[[#All],[Llave]:[Objetivo Geográfico]],12,0),"-")))</f>
        <v/>
      </c>
      <c r="J9" s="2" t="str">
        <f>IF(C9="","",IF(_xlfn.IFNA(VLOOKUP(C9,BaseDatos[[#All],[Llave]:[Por Definir4]],14,0),"No encontrado")="","-",_xlfn.IFNA(VLOOKUP(C9,BaseDatos[[#All],[Llave]:[Objetivo Geográfico]],14,0),"-")))</f>
        <v/>
      </c>
      <c r="K9" s="2" t="str">
        <f>IF(C9="","",IF(_xlfn.IFNA(VLOOKUP(C9,BaseDatos[[#All],[Llave]:[Por Definir4]],15,0),"No encontrado")="","-",_xlfn.IFNA(VLOOKUP(C9,BaseDatos[[#All],[Llave]:[Objetivo Geográfico]],15,0),"-")))</f>
        <v/>
      </c>
      <c r="L9" s="2" t="str">
        <f>IF(C9="","",IF(_xlfn.IFNA(VLOOKUP(C9,BaseDatos[[#All],[Llave]:[Por Definir4]],16,0),"No encontrado")="","-",_xlfn.IFNA(VLOOKUP(C9,BaseDatos[[#All],[Llave]:[Objetivo Geográfico]],16,0),"-")))</f>
        <v/>
      </c>
      <c r="M9" s="2" t="str">
        <f>IF(C9="","",IF(_xlfn.IFNA(VLOOKUP(C9,BaseDatos[[#All],[Llave]:[Por Definir4]],17,0),"No encontrado")="","-",_xlfn.IFNA(VLOOKUP(C9,BaseDatos[[#All],[Llave]:[Objetivo Geográfico]],17,0),"-")))</f>
        <v/>
      </c>
    </row>
    <row r="10" spans="1:13" x14ac:dyDescent="0.35">
      <c r="A10" s="44"/>
      <c r="B10" s="46"/>
      <c r="C10" s="44"/>
      <c r="D10" s="46"/>
      <c r="E10" s="43" t="str">
        <f>IF(C10="","",IF(_xlfn.IFNA(VLOOKUP(C10,BaseDatos[[#All],[Llave]:[Objetivo Geográfico]],6,0),"No encontrado")="","-",_xlfn.IFNA(VLOOKUP(C10,BaseDatos[[#All],[Llave]:[Objetivo Geográfico]],6,0),"-")))</f>
        <v/>
      </c>
      <c r="F10" s="45" t="str">
        <f>IF(C10="","",IF(_xlfn.IFNA(VLOOKUP(C10,BaseDatos[[#All],[Llave]:[Por Definir4]],13,0),"No encontrado")="","-",_xlfn.IFNA(VLOOKUP(C10,BaseDatos[[#All],[Llave]:[Por Definir4]],13,0),"-")))</f>
        <v/>
      </c>
      <c r="G10" s="43" t="str">
        <f>IF(C10="","",IF(_xlfn.IFNA(VLOOKUP(C10,BaseDatos[[#All],[Llave]:[Objetivo Geográfico]],2,0),"No disponible en la Base de Datos")="","-",_xlfn.IFNA(VLOOKUP(C10,BaseDatos[[#All],[Llave]:[Objetivo Geográfico]],2,0),"No disponible en la Base de Datos")))</f>
        <v/>
      </c>
      <c r="H10" s="43" t="str">
        <f>IF(C10="","",IF(_xlfn.IFNA(VLOOKUP(C10,BaseDatos[[#All],[Llave]:[Objetivo Geográfico]],11,0),"No encontrado")="","-",_xlfn.IFNA(VLOOKUP(C10,BaseDatos[[#All],[Llave]:[Objetivo Geográfico]],11,0),"-")))</f>
        <v/>
      </c>
      <c r="I10" s="43" t="str">
        <f>IF(C10="","",IF(_xlfn.IFNA(VLOOKUP(C10,BaseDatos[[#All],[Llave]:[Objetivo Geográfico]],12,0),"No encontrado")="","-",_xlfn.IFNA(VLOOKUP(C10,BaseDatos[[#All],[Llave]:[Objetivo Geográfico]],12,0),"-")))</f>
        <v/>
      </c>
      <c r="J10" s="2" t="str">
        <f>IF(C10="","",IF(_xlfn.IFNA(VLOOKUP(C10,BaseDatos[[#All],[Llave]:[Por Definir4]],14,0),"No encontrado")="","-",_xlfn.IFNA(VLOOKUP(C10,BaseDatos[[#All],[Llave]:[Objetivo Geográfico]],14,0),"-")))</f>
        <v/>
      </c>
      <c r="K10" s="2" t="str">
        <f>IF(C10="","",IF(_xlfn.IFNA(VLOOKUP(C10,BaseDatos[[#All],[Llave]:[Por Definir4]],15,0),"No encontrado")="","-",_xlfn.IFNA(VLOOKUP(C10,BaseDatos[[#All],[Llave]:[Objetivo Geográfico]],15,0),"-")))</f>
        <v/>
      </c>
      <c r="L10" s="2" t="str">
        <f>IF(C10="","",IF(_xlfn.IFNA(VLOOKUP(C10,BaseDatos[[#All],[Llave]:[Por Definir4]],16,0),"No encontrado")="","-",_xlfn.IFNA(VLOOKUP(C10,BaseDatos[[#All],[Llave]:[Objetivo Geográfico]],16,0),"-")))</f>
        <v/>
      </c>
      <c r="M10" s="2" t="str">
        <f>IF(C10="","",IF(_xlfn.IFNA(VLOOKUP(C10,BaseDatos[[#All],[Llave]:[Por Definir4]],17,0),"No encontrado")="","-",_xlfn.IFNA(VLOOKUP(C10,BaseDatos[[#All],[Llave]:[Objetivo Geográfico]],17,0),"-")))</f>
        <v/>
      </c>
    </row>
    <row r="11" spans="1:13" x14ac:dyDescent="0.35">
      <c r="A11" s="44"/>
      <c r="B11" s="46"/>
      <c r="C11" s="44"/>
      <c r="D11" s="46"/>
      <c r="E11" s="43" t="str">
        <f>IF(C11="","",IF(_xlfn.IFNA(VLOOKUP(C11,BaseDatos[[#All],[Llave]:[Objetivo Geográfico]],6,0),"No encontrado")="","-",_xlfn.IFNA(VLOOKUP(C11,BaseDatos[[#All],[Llave]:[Objetivo Geográfico]],6,0),"-")))</f>
        <v/>
      </c>
      <c r="F11" s="45" t="str">
        <f>IF(C11="","",IF(_xlfn.IFNA(VLOOKUP(C11,BaseDatos[[#All],[Llave]:[Por Definir4]],13,0),"No encontrado")="","-",_xlfn.IFNA(VLOOKUP(C11,BaseDatos[[#All],[Llave]:[Por Definir4]],13,0),"-")))</f>
        <v/>
      </c>
      <c r="G11" s="43" t="str">
        <f>IF(C11="","",IF(_xlfn.IFNA(VLOOKUP(C11,BaseDatos[[#All],[Llave]:[Objetivo Geográfico]],2,0),"No disponible en la Base de Datos")="","-",_xlfn.IFNA(VLOOKUP(C11,BaseDatos[[#All],[Llave]:[Objetivo Geográfico]],2,0),"No disponible en la Base de Datos")))</f>
        <v/>
      </c>
      <c r="H11" s="43" t="str">
        <f>IF(C11="","",IF(_xlfn.IFNA(VLOOKUP(C11,BaseDatos[[#All],[Llave]:[Objetivo Geográfico]],11,0),"No encontrado")="","-",_xlfn.IFNA(VLOOKUP(C11,BaseDatos[[#All],[Llave]:[Objetivo Geográfico]],11,0),"-")))</f>
        <v/>
      </c>
      <c r="I11" s="43" t="str">
        <f>IF(C11="","",IF(_xlfn.IFNA(VLOOKUP(C11,BaseDatos[[#All],[Llave]:[Objetivo Geográfico]],12,0),"No encontrado")="","-",_xlfn.IFNA(VLOOKUP(C11,BaseDatos[[#All],[Llave]:[Objetivo Geográfico]],12,0),"-")))</f>
        <v/>
      </c>
      <c r="J11" s="2" t="str">
        <f>IF(C11="","",IF(_xlfn.IFNA(VLOOKUP(C11,BaseDatos[[#All],[Llave]:[Por Definir4]],14,0),"No encontrado")="","-",_xlfn.IFNA(VLOOKUP(C11,BaseDatos[[#All],[Llave]:[Objetivo Geográfico]],14,0),"-")))</f>
        <v/>
      </c>
      <c r="K11" s="2" t="str">
        <f>IF(C11="","",IF(_xlfn.IFNA(VLOOKUP(C11,BaseDatos[[#All],[Llave]:[Por Definir4]],15,0),"No encontrado")="","-",_xlfn.IFNA(VLOOKUP(C11,BaseDatos[[#All],[Llave]:[Objetivo Geográfico]],15,0),"-")))</f>
        <v/>
      </c>
      <c r="L11" s="2" t="str">
        <f>IF(C11="","",IF(_xlfn.IFNA(VLOOKUP(C11,BaseDatos[[#All],[Llave]:[Por Definir4]],16,0),"No encontrado")="","-",_xlfn.IFNA(VLOOKUP(C11,BaseDatos[[#All],[Llave]:[Objetivo Geográfico]],16,0),"-")))</f>
        <v/>
      </c>
      <c r="M11" s="2" t="str">
        <f>IF(C11="","",IF(_xlfn.IFNA(VLOOKUP(C11,BaseDatos[[#All],[Llave]:[Por Definir4]],17,0),"No encontrado")="","-",_xlfn.IFNA(VLOOKUP(C11,BaseDatos[[#All],[Llave]:[Objetivo Geográfico]],17,0),"-")))</f>
        <v/>
      </c>
    </row>
    <row r="12" spans="1:13" x14ac:dyDescent="0.35">
      <c r="A12" s="44"/>
      <c r="B12" s="46"/>
      <c r="C12" s="44"/>
      <c r="D12" s="46"/>
      <c r="E12" s="43" t="str">
        <f>IF(C12="","",IF(_xlfn.IFNA(VLOOKUP(C12,BaseDatos[[#All],[Llave]:[Objetivo Geográfico]],6,0),"No encontrado")="","-",_xlfn.IFNA(VLOOKUP(C12,BaseDatos[[#All],[Llave]:[Objetivo Geográfico]],6,0),"-")))</f>
        <v/>
      </c>
      <c r="F12" s="45" t="str">
        <f>IF(C12="","",IF(_xlfn.IFNA(VLOOKUP(C12,BaseDatos[[#All],[Llave]:[Por Definir4]],13,0),"No encontrado")="","-",_xlfn.IFNA(VLOOKUP(C12,BaseDatos[[#All],[Llave]:[Por Definir4]],13,0),"-")))</f>
        <v/>
      </c>
      <c r="G12" s="43" t="str">
        <f>IF(C12="","",IF(_xlfn.IFNA(VLOOKUP(C12,BaseDatos[[#All],[Llave]:[Objetivo Geográfico]],2,0),"No disponible en la Base de Datos")="","-",_xlfn.IFNA(VLOOKUP(C12,BaseDatos[[#All],[Llave]:[Objetivo Geográfico]],2,0),"No disponible en la Base de Datos")))</f>
        <v/>
      </c>
      <c r="H12" s="43" t="str">
        <f>IF(C12="","",IF(_xlfn.IFNA(VLOOKUP(C12,BaseDatos[[#All],[Llave]:[Objetivo Geográfico]],11,0),"No encontrado")="","-",_xlfn.IFNA(VLOOKUP(C12,BaseDatos[[#All],[Llave]:[Objetivo Geográfico]],11,0),"-")))</f>
        <v/>
      </c>
      <c r="I12" s="43" t="str">
        <f>IF(C12="","",IF(_xlfn.IFNA(VLOOKUP(C12,BaseDatos[[#All],[Llave]:[Objetivo Geográfico]],12,0),"No encontrado")="","-",_xlfn.IFNA(VLOOKUP(C12,BaseDatos[[#All],[Llave]:[Objetivo Geográfico]],12,0),"-")))</f>
        <v/>
      </c>
      <c r="J12" s="2" t="str">
        <f>IF(C12="","",IF(_xlfn.IFNA(VLOOKUP(C12,BaseDatos[[#All],[Llave]:[Por Definir4]],14,0),"No encontrado")="","-",_xlfn.IFNA(VLOOKUP(C12,BaseDatos[[#All],[Llave]:[Objetivo Geográfico]],14,0),"-")))</f>
        <v/>
      </c>
      <c r="K12" s="2" t="str">
        <f>IF(C12="","",IF(_xlfn.IFNA(VLOOKUP(C12,BaseDatos[[#All],[Llave]:[Por Definir4]],15,0),"No encontrado")="","-",_xlfn.IFNA(VLOOKUP(C12,BaseDatos[[#All],[Llave]:[Objetivo Geográfico]],15,0),"-")))</f>
        <v/>
      </c>
      <c r="L12" s="2" t="str">
        <f>IF(C12="","",IF(_xlfn.IFNA(VLOOKUP(C12,BaseDatos[[#All],[Llave]:[Por Definir4]],16,0),"No encontrado")="","-",_xlfn.IFNA(VLOOKUP(C12,BaseDatos[[#All],[Llave]:[Objetivo Geográfico]],16,0),"-")))</f>
        <v/>
      </c>
      <c r="M12" s="2" t="str">
        <f>IF(C12="","",IF(_xlfn.IFNA(VLOOKUP(C12,BaseDatos[[#All],[Llave]:[Por Definir4]],17,0),"No encontrado")="","-",_xlfn.IFNA(VLOOKUP(C12,BaseDatos[[#All],[Llave]:[Objetivo Geográfico]],17,0),"-")))</f>
        <v/>
      </c>
    </row>
    <row r="13" spans="1:13" x14ac:dyDescent="0.35">
      <c r="A13" s="44"/>
      <c r="B13" s="46"/>
      <c r="C13" s="44"/>
      <c r="D13" s="46"/>
      <c r="E13" s="43" t="str">
        <f>IF(C13="","",IF(_xlfn.IFNA(VLOOKUP(C13,BaseDatos[[#All],[Llave]:[Objetivo Geográfico]],6,0),"No encontrado")="","-",_xlfn.IFNA(VLOOKUP(C13,BaseDatos[[#All],[Llave]:[Objetivo Geográfico]],6,0),"-")))</f>
        <v/>
      </c>
      <c r="F13" s="45" t="str">
        <f>IF(C13="","",IF(_xlfn.IFNA(VLOOKUP(C13,BaseDatos[[#All],[Llave]:[Por Definir4]],13,0),"No encontrado")="","-",_xlfn.IFNA(VLOOKUP(C13,BaseDatos[[#All],[Llave]:[Por Definir4]],13,0),"-")))</f>
        <v/>
      </c>
      <c r="G13" s="43" t="str">
        <f>IF(C13="","",IF(_xlfn.IFNA(VLOOKUP(C13,BaseDatos[[#All],[Llave]:[Objetivo Geográfico]],2,0),"No disponible en la Base de Datos")="","-",_xlfn.IFNA(VLOOKUP(C13,BaseDatos[[#All],[Llave]:[Objetivo Geográfico]],2,0),"No disponible en la Base de Datos")))</f>
        <v/>
      </c>
      <c r="H13" s="43" t="str">
        <f>IF(C13="","",IF(_xlfn.IFNA(VLOOKUP(C13,BaseDatos[[#All],[Llave]:[Objetivo Geográfico]],11,0),"No encontrado")="","-",_xlfn.IFNA(VLOOKUP(C13,BaseDatos[[#All],[Llave]:[Objetivo Geográfico]],11,0),"-")))</f>
        <v/>
      </c>
      <c r="I13" s="43" t="str">
        <f>IF(C13="","",IF(_xlfn.IFNA(VLOOKUP(C13,BaseDatos[[#All],[Llave]:[Objetivo Geográfico]],12,0),"No encontrado")="","-",_xlfn.IFNA(VLOOKUP(C13,BaseDatos[[#All],[Llave]:[Objetivo Geográfico]],12,0),"-")))</f>
        <v/>
      </c>
      <c r="J13" s="2" t="str">
        <f>IF(C13="","",IF(_xlfn.IFNA(VLOOKUP(C13,BaseDatos[[#All],[Llave]:[Por Definir4]],14,0),"No encontrado")="","-",_xlfn.IFNA(VLOOKUP(C13,BaseDatos[[#All],[Llave]:[Objetivo Geográfico]],14,0),"-")))</f>
        <v/>
      </c>
      <c r="K13" s="2" t="str">
        <f>IF(C13="","",IF(_xlfn.IFNA(VLOOKUP(C13,BaseDatos[[#All],[Llave]:[Por Definir4]],15,0),"No encontrado")="","-",_xlfn.IFNA(VLOOKUP(C13,BaseDatos[[#All],[Llave]:[Objetivo Geográfico]],15,0),"-")))</f>
        <v/>
      </c>
      <c r="L13" s="2" t="str">
        <f>IF(C13="","",IF(_xlfn.IFNA(VLOOKUP(C13,BaseDatos[[#All],[Llave]:[Por Definir4]],16,0),"No encontrado")="","-",_xlfn.IFNA(VLOOKUP(C13,BaseDatos[[#All],[Llave]:[Objetivo Geográfico]],16,0),"-")))</f>
        <v/>
      </c>
      <c r="M13" s="2" t="str">
        <f>IF(C13="","",IF(_xlfn.IFNA(VLOOKUP(C13,BaseDatos[[#All],[Llave]:[Por Definir4]],17,0),"No encontrado")="","-",_xlfn.IFNA(VLOOKUP(C13,BaseDatos[[#All],[Llave]:[Objetivo Geográfico]],17,0),"-")))</f>
        <v/>
      </c>
    </row>
    <row r="14" spans="1:13" x14ac:dyDescent="0.35">
      <c r="A14" s="44"/>
      <c r="B14" s="46"/>
      <c r="C14" s="44"/>
      <c r="D14" s="46"/>
      <c r="E14" s="43" t="str">
        <f>IF(C14="","",IF(_xlfn.IFNA(VLOOKUP(C14,BaseDatos[[#All],[Llave]:[Objetivo Geográfico]],6,0),"No encontrado")="","-",_xlfn.IFNA(VLOOKUP(C14,BaseDatos[[#All],[Llave]:[Objetivo Geográfico]],6,0),"-")))</f>
        <v/>
      </c>
      <c r="F14" s="45" t="str">
        <f>IF(C14="","",IF(_xlfn.IFNA(VLOOKUP(C14,BaseDatos[[#All],[Llave]:[Por Definir4]],13,0),"No encontrado")="","-",_xlfn.IFNA(VLOOKUP(C14,BaseDatos[[#All],[Llave]:[Por Definir4]],13,0),"-")))</f>
        <v/>
      </c>
      <c r="G14" s="43" t="str">
        <f>IF(C14="","",IF(_xlfn.IFNA(VLOOKUP(C14,BaseDatos[[#All],[Llave]:[Objetivo Geográfico]],2,0),"No disponible en la Base de Datos")="","-",_xlfn.IFNA(VLOOKUP(C14,BaseDatos[[#All],[Llave]:[Objetivo Geográfico]],2,0),"No disponible en la Base de Datos")))</f>
        <v/>
      </c>
      <c r="H14" s="43" t="str">
        <f>IF(C14="","",IF(_xlfn.IFNA(VLOOKUP(C14,BaseDatos[[#All],[Llave]:[Objetivo Geográfico]],11,0),"No encontrado")="","-",_xlfn.IFNA(VLOOKUP(C14,BaseDatos[[#All],[Llave]:[Objetivo Geográfico]],11,0),"-")))</f>
        <v/>
      </c>
      <c r="I14" s="43" t="str">
        <f>IF(C14="","",IF(_xlfn.IFNA(VLOOKUP(C14,BaseDatos[[#All],[Llave]:[Objetivo Geográfico]],12,0),"No encontrado")="","-",_xlfn.IFNA(VLOOKUP(C14,BaseDatos[[#All],[Llave]:[Objetivo Geográfico]],12,0),"-")))</f>
        <v/>
      </c>
      <c r="J14" s="2" t="str">
        <f>IF(C14="","",IF(_xlfn.IFNA(VLOOKUP(C14,BaseDatos[[#All],[Llave]:[Por Definir4]],14,0),"No encontrado")="","-",_xlfn.IFNA(VLOOKUP(C14,BaseDatos[[#All],[Llave]:[Objetivo Geográfico]],14,0),"-")))</f>
        <v/>
      </c>
      <c r="K14" s="2" t="str">
        <f>IF(C14="","",IF(_xlfn.IFNA(VLOOKUP(C14,BaseDatos[[#All],[Llave]:[Por Definir4]],15,0),"No encontrado")="","-",_xlfn.IFNA(VLOOKUP(C14,BaseDatos[[#All],[Llave]:[Objetivo Geográfico]],15,0),"-")))</f>
        <v/>
      </c>
      <c r="L14" s="2" t="str">
        <f>IF(C14="","",IF(_xlfn.IFNA(VLOOKUP(C14,BaseDatos[[#All],[Llave]:[Por Definir4]],16,0),"No encontrado")="","-",_xlfn.IFNA(VLOOKUP(C14,BaseDatos[[#All],[Llave]:[Objetivo Geográfico]],16,0),"-")))</f>
        <v/>
      </c>
      <c r="M14" s="2" t="str">
        <f>IF(C14="","",IF(_xlfn.IFNA(VLOOKUP(C14,BaseDatos[[#All],[Llave]:[Por Definir4]],17,0),"No encontrado")="","-",_xlfn.IFNA(VLOOKUP(C14,BaseDatos[[#All],[Llave]:[Objetivo Geográfico]],17,0),"-")))</f>
        <v/>
      </c>
    </row>
    <row r="15" spans="1:13" x14ac:dyDescent="0.35">
      <c r="A15" s="44"/>
      <c r="B15" s="46"/>
      <c r="C15" s="44"/>
      <c r="D15" s="46"/>
      <c r="E15" s="43" t="str">
        <f>IF(C15="","",IF(_xlfn.IFNA(VLOOKUP(C15,BaseDatos[[#All],[Llave]:[Objetivo Geográfico]],6,0),"No encontrado")="","-",_xlfn.IFNA(VLOOKUP(C15,BaseDatos[[#All],[Llave]:[Objetivo Geográfico]],6,0),"-")))</f>
        <v/>
      </c>
      <c r="F15" s="45" t="str">
        <f>IF(C15="","",IF(_xlfn.IFNA(VLOOKUP(C15,BaseDatos[[#All],[Llave]:[Por Definir4]],13,0),"No encontrado")="","-",_xlfn.IFNA(VLOOKUP(C15,BaseDatos[[#All],[Llave]:[Por Definir4]],13,0),"-")))</f>
        <v/>
      </c>
      <c r="G15" s="43" t="str">
        <f>IF(C15="","",IF(_xlfn.IFNA(VLOOKUP(C15,BaseDatos[[#All],[Llave]:[Objetivo Geográfico]],2,0),"No disponible en la Base de Datos")="","-",_xlfn.IFNA(VLOOKUP(C15,BaseDatos[[#All],[Llave]:[Objetivo Geográfico]],2,0),"No disponible en la Base de Datos")))</f>
        <v/>
      </c>
      <c r="H15" s="43" t="str">
        <f>IF(C15="","",IF(_xlfn.IFNA(VLOOKUP(C15,BaseDatos[[#All],[Llave]:[Objetivo Geográfico]],11,0),"No encontrado")="","-",_xlfn.IFNA(VLOOKUP(C15,BaseDatos[[#All],[Llave]:[Objetivo Geográfico]],11,0),"-")))</f>
        <v/>
      </c>
      <c r="I15" s="43" t="str">
        <f>IF(C15="","",IF(_xlfn.IFNA(VLOOKUP(C15,BaseDatos[[#All],[Llave]:[Objetivo Geográfico]],12,0),"No encontrado")="","-",_xlfn.IFNA(VLOOKUP(C15,BaseDatos[[#All],[Llave]:[Objetivo Geográfico]],12,0),"-")))</f>
        <v/>
      </c>
      <c r="J15" s="2" t="str">
        <f>IF(C15="","",IF(_xlfn.IFNA(VLOOKUP(C15,BaseDatos[[#All],[Llave]:[Por Definir4]],14,0),"No encontrado")="","-",_xlfn.IFNA(VLOOKUP(C15,BaseDatos[[#All],[Llave]:[Objetivo Geográfico]],14,0),"-")))</f>
        <v/>
      </c>
      <c r="K15" s="2" t="str">
        <f>IF(C15="","",IF(_xlfn.IFNA(VLOOKUP(C15,BaseDatos[[#All],[Llave]:[Por Definir4]],15,0),"No encontrado")="","-",_xlfn.IFNA(VLOOKUP(C15,BaseDatos[[#All],[Llave]:[Objetivo Geográfico]],15,0),"-")))</f>
        <v/>
      </c>
      <c r="L15" s="2" t="str">
        <f>IF(C15="","",IF(_xlfn.IFNA(VLOOKUP(C15,BaseDatos[[#All],[Llave]:[Por Definir4]],16,0),"No encontrado")="","-",_xlfn.IFNA(VLOOKUP(C15,BaseDatos[[#All],[Llave]:[Objetivo Geográfico]],16,0),"-")))</f>
        <v/>
      </c>
      <c r="M15" s="2" t="str">
        <f>IF(C15="","",IF(_xlfn.IFNA(VLOOKUP(C15,BaseDatos[[#All],[Llave]:[Por Definir4]],17,0),"No encontrado")="","-",_xlfn.IFNA(VLOOKUP(C15,BaseDatos[[#All],[Llave]:[Objetivo Geográfico]],17,0),"-")))</f>
        <v/>
      </c>
    </row>
    <row r="16" spans="1:13" x14ac:dyDescent="0.35">
      <c r="A16" s="44"/>
      <c r="B16" s="46"/>
      <c r="C16" s="44"/>
      <c r="D16" s="46"/>
      <c r="E16" s="43" t="str">
        <f>IF(C16="","",IF(_xlfn.IFNA(VLOOKUP(C16,BaseDatos[[#All],[Llave]:[Objetivo Geográfico]],6,0),"No encontrado")="","-",_xlfn.IFNA(VLOOKUP(C16,BaseDatos[[#All],[Llave]:[Objetivo Geográfico]],6,0),"-")))</f>
        <v/>
      </c>
      <c r="F16" s="45" t="str">
        <f>IF(C16="","",IF(_xlfn.IFNA(VLOOKUP(C16,BaseDatos[[#All],[Llave]:[Por Definir4]],13,0),"No encontrado")="","-",_xlfn.IFNA(VLOOKUP(C16,BaseDatos[[#All],[Llave]:[Por Definir4]],13,0),"-")))</f>
        <v/>
      </c>
      <c r="G16" s="43" t="str">
        <f>IF(C16="","",IF(_xlfn.IFNA(VLOOKUP(C16,BaseDatos[[#All],[Llave]:[Objetivo Geográfico]],2,0),"No disponible en la Base de Datos")="","-",_xlfn.IFNA(VLOOKUP(C16,BaseDatos[[#All],[Llave]:[Objetivo Geográfico]],2,0),"No disponible en la Base de Datos")))</f>
        <v/>
      </c>
      <c r="H16" s="43" t="str">
        <f>IF(C16="","",IF(_xlfn.IFNA(VLOOKUP(C16,BaseDatos[[#All],[Llave]:[Objetivo Geográfico]],11,0),"No encontrado")="","-",_xlfn.IFNA(VLOOKUP(C16,BaseDatos[[#All],[Llave]:[Objetivo Geográfico]],11,0),"-")))</f>
        <v/>
      </c>
      <c r="I16" s="43" t="str">
        <f>IF(C16="","",IF(_xlfn.IFNA(VLOOKUP(C16,BaseDatos[[#All],[Llave]:[Objetivo Geográfico]],12,0),"No encontrado")="","-",_xlfn.IFNA(VLOOKUP(C16,BaseDatos[[#All],[Llave]:[Objetivo Geográfico]],12,0),"-")))</f>
        <v/>
      </c>
      <c r="J16" s="2" t="str">
        <f>IF(C16="","",IF(_xlfn.IFNA(VLOOKUP(C16,BaseDatos[[#All],[Llave]:[Por Definir4]],14,0),"No encontrado")="","-",_xlfn.IFNA(VLOOKUP(C16,BaseDatos[[#All],[Llave]:[Objetivo Geográfico]],14,0),"-")))</f>
        <v/>
      </c>
      <c r="K16" s="2" t="str">
        <f>IF(C16="","",IF(_xlfn.IFNA(VLOOKUP(C16,BaseDatos[[#All],[Llave]:[Por Definir4]],15,0),"No encontrado")="","-",_xlfn.IFNA(VLOOKUP(C16,BaseDatos[[#All],[Llave]:[Objetivo Geográfico]],15,0),"-")))</f>
        <v/>
      </c>
      <c r="L16" s="2" t="str">
        <f>IF(C16="","",IF(_xlfn.IFNA(VLOOKUP(C16,BaseDatos[[#All],[Llave]:[Por Definir4]],16,0),"No encontrado")="","-",_xlfn.IFNA(VLOOKUP(C16,BaseDatos[[#All],[Llave]:[Objetivo Geográfico]],16,0),"-")))</f>
        <v/>
      </c>
      <c r="M16" s="2" t="str">
        <f>IF(C16="","",IF(_xlfn.IFNA(VLOOKUP(C16,BaseDatos[[#All],[Llave]:[Por Definir4]],17,0),"No encontrado")="","-",_xlfn.IFNA(VLOOKUP(C16,BaseDatos[[#All],[Llave]:[Objetivo Geográfico]],17,0),"-")))</f>
        <v/>
      </c>
    </row>
    <row r="17" spans="1:13" x14ac:dyDescent="0.35">
      <c r="A17" s="44"/>
      <c r="B17" s="46"/>
      <c r="C17" s="44"/>
      <c r="D17" s="46"/>
      <c r="E17" s="43" t="str">
        <f>IF(C17="","",IF(_xlfn.IFNA(VLOOKUP(C17,BaseDatos[[#All],[Llave]:[Objetivo Geográfico]],6,0),"No encontrado")="","-",_xlfn.IFNA(VLOOKUP(C17,BaseDatos[[#All],[Llave]:[Objetivo Geográfico]],6,0),"-")))</f>
        <v/>
      </c>
      <c r="F17" s="45" t="str">
        <f>IF(C17="","",IF(_xlfn.IFNA(VLOOKUP(C17,BaseDatos[[#All],[Llave]:[Por Definir4]],13,0),"No encontrado")="","-",_xlfn.IFNA(VLOOKUP(C17,BaseDatos[[#All],[Llave]:[Por Definir4]],13,0),"-")))</f>
        <v/>
      </c>
      <c r="G17" s="43" t="str">
        <f>IF(C17="","",IF(_xlfn.IFNA(VLOOKUP(C17,BaseDatos[[#All],[Llave]:[Objetivo Geográfico]],2,0),"No disponible en la Base de Datos")="","-",_xlfn.IFNA(VLOOKUP(C17,BaseDatos[[#All],[Llave]:[Objetivo Geográfico]],2,0),"No disponible en la Base de Datos")))</f>
        <v/>
      </c>
      <c r="H17" s="43" t="str">
        <f>IF(C17="","",IF(_xlfn.IFNA(VLOOKUP(C17,BaseDatos[[#All],[Llave]:[Objetivo Geográfico]],11,0),"No encontrado")="","-",_xlfn.IFNA(VLOOKUP(C17,BaseDatos[[#All],[Llave]:[Objetivo Geográfico]],11,0),"-")))</f>
        <v/>
      </c>
      <c r="I17" s="43" t="str">
        <f>IF(C17="","",IF(_xlfn.IFNA(VLOOKUP(C17,BaseDatos[[#All],[Llave]:[Objetivo Geográfico]],12,0),"No encontrado")="","-",_xlfn.IFNA(VLOOKUP(C17,BaseDatos[[#All],[Llave]:[Objetivo Geográfico]],12,0),"-")))</f>
        <v/>
      </c>
      <c r="J17" s="2" t="str">
        <f>IF(C17="","",IF(_xlfn.IFNA(VLOOKUP(C17,BaseDatos[[#All],[Llave]:[Por Definir4]],14,0),"No encontrado")="","-",_xlfn.IFNA(VLOOKUP(C17,BaseDatos[[#All],[Llave]:[Objetivo Geográfico]],14,0),"-")))</f>
        <v/>
      </c>
      <c r="K17" s="2" t="str">
        <f>IF(C17="","",IF(_xlfn.IFNA(VLOOKUP(C17,BaseDatos[[#All],[Llave]:[Por Definir4]],15,0),"No encontrado")="","-",_xlfn.IFNA(VLOOKUP(C17,BaseDatos[[#All],[Llave]:[Objetivo Geográfico]],15,0),"-")))</f>
        <v/>
      </c>
      <c r="L17" s="2" t="str">
        <f>IF(C17="","",IF(_xlfn.IFNA(VLOOKUP(C17,BaseDatos[[#All],[Llave]:[Por Definir4]],16,0),"No encontrado")="","-",_xlfn.IFNA(VLOOKUP(C17,BaseDatos[[#All],[Llave]:[Objetivo Geográfico]],16,0),"-")))</f>
        <v/>
      </c>
      <c r="M17" s="2" t="str">
        <f>IF(C17="","",IF(_xlfn.IFNA(VLOOKUP(C17,BaseDatos[[#All],[Llave]:[Por Definir4]],17,0),"No encontrado")="","-",_xlfn.IFNA(VLOOKUP(C17,BaseDatos[[#All],[Llave]:[Objetivo Geográfico]],17,0),"-")))</f>
        <v/>
      </c>
    </row>
    <row r="18" spans="1:13" x14ac:dyDescent="0.35">
      <c r="A18" s="44"/>
      <c r="B18" s="46"/>
      <c r="C18" s="44"/>
      <c r="D18" s="46"/>
      <c r="E18" s="43" t="str">
        <f>IF(C18="","",IF(_xlfn.IFNA(VLOOKUP(C18,BaseDatos[[#All],[Llave]:[Objetivo Geográfico]],6,0),"No encontrado")="","-",_xlfn.IFNA(VLOOKUP(C18,BaseDatos[[#All],[Llave]:[Objetivo Geográfico]],6,0),"-")))</f>
        <v/>
      </c>
      <c r="F18" s="45" t="str">
        <f>IF(C18="","",IF(_xlfn.IFNA(VLOOKUP(C18,BaseDatos[[#All],[Llave]:[Por Definir4]],13,0),"No encontrado")="","-",_xlfn.IFNA(VLOOKUP(C18,BaseDatos[[#All],[Llave]:[Por Definir4]],13,0),"-")))</f>
        <v/>
      </c>
      <c r="G18" s="43" t="str">
        <f>IF(C18="","",IF(_xlfn.IFNA(VLOOKUP(C18,BaseDatos[[#All],[Llave]:[Objetivo Geográfico]],2,0),"No disponible en la Base de Datos")="","-",_xlfn.IFNA(VLOOKUP(C18,BaseDatos[[#All],[Llave]:[Objetivo Geográfico]],2,0),"No disponible en la Base de Datos")))</f>
        <v/>
      </c>
      <c r="H18" s="43" t="str">
        <f>IF(C18="","",IF(_xlfn.IFNA(VLOOKUP(C18,BaseDatos[[#All],[Llave]:[Objetivo Geográfico]],11,0),"No encontrado")="","-",_xlfn.IFNA(VLOOKUP(C18,BaseDatos[[#All],[Llave]:[Objetivo Geográfico]],11,0),"-")))</f>
        <v/>
      </c>
      <c r="I18" s="43" t="str">
        <f>IF(C18="","",IF(_xlfn.IFNA(VLOOKUP(C18,BaseDatos[[#All],[Llave]:[Objetivo Geográfico]],12,0),"No encontrado")="","-",_xlfn.IFNA(VLOOKUP(C18,BaseDatos[[#All],[Llave]:[Objetivo Geográfico]],12,0),"-")))</f>
        <v/>
      </c>
      <c r="J18" s="2" t="str">
        <f>IF(C18="","",IF(_xlfn.IFNA(VLOOKUP(C18,BaseDatos[[#All],[Llave]:[Por Definir4]],14,0),"No encontrado")="","-",_xlfn.IFNA(VLOOKUP(C18,BaseDatos[[#All],[Llave]:[Objetivo Geográfico]],14,0),"-")))</f>
        <v/>
      </c>
      <c r="K18" s="2" t="str">
        <f>IF(C18="","",IF(_xlfn.IFNA(VLOOKUP(C18,BaseDatos[[#All],[Llave]:[Por Definir4]],15,0),"No encontrado")="","-",_xlfn.IFNA(VLOOKUP(C18,BaseDatos[[#All],[Llave]:[Objetivo Geográfico]],15,0),"-")))</f>
        <v/>
      </c>
      <c r="L18" s="2" t="str">
        <f>IF(C18="","",IF(_xlfn.IFNA(VLOOKUP(C18,BaseDatos[[#All],[Llave]:[Por Definir4]],16,0),"No encontrado")="","-",_xlfn.IFNA(VLOOKUP(C18,BaseDatos[[#All],[Llave]:[Objetivo Geográfico]],16,0),"-")))</f>
        <v/>
      </c>
      <c r="M18" s="2" t="str">
        <f>IF(C18="","",IF(_xlfn.IFNA(VLOOKUP(C18,BaseDatos[[#All],[Llave]:[Por Definir4]],17,0),"No encontrado")="","-",_xlfn.IFNA(VLOOKUP(C18,BaseDatos[[#All],[Llave]:[Objetivo Geográfico]],17,0),"-")))</f>
        <v/>
      </c>
    </row>
    <row r="19" spans="1:13" x14ac:dyDescent="0.35">
      <c r="A19" s="44"/>
      <c r="B19" s="46"/>
      <c r="C19" s="44"/>
      <c r="D19" s="46"/>
      <c r="E19" s="43" t="str">
        <f>IF(C19="","",IF(_xlfn.IFNA(VLOOKUP(C19,BaseDatos[[#All],[Llave]:[Objetivo Geográfico]],6,0),"No encontrado")="","-",_xlfn.IFNA(VLOOKUP(C19,BaseDatos[[#All],[Llave]:[Objetivo Geográfico]],6,0),"-")))</f>
        <v/>
      </c>
      <c r="F19" s="45" t="str">
        <f>IF(C19="","",IF(_xlfn.IFNA(VLOOKUP(C19,BaseDatos[[#All],[Llave]:[Por Definir4]],13,0),"No encontrado")="","-",_xlfn.IFNA(VLOOKUP(C19,BaseDatos[[#All],[Llave]:[Por Definir4]],13,0),"-")))</f>
        <v/>
      </c>
      <c r="G19" s="43" t="str">
        <f>IF(C19="","",IF(_xlfn.IFNA(VLOOKUP(C19,BaseDatos[[#All],[Llave]:[Objetivo Geográfico]],2,0),"No disponible en la Base de Datos")="","-",_xlfn.IFNA(VLOOKUP(C19,BaseDatos[[#All],[Llave]:[Objetivo Geográfico]],2,0),"No disponible en la Base de Datos")))</f>
        <v/>
      </c>
      <c r="H19" s="43" t="str">
        <f>IF(C19="","",IF(_xlfn.IFNA(VLOOKUP(C19,BaseDatos[[#All],[Llave]:[Objetivo Geográfico]],11,0),"No encontrado")="","-",_xlfn.IFNA(VLOOKUP(C19,BaseDatos[[#All],[Llave]:[Objetivo Geográfico]],11,0),"-")))</f>
        <v/>
      </c>
      <c r="I19" s="43" t="str">
        <f>IF(C19="","",IF(_xlfn.IFNA(VLOOKUP(C19,BaseDatos[[#All],[Llave]:[Objetivo Geográfico]],12,0),"No encontrado")="","-",_xlfn.IFNA(VLOOKUP(C19,BaseDatos[[#All],[Llave]:[Objetivo Geográfico]],12,0),"-")))</f>
        <v/>
      </c>
      <c r="J19" s="2" t="str">
        <f>IF(C19="","",IF(_xlfn.IFNA(VLOOKUP(C19,BaseDatos[[#All],[Llave]:[Por Definir4]],14,0),"No encontrado")="","-",_xlfn.IFNA(VLOOKUP(C19,BaseDatos[[#All],[Llave]:[Objetivo Geográfico]],14,0),"-")))</f>
        <v/>
      </c>
      <c r="K19" s="2" t="str">
        <f>IF(C19="","",IF(_xlfn.IFNA(VLOOKUP(C19,BaseDatos[[#All],[Llave]:[Por Definir4]],15,0),"No encontrado")="","-",_xlfn.IFNA(VLOOKUP(C19,BaseDatos[[#All],[Llave]:[Objetivo Geográfico]],15,0),"-")))</f>
        <v/>
      </c>
      <c r="L19" s="2" t="str">
        <f>IF(C19="","",IF(_xlfn.IFNA(VLOOKUP(C19,BaseDatos[[#All],[Llave]:[Por Definir4]],16,0),"No encontrado")="","-",_xlfn.IFNA(VLOOKUP(C19,BaseDatos[[#All],[Llave]:[Objetivo Geográfico]],16,0),"-")))</f>
        <v/>
      </c>
      <c r="M19" s="2" t="str">
        <f>IF(C19="","",IF(_xlfn.IFNA(VLOOKUP(C19,BaseDatos[[#All],[Llave]:[Por Definir4]],17,0),"No encontrado")="","-",_xlfn.IFNA(VLOOKUP(C19,BaseDatos[[#All],[Llave]:[Objetivo Geográfico]],17,0),"-")))</f>
        <v/>
      </c>
    </row>
    <row r="20" spans="1:13" x14ac:dyDescent="0.35">
      <c r="A20" s="44"/>
      <c r="B20" s="46"/>
      <c r="C20" s="44"/>
      <c r="D20" s="46"/>
      <c r="E20" s="43" t="str">
        <f>IF(C20="","",IF(_xlfn.IFNA(VLOOKUP(C20,BaseDatos[[#All],[Llave]:[Objetivo Geográfico]],6,0),"No encontrado")="","-",_xlfn.IFNA(VLOOKUP(C20,BaseDatos[[#All],[Llave]:[Objetivo Geográfico]],6,0),"-")))</f>
        <v/>
      </c>
      <c r="F20" s="45" t="str">
        <f>IF(C20="","",IF(_xlfn.IFNA(VLOOKUP(C20,BaseDatos[[#All],[Llave]:[Por Definir4]],13,0),"No encontrado")="","-",_xlfn.IFNA(VLOOKUP(C20,BaseDatos[[#All],[Llave]:[Por Definir4]],13,0),"-")))</f>
        <v/>
      </c>
      <c r="G20" s="43" t="str">
        <f>IF(C20="","",IF(_xlfn.IFNA(VLOOKUP(C20,BaseDatos[[#All],[Llave]:[Objetivo Geográfico]],2,0),"No disponible en la Base de Datos")="","-",_xlfn.IFNA(VLOOKUP(C20,BaseDatos[[#All],[Llave]:[Objetivo Geográfico]],2,0),"No disponible en la Base de Datos")))</f>
        <v/>
      </c>
      <c r="H20" s="43" t="str">
        <f>IF(C20="","",IF(_xlfn.IFNA(VLOOKUP(C20,BaseDatos[[#All],[Llave]:[Objetivo Geográfico]],11,0),"No encontrado")="","-",_xlfn.IFNA(VLOOKUP(C20,BaseDatos[[#All],[Llave]:[Objetivo Geográfico]],11,0),"-")))</f>
        <v/>
      </c>
      <c r="I20" s="43" t="str">
        <f>IF(C20="","",IF(_xlfn.IFNA(VLOOKUP(C20,BaseDatos[[#All],[Llave]:[Objetivo Geográfico]],12,0),"No encontrado")="","-",_xlfn.IFNA(VLOOKUP(C20,BaseDatos[[#All],[Llave]:[Objetivo Geográfico]],12,0),"-")))</f>
        <v/>
      </c>
      <c r="J20" s="2" t="str">
        <f>IF(C20="","",IF(_xlfn.IFNA(VLOOKUP(C20,BaseDatos[[#All],[Llave]:[Por Definir4]],14,0),"No encontrado")="","-",_xlfn.IFNA(VLOOKUP(C20,BaseDatos[[#All],[Llave]:[Objetivo Geográfico]],14,0),"-")))</f>
        <v/>
      </c>
      <c r="K20" s="2" t="str">
        <f>IF(C20="","",IF(_xlfn.IFNA(VLOOKUP(C20,BaseDatos[[#All],[Llave]:[Por Definir4]],15,0),"No encontrado")="","-",_xlfn.IFNA(VLOOKUP(C20,BaseDatos[[#All],[Llave]:[Objetivo Geográfico]],15,0),"-")))</f>
        <v/>
      </c>
      <c r="L20" s="2" t="str">
        <f>IF(C20="","",IF(_xlfn.IFNA(VLOOKUP(C20,BaseDatos[[#All],[Llave]:[Por Definir4]],16,0),"No encontrado")="","-",_xlfn.IFNA(VLOOKUP(C20,BaseDatos[[#All],[Llave]:[Objetivo Geográfico]],16,0),"-")))</f>
        <v/>
      </c>
      <c r="M20" s="2" t="str">
        <f>IF(C20="","",IF(_xlfn.IFNA(VLOOKUP(C20,BaseDatos[[#All],[Llave]:[Por Definir4]],17,0),"No encontrado")="","-",_xlfn.IFNA(VLOOKUP(C20,BaseDatos[[#All],[Llave]:[Objetivo Geográfico]],17,0),"-")))</f>
        <v/>
      </c>
    </row>
    <row r="21" spans="1:13" x14ac:dyDescent="0.35">
      <c r="A21" s="44"/>
      <c r="B21" s="46"/>
      <c r="C21" s="44" t="s">
        <v>337</v>
      </c>
      <c r="D21" s="46"/>
      <c r="E21" s="43" t="str">
        <f>IF(C21="","",IF(_xlfn.IFNA(VLOOKUP(C21,BaseDatos[[#All],[Llave]:[Objetivo Geográfico]],6,0),"No encontrado")="","-",_xlfn.IFNA(VLOOKUP(C21,BaseDatos[[#All],[Llave]:[Objetivo Geográfico]],6,0),"-")))</f>
        <v/>
      </c>
      <c r="F21" s="45" t="str">
        <f>IF(C21="","",IF(_xlfn.IFNA(VLOOKUP(C21,BaseDatos[[#All],[Llave]:[Por Definir4]],13,0),"No encontrado")="","-",_xlfn.IFNA(VLOOKUP(C21,BaseDatos[[#All],[Llave]:[Por Definir4]],13,0),"-")))</f>
        <v/>
      </c>
      <c r="G21" s="43" t="str">
        <f>IF(C21="","",IF(_xlfn.IFNA(VLOOKUP(C21,BaseDatos[[#All],[Llave]:[Objetivo Geográfico]],2,0),"No disponible en la Base de Datos")="","-",_xlfn.IFNA(VLOOKUP(C21,BaseDatos[[#All],[Llave]:[Objetivo Geográfico]],2,0),"No disponible en la Base de Datos")))</f>
        <v/>
      </c>
      <c r="H21" s="43" t="str">
        <f>IF(C21="","",IF(_xlfn.IFNA(VLOOKUP(C21,BaseDatos[[#All],[Llave]:[Objetivo Geográfico]],11,0),"No encontrado")="","-",_xlfn.IFNA(VLOOKUP(C21,BaseDatos[[#All],[Llave]:[Objetivo Geográfico]],11,0),"-")))</f>
        <v/>
      </c>
      <c r="I21" s="43" t="str">
        <f>IF(C21="","",IF(_xlfn.IFNA(VLOOKUP(C21,BaseDatos[[#All],[Llave]:[Objetivo Geográfico]],12,0),"No encontrado")="","-",_xlfn.IFNA(VLOOKUP(C21,BaseDatos[[#All],[Llave]:[Objetivo Geográfico]],12,0),"-")))</f>
        <v/>
      </c>
      <c r="J21" s="2" t="str">
        <f>IF(C21="","",IF(_xlfn.IFNA(VLOOKUP(C21,BaseDatos[[#All],[Llave]:[Por Definir4]],14,0),"No encontrado")="","-",_xlfn.IFNA(VLOOKUP(C21,BaseDatos[[#All],[Llave]:[Objetivo Geográfico]],14,0),"-")))</f>
        <v/>
      </c>
      <c r="K21" s="2" t="str">
        <f>IF(C21="","",IF(_xlfn.IFNA(VLOOKUP(C21,BaseDatos[[#All],[Llave]:[Por Definir4]],15,0),"No encontrado")="","-",_xlfn.IFNA(VLOOKUP(C21,BaseDatos[[#All],[Llave]:[Objetivo Geográfico]],15,0),"-")))</f>
        <v/>
      </c>
      <c r="L21" s="2" t="str">
        <f>IF(C21="","",IF(_xlfn.IFNA(VLOOKUP(C21,BaseDatos[[#All],[Llave]:[Por Definir4]],16,0),"No encontrado")="","-",_xlfn.IFNA(VLOOKUP(C21,BaseDatos[[#All],[Llave]:[Objetivo Geográfico]],16,0),"-")))</f>
        <v/>
      </c>
      <c r="M21" s="2" t="str">
        <f>IF(C21="","",IF(_xlfn.IFNA(VLOOKUP(C21,BaseDatos[[#All],[Llave]:[Por Definir4]],17,0),"No encontrado")="","-",_xlfn.IFNA(VLOOKUP(C21,BaseDatos[[#All],[Llave]:[Objetivo Geográfico]],17,0),"-")))</f>
        <v/>
      </c>
    </row>
    <row r="22" spans="1:13" x14ac:dyDescent="0.35">
      <c r="A22" s="44"/>
      <c r="B22" s="46"/>
      <c r="C22" s="44"/>
      <c r="D22" s="46"/>
      <c r="E22" s="43" t="str">
        <f>IF(C22="","",IF(_xlfn.IFNA(VLOOKUP(C22,BaseDatos[[#All],[Llave]:[Objetivo Geográfico]],6,0),"No encontrado")="","-",_xlfn.IFNA(VLOOKUP(C22,BaseDatos[[#All],[Llave]:[Objetivo Geográfico]],6,0),"-")))</f>
        <v/>
      </c>
      <c r="F22" s="45" t="str">
        <f>IF(C22="","",IF(_xlfn.IFNA(VLOOKUP(C22,BaseDatos[[#All],[Llave]:[Por Definir4]],13,0),"No encontrado")="","-",_xlfn.IFNA(VLOOKUP(C22,BaseDatos[[#All],[Llave]:[Por Definir4]],13,0),"-")))</f>
        <v/>
      </c>
      <c r="G22" s="43" t="str">
        <f>IF(C22="","",IF(_xlfn.IFNA(VLOOKUP(C22,BaseDatos[[#All],[Llave]:[Objetivo Geográfico]],2,0),"No disponible en la Base de Datos")="","-",_xlfn.IFNA(VLOOKUP(C22,BaseDatos[[#All],[Llave]:[Objetivo Geográfico]],2,0),"No disponible en la Base de Datos")))</f>
        <v/>
      </c>
      <c r="H22" s="43" t="str">
        <f>IF(C22="","",IF(_xlfn.IFNA(VLOOKUP(C22,BaseDatos[[#All],[Llave]:[Objetivo Geográfico]],11,0),"No encontrado")="","-",_xlfn.IFNA(VLOOKUP(C22,BaseDatos[[#All],[Llave]:[Objetivo Geográfico]],11,0),"-")))</f>
        <v/>
      </c>
      <c r="I22" s="43" t="str">
        <f>IF(C22="","",IF(_xlfn.IFNA(VLOOKUP(C22,BaseDatos[[#All],[Llave]:[Objetivo Geográfico]],12,0),"No encontrado")="","-",_xlfn.IFNA(VLOOKUP(C22,BaseDatos[[#All],[Llave]:[Objetivo Geográfico]],12,0),"-")))</f>
        <v/>
      </c>
      <c r="J22" s="2" t="str">
        <f>IF(C22="","",IF(_xlfn.IFNA(VLOOKUP(C22,BaseDatos[[#All],[Llave]:[Por Definir4]],14,0),"No encontrado")="","-",_xlfn.IFNA(VLOOKUP(C22,BaseDatos[[#All],[Llave]:[Objetivo Geográfico]],14,0),"-")))</f>
        <v/>
      </c>
      <c r="K22" s="2" t="str">
        <f>IF(C22="","",IF(_xlfn.IFNA(VLOOKUP(C22,BaseDatos[[#All],[Llave]:[Por Definir4]],15,0),"No encontrado")="","-",_xlfn.IFNA(VLOOKUP(C22,BaseDatos[[#All],[Llave]:[Objetivo Geográfico]],15,0),"-")))</f>
        <v/>
      </c>
      <c r="L22" s="2" t="str">
        <f>IF(C22="","",IF(_xlfn.IFNA(VLOOKUP(C22,BaseDatos[[#All],[Llave]:[Por Definir4]],16,0),"No encontrado")="","-",_xlfn.IFNA(VLOOKUP(C22,BaseDatos[[#All],[Llave]:[Objetivo Geográfico]],16,0),"-")))</f>
        <v/>
      </c>
      <c r="M22" s="2" t="str">
        <f>IF(C22="","",IF(_xlfn.IFNA(VLOOKUP(C22,BaseDatos[[#All],[Llave]:[Por Definir4]],17,0),"No encontrado")="","-",_xlfn.IFNA(VLOOKUP(C22,BaseDatos[[#All],[Llave]:[Objetivo Geográfico]],17,0),"-")))</f>
        <v/>
      </c>
    </row>
    <row r="23" spans="1:13" x14ac:dyDescent="0.35">
      <c r="A23" s="44"/>
      <c r="B23" s="46"/>
      <c r="C23" s="44"/>
      <c r="D23" s="46"/>
      <c r="E23" s="43" t="str">
        <f>IF(C23="","",IF(_xlfn.IFNA(VLOOKUP(C23,BaseDatos[[#All],[Llave]:[Objetivo Geográfico]],6,0),"No encontrado")="","-",_xlfn.IFNA(VLOOKUP(C23,BaseDatos[[#All],[Llave]:[Objetivo Geográfico]],6,0),"-")))</f>
        <v/>
      </c>
      <c r="F23" s="45" t="str">
        <f>IF(C23="","",IF(_xlfn.IFNA(VLOOKUP(C23,BaseDatos[[#All],[Llave]:[Por Definir4]],13,0),"No encontrado")="","-",_xlfn.IFNA(VLOOKUP(C23,BaseDatos[[#All],[Llave]:[Por Definir4]],13,0),"-")))</f>
        <v/>
      </c>
      <c r="G23" s="43" t="str">
        <f>IF(C23="","",IF(_xlfn.IFNA(VLOOKUP(C23,BaseDatos[[#All],[Llave]:[Objetivo Geográfico]],2,0),"No disponible en la Base de Datos")="","-",_xlfn.IFNA(VLOOKUP(C23,BaseDatos[[#All],[Llave]:[Objetivo Geográfico]],2,0),"No disponible en la Base de Datos")))</f>
        <v/>
      </c>
      <c r="H23" s="43" t="str">
        <f>IF(C23="","",IF(_xlfn.IFNA(VLOOKUP(C23,BaseDatos[[#All],[Llave]:[Objetivo Geográfico]],11,0),"No encontrado")="","-",_xlfn.IFNA(VLOOKUP(C23,BaseDatos[[#All],[Llave]:[Objetivo Geográfico]],11,0),"-")))</f>
        <v/>
      </c>
      <c r="I23" s="43" t="str">
        <f>IF(C23="","",IF(_xlfn.IFNA(VLOOKUP(C23,BaseDatos[[#All],[Llave]:[Objetivo Geográfico]],12,0),"No encontrado")="","-",_xlfn.IFNA(VLOOKUP(C23,BaseDatos[[#All],[Llave]:[Objetivo Geográfico]],12,0),"-")))</f>
        <v/>
      </c>
      <c r="J23" s="2" t="str">
        <f>IF(C23="","",IF(_xlfn.IFNA(VLOOKUP(C23,BaseDatos[[#All],[Llave]:[Por Definir4]],14,0),"No encontrado")="","-",_xlfn.IFNA(VLOOKUP(C23,BaseDatos[[#All],[Llave]:[Objetivo Geográfico]],14,0),"-")))</f>
        <v/>
      </c>
      <c r="K23" s="2" t="str">
        <f>IF(C23="","",IF(_xlfn.IFNA(VLOOKUP(C23,BaseDatos[[#All],[Llave]:[Por Definir4]],15,0),"No encontrado")="","-",_xlfn.IFNA(VLOOKUP(C23,BaseDatos[[#All],[Llave]:[Objetivo Geográfico]],15,0),"-")))</f>
        <v/>
      </c>
      <c r="L23" s="2" t="str">
        <f>IF(C23="","",IF(_xlfn.IFNA(VLOOKUP(C23,BaseDatos[[#All],[Llave]:[Por Definir4]],16,0),"No encontrado")="","-",_xlfn.IFNA(VLOOKUP(C23,BaseDatos[[#All],[Llave]:[Objetivo Geográfico]],16,0),"-")))</f>
        <v/>
      </c>
      <c r="M23" s="2" t="str">
        <f>IF(C23="","",IF(_xlfn.IFNA(VLOOKUP(C23,BaseDatos[[#All],[Llave]:[Por Definir4]],17,0),"No encontrado")="","-",_xlfn.IFNA(VLOOKUP(C23,BaseDatos[[#All],[Llave]:[Objetivo Geográfico]],17,0),"-")))</f>
        <v/>
      </c>
    </row>
    <row r="24" spans="1:13" x14ac:dyDescent="0.35">
      <c r="A24" s="44"/>
      <c r="B24" s="46"/>
      <c r="C24" s="44"/>
      <c r="D24" s="46"/>
      <c r="E24" s="43" t="str">
        <f>IF(C24="","",IF(_xlfn.IFNA(VLOOKUP(C24,BaseDatos[[#All],[Llave]:[Objetivo Geográfico]],6,0),"No encontrado")="","-",_xlfn.IFNA(VLOOKUP(C24,BaseDatos[[#All],[Llave]:[Objetivo Geográfico]],6,0),"-")))</f>
        <v/>
      </c>
      <c r="F24" s="45" t="str">
        <f>IF(C24="","",IF(_xlfn.IFNA(VLOOKUP(C24,BaseDatos[[#All],[Llave]:[Por Definir4]],13,0),"No encontrado")="","-",_xlfn.IFNA(VLOOKUP(C24,BaseDatos[[#All],[Llave]:[Por Definir4]],13,0),"-")))</f>
        <v/>
      </c>
      <c r="G24" s="43" t="str">
        <f>IF(C24="","",IF(_xlfn.IFNA(VLOOKUP(C24,BaseDatos[[#All],[Llave]:[Objetivo Geográfico]],2,0),"No disponible en la Base de Datos")="","-",_xlfn.IFNA(VLOOKUP(C24,BaseDatos[[#All],[Llave]:[Objetivo Geográfico]],2,0),"No disponible en la Base de Datos")))</f>
        <v/>
      </c>
      <c r="H24" s="43" t="str">
        <f>IF(C24="","",IF(_xlfn.IFNA(VLOOKUP(C24,BaseDatos[[#All],[Llave]:[Objetivo Geográfico]],11,0),"No encontrado")="","-",_xlfn.IFNA(VLOOKUP(C24,BaseDatos[[#All],[Llave]:[Objetivo Geográfico]],11,0),"-")))</f>
        <v/>
      </c>
      <c r="I24" s="43" t="str">
        <f>IF(C24="","",IF(_xlfn.IFNA(VLOOKUP(C24,BaseDatos[[#All],[Llave]:[Objetivo Geográfico]],12,0),"No encontrado")="","-",_xlfn.IFNA(VLOOKUP(C24,BaseDatos[[#All],[Llave]:[Objetivo Geográfico]],12,0),"-")))</f>
        <v/>
      </c>
      <c r="J24" s="2" t="str">
        <f>IF(C24="","",IF(_xlfn.IFNA(VLOOKUP(C24,BaseDatos[[#All],[Llave]:[Por Definir4]],14,0),"No encontrado")="","-",_xlfn.IFNA(VLOOKUP(C24,BaseDatos[[#All],[Llave]:[Objetivo Geográfico]],14,0),"-")))</f>
        <v/>
      </c>
      <c r="K24" s="2" t="str">
        <f>IF(C24="","",IF(_xlfn.IFNA(VLOOKUP(C24,BaseDatos[[#All],[Llave]:[Por Definir4]],15,0),"No encontrado")="","-",_xlfn.IFNA(VLOOKUP(C24,BaseDatos[[#All],[Llave]:[Objetivo Geográfico]],15,0),"-")))</f>
        <v/>
      </c>
      <c r="L24" s="2" t="str">
        <f>IF(C24="","",IF(_xlfn.IFNA(VLOOKUP(C24,BaseDatos[[#All],[Llave]:[Por Definir4]],16,0),"No encontrado")="","-",_xlfn.IFNA(VLOOKUP(C24,BaseDatos[[#All],[Llave]:[Objetivo Geográfico]],16,0),"-")))</f>
        <v/>
      </c>
      <c r="M24" s="2" t="str">
        <f>IF(C24="","",IF(_xlfn.IFNA(VLOOKUP(C24,BaseDatos[[#All],[Llave]:[Por Definir4]],17,0),"No encontrado")="","-",_xlfn.IFNA(VLOOKUP(C24,BaseDatos[[#All],[Llave]:[Objetivo Geográfico]],17,0),"-")))</f>
        <v/>
      </c>
    </row>
    <row r="25" spans="1:13" x14ac:dyDescent="0.35">
      <c r="A25" s="44"/>
      <c r="B25" s="46"/>
      <c r="C25" s="44"/>
      <c r="D25" s="46"/>
      <c r="E25" s="43" t="str">
        <f>IF(C25="","",IF(_xlfn.IFNA(VLOOKUP(C25,BaseDatos[[#All],[Llave]:[Objetivo Geográfico]],6,0),"No encontrado")="","-",_xlfn.IFNA(VLOOKUP(C25,BaseDatos[[#All],[Llave]:[Objetivo Geográfico]],6,0),"-")))</f>
        <v/>
      </c>
      <c r="F25" s="45" t="str">
        <f>IF(C25="","",IF(_xlfn.IFNA(VLOOKUP(C25,BaseDatos[[#All],[Llave]:[Por Definir4]],13,0),"No encontrado")="","-",_xlfn.IFNA(VLOOKUP(C25,BaseDatos[[#All],[Llave]:[Por Definir4]],13,0),"-")))</f>
        <v/>
      </c>
      <c r="G25" s="43" t="str">
        <f>IF(C25="","",IF(_xlfn.IFNA(VLOOKUP(C25,BaseDatos[[#All],[Llave]:[Objetivo Geográfico]],2,0),"No disponible en la Base de Datos")="","-",_xlfn.IFNA(VLOOKUP(C25,BaseDatos[[#All],[Llave]:[Objetivo Geográfico]],2,0),"No disponible en la Base de Datos")))</f>
        <v/>
      </c>
      <c r="H25" s="43" t="str">
        <f>IF(C25="","",IF(_xlfn.IFNA(VLOOKUP(C25,BaseDatos[[#All],[Llave]:[Objetivo Geográfico]],11,0),"No encontrado")="","-",_xlfn.IFNA(VLOOKUP(C25,BaseDatos[[#All],[Llave]:[Objetivo Geográfico]],11,0),"-")))</f>
        <v/>
      </c>
      <c r="I25" s="43" t="str">
        <f>IF(C25="","",IF(_xlfn.IFNA(VLOOKUP(C25,BaseDatos[[#All],[Llave]:[Objetivo Geográfico]],12,0),"No encontrado")="","-",_xlfn.IFNA(VLOOKUP(C25,BaseDatos[[#All],[Llave]:[Objetivo Geográfico]],12,0),"-")))</f>
        <v/>
      </c>
      <c r="J25" s="2" t="str">
        <f>IF(C25="","",IF(_xlfn.IFNA(VLOOKUP(C25,BaseDatos[[#All],[Llave]:[Por Definir4]],14,0),"No encontrado")="","-",_xlfn.IFNA(VLOOKUP(C25,BaseDatos[[#All],[Llave]:[Objetivo Geográfico]],14,0),"-")))</f>
        <v/>
      </c>
      <c r="K25" s="2" t="str">
        <f>IF(C25="","",IF(_xlfn.IFNA(VLOOKUP(C25,BaseDatos[[#All],[Llave]:[Por Definir4]],15,0),"No encontrado")="","-",_xlfn.IFNA(VLOOKUP(C25,BaseDatos[[#All],[Llave]:[Objetivo Geográfico]],15,0),"-")))</f>
        <v/>
      </c>
      <c r="L25" s="2" t="str">
        <f>IF(C25="","",IF(_xlfn.IFNA(VLOOKUP(C25,BaseDatos[[#All],[Llave]:[Por Definir4]],16,0),"No encontrado")="","-",_xlfn.IFNA(VLOOKUP(C25,BaseDatos[[#All],[Llave]:[Objetivo Geográfico]],16,0),"-")))</f>
        <v/>
      </c>
      <c r="M25" s="2" t="str">
        <f>IF(C25="","",IF(_xlfn.IFNA(VLOOKUP(C25,BaseDatos[[#All],[Llave]:[Por Definir4]],17,0),"No encontrado")="","-",_xlfn.IFNA(VLOOKUP(C25,BaseDatos[[#All],[Llave]:[Objetivo Geográfico]],17,0),"-")))</f>
        <v/>
      </c>
    </row>
    <row r="26" spans="1:13" x14ac:dyDescent="0.35">
      <c r="A26" s="44"/>
      <c r="B26" s="46"/>
      <c r="C26" s="44"/>
      <c r="D26" s="46"/>
      <c r="E26" s="43" t="str">
        <f>IF(C26="","",IF(_xlfn.IFNA(VLOOKUP(C26,BaseDatos[[#All],[Llave]:[Objetivo Geográfico]],6,0),"No encontrado")="","-",_xlfn.IFNA(VLOOKUP(C26,BaseDatos[[#All],[Llave]:[Objetivo Geográfico]],6,0),"-")))</f>
        <v/>
      </c>
      <c r="F26" s="45" t="str">
        <f>IF(C26="","",IF(_xlfn.IFNA(VLOOKUP(C26,BaseDatos[[#All],[Llave]:[Por Definir4]],13,0),"No encontrado")="","-",_xlfn.IFNA(VLOOKUP(C26,BaseDatos[[#All],[Llave]:[Por Definir4]],13,0),"-")))</f>
        <v/>
      </c>
      <c r="G26" s="43" t="str">
        <f>IF(C26="","",IF(_xlfn.IFNA(VLOOKUP(C26,BaseDatos[[#All],[Llave]:[Objetivo Geográfico]],2,0),"No disponible en la Base de Datos")="","-",_xlfn.IFNA(VLOOKUP(C26,BaseDatos[[#All],[Llave]:[Objetivo Geográfico]],2,0),"No disponible en la Base de Datos")))</f>
        <v/>
      </c>
      <c r="H26" s="43" t="str">
        <f>IF(C26="","",IF(_xlfn.IFNA(VLOOKUP(C26,BaseDatos[[#All],[Llave]:[Objetivo Geográfico]],11,0),"No encontrado")="","-",_xlfn.IFNA(VLOOKUP(C26,BaseDatos[[#All],[Llave]:[Objetivo Geográfico]],11,0),"-")))</f>
        <v/>
      </c>
      <c r="I26" s="43" t="str">
        <f>IF(C26="","",IF(_xlfn.IFNA(VLOOKUP(C26,BaseDatos[[#All],[Llave]:[Objetivo Geográfico]],12,0),"No encontrado")="","-",_xlfn.IFNA(VLOOKUP(C26,BaseDatos[[#All],[Llave]:[Objetivo Geográfico]],12,0),"-")))</f>
        <v/>
      </c>
      <c r="J26" s="2" t="str">
        <f>IF(C26="","",IF(_xlfn.IFNA(VLOOKUP(C26,BaseDatos[[#All],[Llave]:[Por Definir4]],14,0),"No encontrado")="","-",_xlfn.IFNA(VLOOKUP(C26,BaseDatos[[#All],[Llave]:[Objetivo Geográfico]],14,0),"-")))</f>
        <v/>
      </c>
      <c r="K26" s="2" t="str">
        <f>IF(C26="","",IF(_xlfn.IFNA(VLOOKUP(C26,BaseDatos[[#All],[Llave]:[Por Definir4]],15,0),"No encontrado")="","-",_xlfn.IFNA(VLOOKUP(C26,BaseDatos[[#All],[Llave]:[Objetivo Geográfico]],15,0),"-")))</f>
        <v/>
      </c>
      <c r="L26" s="2" t="str">
        <f>IF(C26="","",IF(_xlfn.IFNA(VLOOKUP(C26,BaseDatos[[#All],[Llave]:[Por Definir4]],16,0),"No encontrado")="","-",_xlfn.IFNA(VLOOKUP(C26,BaseDatos[[#All],[Llave]:[Objetivo Geográfico]],16,0),"-")))</f>
        <v/>
      </c>
      <c r="M26" s="2" t="str">
        <f>IF(C26="","",IF(_xlfn.IFNA(VLOOKUP(C26,BaseDatos[[#All],[Llave]:[Por Definir4]],17,0),"No encontrado")="","-",_xlfn.IFNA(VLOOKUP(C26,BaseDatos[[#All],[Llave]:[Objetivo Geográfico]],17,0),"-")))</f>
        <v/>
      </c>
    </row>
    <row r="27" spans="1:13" x14ac:dyDescent="0.35">
      <c r="A27" s="44"/>
      <c r="B27" s="46"/>
      <c r="C27" s="44"/>
      <c r="D27" s="46"/>
      <c r="E27" s="43" t="str">
        <f>IF(C27="","",IF(_xlfn.IFNA(VLOOKUP(C27,BaseDatos[[#All],[Llave]:[Objetivo Geográfico]],6,0),"No encontrado")="","-",_xlfn.IFNA(VLOOKUP(C27,BaseDatos[[#All],[Llave]:[Objetivo Geográfico]],6,0),"-")))</f>
        <v/>
      </c>
      <c r="F27" s="45" t="str">
        <f>IF(C27="","",IF(_xlfn.IFNA(VLOOKUP(C27,BaseDatos[[#All],[Llave]:[Por Definir4]],13,0),"No encontrado")="","-",_xlfn.IFNA(VLOOKUP(C27,BaseDatos[[#All],[Llave]:[Por Definir4]],13,0),"-")))</f>
        <v/>
      </c>
      <c r="G27" s="43" t="str">
        <f>IF(C27="","",IF(_xlfn.IFNA(VLOOKUP(C27,BaseDatos[[#All],[Llave]:[Objetivo Geográfico]],2,0),"No disponible en la Base de Datos")="","-",_xlfn.IFNA(VLOOKUP(C27,BaseDatos[[#All],[Llave]:[Objetivo Geográfico]],2,0),"No disponible en la Base de Datos")))</f>
        <v/>
      </c>
      <c r="H27" s="43" t="str">
        <f>IF(C27="","",IF(_xlfn.IFNA(VLOOKUP(C27,BaseDatos[[#All],[Llave]:[Objetivo Geográfico]],11,0),"No encontrado")="","-",_xlfn.IFNA(VLOOKUP(C27,BaseDatos[[#All],[Llave]:[Objetivo Geográfico]],11,0),"-")))</f>
        <v/>
      </c>
      <c r="I27" s="43" t="str">
        <f>IF(C27="","",IF(_xlfn.IFNA(VLOOKUP(C27,BaseDatos[[#All],[Llave]:[Objetivo Geográfico]],12,0),"No encontrado")="","-",_xlfn.IFNA(VLOOKUP(C27,BaseDatos[[#All],[Llave]:[Objetivo Geográfico]],12,0),"-")))</f>
        <v/>
      </c>
      <c r="J27" s="2" t="str">
        <f>IF(C27="","",IF(_xlfn.IFNA(VLOOKUP(C27,BaseDatos[[#All],[Llave]:[Por Definir4]],14,0),"No encontrado")="","-",_xlfn.IFNA(VLOOKUP(C27,BaseDatos[[#All],[Llave]:[Objetivo Geográfico]],14,0),"-")))</f>
        <v/>
      </c>
      <c r="K27" s="2" t="str">
        <f>IF(C27="","",IF(_xlfn.IFNA(VLOOKUP(C27,BaseDatos[[#All],[Llave]:[Por Definir4]],15,0),"No encontrado")="","-",_xlfn.IFNA(VLOOKUP(C27,BaseDatos[[#All],[Llave]:[Objetivo Geográfico]],15,0),"-")))</f>
        <v/>
      </c>
      <c r="L27" s="2" t="str">
        <f>IF(C27="","",IF(_xlfn.IFNA(VLOOKUP(C27,BaseDatos[[#All],[Llave]:[Por Definir4]],16,0),"No encontrado")="","-",_xlfn.IFNA(VLOOKUP(C27,BaseDatos[[#All],[Llave]:[Objetivo Geográfico]],16,0),"-")))</f>
        <v/>
      </c>
      <c r="M27" s="2" t="str">
        <f>IF(C27="","",IF(_xlfn.IFNA(VLOOKUP(C27,BaseDatos[[#All],[Llave]:[Por Definir4]],17,0),"No encontrado")="","-",_xlfn.IFNA(VLOOKUP(C27,BaseDatos[[#All],[Llave]:[Objetivo Geográfico]],17,0),"-")))</f>
        <v/>
      </c>
    </row>
    <row r="28" spans="1:13" x14ac:dyDescent="0.35">
      <c r="A28" s="44"/>
      <c r="B28" s="46"/>
      <c r="C28" s="44"/>
      <c r="D28" s="46"/>
      <c r="E28" s="43" t="str">
        <f>IF(C28="","",IF(_xlfn.IFNA(VLOOKUP(C28,BaseDatos[[#All],[Llave]:[Objetivo Geográfico]],6,0),"No encontrado")="","-",_xlfn.IFNA(VLOOKUP(C28,BaseDatos[[#All],[Llave]:[Objetivo Geográfico]],6,0),"-")))</f>
        <v/>
      </c>
      <c r="F28" s="45" t="str">
        <f>IF(C28="","",IF(_xlfn.IFNA(VLOOKUP(C28,BaseDatos[[#All],[Llave]:[Por Definir4]],13,0),"No encontrado")="","-",_xlfn.IFNA(VLOOKUP(C28,BaseDatos[[#All],[Llave]:[Por Definir4]],13,0),"-")))</f>
        <v/>
      </c>
      <c r="G28" s="43" t="str">
        <f>IF(C28="","",IF(_xlfn.IFNA(VLOOKUP(C28,BaseDatos[[#All],[Llave]:[Objetivo Geográfico]],2,0),"No disponible en la Base de Datos")="","-",_xlfn.IFNA(VLOOKUP(C28,BaseDatos[[#All],[Llave]:[Objetivo Geográfico]],2,0),"No disponible en la Base de Datos")))</f>
        <v/>
      </c>
      <c r="H28" s="43" t="str">
        <f>IF(C28="","",IF(_xlfn.IFNA(VLOOKUP(C28,BaseDatos[[#All],[Llave]:[Objetivo Geográfico]],11,0),"No encontrado")="","-",_xlfn.IFNA(VLOOKUP(C28,BaseDatos[[#All],[Llave]:[Objetivo Geográfico]],11,0),"-")))</f>
        <v/>
      </c>
      <c r="I28" s="43" t="str">
        <f>IF(C28="","",IF(_xlfn.IFNA(VLOOKUP(C28,BaseDatos[[#All],[Llave]:[Objetivo Geográfico]],12,0),"No encontrado")="","-",_xlfn.IFNA(VLOOKUP(C28,BaseDatos[[#All],[Llave]:[Objetivo Geográfico]],12,0),"-")))</f>
        <v/>
      </c>
      <c r="J28" s="2" t="str">
        <f>IF(C28="","",IF(_xlfn.IFNA(VLOOKUP(C28,BaseDatos[[#All],[Llave]:[Por Definir4]],14,0),"No encontrado")="","-",_xlfn.IFNA(VLOOKUP(C28,BaseDatos[[#All],[Llave]:[Objetivo Geográfico]],14,0),"-")))</f>
        <v/>
      </c>
      <c r="K28" s="2" t="str">
        <f>IF(C28="","",IF(_xlfn.IFNA(VLOOKUP(C28,BaseDatos[[#All],[Llave]:[Por Definir4]],15,0),"No encontrado")="","-",_xlfn.IFNA(VLOOKUP(C28,BaseDatos[[#All],[Llave]:[Objetivo Geográfico]],15,0),"-")))</f>
        <v/>
      </c>
      <c r="L28" s="2" t="str">
        <f>IF(C28="","",IF(_xlfn.IFNA(VLOOKUP(C28,BaseDatos[[#All],[Llave]:[Por Definir4]],16,0),"No encontrado")="","-",_xlfn.IFNA(VLOOKUP(C28,BaseDatos[[#All],[Llave]:[Objetivo Geográfico]],16,0),"-")))</f>
        <v/>
      </c>
      <c r="M28" s="2" t="str">
        <f>IF(C28="","",IF(_xlfn.IFNA(VLOOKUP(C28,BaseDatos[[#All],[Llave]:[Por Definir4]],17,0),"No encontrado")="","-",_xlfn.IFNA(VLOOKUP(C28,BaseDatos[[#All],[Llave]:[Objetivo Geográfico]],17,0),"-")))</f>
        <v/>
      </c>
    </row>
    <row r="29" spans="1:13" x14ac:dyDescent="0.35">
      <c r="A29" s="44"/>
      <c r="B29" s="46"/>
      <c r="C29" s="44"/>
      <c r="D29" s="46"/>
      <c r="E29" s="43" t="str">
        <f>IF(C29="","",IF(_xlfn.IFNA(VLOOKUP(C29,BaseDatos[[#All],[Llave]:[Objetivo Geográfico]],6,0),"No encontrado")="","-",_xlfn.IFNA(VLOOKUP(C29,BaseDatos[[#All],[Llave]:[Objetivo Geográfico]],6,0),"-")))</f>
        <v/>
      </c>
      <c r="F29" s="45" t="str">
        <f>IF(C29="","",IF(_xlfn.IFNA(VLOOKUP(C29,BaseDatos[[#All],[Llave]:[Por Definir4]],13,0),"No encontrado")="","-",_xlfn.IFNA(VLOOKUP(C29,BaseDatos[[#All],[Llave]:[Por Definir4]],13,0),"-")))</f>
        <v/>
      </c>
      <c r="G29" s="43" t="str">
        <f>IF(C29="","",IF(_xlfn.IFNA(VLOOKUP(C29,BaseDatos[[#All],[Llave]:[Objetivo Geográfico]],2,0),"No disponible en la Base de Datos")="","-",_xlfn.IFNA(VLOOKUP(C29,BaseDatos[[#All],[Llave]:[Objetivo Geográfico]],2,0),"No disponible en la Base de Datos")))</f>
        <v/>
      </c>
      <c r="H29" s="43" t="str">
        <f>IF(C29="","",IF(_xlfn.IFNA(VLOOKUP(C29,BaseDatos[[#All],[Llave]:[Objetivo Geográfico]],11,0),"No encontrado")="","-",_xlfn.IFNA(VLOOKUP(C29,BaseDatos[[#All],[Llave]:[Objetivo Geográfico]],11,0),"-")))</f>
        <v/>
      </c>
      <c r="I29" s="43" t="str">
        <f>IF(C29="","",IF(_xlfn.IFNA(VLOOKUP(C29,BaseDatos[[#All],[Llave]:[Objetivo Geográfico]],12,0),"No encontrado")="","-",_xlfn.IFNA(VLOOKUP(C29,BaseDatos[[#All],[Llave]:[Objetivo Geográfico]],12,0),"-")))</f>
        <v/>
      </c>
      <c r="J29" s="2" t="str">
        <f>IF(C29="","",IF(_xlfn.IFNA(VLOOKUP(C29,BaseDatos[[#All],[Llave]:[Por Definir4]],14,0),"No encontrado")="","-",_xlfn.IFNA(VLOOKUP(C29,BaseDatos[[#All],[Llave]:[Objetivo Geográfico]],14,0),"-")))</f>
        <v/>
      </c>
      <c r="K29" s="2" t="str">
        <f>IF(C29="","",IF(_xlfn.IFNA(VLOOKUP(C29,BaseDatos[[#All],[Llave]:[Por Definir4]],15,0),"No encontrado")="","-",_xlfn.IFNA(VLOOKUP(C29,BaseDatos[[#All],[Llave]:[Objetivo Geográfico]],15,0),"-")))</f>
        <v/>
      </c>
      <c r="L29" s="2" t="str">
        <f>IF(C29="","",IF(_xlfn.IFNA(VLOOKUP(C29,BaseDatos[[#All],[Llave]:[Por Definir4]],16,0),"No encontrado")="","-",_xlfn.IFNA(VLOOKUP(C29,BaseDatos[[#All],[Llave]:[Objetivo Geográfico]],16,0),"-")))</f>
        <v/>
      </c>
      <c r="M29" s="2" t="str">
        <f>IF(C29="","",IF(_xlfn.IFNA(VLOOKUP(C29,BaseDatos[[#All],[Llave]:[Por Definir4]],17,0),"No encontrado")="","-",_xlfn.IFNA(VLOOKUP(C29,BaseDatos[[#All],[Llave]:[Objetivo Geográfico]],17,0),"-")))</f>
        <v/>
      </c>
    </row>
    <row r="30" spans="1:13" x14ac:dyDescent="0.35">
      <c r="A30" s="44"/>
      <c r="B30" s="46"/>
      <c r="C30" s="44"/>
      <c r="D30" s="46"/>
      <c r="E30" s="43" t="str">
        <f>IF(C30="","",IF(_xlfn.IFNA(VLOOKUP(C30,BaseDatos[[#All],[Llave]:[Objetivo Geográfico]],6,0),"No encontrado")="","-",_xlfn.IFNA(VLOOKUP(C30,BaseDatos[[#All],[Llave]:[Objetivo Geográfico]],6,0),"-")))</f>
        <v/>
      </c>
      <c r="F30" s="45" t="str">
        <f>IF(C30="","",IF(_xlfn.IFNA(VLOOKUP(C30,BaseDatos[[#All],[Llave]:[Por Definir4]],13,0),"No encontrado")="","-",_xlfn.IFNA(VLOOKUP(C30,BaseDatos[[#All],[Llave]:[Por Definir4]],13,0),"-")))</f>
        <v/>
      </c>
      <c r="G30" s="43" t="str">
        <f>IF(C30="","",IF(_xlfn.IFNA(VLOOKUP(C30,BaseDatos[[#All],[Llave]:[Objetivo Geográfico]],2,0),"No disponible en la Base de Datos")="","-",_xlfn.IFNA(VLOOKUP(C30,BaseDatos[[#All],[Llave]:[Objetivo Geográfico]],2,0),"No disponible en la Base de Datos")))</f>
        <v/>
      </c>
      <c r="H30" s="43" t="str">
        <f>IF(C30="","",IF(_xlfn.IFNA(VLOOKUP(C30,BaseDatos[[#All],[Llave]:[Objetivo Geográfico]],11,0),"No encontrado")="","-",_xlfn.IFNA(VLOOKUP(C30,BaseDatos[[#All],[Llave]:[Objetivo Geográfico]],11,0),"-")))</f>
        <v/>
      </c>
      <c r="I30" s="43" t="str">
        <f>IF(C30="","",IF(_xlfn.IFNA(VLOOKUP(C30,BaseDatos[[#All],[Llave]:[Objetivo Geográfico]],12,0),"No encontrado")="","-",_xlfn.IFNA(VLOOKUP(C30,BaseDatos[[#All],[Llave]:[Objetivo Geográfico]],12,0),"-")))</f>
        <v/>
      </c>
      <c r="J30" s="2" t="str">
        <f>IF(C30="","",IF(_xlfn.IFNA(VLOOKUP(C30,BaseDatos[[#All],[Llave]:[Por Definir4]],14,0),"No encontrado")="","-",_xlfn.IFNA(VLOOKUP(C30,BaseDatos[[#All],[Llave]:[Objetivo Geográfico]],14,0),"-")))</f>
        <v/>
      </c>
      <c r="K30" s="2" t="str">
        <f>IF(C30="","",IF(_xlfn.IFNA(VLOOKUP(C30,BaseDatos[[#All],[Llave]:[Por Definir4]],15,0),"No encontrado")="","-",_xlfn.IFNA(VLOOKUP(C30,BaseDatos[[#All],[Llave]:[Objetivo Geográfico]],15,0),"-")))</f>
        <v/>
      </c>
      <c r="L30" s="2" t="str">
        <f>IF(C30="","",IF(_xlfn.IFNA(VLOOKUP(C30,BaseDatos[[#All],[Llave]:[Por Definir4]],16,0),"No encontrado")="","-",_xlfn.IFNA(VLOOKUP(C30,BaseDatos[[#All],[Llave]:[Objetivo Geográfico]],16,0),"-")))</f>
        <v/>
      </c>
      <c r="M30" s="2" t="str">
        <f>IF(C30="","",IF(_xlfn.IFNA(VLOOKUP(C30,BaseDatos[[#All],[Llave]:[Por Definir4]],17,0),"No encontrado")="","-",_xlfn.IFNA(VLOOKUP(C30,BaseDatos[[#All],[Llave]:[Objetivo Geográfico]],17,0),"-")))</f>
        <v/>
      </c>
    </row>
    <row r="31" spans="1:13" x14ac:dyDescent="0.35">
      <c r="A31" s="44"/>
      <c r="B31" s="46"/>
      <c r="C31" s="44"/>
      <c r="D31" s="46"/>
      <c r="E31" s="43" t="str">
        <f>IF(C31="","",IF(_xlfn.IFNA(VLOOKUP(C31,BaseDatos[[#All],[Llave]:[Objetivo Geográfico]],6,0),"No encontrado")="","-",_xlfn.IFNA(VLOOKUP(C31,BaseDatos[[#All],[Llave]:[Objetivo Geográfico]],6,0),"-")))</f>
        <v/>
      </c>
      <c r="F31" s="45" t="str">
        <f>IF(C31="","",IF(_xlfn.IFNA(VLOOKUP(C31,BaseDatos[[#All],[Llave]:[Por Definir4]],13,0),"No encontrado")="","-",_xlfn.IFNA(VLOOKUP(C31,BaseDatos[[#All],[Llave]:[Por Definir4]],13,0),"-")))</f>
        <v/>
      </c>
      <c r="G31" s="43" t="str">
        <f>IF(C31="","",IF(_xlfn.IFNA(VLOOKUP(C31,BaseDatos[[#All],[Llave]:[Objetivo Geográfico]],2,0),"No disponible en la Base de Datos")="","-",_xlfn.IFNA(VLOOKUP(C31,BaseDatos[[#All],[Llave]:[Objetivo Geográfico]],2,0),"No disponible en la Base de Datos")))</f>
        <v/>
      </c>
      <c r="H31" s="43" t="str">
        <f>IF(C31="","",IF(_xlfn.IFNA(VLOOKUP(C31,BaseDatos[[#All],[Llave]:[Objetivo Geográfico]],11,0),"No encontrado")="","-",_xlfn.IFNA(VLOOKUP(C31,BaseDatos[[#All],[Llave]:[Objetivo Geográfico]],11,0),"-")))</f>
        <v/>
      </c>
      <c r="I31" s="43" t="str">
        <f>IF(C31="","",IF(_xlfn.IFNA(VLOOKUP(C31,BaseDatos[[#All],[Llave]:[Objetivo Geográfico]],12,0),"No encontrado")="","-",_xlfn.IFNA(VLOOKUP(C31,BaseDatos[[#All],[Llave]:[Objetivo Geográfico]],12,0),"-")))</f>
        <v/>
      </c>
      <c r="J31" s="2" t="str">
        <f>IF(C31="","",IF(_xlfn.IFNA(VLOOKUP(C31,BaseDatos[[#All],[Llave]:[Por Definir4]],14,0),"No encontrado")="","-",_xlfn.IFNA(VLOOKUP(C31,BaseDatos[[#All],[Llave]:[Objetivo Geográfico]],14,0),"-")))</f>
        <v/>
      </c>
      <c r="K31" s="2" t="str">
        <f>IF(C31="","",IF(_xlfn.IFNA(VLOOKUP(C31,BaseDatos[[#All],[Llave]:[Por Definir4]],15,0),"No encontrado")="","-",_xlfn.IFNA(VLOOKUP(C31,BaseDatos[[#All],[Llave]:[Objetivo Geográfico]],15,0),"-")))</f>
        <v/>
      </c>
      <c r="L31" s="2" t="str">
        <f>IF(C31="","",IF(_xlfn.IFNA(VLOOKUP(C31,BaseDatos[[#All],[Llave]:[Por Definir4]],16,0),"No encontrado")="","-",_xlfn.IFNA(VLOOKUP(C31,BaseDatos[[#All],[Llave]:[Objetivo Geográfico]],16,0),"-")))</f>
        <v/>
      </c>
      <c r="M31" s="2" t="str">
        <f>IF(C31="","",IF(_xlfn.IFNA(VLOOKUP(C31,BaseDatos[[#All],[Llave]:[Por Definir4]],17,0),"No encontrado")="","-",_xlfn.IFNA(VLOOKUP(C31,BaseDatos[[#All],[Llave]:[Objetivo Geográfico]],17,0),"-")))</f>
        <v/>
      </c>
    </row>
    <row r="32" spans="1:13" x14ac:dyDescent="0.35">
      <c r="A32" s="44"/>
      <c r="B32" s="46"/>
      <c r="C32" s="44"/>
      <c r="D32" s="46"/>
      <c r="E32" s="43" t="str">
        <f>IF(C32="","",IF(_xlfn.IFNA(VLOOKUP(C32,BaseDatos[[#All],[Llave]:[Objetivo Geográfico]],6,0),"No encontrado")="","-",_xlfn.IFNA(VLOOKUP(C32,BaseDatos[[#All],[Llave]:[Objetivo Geográfico]],6,0),"-")))</f>
        <v/>
      </c>
      <c r="F32" s="45" t="str">
        <f>IF(C32="","",IF(_xlfn.IFNA(VLOOKUP(C32,BaseDatos[[#All],[Llave]:[Por Definir4]],13,0),"No encontrado")="","-",_xlfn.IFNA(VLOOKUP(C32,BaseDatos[[#All],[Llave]:[Por Definir4]],13,0),"-")))</f>
        <v/>
      </c>
      <c r="G32" s="43" t="str">
        <f>IF(C32="","",IF(_xlfn.IFNA(VLOOKUP(C32,BaseDatos[[#All],[Llave]:[Objetivo Geográfico]],2,0),"No disponible en la Base de Datos")="","-",_xlfn.IFNA(VLOOKUP(C32,BaseDatos[[#All],[Llave]:[Objetivo Geográfico]],2,0),"No disponible en la Base de Datos")))</f>
        <v/>
      </c>
      <c r="H32" s="43" t="str">
        <f>IF(C32="","",IF(_xlfn.IFNA(VLOOKUP(C32,BaseDatos[[#All],[Llave]:[Objetivo Geográfico]],11,0),"No encontrado")="","-",_xlfn.IFNA(VLOOKUP(C32,BaseDatos[[#All],[Llave]:[Objetivo Geográfico]],11,0),"-")))</f>
        <v/>
      </c>
      <c r="I32" s="43" t="str">
        <f>IF(C32="","",IF(_xlfn.IFNA(VLOOKUP(C32,BaseDatos[[#All],[Llave]:[Objetivo Geográfico]],12,0),"No encontrado")="","-",_xlfn.IFNA(VLOOKUP(C32,BaseDatos[[#All],[Llave]:[Objetivo Geográfico]],12,0),"-")))</f>
        <v/>
      </c>
      <c r="J32" s="2" t="str">
        <f>IF(C32="","",IF(_xlfn.IFNA(VLOOKUP(C32,BaseDatos[[#All],[Llave]:[Por Definir4]],14,0),"No encontrado")="","-",_xlfn.IFNA(VLOOKUP(C32,BaseDatos[[#All],[Llave]:[Objetivo Geográfico]],14,0),"-")))</f>
        <v/>
      </c>
      <c r="K32" s="2" t="str">
        <f>IF(C32="","",IF(_xlfn.IFNA(VLOOKUP(C32,BaseDatos[[#All],[Llave]:[Por Definir4]],15,0),"No encontrado")="","-",_xlfn.IFNA(VLOOKUP(C32,BaseDatos[[#All],[Llave]:[Objetivo Geográfico]],15,0),"-")))</f>
        <v/>
      </c>
      <c r="L32" s="2" t="str">
        <f>IF(C32="","",IF(_xlfn.IFNA(VLOOKUP(C32,BaseDatos[[#All],[Llave]:[Por Definir4]],16,0),"No encontrado")="","-",_xlfn.IFNA(VLOOKUP(C32,BaseDatos[[#All],[Llave]:[Objetivo Geográfico]],16,0),"-")))</f>
        <v/>
      </c>
      <c r="M32" s="2" t="str">
        <f>IF(C32="","",IF(_xlfn.IFNA(VLOOKUP(C32,BaseDatos[[#All],[Llave]:[Por Definir4]],17,0),"No encontrado")="","-",_xlfn.IFNA(VLOOKUP(C32,BaseDatos[[#All],[Llave]:[Objetivo Geográfico]],17,0),"-")))</f>
        <v/>
      </c>
    </row>
    <row r="33" spans="1:13" x14ac:dyDescent="0.35">
      <c r="A33" s="44"/>
      <c r="B33" s="46"/>
      <c r="C33" s="44"/>
      <c r="D33" s="46"/>
      <c r="E33" s="43" t="str">
        <f>IF(C33="","",IF(_xlfn.IFNA(VLOOKUP(C33,BaseDatos[[#All],[Llave]:[Objetivo Geográfico]],6,0),"No encontrado")="","-",_xlfn.IFNA(VLOOKUP(C33,BaseDatos[[#All],[Llave]:[Objetivo Geográfico]],6,0),"-")))</f>
        <v/>
      </c>
      <c r="F33" s="45" t="str">
        <f>IF(C33="","",IF(_xlfn.IFNA(VLOOKUP(C33,BaseDatos[[#All],[Llave]:[Por Definir4]],13,0),"No encontrado")="","-",_xlfn.IFNA(VLOOKUP(C33,BaseDatos[[#All],[Llave]:[Por Definir4]],13,0),"-")))</f>
        <v/>
      </c>
      <c r="G33" s="43" t="str">
        <f>IF(C33="","",IF(_xlfn.IFNA(VLOOKUP(C33,BaseDatos[[#All],[Llave]:[Objetivo Geográfico]],2,0),"No disponible en la Base de Datos")="","-",_xlfn.IFNA(VLOOKUP(C33,BaseDatos[[#All],[Llave]:[Objetivo Geográfico]],2,0),"No disponible en la Base de Datos")))</f>
        <v/>
      </c>
      <c r="H33" s="43" t="str">
        <f>IF(C33="","",IF(_xlfn.IFNA(VLOOKUP(C33,BaseDatos[[#All],[Llave]:[Objetivo Geográfico]],11,0),"No encontrado")="","-",_xlfn.IFNA(VLOOKUP(C33,BaseDatos[[#All],[Llave]:[Objetivo Geográfico]],11,0),"-")))</f>
        <v/>
      </c>
      <c r="I33" s="43" t="str">
        <f>IF(C33="","",IF(_xlfn.IFNA(VLOOKUP(C33,BaseDatos[[#All],[Llave]:[Objetivo Geográfico]],12,0),"No encontrado")="","-",_xlfn.IFNA(VLOOKUP(C33,BaseDatos[[#All],[Llave]:[Objetivo Geográfico]],12,0),"-")))</f>
        <v/>
      </c>
      <c r="J33" s="2" t="str">
        <f>IF(C33="","",IF(_xlfn.IFNA(VLOOKUP(C33,BaseDatos[[#All],[Llave]:[Por Definir4]],14,0),"No encontrado")="","-",_xlfn.IFNA(VLOOKUP(C33,BaseDatos[[#All],[Llave]:[Objetivo Geográfico]],14,0),"-")))</f>
        <v/>
      </c>
      <c r="K33" s="2" t="str">
        <f>IF(C33="","",IF(_xlfn.IFNA(VLOOKUP(C33,BaseDatos[[#All],[Llave]:[Por Definir4]],15,0),"No encontrado")="","-",_xlfn.IFNA(VLOOKUP(C33,BaseDatos[[#All],[Llave]:[Objetivo Geográfico]],15,0),"-")))</f>
        <v/>
      </c>
      <c r="L33" s="2" t="str">
        <f>IF(C33="","",IF(_xlfn.IFNA(VLOOKUP(C33,BaseDatos[[#All],[Llave]:[Por Definir4]],16,0),"No encontrado")="","-",_xlfn.IFNA(VLOOKUP(C33,BaseDatos[[#All],[Llave]:[Objetivo Geográfico]],16,0),"-")))</f>
        <v/>
      </c>
      <c r="M33" s="2" t="str">
        <f>IF(C33="","",IF(_xlfn.IFNA(VLOOKUP(C33,BaseDatos[[#All],[Llave]:[Por Definir4]],17,0),"No encontrado")="","-",_xlfn.IFNA(VLOOKUP(C33,BaseDatos[[#All],[Llave]:[Objetivo Geográfico]],17,0),"-")))</f>
        <v/>
      </c>
    </row>
    <row r="34" spans="1:13" x14ac:dyDescent="0.35">
      <c r="A34" s="44"/>
      <c r="B34" s="46"/>
      <c r="C34" s="44"/>
      <c r="D34" s="46"/>
      <c r="E34" s="43" t="str">
        <f>IF(C34="","",IF(_xlfn.IFNA(VLOOKUP(C34,BaseDatos[[#All],[Llave]:[Objetivo Geográfico]],6,0),"No encontrado")="","-",_xlfn.IFNA(VLOOKUP(C34,BaseDatos[[#All],[Llave]:[Objetivo Geográfico]],6,0),"-")))</f>
        <v/>
      </c>
      <c r="F34" s="45" t="str">
        <f>IF(C34="","",IF(_xlfn.IFNA(VLOOKUP(C34,BaseDatos[[#All],[Llave]:[Por Definir4]],13,0),"No encontrado")="","-",_xlfn.IFNA(VLOOKUP(C34,BaseDatos[[#All],[Llave]:[Por Definir4]],13,0),"-")))</f>
        <v/>
      </c>
      <c r="G34" s="43" t="str">
        <f>IF(C34="","",IF(_xlfn.IFNA(VLOOKUP(C34,BaseDatos[[#All],[Llave]:[Objetivo Geográfico]],2,0),"No disponible en la Base de Datos")="","-",_xlfn.IFNA(VLOOKUP(C34,BaseDatos[[#All],[Llave]:[Objetivo Geográfico]],2,0),"No disponible en la Base de Datos")))</f>
        <v/>
      </c>
      <c r="H34" s="43" t="str">
        <f>IF(C34="","",IF(_xlfn.IFNA(VLOOKUP(C34,BaseDatos[[#All],[Llave]:[Objetivo Geográfico]],11,0),"No encontrado")="","-",_xlfn.IFNA(VLOOKUP(C34,BaseDatos[[#All],[Llave]:[Objetivo Geográfico]],11,0),"-")))</f>
        <v/>
      </c>
      <c r="I34" s="43" t="str">
        <f>IF(C34="","",IF(_xlfn.IFNA(VLOOKUP(C34,BaseDatos[[#All],[Llave]:[Objetivo Geográfico]],12,0),"No encontrado")="","-",_xlfn.IFNA(VLOOKUP(C34,BaseDatos[[#All],[Llave]:[Objetivo Geográfico]],12,0),"-")))</f>
        <v/>
      </c>
      <c r="J34" s="2" t="str">
        <f>IF(C34="","",IF(_xlfn.IFNA(VLOOKUP(C34,BaseDatos[[#All],[Llave]:[Por Definir4]],14,0),"No encontrado")="","-",_xlfn.IFNA(VLOOKUP(C34,BaseDatos[[#All],[Llave]:[Objetivo Geográfico]],14,0),"-")))</f>
        <v/>
      </c>
      <c r="K34" s="2" t="str">
        <f>IF(C34="","",IF(_xlfn.IFNA(VLOOKUP(C34,BaseDatos[[#All],[Llave]:[Por Definir4]],15,0),"No encontrado")="","-",_xlfn.IFNA(VLOOKUP(C34,BaseDatos[[#All],[Llave]:[Objetivo Geográfico]],15,0),"-")))</f>
        <v/>
      </c>
      <c r="L34" s="2" t="str">
        <f>IF(C34="","",IF(_xlfn.IFNA(VLOOKUP(C34,BaseDatos[[#All],[Llave]:[Por Definir4]],16,0),"No encontrado")="","-",_xlfn.IFNA(VLOOKUP(C34,BaseDatos[[#All],[Llave]:[Objetivo Geográfico]],16,0),"-")))</f>
        <v/>
      </c>
      <c r="M34" s="2" t="str">
        <f>IF(C34="","",IF(_xlfn.IFNA(VLOOKUP(C34,BaseDatos[[#All],[Llave]:[Por Definir4]],17,0),"No encontrado")="","-",_xlfn.IFNA(VLOOKUP(C34,BaseDatos[[#All],[Llave]:[Objetivo Geográfico]],17,0),"-")))</f>
        <v/>
      </c>
    </row>
    <row r="35" spans="1:13" x14ac:dyDescent="0.35">
      <c r="A35" s="44"/>
      <c r="B35" s="46"/>
      <c r="C35" s="44"/>
      <c r="D35" s="46"/>
      <c r="E35" s="43" t="str">
        <f>IF(C35="","",IF(_xlfn.IFNA(VLOOKUP(C35,BaseDatos[[#All],[Llave]:[Objetivo Geográfico]],6,0),"No encontrado")="","-",_xlfn.IFNA(VLOOKUP(C35,BaseDatos[[#All],[Llave]:[Objetivo Geográfico]],6,0),"-")))</f>
        <v/>
      </c>
      <c r="F35" s="45" t="str">
        <f>IF(C35="","",IF(_xlfn.IFNA(VLOOKUP(C35,BaseDatos[[#All],[Llave]:[Por Definir4]],13,0),"No encontrado")="","-",_xlfn.IFNA(VLOOKUP(C35,BaseDatos[[#All],[Llave]:[Por Definir4]],13,0),"-")))</f>
        <v/>
      </c>
      <c r="G35" s="43" t="str">
        <f>IF(C35="","",IF(_xlfn.IFNA(VLOOKUP(C35,BaseDatos[[#All],[Llave]:[Objetivo Geográfico]],2,0),"No disponible en la Base de Datos")="","-",_xlfn.IFNA(VLOOKUP(C35,BaseDatos[[#All],[Llave]:[Objetivo Geográfico]],2,0),"No disponible en la Base de Datos")))</f>
        <v/>
      </c>
      <c r="H35" s="43" t="str">
        <f>IF(C35="","",IF(_xlfn.IFNA(VLOOKUP(C35,BaseDatos[[#All],[Llave]:[Objetivo Geográfico]],11,0),"No encontrado")="","-",_xlfn.IFNA(VLOOKUP(C35,BaseDatos[[#All],[Llave]:[Objetivo Geográfico]],11,0),"-")))</f>
        <v/>
      </c>
      <c r="I35" s="43" t="str">
        <f>IF(C35="","",IF(_xlfn.IFNA(VLOOKUP(C35,BaseDatos[[#All],[Llave]:[Objetivo Geográfico]],12,0),"No encontrado")="","-",_xlfn.IFNA(VLOOKUP(C35,BaseDatos[[#All],[Llave]:[Objetivo Geográfico]],12,0),"-")))</f>
        <v/>
      </c>
      <c r="J35" s="2" t="str">
        <f>IF(C35="","",IF(_xlfn.IFNA(VLOOKUP(C35,BaseDatos[[#All],[Llave]:[Por Definir4]],14,0),"No encontrado")="","-",_xlfn.IFNA(VLOOKUP(C35,BaseDatos[[#All],[Llave]:[Objetivo Geográfico]],14,0),"-")))</f>
        <v/>
      </c>
      <c r="K35" s="2" t="str">
        <f>IF(C35="","",IF(_xlfn.IFNA(VLOOKUP(C35,BaseDatos[[#All],[Llave]:[Por Definir4]],15,0),"No encontrado")="","-",_xlfn.IFNA(VLOOKUP(C35,BaseDatos[[#All],[Llave]:[Objetivo Geográfico]],15,0),"-")))</f>
        <v/>
      </c>
      <c r="L35" s="2" t="str">
        <f>IF(C35="","",IF(_xlfn.IFNA(VLOOKUP(C35,BaseDatos[[#All],[Llave]:[Por Definir4]],16,0),"No encontrado")="","-",_xlfn.IFNA(VLOOKUP(C35,BaseDatos[[#All],[Llave]:[Objetivo Geográfico]],16,0),"-")))</f>
        <v/>
      </c>
      <c r="M35" s="2" t="str">
        <f>IF(C35="","",IF(_xlfn.IFNA(VLOOKUP(C35,BaseDatos[[#All],[Llave]:[Por Definir4]],17,0),"No encontrado")="","-",_xlfn.IFNA(VLOOKUP(C35,BaseDatos[[#All],[Llave]:[Objetivo Geográfico]],17,0),"-")))</f>
        <v/>
      </c>
    </row>
    <row r="36" spans="1:13" x14ac:dyDescent="0.35">
      <c r="A36" s="44"/>
      <c r="B36" s="46"/>
      <c r="C36" s="44"/>
      <c r="D36" s="46"/>
      <c r="E36" s="43" t="str">
        <f>IF(C36="","",IF(_xlfn.IFNA(VLOOKUP(C36,BaseDatos[[#All],[Llave]:[Objetivo Geográfico]],6,0),"No encontrado")="","-",_xlfn.IFNA(VLOOKUP(C36,BaseDatos[[#All],[Llave]:[Objetivo Geográfico]],6,0),"-")))</f>
        <v/>
      </c>
      <c r="F36" s="45" t="str">
        <f>IF(C36="","",IF(_xlfn.IFNA(VLOOKUP(C36,BaseDatos[[#All],[Llave]:[Por Definir4]],13,0),"No encontrado")="","-",_xlfn.IFNA(VLOOKUP(C36,BaseDatos[[#All],[Llave]:[Por Definir4]],13,0),"-")))</f>
        <v/>
      </c>
      <c r="G36" s="43" t="str">
        <f>IF(C36="","",IF(_xlfn.IFNA(VLOOKUP(C36,BaseDatos[[#All],[Llave]:[Objetivo Geográfico]],2,0),"No disponible en la Base de Datos")="","-",_xlfn.IFNA(VLOOKUP(C36,BaseDatos[[#All],[Llave]:[Objetivo Geográfico]],2,0),"No disponible en la Base de Datos")))</f>
        <v/>
      </c>
      <c r="H36" s="43" t="str">
        <f>IF(C36="","",IF(_xlfn.IFNA(VLOOKUP(C36,BaseDatos[[#All],[Llave]:[Objetivo Geográfico]],11,0),"No encontrado")="","-",_xlfn.IFNA(VLOOKUP(C36,BaseDatos[[#All],[Llave]:[Objetivo Geográfico]],11,0),"-")))</f>
        <v/>
      </c>
      <c r="I36" s="43" t="str">
        <f>IF(C36="","",IF(_xlfn.IFNA(VLOOKUP(C36,BaseDatos[[#All],[Llave]:[Objetivo Geográfico]],12,0),"No encontrado")="","-",_xlfn.IFNA(VLOOKUP(C36,BaseDatos[[#All],[Llave]:[Objetivo Geográfico]],12,0),"-")))</f>
        <v/>
      </c>
      <c r="J36" s="2" t="str">
        <f>IF(C36="","",IF(_xlfn.IFNA(VLOOKUP(C36,BaseDatos[[#All],[Llave]:[Por Definir4]],14,0),"No encontrado")="","-",_xlfn.IFNA(VLOOKUP(C36,BaseDatos[[#All],[Llave]:[Objetivo Geográfico]],14,0),"-")))</f>
        <v/>
      </c>
      <c r="K36" s="2" t="str">
        <f>IF(C36="","",IF(_xlfn.IFNA(VLOOKUP(C36,BaseDatos[[#All],[Llave]:[Por Definir4]],15,0),"No encontrado")="","-",_xlfn.IFNA(VLOOKUP(C36,BaseDatos[[#All],[Llave]:[Objetivo Geográfico]],15,0),"-")))</f>
        <v/>
      </c>
      <c r="L36" s="2" t="str">
        <f>IF(C36="","",IF(_xlfn.IFNA(VLOOKUP(C36,BaseDatos[[#All],[Llave]:[Por Definir4]],16,0),"No encontrado")="","-",_xlfn.IFNA(VLOOKUP(C36,BaseDatos[[#All],[Llave]:[Objetivo Geográfico]],16,0),"-")))</f>
        <v/>
      </c>
      <c r="M36" s="2" t="str">
        <f>IF(C36="","",IF(_xlfn.IFNA(VLOOKUP(C36,BaseDatos[[#All],[Llave]:[Por Definir4]],17,0),"No encontrado")="","-",_xlfn.IFNA(VLOOKUP(C36,BaseDatos[[#All],[Llave]:[Objetivo Geográfico]],17,0),"-")))</f>
        <v/>
      </c>
    </row>
    <row r="37" spans="1:13" x14ac:dyDescent="0.35">
      <c r="A37" s="44"/>
      <c r="B37" s="46"/>
      <c r="C37" s="44"/>
      <c r="D37" s="46"/>
      <c r="E37" s="43" t="str">
        <f>IF(C37="","",IF(_xlfn.IFNA(VLOOKUP(C37,BaseDatos[[#All],[Llave]:[Objetivo Geográfico]],6,0),"No encontrado")="","-",_xlfn.IFNA(VLOOKUP(C37,BaseDatos[[#All],[Llave]:[Objetivo Geográfico]],6,0),"-")))</f>
        <v/>
      </c>
      <c r="F37" s="45" t="str">
        <f>IF(C37="","",IF(_xlfn.IFNA(VLOOKUP(C37,BaseDatos[[#All],[Llave]:[Por Definir4]],13,0),"No encontrado")="","-",_xlfn.IFNA(VLOOKUP(C37,BaseDatos[[#All],[Llave]:[Por Definir4]],13,0),"-")))</f>
        <v/>
      </c>
      <c r="G37" s="43" t="str">
        <f>IF(C37="","",IF(_xlfn.IFNA(VLOOKUP(C37,BaseDatos[[#All],[Llave]:[Objetivo Geográfico]],2,0),"No disponible en la Base de Datos")="","-",_xlfn.IFNA(VLOOKUP(C37,BaseDatos[[#All],[Llave]:[Objetivo Geográfico]],2,0),"No disponible en la Base de Datos")))</f>
        <v/>
      </c>
      <c r="H37" s="43" t="str">
        <f>IF(C37="","",IF(_xlfn.IFNA(VLOOKUP(C37,BaseDatos[[#All],[Llave]:[Objetivo Geográfico]],11,0),"No encontrado")="","-",_xlfn.IFNA(VLOOKUP(C37,BaseDatos[[#All],[Llave]:[Objetivo Geográfico]],11,0),"-")))</f>
        <v/>
      </c>
      <c r="I37" s="43" t="str">
        <f>IF(C37="","",IF(_xlfn.IFNA(VLOOKUP(C37,BaseDatos[[#All],[Llave]:[Objetivo Geográfico]],12,0),"No encontrado")="","-",_xlfn.IFNA(VLOOKUP(C37,BaseDatos[[#All],[Llave]:[Objetivo Geográfico]],12,0),"-")))</f>
        <v/>
      </c>
      <c r="J37" s="2" t="str">
        <f>IF(C37="","",IF(_xlfn.IFNA(VLOOKUP(C37,BaseDatos[[#All],[Llave]:[Por Definir4]],14,0),"No encontrado")="","-",_xlfn.IFNA(VLOOKUP(C37,BaseDatos[[#All],[Llave]:[Objetivo Geográfico]],14,0),"-")))</f>
        <v/>
      </c>
      <c r="K37" s="2" t="str">
        <f>IF(C37="","",IF(_xlfn.IFNA(VLOOKUP(C37,BaseDatos[[#All],[Llave]:[Por Definir4]],15,0),"No encontrado")="","-",_xlfn.IFNA(VLOOKUP(C37,BaseDatos[[#All],[Llave]:[Objetivo Geográfico]],15,0),"-")))</f>
        <v/>
      </c>
      <c r="L37" s="2" t="str">
        <f>IF(C37="","",IF(_xlfn.IFNA(VLOOKUP(C37,BaseDatos[[#All],[Llave]:[Por Definir4]],16,0),"No encontrado")="","-",_xlfn.IFNA(VLOOKUP(C37,BaseDatos[[#All],[Llave]:[Objetivo Geográfico]],16,0),"-")))</f>
        <v/>
      </c>
      <c r="M37" s="2" t="str">
        <f>IF(C37="","",IF(_xlfn.IFNA(VLOOKUP(C37,BaseDatos[[#All],[Llave]:[Por Definir4]],17,0),"No encontrado")="","-",_xlfn.IFNA(VLOOKUP(C37,BaseDatos[[#All],[Llave]:[Objetivo Geográfico]],17,0),"-")))</f>
        <v/>
      </c>
    </row>
    <row r="38" spans="1:13" x14ac:dyDescent="0.35">
      <c r="A38" s="44"/>
      <c r="B38" s="46"/>
      <c r="C38" s="44"/>
      <c r="D38" s="46"/>
      <c r="E38" s="43" t="str">
        <f>IF(C38="","",IF(_xlfn.IFNA(VLOOKUP(C38,BaseDatos[[#All],[Llave]:[Objetivo Geográfico]],6,0),"No encontrado")="","-",_xlfn.IFNA(VLOOKUP(C38,BaseDatos[[#All],[Llave]:[Objetivo Geográfico]],6,0),"-")))</f>
        <v/>
      </c>
      <c r="F38" s="45" t="str">
        <f>IF(C38="","",IF(_xlfn.IFNA(VLOOKUP(C38,BaseDatos[[#All],[Llave]:[Por Definir4]],13,0),"No encontrado")="","-",_xlfn.IFNA(VLOOKUP(C38,BaseDatos[[#All],[Llave]:[Por Definir4]],13,0),"-")))</f>
        <v/>
      </c>
      <c r="G38" s="43" t="str">
        <f>IF(C38="","",IF(_xlfn.IFNA(VLOOKUP(C38,BaseDatos[[#All],[Llave]:[Objetivo Geográfico]],2,0),"No disponible en la Base de Datos")="","-",_xlfn.IFNA(VLOOKUP(C38,BaseDatos[[#All],[Llave]:[Objetivo Geográfico]],2,0),"No disponible en la Base de Datos")))</f>
        <v/>
      </c>
      <c r="H38" s="43" t="str">
        <f>IF(C38="","",IF(_xlfn.IFNA(VLOOKUP(C38,BaseDatos[[#All],[Llave]:[Objetivo Geográfico]],11,0),"No encontrado")="","-",_xlfn.IFNA(VLOOKUP(C38,BaseDatos[[#All],[Llave]:[Objetivo Geográfico]],11,0),"-")))</f>
        <v/>
      </c>
      <c r="I38" s="43" t="str">
        <f>IF(C38="","",IF(_xlfn.IFNA(VLOOKUP(C38,BaseDatos[[#All],[Llave]:[Objetivo Geográfico]],12,0),"No encontrado")="","-",_xlfn.IFNA(VLOOKUP(C38,BaseDatos[[#All],[Llave]:[Objetivo Geográfico]],12,0),"-")))</f>
        <v/>
      </c>
      <c r="J38" s="2" t="str">
        <f>IF(C38="","",IF(_xlfn.IFNA(VLOOKUP(C38,BaseDatos[[#All],[Llave]:[Por Definir4]],14,0),"No encontrado")="","-",_xlfn.IFNA(VLOOKUP(C38,BaseDatos[[#All],[Llave]:[Objetivo Geográfico]],14,0),"-")))</f>
        <v/>
      </c>
      <c r="K38" s="2" t="str">
        <f>IF(C38="","",IF(_xlfn.IFNA(VLOOKUP(C38,BaseDatos[[#All],[Llave]:[Por Definir4]],15,0),"No encontrado")="","-",_xlfn.IFNA(VLOOKUP(C38,BaseDatos[[#All],[Llave]:[Objetivo Geográfico]],15,0),"-")))</f>
        <v/>
      </c>
      <c r="L38" s="2" t="str">
        <f>IF(C38="","",IF(_xlfn.IFNA(VLOOKUP(C38,BaseDatos[[#All],[Llave]:[Por Definir4]],16,0),"No encontrado")="","-",_xlfn.IFNA(VLOOKUP(C38,BaseDatos[[#All],[Llave]:[Objetivo Geográfico]],16,0),"-")))</f>
        <v/>
      </c>
      <c r="M38" s="2" t="str">
        <f>IF(C38="","",IF(_xlfn.IFNA(VLOOKUP(C38,BaseDatos[[#All],[Llave]:[Por Definir4]],17,0),"No encontrado")="","-",_xlfn.IFNA(VLOOKUP(C38,BaseDatos[[#All],[Llave]:[Objetivo Geográfico]],17,0),"-")))</f>
        <v/>
      </c>
    </row>
    <row r="39" spans="1:13" x14ac:dyDescent="0.35">
      <c r="A39" s="44"/>
      <c r="B39" s="46"/>
      <c r="C39" s="44"/>
      <c r="D39" s="46"/>
      <c r="E39" s="43" t="str">
        <f>IF(C39="","",IF(_xlfn.IFNA(VLOOKUP(C39,BaseDatos[[#All],[Llave]:[Objetivo Geográfico]],6,0),"No encontrado")="","-",_xlfn.IFNA(VLOOKUP(C39,BaseDatos[[#All],[Llave]:[Objetivo Geográfico]],6,0),"-")))</f>
        <v/>
      </c>
      <c r="F39" s="45" t="str">
        <f>IF(C39="","",IF(_xlfn.IFNA(VLOOKUP(C39,BaseDatos[[#All],[Llave]:[Por Definir4]],13,0),"No encontrado")="","-",_xlfn.IFNA(VLOOKUP(C39,BaseDatos[[#All],[Llave]:[Por Definir4]],13,0),"-")))</f>
        <v/>
      </c>
      <c r="G39" s="43" t="str">
        <f>IF(C39="","",IF(_xlfn.IFNA(VLOOKUP(C39,BaseDatos[[#All],[Llave]:[Objetivo Geográfico]],2,0),"No disponible en la Base de Datos")="","-",_xlfn.IFNA(VLOOKUP(C39,BaseDatos[[#All],[Llave]:[Objetivo Geográfico]],2,0),"No disponible en la Base de Datos")))</f>
        <v/>
      </c>
      <c r="H39" s="43" t="str">
        <f>IF(C39="","",IF(_xlfn.IFNA(VLOOKUP(C39,BaseDatos[[#All],[Llave]:[Objetivo Geográfico]],11,0),"No encontrado")="","-",_xlfn.IFNA(VLOOKUP(C39,BaseDatos[[#All],[Llave]:[Objetivo Geográfico]],11,0),"-")))</f>
        <v/>
      </c>
      <c r="I39" s="43" t="str">
        <f>IF(C39="","",IF(_xlfn.IFNA(VLOOKUP(C39,BaseDatos[[#All],[Llave]:[Objetivo Geográfico]],12,0),"No encontrado")="","-",_xlfn.IFNA(VLOOKUP(C39,BaseDatos[[#All],[Llave]:[Objetivo Geográfico]],12,0),"-")))</f>
        <v/>
      </c>
      <c r="J39" s="2" t="str">
        <f>IF(C39="","",IF(_xlfn.IFNA(VLOOKUP(C39,BaseDatos[[#All],[Llave]:[Por Definir4]],14,0),"No encontrado")="","-",_xlfn.IFNA(VLOOKUP(C39,BaseDatos[[#All],[Llave]:[Objetivo Geográfico]],14,0),"-")))</f>
        <v/>
      </c>
      <c r="K39" s="2" t="str">
        <f>IF(C39="","",IF(_xlfn.IFNA(VLOOKUP(C39,BaseDatos[[#All],[Llave]:[Por Definir4]],15,0),"No encontrado")="","-",_xlfn.IFNA(VLOOKUP(C39,BaseDatos[[#All],[Llave]:[Objetivo Geográfico]],15,0),"-")))</f>
        <v/>
      </c>
      <c r="L39" s="2" t="str">
        <f>IF(C39="","",IF(_xlfn.IFNA(VLOOKUP(C39,BaseDatos[[#All],[Llave]:[Por Definir4]],16,0),"No encontrado")="","-",_xlfn.IFNA(VLOOKUP(C39,BaseDatos[[#All],[Llave]:[Objetivo Geográfico]],16,0),"-")))</f>
        <v/>
      </c>
      <c r="M39" s="2" t="str">
        <f>IF(C39="","",IF(_xlfn.IFNA(VLOOKUP(C39,BaseDatos[[#All],[Llave]:[Por Definir4]],17,0),"No encontrado")="","-",_xlfn.IFNA(VLOOKUP(C39,BaseDatos[[#All],[Llave]:[Objetivo Geográfico]],17,0),"-")))</f>
        <v/>
      </c>
    </row>
    <row r="40" spans="1:13" x14ac:dyDescent="0.35">
      <c r="A40" s="44"/>
      <c r="B40" s="46"/>
      <c r="C40" s="44"/>
      <c r="D40" s="46"/>
      <c r="E40" s="43" t="str">
        <f>IF(C40="","",IF(_xlfn.IFNA(VLOOKUP(C40,BaseDatos[[#All],[Llave]:[Objetivo Geográfico]],6,0),"No encontrado")="","-",_xlfn.IFNA(VLOOKUP(C40,BaseDatos[[#All],[Llave]:[Objetivo Geográfico]],6,0),"-")))</f>
        <v/>
      </c>
      <c r="F40" s="45" t="str">
        <f>IF(C40="","",IF(_xlfn.IFNA(VLOOKUP(C40,BaseDatos[[#All],[Llave]:[Por Definir4]],13,0),"No encontrado")="","-",_xlfn.IFNA(VLOOKUP(C40,BaseDatos[[#All],[Llave]:[Por Definir4]],13,0),"-")))</f>
        <v/>
      </c>
      <c r="G40" s="43" t="str">
        <f>IF(C40="","",IF(_xlfn.IFNA(VLOOKUP(C40,BaseDatos[[#All],[Llave]:[Objetivo Geográfico]],2,0),"No disponible en la Base de Datos")="","-",_xlfn.IFNA(VLOOKUP(C40,BaseDatos[[#All],[Llave]:[Objetivo Geográfico]],2,0),"No disponible en la Base de Datos")))</f>
        <v/>
      </c>
      <c r="H40" s="43" t="str">
        <f>IF(C40="","",IF(_xlfn.IFNA(VLOOKUP(C40,BaseDatos[[#All],[Llave]:[Objetivo Geográfico]],11,0),"No encontrado")="","-",_xlfn.IFNA(VLOOKUP(C40,BaseDatos[[#All],[Llave]:[Objetivo Geográfico]],11,0),"-")))</f>
        <v/>
      </c>
      <c r="I40" s="43" t="str">
        <f>IF(C40="","",IF(_xlfn.IFNA(VLOOKUP(C40,BaseDatos[[#All],[Llave]:[Objetivo Geográfico]],12,0),"No encontrado")="","-",_xlfn.IFNA(VLOOKUP(C40,BaseDatos[[#All],[Llave]:[Objetivo Geográfico]],12,0),"-")))</f>
        <v/>
      </c>
      <c r="J40" s="2" t="str">
        <f>IF(C40="","",IF(_xlfn.IFNA(VLOOKUP(C40,BaseDatos[[#All],[Llave]:[Por Definir4]],14,0),"No encontrado")="","-",_xlfn.IFNA(VLOOKUP(C40,BaseDatos[[#All],[Llave]:[Objetivo Geográfico]],14,0),"-")))</f>
        <v/>
      </c>
      <c r="K40" s="2" t="str">
        <f>IF(C40="","",IF(_xlfn.IFNA(VLOOKUP(C40,BaseDatos[[#All],[Llave]:[Por Definir4]],15,0),"No encontrado")="","-",_xlfn.IFNA(VLOOKUP(C40,BaseDatos[[#All],[Llave]:[Objetivo Geográfico]],15,0),"-")))</f>
        <v/>
      </c>
      <c r="L40" s="2" t="str">
        <f>IF(C40="","",IF(_xlfn.IFNA(VLOOKUP(C40,BaseDatos[[#All],[Llave]:[Por Definir4]],16,0),"No encontrado")="","-",_xlfn.IFNA(VLOOKUP(C40,BaseDatos[[#All],[Llave]:[Objetivo Geográfico]],16,0),"-")))</f>
        <v/>
      </c>
      <c r="M40" s="2" t="str">
        <f>IF(C40="","",IF(_xlfn.IFNA(VLOOKUP(C40,BaseDatos[[#All],[Llave]:[Por Definir4]],17,0),"No encontrado")="","-",_xlfn.IFNA(VLOOKUP(C40,BaseDatos[[#All],[Llave]:[Objetivo Geográfico]],17,0),"-")))</f>
        <v/>
      </c>
    </row>
    <row r="41" spans="1:13" x14ac:dyDescent="0.35">
      <c r="A41" s="44"/>
      <c r="B41" s="46"/>
      <c r="C41" s="44"/>
      <c r="D41" s="46"/>
      <c r="E41" s="43" t="str">
        <f>IF(C41="","",IF(_xlfn.IFNA(VLOOKUP(C41,BaseDatos[[#All],[Llave]:[Objetivo Geográfico]],6,0),"No encontrado")="","-",_xlfn.IFNA(VLOOKUP(C41,BaseDatos[[#All],[Llave]:[Objetivo Geográfico]],6,0),"-")))</f>
        <v/>
      </c>
      <c r="F41" s="45" t="str">
        <f>IF(C41="","",IF(_xlfn.IFNA(VLOOKUP(C41,BaseDatos[[#All],[Llave]:[Por Definir4]],13,0),"No encontrado")="","-",_xlfn.IFNA(VLOOKUP(C41,BaseDatos[[#All],[Llave]:[Por Definir4]],13,0),"-")))</f>
        <v/>
      </c>
      <c r="G41" s="43" t="str">
        <f>IF(C41="","",IF(_xlfn.IFNA(VLOOKUP(C41,BaseDatos[[#All],[Llave]:[Objetivo Geográfico]],2,0),"No disponible en la Base de Datos")="","-",_xlfn.IFNA(VLOOKUP(C41,BaseDatos[[#All],[Llave]:[Objetivo Geográfico]],2,0),"No disponible en la Base de Datos")))</f>
        <v/>
      </c>
      <c r="H41" s="43" t="str">
        <f>IF(C41="","",IF(_xlfn.IFNA(VLOOKUP(C41,BaseDatos[[#All],[Llave]:[Objetivo Geográfico]],11,0),"No encontrado")="","-",_xlfn.IFNA(VLOOKUP(C41,BaseDatos[[#All],[Llave]:[Objetivo Geográfico]],11,0),"-")))</f>
        <v/>
      </c>
      <c r="I41" s="43" t="str">
        <f>IF(C41="","",IF(_xlfn.IFNA(VLOOKUP(C41,BaseDatos[[#All],[Llave]:[Objetivo Geográfico]],12,0),"No encontrado")="","-",_xlfn.IFNA(VLOOKUP(C41,BaseDatos[[#All],[Llave]:[Objetivo Geográfico]],12,0),"-")))</f>
        <v/>
      </c>
      <c r="J41" s="2" t="str">
        <f>IF(C41="","",IF(_xlfn.IFNA(VLOOKUP(C41,BaseDatos[[#All],[Llave]:[Por Definir4]],14,0),"No encontrado")="","-",_xlfn.IFNA(VLOOKUP(C41,BaseDatos[[#All],[Llave]:[Objetivo Geográfico]],14,0),"-")))</f>
        <v/>
      </c>
      <c r="K41" s="2" t="str">
        <f>IF(C41="","",IF(_xlfn.IFNA(VLOOKUP(C41,BaseDatos[[#All],[Llave]:[Por Definir4]],15,0),"No encontrado")="","-",_xlfn.IFNA(VLOOKUP(C41,BaseDatos[[#All],[Llave]:[Objetivo Geográfico]],15,0),"-")))</f>
        <v/>
      </c>
      <c r="L41" s="2" t="str">
        <f>IF(C41="","",IF(_xlfn.IFNA(VLOOKUP(C41,BaseDatos[[#All],[Llave]:[Por Definir4]],16,0),"No encontrado")="","-",_xlfn.IFNA(VLOOKUP(C41,BaseDatos[[#All],[Llave]:[Objetivo Geográfico]],16,0),"-")))</f>
        <v/>
      </c>
      <c r="M41" s="2" t="str">
        <f>IF(C41="","",IF(_xlfn.IFNA(VLOOKUP(C41,BaseDatos[[#All],[Llave]:[Por Definir4]],17,0),"No encontrado")="","-",_xlfn.IFNA(VLOOKUP(C41,BaseDatos[[#All],[Llave]:[Objetivo Geográfico]],17,0),"-")))</f>
        <v/>
      </c>
    </row>
    <row r="42" spans="1:13" x14ac:dyDescent="0.35">
      <c r="A42" s="44"/>
      <c r="B42" s="46"/>
      <c r="C42" s="44"/>
      <c r="D42" s="46"/>
      <c r="E42" s="43" t="str">
        <f>IF(C42="","",IF(_xlfn.IFNA(VLOOKUP(C42,BaseDatos[[#All],[Llave]:[Objetivo Geográfico]],6,0),"No encontrado")="","-",_xlfn.IFNA(VLOOKUP(C42,BaseDatos[[#All],[Llave]:[Objetivo Geográfico]],6,0),"-")))</f>
        <v/>
      </c>
      <c r="F42" s="45" t="str">
        <f>IF(C42="","",IF(_xlfn.IFNA(VLOOKUP(C42,BaseDatos[[#All],[Llave]:[Por Definir4]],13,0),"No encontrado")="","-",_xlfn.IFNA(VLOOKUP(C42,BaseDatos[[#All],[Llave]:[Por Definir4]],13,0),"-")))</f>
        <v/>
      </c>
      <c r="G42" s="43" t="str">
        <f>IF(C42="","",IF(_xlfn.IFNA(VLOOKUP(C42,BaseDatos[[#All],[Llave]:[Objetivo Geográfico]],2,0),"No disponible en la Base de Datos")="","-",_xlfn.IFNA(VLOOKUP(C42,BaseDatos[[#All],[Llave]:[Objetivo Geográfico]],2,0),"No disponible en la Base de Datos")))</f>
        <v/>
      </c>
      <c r="H42" s="43" t="str">
        <f>IF(C42="","",IF(_xlfn.IFNA(VLOOKUP(C42,BaseDatos[[#All],[Llave]:[Objetivo Geográfico]],11,0),"No encontrado")="","-",_xlfn.IFNA(VLOOKUP(C42,BaseDatos[[#All],[Llave]:[Objetivo Geográfico]],11,0),"-")))</f>
        <v/>
      </c>
      <c r="I42" s="43" t="str">
        <f>IF(C42="","",IF(_xlfn.IFNA(VLOOKUP(C42,BaseDatos[[#All],[Llave]:[Objetivo Geográfico]],12,0),"No encontrado")="","-",_xlfn.IFNA(VLOOKUP(C42,BaseDatos[[#All],[Llave]:[Objetivo Geográfico]],12,0),"-")))</f>
        <v/>
      </c>
      <c r="J42" s="2" t="str">
        <f>IF(C42="","",IF(_xlfn.IFNA(VLOOKUP(C42,BaseDatos[[#All],[Llave]:[Por Definir4]],14,0),"No encontrado")="","-",_xlfn.IFNA(VLOOKUP(C42,BaseDatos[[#All],[Llave]:[Objetivo Geográfico]],14,0),"-")))</f>
        <v/>
      </c>
      <c r="K42" s="2" t="str">
        <f>IF(C42="","",IF(_xlfn.IFNA(VLOOKUP(C42,BaseDatos[[#All],[Llave]:[Por Definir4]],15,0),"No encontrado")="","-",_xlfn.IFNA(VLOOKUP(C42,BaseDatos[[#All],[Llave]:[Objetivo Geográfico]],15,0),"-")))</f>
        <v/>
      </c>
      <c r="L42" s="2" t="str">
        <f>IF(C42="","",IF(_xlfn.IFNA(VLOOKUP(C42,BaseDatos[[#All],[Llave]:[Por Definir4]],16,0),"No encontrado")="","-",_xlfn.IFNA(VLOOKUP(C42,BaseDatos[[#All],[Llave]:[Objetivo Geográfico]],16,0),"-")))</f>
        <v/>
      </c>
      <c r="M42" s="2" t="str">
        <f>IF(C42="","",IF(_xlfn.IFNA(VLOOKUP(C42,BaseDatos[[#All],[Llave]:[Por Definir4]],17,0),"No encontrado")="","-",_xlfn.IFNA(VLOOKUP(C42,BaseDatos[[#All],[Llave]:[Objetivo Geográfico]],17,0),"-")))</f>
        <v/>
      </c>
    </row>
    <row r="43" spans="1:13" x14ac:dyDescent="0.35">
      <c r="A43" s="44"/>
      <c r="B43" s="46"/>
      <c r="C43" s="44"/>
      <c r="D43" s="46"/>
      <c r="E43" s="43" t="str">
        <f>IF(C43="","",IF(_xlfn.IFNA(VLOOKUP(C43,BaseDatos[[#All],[Llave]:[Objetivo Geográfico]],6,0),"No encontrado")="","-",_xlfn.IFNA(VLOOKUP(C43,BaseDatos[[#All],[Llave]:[Objetivo Geográfico]],6,0),"-")))</f>
        <v/>
      </c>
      <c r="F43" s="45" t="str">
        <f>IF(C43="","",IF(_xlfn.IFNA(VLOOKUP(C43,BaseDatos[[#All],[Llave]:[Por Definir4]],13,0),"No encontrado")="","-",_xlfn.IFNA(VLOOKUP(C43,BaseDatos[[#All],[Llave]:[Por Definir4]],13,0),"-")))</f>
        <v/>
      </c>
      <c r="G43" s="43" t="str">
        <f>IF(C43="","",IF(_xlfn.IFNA(VLOOKUP(C43,BaseDatos[[#All],[Llave]:[Objetivo Geográfico]],2,0),"No disponible en la Base de Datos")="","-",_xlfn.IFNA(VLOOKUP(C43,BaseDatos[[#All],[Llave]:[Objetivo Geográfico]],2,0),"No disponible en la Base de Datos")))</f>
        <v/>
      </c>
      <c r="H43" s="43" t="str">
        <f>IF(C43="","",IF(_xlfn.IFNA(VLOOKUP(C43,BaseDatos[[#All],[Llave]:[Objetivo Geográfico]],11,0),"No encontrado")="","-",_xlfn.IFNA(VLOOKUP(C43,BaseDatos[[#All],[Llave]:[Objetivo Geográfico]],11,0),"-")))</f>
        <v/>
      </c>
      <c r="I43" s="43" t="str">
        <f>IF(C43="","",IF(_xlfn.IFNA(VLOOKUP(C43,BaseDatos[[#All],[Llave]:[Objetivo Geográfico]],12,0),"No encontrado")="","-",_xlfn.IFNA(VLOOKUP(C43,BaseDatos[[#All],[Llave]:[Objetivo Geográfico]],12,0),"-")))</f>
        <v/>
      </c>
      <c r="J43" s="2" t="str">
        <f>IF(C43="","",IF(_xlfn.IFNA(VLOOKUP(C43,BaseDatos[[#All],[Llave]:[Por Definir4]],14,0),"No encontrado")="","-",_xlfn.IFNA(VLOOKUP(C43,BaseDatos[[#All],[Llave]:[Objetivo Geográfico]],14,0),"-")))</f>
        <v/>
      </c>
      <c r="K43" s="2" t="str">
        <f>IF(C43="","",IF(_xlfn.IFNA(VLOOKUP(C43,BaseDatos[[#All],[Llave]:[Por Definir4]],15,0),"No encontrado")="","-",_xlfn.IFNA(VLOOKUP(C43,BaseDatos[[#All],[Llave]:[Objetivo Geográfico]],15,0),"-")))</f>
        <v/>
      </c>
      <c r="L43" s="2" t="str">
        <f>IF(C43="","",IF(_xlfn.IFNA(VLOOKUP(C43,BaseDatos[[#All],[Llave]:[Por Definir4]],16,0),"No encontrado")="","-",_xlfn.IFNA(VLOOKUP(C43,BaseDatos[[#All],[Llave]:[Objetivo Geográfico]],16,0),"-")))</f>
        <v/>
      </c>
      <c r="M43" s="2" t="str">
        <f>IF(C43="","",IF(_xlfn.IFNA(VLOOKUP(C43,BaseDatos[[#All],[Llave]:[Por Definir4]],17,0),"No encontrado")="","-",_xlfn.IFNA(VLOOKUP(C43,BaseDatos[[#All],[Llave]:[Objetivo Geográfico]],17,0),"-")))</f>
        <v/>
      </c>
    </row>
    <row r="44" spans="1:13" x14ac:dyDescent="0.35">
      <c r="A44" s="44"/>
      <c r="B44" s="46"/>
      <c r="C44" s="44"/>
      <c r="D44" s="46"/>
      <c r="E44" s="43" t="str">
        <f>IF(C44="","",IF(_xlfn.IFNA(VLOOKUP(C44,BaseDatos[[#All],[Llave]:[Objetivo Geográfico]],6,0),"No encontrado")="","-",_xlfn.IFNA(VLOOKUP(C44,BaseDatos[[#All],[Llave]:[Objetivo Geográfico]],6,0),"-")))</f>
        <v/>
      </c>
      <c r="F44" s="45" t="str">
        <f>IF(C44="","",IF(_xlfn.IFNA(VLOOKUP(C44,BaseDatos[[#All],[Llave]:[Por Definir4]],13,0),"No encontrado")="","-",_xlfn.IFNA(VLOOKUP(C44,BaseDatos[[#All],[Llave]:[Por Definir4]],13,0),"-")))</f>
        <v/>
      </c>
      <c r="G44" s="43" t="str">
        <f>IF(C44="","",IF(_xlfn.IFNA(VLOOKUP(C44,BaseDatos[[#All],[Llave]:[Objetivo Geográfico]],2,0),"No disponible en la Base de Datos")="","-",_xlfn.IFNA(VLOOKUP(C44,BaseDatos[[#All],[Llave]:[Objetivo Geográfico]],2,0),"No disponible en la Base de Datos")))</f>
        <v/>
      </c>
      <c r="H44" s="43" t="str">
        <f>IF(C44="","",IF(_xlfn.IFNA(VLOOKUP(C44,BaseDatos[[#All],[Llave]:[Objetivo Geográfico]],11,0),"No encontrado")="","-",_xlfn.IFNA(VLOOKUP(C44,BaseDatos[[#All],[Llave]:[Objetivo Geográfico]],11,0),"-")))</f>
        <v/>
      </c>
      <c r="I44" s="43" t="str">
        <f>IF(C44="","",IF(_xlfn.IFNA(VLOOKUP(C44,BaseDatos[[#All],[Llave]:[Objetivo Geográfico]],12,0),"No encontrado")="","-",_xlfn.IFNA(VLOOKUP(C44,BaseDatos[[#All],[Llave]:[Objetivo Geográfico]],12,0),"-")))</f>
        <v/>
      </c>
      <c r="J44" s="2" t="str">
        <f>IF(C44="","",IF(_xlfn.IFNA(VLOOKUP(C44,BaseDatos[[#All],[Llave]:[Por Definir4]],14,0),"No encontrado")="","-",_xlfn.IFNA(VLOOKUP(C44,BaseDatos[[#All],[Llave]:[Objetivo Geográfico]],14,0),"-")))</f>
        <v/>
      </c>
      <c r="K44" s="2" t="str">
        <f>IF(C44="","",IF(_xlfn.IFNA(VLOOKUP(C44,BaseDatos[[#All],[Llave]:[Por Definir4]],15,0),"No encontrado")="","-",_xlfn.IFNA(VLOOKUP(C44,BaseDatos[[#All],[Llave]:[Objetivo Geográfico]],15,0),"-")))</f>
        <v/>
      </c>
      <c r="L44" s="2" t="str">
        <f>IF(C44="","",IF(_xlfn.IFNA(VLOOKUP(C44,BaseDatos[[#All],[Llave]:[Por Definir4]],16,0),"No encontrado")="","-",_xlfn.IFNA(VLOOKUP(C44,BaseDatos[[#All],[Llave]:[Objetivo Geográfico]],16,0),"-")))</f>
        <v/>
      </c>
      <c r="M44" s="2" t="str">
        <f>IF(C44="","",IF(_xlfn.IFNA(VLOOKUP(C44,BaseDatos[[#All],[Llave]:[Por Definir4]],17,0),"No encontrado")="","-",_xlfn.IFNA(VLOOKUP(C44,BaseDatos[[#All],[Llave]:[Objetivo Geográfico]],17,0),"-")))</f>
        <v/>
      </c>
    </row>
    <row r="45" spans="1:13" x14ac:dyDescent="0.35">
      <c r="A45" s="44"/>
      <c r="B45" s="46"/>
      <c r="C45" s="44"/>
      <c r="D45" s="46"/>
      <c r="E45" s="43" t="str">
        <f>IF(C45="","",IF(_xlfn.IFNA(VLOOKUP(C45,BaseDatos[[#All],[Llave]:[Objetivo Geográfico]],6,0),"No encontrado")="","-",_xlfn.IFNA(VLOOKUP(C45,BaseDatos[[#All],[Llave]:[Objetivo Geográfico]],6,0),"-")))</f>
        <v/>
      </c>
      <c r="F45" s="45" t="str">
        <f>IF(C45="","",IF(_xlfn.IFNA(VLOOKUP(C45,BaseDatos[[#All],[Llave]:[Por Definir4]],13,0),"No encontrado")="","-",_xlfn.IFNA(VLOOKUP(C45,BaseDatos[[#All],[Llave]:[Por Definir4]],13,0),"-")))</f>
        <v/>
      </c>
      <c r="G45" s="43" t="str">
        <f>IF(C45="","",IF(_xlfn.IFNA(VLOOKUP(C45,BaseDatos[[#All],[Llave]:[Objetivo Geográfico]],2,0),"No disponible en la Base de Datos")="","-",_xlfn.IFNA(VLOOKUP(C45,BaseDatos[[#All],[Llave]:[Objetivo Geográfico]],2,0),"No disponible en la Base de Datos")))</f>
        <v/>
      </c>
      <c r="H45" s="43" t="str">
        <f>IF(C45="","",IF(_xlfn.IFNA(VLOOKUP(C45,BaseDatos[[#All],[Llave]:[Objetivo Geográfico]],11,0),"No encontrado")="","-",_xlfn.IFNA(VLOOKUP(C45,BaseDatos[[#All],[Llave]:[Objetivo Geográfico]],11,0),"-")))</f>
        <v/>
      </c>
      <c r="I45" s="43" t="str">
        <f>IF(C45="","",IF(_xlfn.IFNA(VLOOKUP(C45,BaseDatos[[#All],[Llave]:[Objetivo Geográfico]],12,0),"No encontrado")="","-",_xlfn.IFNA(VLOOKUP(C45,BaseDatos[[#All],[Llave]:[Objetivo Geográfico]],12,0),"-")))</f>
        <v/>
      </c>
      <c r="J45" s="2" t="str">
        <f>IF(C45="","",IF(_xlfn.IFNA(VLOOKUP(C45,BaseDatos[[#All],[Llave]:[Por Definir4]],14,0),"No encontrado")="","-",_xlfn.IFNA(VLOOKUP(C45,BaseDatos[[#All],[Llave]:[Objetivo Geográfico]],14,0),"-")))</f>
        <v/>
      </c>
      <c r="K45" s="2" t="str">
        <f>IF(C45="","",IF(_xlfn.IFNA(VLOOKUP(C45,BaseDatos[[#All],[Llave]:[Por Definir4]],15,0),"No encontrado")="","-",_xlfn.IFNA(VLOOKUP(C45,BaseDatos[[#All],[Llave]:[Objetivo Geográfico]],15,0),"-")))</f>
        <v/>
      </c>
      <c r="L45" s="2" t="str">
        <f>IF(C45="","",IF(_xlfn.IFNA(VLOOKUP(C45,BaseDatos[[#All],[Llave]:[Por Definir4]],16,0),"No encontrado")="","-",_xlfn.IFNA(VLOOKUP(C45,BaseDatos[[#All],[Llave]:[Objetivo Geográfico]],16,0),"-")))</f>
        <v/>
      </c>
      <c r="M45" s="2" t="str">
        <f>IF(C45="","",IF(_xlfn.IFNA(VLOOKUP(C45,BaseDatos[[#All],[Llave]:[Por Definir4]],17,0),"No encontrado")="","-",_xlfn.IFNA(VLOOKUP(C45,BaseDatos[[#All],[Llave]:[Objetivo Geográfico]],17,0),"-")))</f>
        <v/>
      </c>
    </row>
    <row r="46" spans="1:13" x14ac:dyDescent="0.35">
      <c r="A46" s="44"/>
      <c r="B46" s="46"/>
      <c r="C46" s="44"/>
      <c r="D46" s="46"/>
      <c r="E46" s="43" t="str">
        <f>IF(C46="","",IF(_xlfn.IFNA(VLOOKUP(C46,BaseDatos[[#All],[Llave]:[Objetivo Geográfico]],6,0),"No encontrado")="","-",_xlfn.IFNA(VLOOKUP(C46,BaseDatos[[#All],[Llave]:[Objetivo Geográfico]],6,0),"-")))</f>
        <v/>
      </c>
      <c r="F46" s="45" t="str">
        <f>IF(C46="","",IF(_xlfn.IFNA(VLOOKUP(C46,BaseDatos[[#All],[Llave]:[Por Definir4]],13,0),"No encontrado")="","-",_xlfn.IFNA(VLOOKUP(C46,BaseDatos[[#All],[Llave]:[Por Definir4]],13,0),"-")))</f>
        <v/>
      </c>
      <c r="G46" s="43" t="str">
        <f>IF(C46="","",IF(_xlfn.IFNA(VLOOKUP(C46,BaseDatos[[#All],[Llave]:[Objetivo Geográfico]],2,0),"No disponible en la Base de Datos")="","-",_xlfn.IFNA(VLOOKUP(C46,BaseDatos[[#All],[Llave]:[Objetivo Geográfico]],2,0),"No disponible en la Base de Datos")))</f>
        <v/>
      </c>
      <c r="H46" s="43" t="str">
        <f>IF(C46="","",IF(_xlfn.IFNA(VLOOKUP(C46,BaseDatos[[#All],[Llave]:[Objetivo Geográfico]],11,0),"No encontrado")="","-",_xlfn.IFNA(VLOOKUP(C46,BaseDatos[[#All],[Llave]:[Objetivo Geográfico]],11,0),"-")))</f>
        <v/>
      </c>
      <c r="I46" s="43" t="str">
        <f>IF(C46="","",IF(_xlfn.IFNA(VLOOKUP(C46,BaseDatos[[#All],[Llave]:[Objetivo Geográfico]],12,0),"No encontrado")="","-",_xlfn.IFNA(VLOOKUP(C46,BaseDatos[[#All],[Llave]:[Objetivo Geográfico]],12,0),"-")))</f>
        <v/>
      </c>
      <c r="J46" s="2" t="str">
        <f>IF(C46="","",IF(_xlfn.IFNA(VLOOKUP(C46,BaseDatos[[#All],[Llave]:[Por Definir4]],14,0),"No encontrado")="","-",_xlfn.IFNA(VLOOKUP(C46,BaseDatos[[#All],[Llave]:[Objetivo Geográfico]],14,0),"-")))</f>
        <v/>
      </c>
      <c r="K46" s="2" t="str">
        <f>IF(C46="","",IF(_xlfn.IFNA(VLOOKUP(C46,BaseDatos[[#All],[Llave]:[Por Definir4]],15,0),"No encontrado")="","-",_xlfn.IFNA(VLOOKUP(C46,BaseDatos[[#All],[Llave]:[Objetivo Geográfico]],15,0),"-")))</f>
        <v/>
      </c>
      <c r="L46" s="2" t="str">
        <f>IF(C46="","",IF(_xlfn.IFNA(VLOOKUP(C46,BaseDatos[[#All],[Llave]:[Por Definir4]],16,0),"No encontrado")="","-",_xlfn.IFNA(VLOOKUP(C46,BaseDatos[[#All],[Llave]:[Objetivo Geográfico]],16,0),"-")))</f>
        <v/>
      </c>
      <c r="M46" s="2" t="str">
        <f>IF(C46="","",IF(_xlfn.IFNA(VLOOKUP(C46,BaseDatos[[#All],[Llave]:[Por Definir4]],17,0),"No encontrado")="","-",_xlfn.IFNA(VLOOKUP(C46,BaseDatos[[#All],[Llave]:[Objetivo Geográfico]],17,0),"-")))</f>
        <v/>
      </c>
    </row>
    <row r="47" spans="1:13" x14ac:dyDescent="0.35">
      <c r="A47" s="44"/>
      <c r="B47" s="46"/>
      <c r="C47" s="44"/>
      <c r="D47" s="46"/>
      <c r="E47" s="43" t="str">
        <f>IF(C47="","",IF(_xlfn.IFNA(VLOOKUP(C47,BaseDatos[[#All],[Llave]:[Objetivo Geográfico]],6,0),"No encontrado")="","-",_xlfn.IFNA(VLOOKUP(C47,BaseDatos[[#All],[Llave]:[Objetivo Geográfico]],6,0),"-")))</f>
        <v/>
      </c>
      <c r="F47" s="45" t="str">
        <f>IF(C47="","",IF(_xlfn.IFNA(VLOOKUP(C47,BaseDatos[[#All],[Llave]:[Por Definir4]],13,0),"No encontrado")="","-",_xlfn.IFNA(VLOOKUP(C47,BaseDatos[[#All],[Llave]:[Por Definir4]],13,0),"-")))</f>
        <v/>
      </c>
      <c r="G47" s="43" t="str">
        <f>IF(C47="","",IF(_xlfn.IFNA(VLOOKUP(C47,BaseDatos[[#All],[Llave]:[Objetivo Geográfico]],2,0),"No disponible en la Base de Datos")="","-",_xlfn.IFNA(VLOOKUP(C47,BaseDatos[[#All],[Llave]:[Objetivo Geográfico]],2,0),"No disponible en la Base de Datos")))</f>
        <v/>
      </c>
      <c r="H47" s="43" t="str">
        <f>IF(C47="","",IF(_xlfn.IFNA(VLOOKUP(C47,BaseDatos[[#All],[Llave]:[Objetivo Geográfico]],11,0),"No encontrado")="","-",_xlfn.IFNA(VLOOKUP(C47,BaseDatos[[#All],[Llave]:[Objetivo Geográfico]],11,0),"-")))</f>
        <v/>
      </c>
      <c r="I47" s="43" t="str">
        <f>IF(C47="","",IF(_xlfn.IFNA(VLOOKUP(C47,BaseDatos[[#All],[Llave]:[Objetivo Geográfico]],12,0),"No encontrado")="","-",_xlfn.IFNA(VLOOKUP(C47,BaseDatos[[#All],[Llave]:[Objetivo Geográfico]],12,0),"-")))</f>
        <v/>
      </c>
      <c r="J47" s="2" t="str">
        <f>IF(C47="","",IF(_xlfn.IFNA(VLOOKUP(C47,BaseDatos[[#All],[Llave]:[Por Definir4]],14,0),"No encontrado")="","-",_xlfn.IFNA(VLOOKUP(C47,BaseDatos[[#All],[Llave]:[Objetivo Geográfico]],14,0),"-")))</f>
        <v/>
      </c>
      <c r="K47" s="2" t="str">
        <f>IF(C47="","",IF(_xlfn.IFNA(VLOOKUP(C47,BaseDatos[[#All],[Llave]:[Por Definir4]],15,0),"No encontrado")="","-",_xlfn.IFNA(VLOOKUP(C47,BaseDatos[[#All],[Llave]:[Objetivo Geográfico]],15,0),"-")))</f>
        <v/>
      </c>
      <c r="L47" s="2" t="str">
        <f>IF(C47="","",IF(_xlfn.IFNA(VLOOKUP(C47,BaseDatos[[#All],[Llave]:[Por Definir4]],16,0),"No encontrado")="","-",_xlfn.IFNA(VLOOKUP(C47,BaseDatos[[#All],[Llave]:[Objetivo Geográfico]],16,0),"-")))</f>
        <v/>
      </c>
      <c r="M47" s="2" t="str">
        <f>IF(C47="","",IF(_xlfn.IFNA(VLOOKUP(C47,BaseDatos[[#All],[Llave]:[Por Definir4]],17,0),"No encontrado")="","-",_xlfn.IFNA(VLOOKUP(C47,BaseDatos[[#All],[Llave]:[Objetivo Geográfico]],17,0),"-")))</f>
        <v/>
      </c>
    </row>
    <row r="48" spans="1:13" x14ac:dyDescent="0.35">
      <c r="A48" s="44"/>
      <c r="B48" s="46"/>
      <c r="C48" s="44"/>
      <c r="D48" s="46"/>
      <c r="E48" s="43" t="str">
        <f>IF(C48="","",IF(_xlfn.IFNA(VLOOKUP(C48,BaseDatos[[#All],[Llave]:[Objetivo Geográfico]],6,0),"No encontrado")="","-",_xlfn.IFNA(VLOOKUP(C48,BaseDatos[[#All],[Llave]:[Objetivo Geográfico]],6,0),"-")))</f>
        <v/>
      </c>
      <c r="F48" s="45" t="str">
        <f>IF(C48="","",IF(_xlfn.IFNA(VLOOKUP(C48,BaseDatos[[#All],[Llave]:[Por Definir4]],13,0),"No encontrado")="","-",_xlfn.IFNA(VLOOKUP(C48,BaseDatos[[#All],[Llave]:[Por Definir4]],13,0),"-")))</f>
        <v/>
      </c>
      <c r="G48" s="43" t="str">
        <f>IF(C48="","",IF(_xlfn.IFNA(VLOOKUP(C48,BaseDatos[[#All],[Llave]:[Objetivo Geográfico]],2,0),"No disponible en la Base de Datos")="","-",_xlfn.IFNA(VLOOKUP(C48,BaseDatos[[#All],[Llave]:[Objetivo Geográfico]],2,0),"No disponible en la Base de Datos")))</f>
        <v/>
      </c>
      <c r="H48" s="43" t="str">
        <f>IF(C48="","",IF(_xlfn.IFNA(VLOOKUP(C48,BaseDatos[[#All],[Llave]:[Objetivo Geográfico]],11,0),"No encontrado")="","-",_xlfn.IFNA(VLOOKUP(C48,BaseDatos[[#All],[Llave]:[Objetivo Geográfico]],11,0),"-")))</f>
        <v/>
      </c>
      <c r="I48" s="43" t="str">
        <f>IF(C48="","",IF(_xlfn.IFNA(VLOOKUP(C48,BaseDatos[[#All],[Llave]:[Objetivo Geográfico]],12,0),"No encontrado")="","-",_xlfn.IFNA(VLOOKUP(C48,BaseDatos[[#All],[Llave]:[Objetivo Geográfico]],12,0),"-")))</f>
        <v/>
      </c>
      <c r="J48" s="2" t="str">
        <f>IF(C48="","",IF(_xlfn.IFNA(VLOOKUP(C48,BaseDatos[[#All],[Llave]:[Por Definir4]],14,0),"No encontrado")="","-",_xlfn.IFNA(VLOOKUP(C48,BaseDatos[[#All],[Llave]:[Objetivo Geográfico]],14,0),"-")))</f>
        <v/>
      </c>
      <c r="K48" s="2" t="str">
        <f>IF(C48="","",IF(_xlfn.IFNA(VLOOKUP(C48,BaseDatos[[#All],[Llave]:[Por Definir4]],15,0),"No encontrado")="","-",_xlfn.IFNA(VLOOKUP(C48,BaseDatos[[#All],[Llave]:[Objetivo Geográfico]],15,0),"-")))</f>
        <v/>
      </c>
      <c r="L48" s="2" t="str">
        <f>IF(C48="","",IF(_xlfn.IFNA(VLOOKUP(C48,BaseDatos[[#All],[Llave]:[Por Definir4]],16,0),"No encontrado")="","-",_xlfn.IFNA(VLOOKUP(C48,BaseDatos[[#All],[Llave]:[Objetivo Geográfico]],16,0),"-")))</f>
        <v/>
      </c>
      <c r="M48" s="2" t="str">
        <f>IF(C48="","",IF(_xlfn.IFNA(VLOOKUP(C48,BaseDatos[[#All],[Llave]:[Por Definir4]],17,0),"No encontrado")="","-",_xlfn.IFNA(VLOOKUP(C48,BaseDatos[[#All],[Llave]:[Objetivo Geográfico]],17,0),"-")))</f>
        <v/>
      </c>
    </row>
    <row r="49" spans="1:13" x14ac:dyDescent="0.35">
      <c r="A49" s="44"/>
      <c r="B49" s="46"/>
      <c r="C49" s="44"/>
      <c r="D49" s="46"/>
      <c r="E49" s="43" t="str">
        <f>IF(C49="","",IF(_xlfn.IFNA(VLOOKUP(C49,BaseDatos[[#All],[Llave]:[Objetivo Geográfico]],6,0),"No encontrado")="","-",_xlfn.IFNA(VLOOKUP(C49,BaseDatos[[#All],[Llave]:[Objetivo Geográfico]],6,0),"-")))</f>
        <v/>
      </c>
      <c r="F49" s="45" t="str">
        <f>IF(C49="","",IF(_xlfn.IFNA(VLOOKUP(C49,BaseDatos[[#All],[Llave]:[Por Definir4]],13,0),"No encontrado")="","-",_xlfn.IFNA(VLOOKUP(C49,BaseDatos[[#All],[Llave]:[Por Definir4]],13,0),"-")))</f>
        <v/>
      </c>
      <c r="G49" s="43" t="str">
        <f>IF(C49="","",IF(_xlfn.IFNA(VLOOKUP(C49,BaseDatos[[#All],[Llave]:[Objetivo Geográfico]],2,0),"No disponible en la Base de Datos")="","-",_xlfn.IFNA(VLOOKUP(C49,BaseDatos[[#All],[Llave]:[Objetivo Geográfico]],2,0),"No disponible en la Base de Datos")))</f>
        <v/>
      </c>
      <c r="H49" s="43" t="str">
        <f>IF(C49="","",IF(_xlfn.IFNA(VLOOKUP(C49,BaseDatos[[#All],[Llave]:[Objetivo Geográfico]],11,0),"No encontrado")="","-",_xlfn.IFNA(VLOOKUP(C49,BaseDatos[[#All],[Llave]:[Objetivo Geográfico]],11,0),"-")))</f>
        <v/>
      </c>
      <c r="I49" s="43" t="str">
        <f>IF(C49="","",IF(_xlfn.IFNA(VLOOKUP(C49,BaseDatos[[#All],[Llave]:[Objetivo Geográfico]],12,0),"No encontrado")="","-",_xlfn.IFNA(VLOOKUP(C49,BaseDatos[[#All],[Llave]:[Objetivo Geográfico]],12,0),"-")))</f>
        <v/>
      </c>
      <c r="J49" s="2" t="str">
        <f>IF(C49="","",IF(_xlfn.IFNA(VLOOKUP(C49,BaseDatos[[#All],[Llave]:[Por Definir4]],14,0),"No encontrado")="","-",_xlfn.IFNA(VLOOKUP(C49,BaseDatos[[#All],[Llave]:[Objetivo Geográfico]],14,0),"-")))</f>
        <v/>
      </c>
      <c r="K49" s="2" t="str">
        <f>IF(C49="","",IF(_xlfn.IFNA(VLOOKUP(C49,BaseDatos[[#All],[Llave]:[Por Definir4]],15,0),"No encontrado")="","-",_xlfn.IFNA(VLOOKUP(C49,BaseDatos[[#All],[Llave]:[Objetivo Geográfico]],15,0),"-")))</f>
        <v/>
      </c>
      <c r="L49" s="2" t="str">
        <f>IF(C49="","",IF(_xlfn.IFNA(VLOOKUP(C49,BaseDatos[[#All],[Llave]:[Por Definir4]],16,0),"No encontrado")="","-",_xlfn.IFNA(VLOOKUP(C49,BaseDatos[[#All],[Llave]:[Objetivo Geográfico]],16,0),"-")))</f>
        <v/>
      </c>
      <c r="M49" s="2" t="str">
        <f>IF(C49="","",IF(_xlfn.IFNA(VLOOKUP(C49,BaseDatos[[#All],[Llave]:[Por Definir4]],17,0),"No encontrado")="","-",_xlfn.IFNA(VLOOKUP(C49,BaseDatos[[#All],[Llave]:[Objetivo Geográfico]],17,0),"-")))</f>
        <v/>
      </c>
    </row>
    <row r="50" spans="1:13" x14ac:dyDescent="0.35">
      <c r="A50" s="44"/>
      <c r="B50" s="46"/>
      <c r="C50" s="44"/>
      <c r="D50" s="46"/>
      <c r="E50" s="43" t="str">
        <f>IF(C50="","",IF(_xlfn.IFNA(VLOOKUP(C50,BaseDatos[[#All],[Llave]:[Objetivo Geográfico]],6,0),"No encontrado")="","-",_xlfn.IFNA(VLOOKUP(C50,BaseDatos[[#All],[Llave]:[Objetivo Geográfico]],6,0),"-")))</f>
        <v/>
      </c>
      <c r="F50" s="45" t="str">
        <f>IF(C50="","",IF(_xlfn.IFNA(VLOOKUP(C50,BaseDatos[[#All],[Llave]:[Por Definir4]],13,0),"No encontrado")="","-",_xlfn.IFNA(VLOOKUP(C50,BaseDatos[[#All],[Llave]:[Por Definir4]],13,0),"-")))</f>
        <v/>
      </c>
      <c r="G50" s="43" t="str">
        <f>IF(C50="","",IF(_xlfn.IFNA(VLOOKUP(C50,BaseDatos[[#All],[Llave]:[Objetivo Geográfico]],2,0),"No disponible en la Base de Datos")="","-",_xlfn.IFNA(VLOOKUP(C50,BaseDatos[[#All],[Llave]:[Objetivo Geográfico]],2,0),"No disponible en la Base de Datos")))</f>
        <v/>
      </c>
      <c r="H50" s="43" t="str">
        <f>IF(C50="","",IF(_xlfn.IFNA(VLOOKUP(C50,BaseDatos[[#All],[Llave]:[Objetivo Geográfico]],11,0),"No encontrado")="","-",_xlfn.IFNA(VLOOKUP(C50,BaseDatos[[#All],[Llave]:[Objetivo Geográfico]],11,0),"-")))</f>
        <v/>
      </c>
      <c r="I50" s="43" t="str">
        <f>IF(C50="","",IF(_xlfn.IFNA(VLOOKUP(C50,BaseDatos[[#All],[Llave]:[Objetivo Geográfico]],12,0),"No encontrado")="","-",_xlfn.IFNA(VLOOKUP(C50,BaseDatos[[#All],[Llave]:[Objetivo Geográfico]],12,0),"-")))</f>
        <v/>
      </c>
      <c r="J50" s="2" t="str">
        <f>IF(C50="","",IF(_xlfn.IFNA(VLOOKUP(C50,BaseDatos[[#All],[Llave]:[Por Definir4]],14,0),"No encontrado")="","-",_xlfn.IFNA(VLOOKUP(C50,BaseDatos[[#All],[Llave]:[Objetivo Geográfico]],14,0),"-")))</f>
        <v/>
      </c>
      <c r="K50" s="2" t="str">
        <f>IF(C50="","",IF(_xlfn.IFNA(VLOOKUP(C50,BaseDatos[[#All],[Llave]:[Por Definir4]],15,0),"No encontrado")="","-",_xlfn.IFNA(VLOOKUP(C50,BaseDatos[[#All],[Llave]:[Objetivo Geográfico]],15,0),"-")))</f>
        <v/>
      </c>
      <c r="L50" s="2" t="str">
        <f>IF(C50="","",IF(_xlfn.IFNA(VLOOKUP(C50,BaseDatos[[#All],[Llave]:[Por Definir4]],16,0),"No encontrado")="","-",_xlfn.IFNA(VLOOKUP(C50,BaseDatos[[#All],[Llave]:[Objetivo Geográfico]],16,0),"-")))</f>
        <v/>
      </c>
      <c r="M50" s="2" t="str">
        <f>IF(C50="","",IF(_xlfn.IFNA(VLOOKUP(C50,BaseDatos[[#All],[Llave]:[Por Definir4]],17,0),"No encontrado")="","-",_xlfn.IFNA(VLOOKUP(C50,BaseDatos[[#All],[Llave]:[Objetivo Geográfico]],17,0),"-")))</f>
        <v/>
      </c>
    </row>
    <row r="51" spans="1:13" x14ac:dyDescent="0.35">
      <c r="A51" s="44"/>
      <c r="B51" s="46"/>
      <c r="C51" s="44"/>
      <c r="D51" s="46"/>
      <c r="E51" s="43" t="str">
        <f>IF(C51="","",IF(_xlfn.IFNA(VLOOKUP(C51,BaseDatos[[#All],[Llave]:[Objetivo Geográfico]],6,0),"No encontrado")="","-",_xlfn.IFNA(VLOOKUP(C51,BaseDatos[[#All],[Llave]:[Objetivo Geográfico]],6,0),"-")))</f>
        <v/>
      </c>
      <c r="F51" s="45" t="str">
        <f>IF(C51="","",IF(_xlfn.IFNA(VLOOKUP(C51,BaseDatos[[#All],[Llave]:[Por Definir4]],13,0),"No encontrado")="","-",_xlfn.IFNA(VLOOKUP(C51,BaseDatos[[#All],[Llave]:[Por Definir4]],13,0),"-")))</f>
        <v/>
      </c>
      <c r="G51" s="43" t="str">
        <f>IF(C51="","",IF(_xlfn.IFNA(VLOOKUP(C51,BaseDatos[[#All],[Llave]:[Objetivo Geográfico]],2,0),"No disponible en la Base de Datos")="","-",_xlfn.IFNA(VLOOKUP(C51,BaseDatos[[#All],[Llave]:[Objetivo Geográfico]],2,0),"No disponible en la Base de Datos")))</f>
        <v/>
      </c>
      <c r="H51" s="43" t="str">
        <f>IF(C51="","",IF(_xlfn.IFNA(VLOOKUP(C51,BaseDatos[[#All],[Llave]:[Objetivo Geográfico]],11,0),"No encontrado")="","-",_xlfn.IFNA(VLOOKUP(C51,BaseDatos[[#All],[Llave]:[Objetivo Geográfico]],11,0),"-")))</f>
        <v/>
      </c>
      <c r="I51" s="43" t="str">
        <f>IF(C51="","",IF(_xlfn.IFNA(VLOOKUP(C51,BaseDatos[[#All],[Llave]:[Objetivo Geográfico]],12,0),"No encontrado")="","-",_xlfn.IFNA(VLOOKUP(C51,BaseDatos[[#All],[Llave]:[Objetivo Geográfico]],12,0),"-")))</f>
        <v/>
      </c>
      <c r="J51" s="2" t="str">
        <f>IF(C51="","",IF(_xlfn.IFNA(VLOOKUP(C51,BaseDatos[[#All],[Llave]:[Por Definir4]],14,0),"No encontrado")="","-",_xlfn.IFNA(VLOOKUP(C51,BaseDatos[[#All],[Llave]:[Objetivo Geográfico]],14,0),"-")))</f>
        <v/>
      </c>
      <c r="K51" s="2" t="str">
        <f>IF(C51="","",IF(_xlfn.IFNA(VLOOKUP(C51,BaseDatos[[#All],[Llave]:[Por Definir4]],15,0),"No encontrado")="","-",_xlfn.IFNA(VLOOKUP(C51,BaseDatos[[#All],[Llave]:[Objetivo Geográfico]],15,0),"-")))</f>
        <v/>
      </c>
      <c r="L51" s="2" t="str">
        <f>IF(C51="","",IF(_xlfn.IFNA(VLOOKUP(C51,BaseDatos[[#All],[Llave]:[Por Definir4]],16,0),"No encontrado")="","-",_xlfn.IFNA(VLOOKUP(C51,BaseDatos[[#All],[Llave]:[Objetivo Geográfico]],16,0),"-")))</f>
        <v/>
      </c>
      <c r="M51" s="2" t="str">
        <f>IF(C51="","",IF(_xlfn.IFNA(VLOOKUP(C51,BaseDatos[[#All],[Llave]:[Por Definir4]],17,0),"No encontrado")="","-",_xlfn.IFNA(VLOOKUP(C51,BaseDatos[[#All],[Llave]:[Objetivo Geográfico]],17,0),"-")))</f>
        <v/>
      </c>
    </row>
    <row r="52" spans="1:13" x14ac:dyDescent="0.35">
      <c r="A52" s="44"/>
      <c r="B52" s="46"/>
      <c r="C52" s="44"/>
      <c r="D52" s="46"/>
      <c r="E52" s="43" t="str">
        <f>IF(C52="","",IF(_xlfn.IFNA(VLOOKUP(C52,BaseDatos[[#All],[Llave]:[Objetivo Geográfico]],6,0),"No encontrado")="","-",_xlfn.IFNA(VLOOKUP(C52,BaseDatos[[#All],[Llave]:[Objetivo Geográfico]],6,0),"-")))</f>
        <v/>
      </c>
      <c r="F52" s="45" t="str">
        <f>IF(C52="","",IF(_xlfn.IFNA(VLOOKUP(C52,BaseDatos[[#All],[Llave]:[Por Definir4]],13,0),"No encontrado")="","-",_xlfn.IFNA(VLOOKUP(C52,BaseDatos[[#All],[Llave]:[Por Definir4]],13,0),"-")))</f>
        <v/>
      </c>
      <c r="G52" s="43" t="str">
        <f>IF(C52="","",IF(_xlfn.IFNA(VLOOKUP(C52,BaseDatos[[#All],[Llave]:[Objetivo Geográfico]],2,0),"No disponible en la Base de Datos")="","-",_xlfn.IFNA(VLOOKUP(C52,BaseDatos[[#All],[Llave]:[Objetivo Geográfico]],2,0),"No disponible en la Base de Datos")))</f>
        <v/>
      </c>
      <c r="H52" s="43" t="str">
        <f>IF(C52="","",IF(_xlfn.IFNA(VLOOKUP(C52,BaseDatos[[#All],[Llave]:[Objetivo Geográfico]],11,0),"No encontrado")="","-",_xlfn.IFNA(VLOOKUP(C52,BaseDatos[[#All],[Llave]:[Objetivo Geográfico]],11,0),"-")))</f>
        <v/>
      </c>
      <c r="I52" s="43" t="str">
        <f>IF(C52="","",IF(_xlfn.IFNA(VLOOKUP(C52,BaseDatos[[#All],[Llave]:[Objetivo Geográfico]],12,0),"No encontrado")="","-",_xlfn.IFNA(VLOOKUP(C52,BaseDatos[[#All],[Llave]:[Objetivo Geográfico]],12,0),"-")))</f>
        <v/>
      </c>
      <c r="J52" s="2" t="str">
        <f>IF(C52="","",IF(_xlfn.IFNA(VLOOKUP(C52,BaseDatos[[#All],[Llave]:[Por Definir4]],14,0),"No encontrado")="","-",_xlfn.IFNA(VLOOKUP(C52,BaseDatos[[#All],[Llave]:[Objetivo Geográfico]],14,0),"-")))</f>
        <v/>
      </c>
      <c r="K52" s="2" t="str">
        <f>IF(C52="","",IF(_xlfn.IFNA(VLOOKUP(C52,BaseDatos[[#All],[Llave]:[Por Definir4]],15,0),"No encontrado")="","-",_xlfn.IFNA(VLOOKUP(C52,BaseDatos[[#All],[Llave]:[Objetivo Geográfico]],15,0),"-")))</f>
        <v/>
      </c>
      <c r="L52" s="2" t="str">
        <f>IF(C52="","",IF(_xlfn.IFNA(VLOOKUP(C52,BaseDatos[[#All],[Llave]:[Por Definir4]],16,0),"No encontrado")="","-",_xlfn.IFNA(VLOOKUP(C52,BaseDatos[[#All],[Llave]:[Objetivo Geográfico]],16,0),"-")))</f>
        <v/>
      </c>
      <c r="M52" s="2" t="str">
        <f>IF(C52="","",IF(_xlfn.IFNA(VLOOKUP(C52,BaseDatos[[#All],[Llave]:[Por Definir4]],17,0),"No encontrado")="","-",_xlfn.IFNA(VLOOKUP(C52,BaseDatos[[#All],[Llave]:[Objetivo Geográfico]],17,0),"-")))</f>
        <v/>
      </c>
    </row>
    <row r="53" spans="1:13" x14ac:dyDescent="0.35">
      <c r="A53" s="44"/>
      <c r="B53" s="46"/>
      <c r="C53" s="44"/>
      <c r="D53" s="46"/>
      <c r="E53" s="43" t="str">
        <f>IF(C53="","",IF(_xlfn.IFNA(VLOOKUP(C53,BaseDatos[[#All],[Llave]:[Objetivo Geográfico]],6,0),"No encontrado")="","-",_xlfn.IFNA(VLOOKUP(C53,BaseDatos[[#All],[Llave]:[Objetivo Geográfico]],6,0),"-")))</f>
        <v/>
      </c>
      <c r="F53" s="45" t="str">
        <f>IF(C53="","",IF(_xlfn.IFNA(VLOOKUP(C53,BaseDatos[[#All],[Llave]:[Por Definir4]],13,0),"No encontrado")="","-",_xlfn.IFNA(VLOOKUP(C53,BaseDatos[[#All],[Llave]:[Por Definir4]],13,0),"-")))</f>
        <v/>
      </c>
      <c r="G53" s="43" t="str">
        <f>IF(C53="","",IF(_xlfn.IFNA(VLOOKUP(C53,BaseDatos[[#All],[Llave]:[Objetivo Geográfico]],2,0),"No disponible en la Base de Datos")="","-",_xlfn.IFNA(VLOOKUP(C53,BaseDatos[[#All],[Llave]:[Objetivo Geográfico]],2,0),"No disponible en la Base de Datos")))</f>
        <v/>
      </c>
      <c r="H53" s="43" t="str">
        <f>IF(C53="","",IF(_xlfn.IFNA(VLOOKUP(C53,BaseDatos[[#All],[Llave]:[Objetivo Geográfico]],11,0),"No encontrado")="","-",_xlfn.IFNA(VLOOKUP(C53,BaseDatos[[#All],[Llave]:[Objetivo Geográfico]],11,0),"-")))</f>
        <v/>
      </c>
      <c r="I53" s="43" t="str">
        <f>IF(C53="","",IF(_xlfn.IFNA(VLOOKUP(C53,BaseDatos[[#All],[Llave]:[Objetivo Geográfico]],12,0),"No encontrado")="","-",_xlfn.IFNA(VLOOKUP(C53,BaseDatos[[#All],[Llave]:[Objetivo Geográfico]],12,0),"-")))</f>
        <v/>
      </c>
      <c r="J53" s="2" t="str">
        <f>IF(C53="","",IF(_xlfn.IFNA(VLOOKUP(C53,BaseDatos[[#All],[Llave]:[Por Definir4]],14,0),"No encontrado")="","-",_xlfn.IFNA(VLOOKUP(C53,BaseDatos[[#All],[Llave]:[Objetivo Geográfico]],14,0),"-")))</f>
        <v/>
      </c>
      <c r="K53" s="2" t="str">
        <f>IF(C53="","",IF(_xlfn.IFNA(VLOOKUP(C53,BaseDatos[[#All],[Llave]:[Por Definir4]],15,0),"No encontrado")="","-",_xlfn.IFNA(VLOOKUP(C53,BaseDatos[[#All],[Llave]:[Objetivo Geográfico]],15,0),"-")))</f>
        <v/>
      </c>
      <c r="L53" s="2" t="str">
        <f>IF(C53="","",IF(_xlfn.IFNA(VLOOKUP(C53,BaseDatos[[#All],[Llave]:[Por Definir4]],16,0),"No encontrado")="","-",_xlfn.IFNA(VLOOKUP(C53,BaseDatos[[#All],[Llave]:[Objetivo Geográfico]],16,0),"-")))</f>
        <v/>
      </c>
      <c r="M53" s="2" t="str">
        <f>IF(C53="","",IF(_xlfn.IFNA(VLOOKUP(C53,BaseDatos[[#All],[Llave]:[Por Definir4]],17,0),"No encontrado")="","-",_xlfn.IFNA(VLOOKUP(C53,BaseDatos[[#All],[Llave]:[Objetivo Geográfico]],17,0),"-")))</f>
        <v/>
      </c>
    </row>
    <row r="54" spans="1:13" x14ac:dyDescent="0.35">
      <c r="A54" s="44"/>
      <c r="B54" s="46"/>
      <c r="C54" s="44"/>
      <c r="D54" s="46"/>
      <c r="E54" s="43" t="str">
        <f>IF(C54="","",IF(_xlfn.IFNA(VLOOKUP(C54,BaseDatos[[#All],[Llave]:[Objetivo Geográfico]],6,0),"No encontrado")="","-",_xlfn.IFNA(VLOOKUP(C54,BaseDatos[[#All],[Llave]:[Objetivo Geográfico]],6,0),"-")))</f>
        <v/>
      </c>
      <c r="F54" s="45" t="str">
        <f>IF(C54="","",IF(_xlfn.IFNA(VLOOKUP(C54,BaseDatos[[#All],[Llave]:[Por Definir4]],13,0),"No encontrado")="","-",_xlfn.IFNA(VLOOKUP(C54,BaseDatos[[#All],[Llave]:[Por Definir4]],13,0),"-")))</f>
        <v/>
      </c>
      <c r="G54" s="43" t="str">
        <f>IF(C54="","",IF(_xlfn.IFNA(VLOOKUP(C54,BaseDatos[[#All],[Llave]:[Objetivo Geográfico]],2,0),"No disponible en la Base de Datos")="","-",_xlfn.IFNA(VLOOKUP(C54,BaseDatos[[#All],[Llave]:[Objetivo Geográfico]],2,0),"No disponible en la Base de Datos")))</f>
        <v/>
      </c>
      <c r="H54" s="43" t="str">
        <f>IF(C54="","",IF(_xlfn.IFNA(VLOOKUP(C54,BaseDatos[[#All],[Llave]:[Objetivo Geográfico]],11,0),"No encontrado")="","-",_xlfn.IFNA(VLOOKUP(C54,BaseDatos[[#All],[Llave]:[Objetivo Geográfico]],11,0),"-")))</f>
        <v/>
      </c>
      <c r="I54" s="43" t="str">
        <f>IF(C54="","",IF(_xlfn.IFNA(VLOOKUP(C54,BaseDatos[[#All],[Llave]:[Objetivo Geográfico]],12,0),"No encontrado")="","-",_xlfn.IFNA(VLOOKUP(C54,BaseDatos[[#All],[Llave]:[Objetivo Geográfico]],12,0),"-")))</f>
        <v/>
      </c>
      <c r="J54" s="2" t="str">
        <f>IF(C54="","",IF(_xlfn.IFNA(VLOOKUP(C54,BaseDatos[[#All],[Llave]:[Por Definir4]],14,0),"No encontrado")="","-",_xlfn.IFNA(VLOOKUP(C54,BaseDatos[[#All],[Llave]:[Objetivo Geográfico]],14,0),"-")))</f>
        <v/>
      </c>
      <c r="K54" s="2" t="str">
        <f>IF(C54="","",IF(_xlfn.IFNA(VLOOKUP(C54,BaseDatos[[#All],[Llave]:[Por Definir4]],15,0),"No encontrado")="","-",_xlfn.IFNA(VLOOKUP(C54,BaseDatos[[#All],[Llave]:[Objetivo Geográfico]],15,0),"-")))</f>
        <v/>
      </c>
      <c r="L54" s="2" t="str">
        <f>IF(C54="","",IF(_xlfn.IFNA(VLOOKUP(C54,BaseDatos[[#All],[Llave]:[Por Definir4]],16,0),"No encontrado")="","-",_xlfn.IFNA(VLOOKUP(C54,BaseDatos[[#All],[Llave]:[Objetivo Geográfico]],16,0),"-")))</f>
        <v/>
      </c>
      <c r="M54" s="2" t="str">
        <f>IF(C54="","",IF(_xlfn.IFNA(VLOOKUP(C54,BaseDatos[[#All],[Llave]:[Por Definir4]],17,0),"No encontrado")="","-",_xlfn.IFNA(VLOOKUP(C54,BaseDatos[[#All],[Llave]:[Objetivo Geográfico]],17,0),"-")))</f>
        <v/>
      </c>
    </row>
    <row r="55" spans="1:13" x14ac:dyDescent="0.35">
      <c r="A55" s="44"/>
      <c r="B55" s="46"/>
      <c r="C55" s="44"/>
      <c r="D55" s="46"/>
      <c r="E55" s="43" t="str">
        <f>IF(C55="","",IF(_xlfn.IFNA(VLOOKUP(C55,BaseDatos[[#All],[Llave]:[Objetivo Geográfico]],6,0),"No encontrado")="","-",_xlfn.IFNA(VLOOKUP(C55,BaseDatos[[#All],[Llave]:[Objetivo Geográfico]],6,0),"-")))</f>
        <v/>
      </c>
      <c r="F55" s="45" t="str">
        <f>IF(C55="","",IF(_xlfn.IFNA(VLOOKUP(C55,BaseDatos[[#All],[Llave]:[Por Definir4]],13,0),"No encontrado")="","-",_xlfn.IFNA(VLOOKUP(C55,BaseDatos[[#All],[Llave]:[Por Definir4]],13,0),"-")))</f>
        <v/>
      </c>
      <c r="G55" s="43" t="str">
        <f>IF(C55="","",IF(_xlfn.IFNA(VLOOKUP(C55,BaseDatos[[#All],[Llave]:[Objetivo Geográfico]],2,0),"No disponible en la Base de Datos")="","-",_xlfn.IFNA(VLOOKUP(C55,BaseDatos[[#All],[Llave]:[Objetivo Geográfico]],2,0),"No disponible en la Base de Datos")))</f>
        <v/>
      </c>
      <c r="H55" s="43" t="str">
        <f>IF(C55="","",IF(_xlfn.IFNA(VLOOKUP(C55,BaseDatos[[#All],[Llave]:[Objetivo Geográfico]],11,0),"No encontrado")="","-",_xlfn.IFNA(VLOOKUP(C55,BaseDatos[[#All],[Llave]:[Objetivo Geográfico]],11,0),"-")))</f>
        <v/>
      </c>
      <c r="I55" s="43" t="str">
        <f>IF(C55="","",IF(_xlfn.IFNA(VLOOKUP(C55,BaseDatos[[#All],[Llave]:[Objetivo Geográfico]],12,0),"No encontrado")="","-",_xlfn.IFNA(VLOOKUP(C55,BaseDatos[[#All],[Llave]:[Objetivo Geográfico]],12,0),"-")))</f>
        <v/>
      </c>
      <c r="J55" s="2" t="str">
        <f>IF(C55="","",IF(_xlfn.IFNA(VLOOKUP(C55,BaseDatos[[#All],[Llave]:[Por Definir4]],14,0),"No encontrado")="","-",_xlfn.IFNA(VLOOKUP(C55,BaseDatos[[#All],[Llave]:[Objetivo Geográfico]],14,0),"-")))</f>
        <v/>
      </c>
      <c r="K55" s="2" t="str">
        <f>IF(C55="","",IF(_xlfn.IFNA(VLOOKUP(C55,BaseDatos[[#All],[Llave]:[Por Definir4]],15,0),"No encontrado")="","-",_xlfn.IFNA(VLOOKUP(C55,BaseDatos[[#All],[Llave]:[Objetivo Geográfico]],15,0),"-")))</f>
        <v/>
      </c>
      <c r="L55" s="2" t="str">
        <f>IF(C55="","",IF(_xlfn.IFNA(VLOOKUP(C55,BaseDatos[[#All],[Llave]:[Por Definir4]],16,0),"No encontrado")="","-",_xlfn.IFNA(VLOOKUP(C55,BaseDatos[[#All],[Llave]:[Objetivo Geográfico]],16,0),"-")))</f>
        <v/>
      </c>
      <c r="M55" s="2" t="str">
        <f>IF(C55="","",IF(_xlfn.IFNA(VLOOKUP(C55,BaseDatos[[#All],[Llave]:[Por Definir4]],17,0),"No encontrado")="","-",_xlfn.IFNA(VLOOKUP(C55,BaseDatos[[#All],[Llave]:[Objetivo Geográfico]],17,0),"-")))</f>
        <v/>
      </c>
    </row>
    <row r="56" spans="1:13" x14ac:dyDescent="0.35">
      <c r="A56" s="44"/>
      <c r="B56" s="46"/>
      <c r="C56" s="44"/>
      <c r="D56" s="46"/>
      <c r="E56" s="43" t="str">
        <f>IF(C56="","",IF(_xlfn.IFNA(VLOOKUP(C56,BaseDatos[[#All],[Llave]:[Objetivo Geográfico]],6,0),"No encontrado")="","-",_xlfn.IFNA(VLOOKUP(C56,BaseDatos[[#All],[Llave]:[Objetivo Geográfico]],6,0),"-")))</f>
        <v/>
      </c>
      <c r="F56" s="45" t="str">
        <f>IF(C56="","",IF(_xlfn.IFNA(VLOOKUP(C56,BaseDatos[[#All],[Llave]:[Por Definir4]],13,0),"No encontrado")="","-",_xlfn.IFNA(VLOOKUP(C56,BaseDatos[[#All],[Llave]:[Por Definir4]],13,0),"-")))</f>
        <v/>
      </c>
      <c r="G56" s="43" t="str">
        <f>IF(C56="","",IF(_xlfn.IFNA(VLOOKUP(C56,BaseDatos[[#All],[Llave]:[Objetivo Geográfico]],2,0),"No disponible en la Base de Datos")="","-",_xlfn.IFNA(VLOOKUP(C56,BaseDatos[[#All],[Llave]:[Objetivo Geográfico]],2,0),"No disponible en la Base de Datos")))</f>
        <v/>
      </c>
      <c r="H56" s="43" t="str">
        <f>IF(C56="","",IF(_xlfn.IFNA(VLOOKUP(C56,BaseDatos[[#All],[Llave]:[Objetivo Geográfico]],11,0),"No encontrado")="","-",_xlfn.IFNA(VLOOKUP(C56,BaseDatos[[#All],[Llave]:[Objetivo Geográfico]],11,0),"-")))</f>
        <v/>
      </c>
      <c r="I56" s="43" t="str">
        <f>IF(C56="","",IF(_xlfn.IFNA(VLOOKUP(C56,BaseDatos[[#All],[Llave]:[Objetivo Geográfico]],12,0),"No encontrado")="","-",_xlfn.IFNA(VLOOKUP(C56,BaseDatos[[#All],[Llave]:[Objetivo Geográfico]],12,0),"-")))</f>
        <v/>
      </c>
      <c r="J56" s="2" t="str">
        <f>IF(C56="","",IF(_xlfn.IFNA(VLOOKUP(C56,BaseDatos[[#All],[Llave]:[Por Definir4]],14,0),"No encontrado")="","-",_xlfn.IFNA(VLOOKUP(C56,BaseDatos[[#All],[Llave]:[Objetivo Geográfico]],14,0),"-")))</f>
        <v/>
      </c>
      <c r="K56" s="2" t="str">
        <f>IF(C56="","",IF(_xlfn.IFNA(VLOOKUP(C56,BaseDatos[[#All],[Llave]:[Por Definir4]],15,0),"No encontrado")="","-",_xlfn.IFNA(VLOOKUP(C56,BaseDatos[[#All],[Llave]:[Objetivo Geográfico]],15,0),"-")))</f>
        <v/>
      </c>
      <c r="L56" s="2" t="str">
        <f>IF(C56="","",IF(_xlfn.IFNA(VLOOKUP(C56,BaseDatos[[#All],[Llave]:[Por Definir4]],16,0),"No encontrado")="","-",_xlfn.IFNA(VLOOKUP(C56,BaseDatos[[#All],[Llave]:[Objetivo Geográfico]],16,0),"-")))</f>
        <v/>
      </c>
      <c r="M56" s="2" t="str">
        <f>IF(C56="","",IF(_xlfn.IFNA(VLOOKUP(C56,BaseDatos[[#All],[Llave]:[Por Definir4]],17,0),"No encontrado")="","-",_xlfn.IFNA(VLOOKUP(C56,BaseDatos[[#All],[Llave]:[Objetivo Geográfico]],17,0),"-")))</f>
        <v/>
      </c>
    </row>
    <row r="57" spans="1:13" x14ac:dyDescent="0.35">
      <c r="A57" s="44"/>
      <c r="B57" s="46"/>
      <c r="C57" s="44"/>
      <c r="D57" s="46"/>
      <c r="E57" s="43" t="str">
        <f>IF(C57="","",IF(_xlfn.IFNA(VLOOKUP(C57,BaseDatos[[#All],[Llave]:[Objetivo Geográfico]],6,0),"No encontrado")="","-",_xlfn.IFNA(VLOOKUP(C57,BaseDatos[[#All],[Llave]:[Objetivo Geográfico]],6,0),"-")))</f>
        <v/>
      </c>
      <c r="F57" s="45" t="str">
        <f>IF(C57="","",IF(_xlfn.IFNA(VLOOKUP(C57,BaseDatos[[#All],[Llave]:[Por Definir4]],13,0),"No encontrado")="","-",_xlfn.IFNA(VLOOKUP(C57,BaseDatos[[#All],[Llave]:[Por Definir4]],13,0),"-")))</f>
        <v/>
      </c>
      <c r="G57" s="43" t="str">
        <f>IF(C57="","",IF(_xlfn.IFNA(VLOOKUP(C57,BaseDatos[[#All],[Llave]:[Objetivo Geográfico]],2,0),"No disponible en la Base de Datos")="","-",_xlfn.IFNA(VLOOKUP(C57,BaseDatos[[#All],[Llave]:[Objetivo Geográfico]],2,0),"No disponible en la Base de Datos")))</f>
        <v/>
      </c>
      <c r="H57" s="43" t="str">
        <f>IF(C57="","",IF(_xlfn.IFNA(VLOOKUP(C57,BaseDatos[[#All],[Llave]:[Objetivo Geográfico]],11,0),"No encontrado")="","-",_xlfn.IFNA(VLOOKUP(C57,BaseDatos[[#All],[Llave]:[Objetivo Geográfico]],11,0),"-")))</f>
        <v/>
      </c>
      <c r="I57" s="43" t="str">
        <f>IF(C57="","",IF(_xlfn.IFNA(VLOOKUP(C57,BaseDatos[[#All],[Llave]:[Objetivo Geográfico]],12,0),"No encontrado")="","-",_xlfn.IFNA(VLOOKUP(C57,BaseDatos[[#All],[Llave]:[Objetivo Geográfico]],12,0),"-")))</f>
        <v/>
      </c>
      <c r="J57" s="2" t="str">
        <f>IF(C57="","",IF(_xlfn.IFNA(VLOOKUP(C57,BaseDatos[[#All],[Llave]:[Por Definir4]],14,0),"No encontrado")="","-",_xlfn.IFNA(VLOOKUP(C57,BaseDatos[[#All],[Llave]:[Objetivo Geográfico]],14,0),"-")))</f>
        <v/>
      </c>
      <c r="K57" s="2" t="str">
        <f>IF(C57="","",IF(_xlfn.IFNA(VLOOKUP(C57,BaseDatos[[#All],[Llave]:[Por Definir4]],15,0),"No encontrado")="","-",_xlfn.IFNA(VLOOKUP(C57,BaseDatos[[#All],[Llave]:[Objetivo Geográfico]],15,0),"-")))</f>
        <v/>
      </c>
      <c r="L57" s="2" t="str">
        <f>IF(C57="","",IF(_xlfn.IFNA(VLOOKUP(C57,BaseDatos[[#All],[Llave]:[Por Definir4]],16,0),"No encontrado")="","-",_xlfn.IFNA(VLOOKUP(C57,BaseDatos[[#All],[Llave]:[Objetivo Geográfico]],16,0),"-")))</f>
        <v/>
      </c>
      <c r="M57" s="2" t="str">
        <f>IF(C57="","",IF(_xlfn.IFNA(VLOOKUP(C57,BaseDatos[[#All],[Llave]:[Por Definir4]],17,0),"No encontrado")="","-",_xlfn.IFNA(VLOOKUP(C57,BaseDatos[[#All],[Llave]:[Objetivo Geográfico]],17,0),"-")))</f>
        <v/>
      </c>
    </row>
    <row r="58" spans="1:13" x14ac:dyDescent="0.35">
      <c r="A58" s="44"/>
      <c r="B58" s="46"/>
      <c r="C58" s="44"/>
      <c r="D58" s="46"/>
      <c r="E58" s="43" t="str">
        <f>IF(C58="","",IF(_xlfn.IFNA(VLOOKUP(C58,BaseDatos[[#All],[Llave]:[Objetivo Geográfico]],6,0),"No encontrado")="","-",_xlfn.IFNA(VLOOKUP(C58,BaseDatos[[#All],[Llave]:[Objetivo Geográfico]],6,0),"-")))</f>
        <v/>
      </c>
      <c r="F58" s="45" t="str">
        <f>IF(C58="","",IF(_xlfn.IFNA(VLOOKUP(C58,BaseDatos[[#All],[Llave]:[Por Definir4]],13,0),"No encontrado")="","-",_xlfn.IFNA(VLOOKUP(C58,BaseDatos[[#All],[Llave]:[Por Definir4]],13,0),"-")))</f>
        <v/>
      </c>
      <c r="G58" s="43" t="str">
        <f>IF(C58="","",IF(_xlfn.IFNA(VLOOKUP(C58,BaseDatos[[#All],[Llave]:[Objetivo Geográfico]],2,0),"No disponible en la Base de Datos")="","-",_xlfn.IFNA(VLOOKUP(C58,BaseDatos[[#All],[Llave]:[Objetivo Geográfico]],2,0),"No disponible en la Base de Datos")))</f>
        <v/>
      </c>
      <c r="H58" s="43" t="str">
        <f>IF(C58="","",IF(_xlfn.IFNA(VLOOKUP(C58,BaseDatos[[#All],[Llave]:[Objetivo Geográfico]],11,0),"No encontrado")="","-",_xlfn.IFNA(VLOOKUP(C58,BaseDatos[[#All],[Llave]:[Objetivo Geográfico]],11,0),"-")))</f>
        <v/>
      </c>
      <c r="I58" s="43" t="str">
        <f>IF(C58="","",IF(_xlfn.IFNA(VLOOKUP(C58,BaseDatos[[#All],[Llave]:[Objetivo Geográfico]],12,0),"No encontrado")="","-",_xlfn.IFNA(VLOOKUP(C58,BaseDatos[[#All],[Llave]:[Objetivo Geográfico]],12,0),"-")))</f>
        <v/>
      </c>
      <c r="J58" s="2" t="str">
        <f>IF(C58="","",IF(_xlfn.IFNA(VLOOKUP(C58,BaseDatos[[#All],[Llave]:[Por Definir4]],14,0),"No encontrado")="","-",_xlfn.IFNA(VLOOKUP(C58,BaseDatos[[#All],[Llave]:[Objetivo Geográfico]],14,0),"-")))</f>
        <v/>
      </c>
      <c r="K58" s="2" t="str">
        <f>IF(C58="","",IF(_xlfn.IFNA(VLOOKUP(C58,BaseDatos[[#All],[Llave]:[Por Definir4]],15,0),"No encontrado")="","-",_xlfn.IFNA(VLOOKUP(C58,BaseDatos[[#All],[Llave]:[Objetivo Geográfico]],15,0),"-")))</f>
        <v/>
      </c>
      <c r="L58" s="2" t="str">
        <f>IF(C58="","",IF(_xlfn.IFNA(VLOOKUP(C58,BaseDatos[[#All],[Llave]:[Por Definir4]],16,0),"No encontrado")="","-",_xlfn.IFNA(VLOOKUP(C58,BaseDatos[[#All],[Llave]:[Objetivo Geográfico]],16,0),"-")))</f>
        <v/>
      </c>
      <c r="M58" s="2" t="str">
        <f>IF(C58="","",IF(_xlfn.IFNA(VLOOKUP(C58,BaseDatos[[#All],[Llave]:[Por Definir4]],17,0),"No encontrado")="","-",_xlfn.IFNA(VLOOKUP(C58,BaseDatos[[#All],[Llave]:[Objetivo Geográfico]],17,0),"-")))</f>
        <v/>
      </c>
    </row>
    <row r="59" spans="1:13" x14ac:dyDescent="0.35">
      <c r="A59" s="44"/>
      <c r="B59" s="46"/>
      <c r="C59" s="44"/>
      <c r="D59" s="46"/>
      <c r="E59" s="43" t="str">
        <f>IF(C59="","",IF(_xlfn.IFNA(VLOOKUP(C59,BaseDatos[[#All],[Llave]:[Objetivo Geográfico]],6,0),"No encontrado")="","-",_xlfn.IFNA(VLOOKUP(C59,BaseDatos[[#All],[Llave]:[Objetivo Geográfico]],6,0),"-")))</f>
        <v/>
      </c>
      <c r="F59" s="45" t="str">
        <f>IF(C59="","",IF(_xlfn.IFNA(VLOOKUP(C59,BaseDatos[[#All],[Llave]:[Por Definir4]],13,0),"No encontrado")="","-",_xlfn.IFNA(VLOOKUP(C59,BaseDatos[[#All],[Llave]:[Por Definir4]],13,0),"-")))</f>
        <v/>
      </c>
      <c r="G59" s="43" t="str">
        <f>IF(C59="","",IF(_xlfn.IFNA(VLOOKUP(C59,BaseDatos[[#All],[Llave]:[Objetivo Geográfico]],2,0),"No disponible en la Base de Datos")="","-",_xlfn.IFNA(VLOOKUP(C59,BaseDatos[[#All],[Llave]:[Objetivo Geográfico]],2,0),"No disponible en la Base de Datos")))</f>
        <v/>
      </c>
      <c r="H59" s="43" t="str">
        <f>IF(C59="","",IF(_xlfn.IFNA(VLOOKUP(C59,BaseDatos[[#All],[Llave]:[Objetivo Geográfico]],11,0),"No encontrado")="","-",_xlfn.IFNA(VLOOKUP(C59,BaseDatos[[#All],[Llave]:[Objetivo Geográfico]],11,0),"-")))</f>
        <v/>
      </c>
      <c r="I59" s="43" t="str">
        <f>IF(C59="","",IF(_xlfn.IFNA(VLOOKUP(C59,BaseDatos[[#All],[Llave]:[Objetivo Geográfico]],12,0),"No encontrado")="","-",_xlfn.IFNA(VLOOKUP(C59,BaseDatos[[#All],[Llave]:[Objetivo Geográfico]],12,0),"-")))</f>
        <v/>
      </c>
      <c r="J59" s="2" t="str">
        <f>IF(C59="","",IF(_xlfn.IFNA(VLOOKUP(C59,BaseDatos[[#All],[Llave]:[Por Definir4]],14,0),"No encontrado")="","-",_xlfn.IFNA(VLOOKUP(C59,BaseDatos[[#All],[Llave]:[Objetivo Geográfico]],14,0),"-")))</f>
        <v/>
      </c>
      <c r="K59" s="2" t="str">
        <f>IF(C59="","",IF(_xlfn.IFNA(VLOOKUP(C59,BaseDatos[[#All],[Llave]:[Por Definir4]],15,0),"No encontrado")="","-",_xlfn.IFNA(VLOOKUP(C59,BaseDatos[[#All],[Llave]:[Objetivo Geográfico]],15,0),"-")))</f>
        <v/>
      </c>
      <c r="L59" s="2" t="str">
        <f>IF(C59="","",IF(_xlfn.IFNA(VLOOKUP(C59,BaseDatos[[#All],[Llave]:[Por Definir4]],16,0),"No encontrado")="","-",_xlfn.IFNA(VLOOKUP(C59,BaseDatos[[#All],[Llave]:[Objetivo Geográfico]],16,0),"-")))</f>
        <v/>
      </c>
      <c r="M59" s="2" t="str">
        <f>IF(C59="","",IF(_xlfn.IFNA(VLOOKUP(C59,BaseDatos[[#All],[Llave]:[Por Definir4]],17,0),"No encontrado")="","-",_xlfn.IFNA(VLOOKUP(C59,BaseDatos[[#All],[Llave]:[Objetivo Geográfico]],17,0),"-")))</f>
        <v/>
      </c>
    </row>
    <row r="60" spans="1:13" x14ac:dyDescent="0.35">
      <c r="A60" s="44"/>
      <c r="B60" s="46"/>
      <c r="C60" s="44"/>
      <c r="D60" s="46"/>
      <c r="E60" s="43" t="str">
        <f>IF(C60="","",IF(_xlfn.IFNA(VLOOKUP(C60,BaseDatos[[#All],[Llave]:[Objetivo Geográfico]],6,0),"No encontrado")="","-",_xlfn.IFNA(VLOOKUP(C60,BaseDatos[[#All],[Llave]:[Objetivo Geográfico]],6,0),"-")))</f>
        <v/>
      </c>
      <c r="F60" s="45" t="str">
        <f>IF(C60="","",IF(_xlfn.IFNA(VLOOKUP(C60,BaseDatos[[#All],[Llave]:[Por Definir4]],13,0),"No encontrado")="","-",_xlfn.IFNA(VLOOKUP(C60,BaseDatos[[#All],[Llave]:[Por Definir4]],13,0),"-")))</f>
        <v/>
      </c>
      <c r="G60" s="43" t="str">
        <f>IF(C60="","",IF(_xlfn.IFNA(VLOOKUP(C60,BaseDatos[[#All],[Llave]:[Objetivo Geográfico]],2,0),"No disponible en la Base de Datos")="","-",_xlfn.IFNA(VLOOKUP(C60,BaseDatos[[#All],[Llave]:[Objetivo Geográfico]],2,0),"No disponible en la Base de Datos")))</f>
        <v/>
      </c>
      <c r="H60" s="43" t="str">
        <f>IF(C60="","",IF(_xlfn.IFNA(VLOOKUP(C60,BaseDatos[[#All],[Llave]:[Objetivo Geográfico]],11,0),"No encontrado")="","-",_xlfn.IFNA(VLOOKUP(C60,BaseDatos[[#All],[Llave]:[Objetivo Geográfico]],11,0),"-")))</f>
        <v/>
      </c>
      <c r="I60" s="43" t="str">
        <f>IF(C60="","",IF(_xlfn.IFNA(VLOOKUP(C60,BaseDatos[[#All],[Llave]:[Objetivo Geográfico]],12,0),"No encontrado")="","-",_xlfn.IFNA(VLOOKUP(C60,BaseDatos[[#All],[Llave]:[Objetivo Geográfico]],12,0),"-")))</f>
        <v/>
      </c>
      <c r="J60" s="2" t="str">
        <f>IF(C60="","",IF(_xlfn.IFNA(VLOOKUP(C60,BaseDatos[[#All],[Llave]:[Por Definir4]],14,0),"No encontrado")="","-",_xlfn.IFNA(VLOOKUP(C60,BaseDatos[[#All],[Llave]:[Objetivo Geográfico]],14,0),"-")))</f>
        <v/>
      </c>
      <c r="K60" s="2" t="str">
        <f>IF(C60="","",IF(_xlfn.IFNA(VLOOKUP(C60,BaseDatos[[#All],[Llave]:[Por Definir4]],15,0),"No encontrado")="","-",_xlfn.IFNA(VLOOKUP(C60,BaseDatos[[#All],[Llave]:[Objetivo Geográfico]],15,0),"-")))</f>
        <v/>
      </c>
      <c r="L60" s="2" t="str">
        <f>IF(C60="","",IF(_xlfn.IFNA(VLOOKUP(C60,BaseDatos[[#All],[Llave]:[Por Definir4]],16,0),"No encontrado")="","-",_xlfn.IFNA(VLOOKUP(C60,BaseDatos[[#All],[Llave]:[Objetivo Geográfico]],16,0),"-")))</f>
        <v/>
      </c>
      <c r="M60" s="2" t="str">
        <f>IF(C60="","",IF(_xlfn.IFNA(VLOOKUP(C60,BaseDatos[[#All],[Llave]:[Por Definir4]],17,0),"No encontrado")="","-",_xlfn.IFNA(VLOOKUP(C60,BaseDatos[[#All],[Llave]:[Objetivo Geográfico]],17,0),"-")))</f>
        <v/>
      </c>
    </row>
    <row r="61" spans="1:13" x14ac:dyDescent="0.35">
      <c r="A61" s="44"/>
      <c r="B61" s="46"/>
      <c r="C61" s="44"/>
      <c r="D61" s="46"/>
      <c r="E61" s="43" t="str">
        <f>IF(C61="","",IF(_xlfn.IFNA(VLOOKUP(C61,BaseDatos[[#All],[Llave]:[Objetivo Geográfico]],6,0),"No encontrado")="","-",_xlfn.IFNA(VLOOKUP(C61,BaseDatos[[#All],[Llave]:[Objetivo Geográfico]],6,0),"-")))</f>
        <v/>
      </c>
      <c r="F61" s="45" t="str">
        <f>IF(C61="","",IF(_xlfn.IFNA(VLOOKUP(C61,BaseDatos[[#All],[Llave]:[Por Definir4]],13,0),"No encontrado")="","-",_xlfn.IFNA(VLOOKUP(C61,BaseDatos[[#All],[Llave]:[Por Definir4]],13,0),"-")))</f>
        <v/>
      </c>
      <c r="G61" s="43" t="str">
        <f>IF(C61="","",IF(_xlfn.IFNA(VLOOKUP(C61,BaseDatos[[#All],[Llave]:[Objetivo Geográfico]],2,0),"No disponible en la Base de Datos")="","-",_xlfn.IFNA(VLOOKUP(C61,BaseDatos[[#All],[Llave]:[Objetivo Geográfico]],2,0),"No disponible en la Base de Datos")))</f>
        <v/>
      </c>
      <c r="H61" s="43" t="str">
        <f>IF(C61="","",IF(_xlfn.IFNA(VLOOKUP(C61,BaseDatos[[#All],[Llave]:[Objetivo Geográfico]],11,0),"No encontrado")="","-",_xlfn.IFNA(VLOOKUP(C61,BaseDatos[[#All],[Llave]:[Objetivo Geográfico]],11,0),"-")))</f>
        <v/>
      </c>
      <c r="I61" s="43" t="str">
        <f>IF(C61="","",IF(_xlfn.IFNA(VLOOKUP(C61,BaseDatos[[#All],[Llave]:[Objetivo Geográfico]],12,0),"No encontrado")="","-",_xlfn.IFNA(VLOOKUP(C61,BaseDatos[[#All],[Llave]:[Objetivo Geográfico]],12,0),"-")))</f>
        <v/>
      </c>
      <c r="J61" s="2" t="str">
        <f>IF(C61="","",IF(_xlfn.IFNA(VLOOKUP(C61,BaseDatos[[#All],[Llave]:[Por Definir4]],14,0),"No encontrado")="","-",_xlfn.IFNA(VLOOKUP(C61,BaseDatos[[#All],[Llave]:[Objetivo Geográfico]],14,0),"-")))</f>
        <v/>
      </c>
      <c r="K61" s="2" t="str">
        <f>IF(C61="","",IF(_xlfn.IFNA(VLOOKUP(C61,BaseDatos[[#All],[Llave]:[Por Definir4]],15,0),"No encontrado")="","-",_xlfn.IFNA(VLOOKUP(C61,BaseDatos[[#All],[Llave]:[Objetivo Geográfico]],15,0),"-")))</f>
        <v/>
      </c>
      <c r="L61" s="2" t="str">
        <f>IF(C61="","",IF(_xlfn.IFNA(VLOOKUP(C61,BaseDatos[[#All],[Llave]:[Por Definir4]],16,0),"No encontrado")="","-",_xlfn.IFNA(VLOOKUP(C61,BaseDatos[[#All],[Llave]:[Objetivo Geográfico]],16,0),"-")))</f>
        <v/>
      </c>
      <c r="M61" s="2" t="str">
        <f>IF(C61="","",IF(_xlfn.IFNA(VLOOKUP(C61,BaseDatos[[#All],[Llave]:[Por Definir4]],17,0),"No encontrado")="","-",_xlfn.IFNA(VLOOKUP(C61,BaseDatos[[#All],[Llave]:[Objetivo Geográfico]],17,0),"-")))</f>
        <v/>
      </c>
    </row>
    <row r="62" spans="1:13" x14ac:dyDescent="0.35">
      <c r="A62" s="44"/>
      <c r="B62" s="46"/>
      <c r="C62" s="44"/>
      <c r="D62" s="46"/>
      <c r="E62" s="43" t="str">
        <f>IF(C62="","",IF(_xlfn.IFNA(VLOOKUP(C62,BaseDatos[[#All],[Llave]:[Objetivo Geográfico]],6,0),"No encontrado")="","-",_xlfn.IFNA(VLOOKUP(C62,BaseDatos[[#All],[Llave]:[Objetivo Geográfico]],6,0),"-")))</f>
        <v/>
      </c>
      <c r="F62" s="45" t="str">
        <f>IF(C62="","",IF(_xlfn.IFNA(VLOOKUP(C62,BaseDatos[[#All],[Llave]:[Por Definir4]],13,0),"No encontrado")="","-",_xlfn.IFNA(VLOOKUP(C62,BaseDatos[[#All],[Llave]:[Por Definir4]],13,0),"-")))</f>
        <v/>
      </c>
      <c r="G62" s="43" t="str">
        <f>IF(C62="","",IF(_xlfn.IFNA(VLOOKUP(C62,BaseDatos[[#All],[Llave]:[Objetivo Geográfico]],2,0),"No disponible en la Base de Datos")="","-",_xlfn.IFNA(VLOOKUP(C62,BaseDatos[[#All],[Llave]:[Objetivo Geográfico]],2,0),"No disponible en la Base de Datos")))</f>
        <v/>
      </c>
      <c r="H62" s="43" t="str">
        <f>IF(C62="","",IF(_xlfn.IFNA(VLOOKUP(C62,BaseDatos[[#All],[Llave]:[Objetivo Geográfico]],11,0),"No encontrado")="","-",_xlfn.IFNA(VLOOKUP(C62,BaseDatos[[#All],[Llave]:[Objetivo Geográfico]],11,0),"-")))</f>
        <v/>
      </c>
      <c r="I62" s="43" t="str">
        <f>IF(C62="","",IF(_xlfn.IFNA(VLOOKUP(C62,BaseDatos[[#All],[Llave]:[Objetivo Geográfico]],12,0),"No encontrado")="","-",_xlfn.IFNA(VLOOKUP(C62,BaseDatos[[#All],[Llave]:[Objetivo Geográfico]],12,0),"-")))</f>
        <v/>
      </c>
      <c r="J62" s="2" t="str">
        <f>IF(C62="","",IF(_xlfn.IFNA(VLOOKUP(C62,BaseDatos[[#All],[Llave]:[Por Definir4]],14,0),"No encontrado")="","-",_xlfn.IFNA(VLOOKUP(C62,BaseDatos[[#All],[Llave]:[Objetivo Geográfico]],14,0),"-")))</f>
        <v/>
      </c>
      <c r="K62" s="2" t="str">
        <f>IF(C62="","",IF(_xlfn.IFNA(VLOOKUP(C62,BaseDatos[[#All],[Llave]:[Por Definir4]],15,0),"No encontrado")="","-",_xlfn.IFNA(VLOOKUP(C62,BaseDatos[[#All],[Llave]:[Objetivo Geográfico]],15,0),"-")))</f>
        <v/>
      </c>
      <c r="L62" s="2" t="str">
        <f>IF(C62="","",IF(_xlfn.IFNA(VLOOKUP(C62,BaseDatos[[#All],[Llave]:[Por Definir4]],16,0),"No encontrado")="","-",_xlfn.IFNA(VLOOKUP(C62,BaseDatos[[#All],[Llave]:[Objetivo Geográfico]],16,0),"-")))</f>
        <v/>
      </c>
      <c r="M62" s="2" t="str">
        <f>IF(C62="","",IF(_xlfn.IFNA(VLOOKUP(C62,BaseDatos[[#All],[Llave]:[Por Definir4]],17,0),"No encontrado")="","-",_xlfn.IFNA(VLOOKUP(C62,BaseDatos[[#All],[Llave]:[Objetivo Geográfico]],17,0),"-")))</f>
        <v/>
      </c>
    </row>
    <row r="63" spans="1:13" x14ac:dyDescent="0.35">
      <c r="A63" s="44"/>
      <c r="B63" s="46"/>
      <c r="C63" s="44"/>
      <c r="D63" s="46"/>
      <c r="E63" s="43" t="str">
        <f>IF(C63="","",IF(_xlfn.IFNA(VLOOKUP(C63,BaseDatos[[#All],[Llave]:[Objetivo Geográfico]],6,0),"No encontrado")="","-",_xlfn.IFNA(VLOOKUP(C63,BaseDatos[[#All],[Llave]:[Objetivo Geográfico]],6,0),"-")))</f>
        <v/>
      </c>
      <c r="F63" s="45" t="str">
        <f>IF(C63="","",IF(_xlfn.IFNA(VLOOKUP(C63,BaseDatos[[#All],[Llave]:[Por Definir4]],13,0),"No encontrado")="","-",_xlfn.IFNA(VLOOKUP(C63,BaseDatos[[#All],[Llave]:[Por Definir4]],13,0),"-")))</f>
        <v/>
      </c>
      <c r="G63" s="43" t="str">
        <f>IF(C63="","",IF(_xlfn.IFNA(VLOOKUP(C63,BaseDatos[[#All],[Llave]:[Objetivo Geográfico]],2,0),"No disponible en la Base de Datos")="","-",_xlfn.IFNA(VLOOKUP(C63,BaseDatos[[#All],[Llave]:[Objetivo Geográfico]],2,0),"No disponible en la Base de Datos")))</f>
        <v/>
      </c>
      <c r="H63" s="43" t="str">
        <f>IF(C63="","",IF(_xlfn.IFNA(VLOOKUP(C63,BaseDatos[[#All],[Llave]:[Objetivo Geográfico]],11,0),"No encontrado")="","-",_xlfn.IFNA(VLOOKUP(C63,BaseDatos[[#All],[Llave]:[Objetivo Geográfico]],11,0),"-")))</f>
        <v/>
      </c>
      <c r="I63" s="43" t="str">
        <f>IF(C63="","",IF(_xlfn.IFNA(VLOOKUP(C63,BaseDatos[[#All],[Llave]:[Objetivo Geográfico]],12,0),"No encontrado")="","-",_xlfn.IFNA(VLOOKUP(C63,BaseDatos[[#All],[Llave]:[Objetivo Geográfico]],12,0),"-")))</f>
        <v/>
      </c>
      <c r="J63" s="2" t="str">
        <f>IF(C63="","",IF(_xlfn.IFNA(VLOOKUP(C63,BaseDatos[[#All],[Llave]:[Por Definir4]],14,0),"No encontrado")="","-",_xlfn.IFNA(VLOOKUP(C63,BaseDatos[[#All],[Llave]:[Objetivo Geográfico]],14,0),"-")))</f>
        <v/>
      </c>
      <c r="K63" s="2" t="str">
        <f>IF(C63="","",IF(_xlfn.IFNA(VLOOKUP(C63,BaseDatos[[#All],[Llave]:[Por Definir4]],15,0),"No encontrado")="","-",_xlfn.IFNA(VLOOKUP(C63,BaseDatos[[#All],[Llave]:[Objetivo Geográfico]],15,0),"-")))</f>
        <v/>
      </c>
      <c r="L63" s="2" t="str">
        <f>IF(C63="","",IF(_xlfn.IFNA(VLOOKUP(C63,BaseDatos[[#All],[Llave]:[Por Definir4]],16,0),"No encontrado")="","-",_xlfn.IFNA(VLOOKUP(C63,BaseDatos[[#All],[Llave]:[Objetivo Geográfico]],16,0),"-")))</f>
        <v/>
      </c>
      <c r="M63" s="2" t="str">
        <f>IF(C63="","",IF(_xlfn.IFNA(VLOOKUP(C63,BaseDatos[[#All],[Llave]:[Por Definir4]],17,0),"No encontrado")="","-",_xlfn.IFNA(VLOOKUP(C63,BaseDatos[[#All],[Llave]:[Objetivo Geográfico]],17,0),"-")))</f>
        <v/>
      </c>
    </row>
    <row r="64" spans="1:13" x14ac:dyDescent="0.35">
      <c r="A64" s="44"/>
      <c r="B64" s="46"/>
      <c r="C64" s="44"/>
      <c r="D64" s="46"/>
      <c r="E64" s="43" t="str">
        <f>IF(C64="","",IF(_xlfn.IFNA(VLOOKUP(C64,BaseDatos[[#All],[Llave]:[Objetivo Geográfico]],6,0),"No encontrado")="","-",_xlfn.IFNA(VLOOKUP(C64,BaseDatos[[#All],[Llave]:[Objetivo Geográfico]],6,0),"-")))</f>
        <v/>
      </c>
      <c r="F64" s="45" t="str">
        <f>IF(C64="","",IF(_xlfn.IFNA(VLOOKUP(C64,BaseDatos[[#All],[Llave]:[Por Definir4]],13,0),"No encontrado")="","-",_xlfn.IFNA(VLOOKUP(C64,BaseDatos[[#All],[Llave]:[Por Definir4]],13,0),"-")))</f>
        <v/>
      </c>
      <c r="G64" s="43" t="str">
        <f>IF(C64="","",IF(_xlfn.IFNA(VLOOKUP(C64,BaseDatos[[#All],[Llave]:[Objetivo Geográfico]],2,0),"No disponible en la Base de Datos")="","-",_xlfn.IFNA(VLOOKUP(C64,BaseDatos[[#All],[Llave]:[Objetivo Geográfico]],2,0),"No disponible en la Base de Datos")))</f>
        <v/>
      </c>
      <c r="H64" s="43" t="str">
        <f>IF(C64="","",IF(_xlfn.IFNA(VLOOKUP(C64,BaseDatos[[#All],[Llave]:[Objetivo Geográfico]],11,0),"No encontrado")="","-",_xlfn.IFNA(VLOOKUP(C64,BaseDatos[[#All],[Llave]:[Objetivo Geográfico]],11,0),"-")))</f>
        <v/>
      </c>
      <c r="I64" s="43" t="str">
        <f>IF(C64="","",IF(_xlfn.IFNA(VLOOKUP(C64,BaseDatos[[#All],[Llave]:[Objetivo Geográfico]],12,0),"No encontrado")="","-",_xlfn.IFNA(VLOOKUP(C64,BaseDatos[[#All],[Llave]:[Objetivo Geográfico]],12,0),"-")))</f>
        <v/>
      </c>
      <c r="J64" s="2" t="str">
        <f>IF(C64="","",IF(_xlfn.IFNA(VLOOKUP(C64,BaseDatos[[#All],[Llave]:[Por Definir4]],14,0),"No encontrado")="","-",_xlfn.IFNA(VLOOKUP(C64,BaseDatos[[#All],[Llave]:[Objetivo Geográfico]],14,0),"-")))</f>
        <v/>
      </c>
      <c r="K64" s="2" t="str">
        <f>IF(C64="","",IF(_xlfn.IFNA(VLOOKUP(C64,BaseDatos[[#All],[Llave]:[Por Definir4]],15,0),"No encontrado")="","-",_xlfn.IFNA(VLOOKUP(C64,BaseDatos[[#All],[Llave]:[Objetivo Geográfico]],15,0),"-")))</f>
        <v/>
      </c>
      <c r="L64" s="2" t="str">
        <f>IF(C64="","",IF(_xlfn.IFNA(VLOOKUP(C64,BaseDatos[[#All],[Llave]:[Por Definir4]],16,0),"No encontrado")="","-",_xlfn.IFNA(VLOOKUP(C64,BaseDatos[[#All],[Llave]:[Objetivo Geográfico]],16,0),"-")))</f>
        <v/>
      </c>
      <c r="M64" s="2" t="str">
        <f>IF(C64="","",IF(_xlfn.IFNA(VLOOKUP(C64,BaseDatos[[#All],[Llave]:[Por Definir4]],17,0),"No encontrado")="","-",_xlfn.IFNA(VLOOKUP(C64,BaseDatos[[#All],[Llave]:[Objetivo Geográfico]],17,0),"-")))</f>
        <v/>
      </c>
    </row>
    <row r="65" spans="1:13" x14ac:dyDescent="0.35">
      <c r="A65" s="44"/>
      <c r="B65" s="46"/>
      <c r="C65" s="44"/>
      <c r="D65" s="46"/>
      <c r="E65" s="43" t="str">
        <f>IF(C65="","",IF(_xlfn.IFNA(VLOOKUP(C65,BaseDatos[[#All],[Llave]:[Objetivo Geográfico]],6,0),"No encontrado")="","-",_xlfn.IFNA(VLOOKUP(C65,BaseDatos[[#All],[Llave]:[Objetivo Geográfico]],6,0),"-")))</f>
        <v/>
      </c>
      <c r="F65" s="45" t="str">
        <f>IF(C65="","",IF(_xlfn.IFNA(VLOOKUP(C65,BaseDatos[[#All],[Llave]:[Por Definir4]],13,0),"No encontrado")="","-",_xlfn.IFNA(VLOOKUP(C65,BaseDatos[[#All],[Llave]:[Por Definir4]],13,0),"-")))</f>
        <v/>
      </c>
      <c r="G65" s="43" t="str">
        <f>IF(C65="","",IF(_xlfn.IFNA(VLOOKUP(C65,BaseDatos[[#All],[Llave]:[Objetivo Geográfico]],2,0),"No disponible en la Base de Datos")="","-",_xlfn.IFNA(VLOOKUP(C65,BaseDatos[[#All],[Llave]:[Objetivo Geográfico]],2,0),"No disponible en la Base de Datos")))</f>
        <v/>
      </c>
      <c r="H65" s="43" t="str">
        <f>IF(C65="","",IF(_xlfn.IFNA(VLOOKUP(C65,BaseDatos[[#All],[Llave]:[Objetivo Geográfico]],11,0),"No encontrado")="","-",_xlfn.IFNA(VLOOKUP(C65,BaseDatos[[#All],[Llave]:[Objetivo Geográfico]],11,0),"-")))</f>
        <v/>
      </c>
      <c r="I65" s="43" t="str">
        <f>IF(C65="","",IF(_xlfn.IFNA(VLOOKUP(C65,BaseDatos[[#All],[Llave]:[Objetivo Geográfico]],12,0),"No encontrado")="","-",_xlfn.IFNA(VLOOKUP(C65,BaseDatos[[#All],[Llave]:[Objetivo Geográfico]],12,0),"-")))</f>
        <v/>
      </c>
      <c r="J65" s="2" t="str">
        <f>IF(C65="","",IF(_xlfn.IFNA(VLOOKUP(C65,BaseDatos[[#All],[Llave]:[Por Definir4]],14,0),"No encontrado")="","-",_xlfn.IFNA(VLOOKUP(C65,BaseDatos[[#All],[Llave]:[Objetivo Geográfico]],14,0),"-")))</f>
        <v/>
      </c>
      <c r="K65" s="2" t="str">
        <f>IF(C65="","",IF(_xlfn.IFNA(VLOOKUP(C65,BaseDatos[[#All],[Llave]:[Por Definir4]],15,0),"No encontrado")="","-",_xlfn.IFNA(VLOOKUP(C65,BaseDatos[[#All],[Llave]:[Objetivo Geográfico]],15,0),"-")))</f>
        <v/>
      </c>
      <c r="L65" s="2" t="str">
        <f>IF(C65="","",IF(_xlfn.IFNA(VLOOKUP(C65,BaseDatos[[#All],[Llave]:[Por Definir4]],16,0),"No encontrado")="","-",_xlfn.IFNA(VLOOKUP(C65,BaseDatos[[#All],[Llave]:[Objetivo Geográfico]],16,0),"-")))</f>
        <v/>
      </c>
      <c r="M65" s="2" t="str">
        <f>IF(C65="","",IF(_xlfn.IFNA(VLOOKUP(C65,BaseDatos[[#All],[Llave]:[Por Definir4]],17,0),"No encontrado")="","-",_xlfn.IFNA(VLOOKUP(C65,BaseDatos[[#All],[Llave]:[Objetivo Geográfico]],17,0),"-")))</f>
        <v/>
      </c>
    </row>
    <row r="66" spans="1:13" x14ac:dyDescent="0.35">
      <c r="A66" s="44"/>
      <c r="B66" s="46"/>
      <c r="C66" s="44"/>
      <c r="D66" s="46"/>
      <c r="E66" s="43" t="str">
        <f>IF(C66="","",IF(_xlfn.IFNA(VLOOKUP(C66,BaseDatos[[#All],[Llave]:[Objetivo Geográfico]],6,0),"No encontrado")="","-",_xlfn.IFNA(VLOOKUP(C66,BaseDatos[[#All],[Llave]:[Objetivo Geográfico]],6,0),"-")))</f>
        <v/>
      </c>
      <c r="F66" s="45" t="str">
        <f>IF(C66="","",IF(_xlfn.IFNA(VLOOKUP(C66,BaseDatos[[#All],[Llave]:[Por Definir4]],13,0),"No encontrado")="","-",_xlfn.IFNA(VLOOKUP(C66,BaseDatos[[#All],[Llave]:[Por Definir4]],13,0),"-")))</f>
        <v/>
      </c>
      <c r="G66" s="43" t="str">
        <f>IF(C66="","",IF(_xlfn.IFNA(VLOOKUP(C66,BaseDatos[[#All],[Llave]:[Objetivo Geográfico]],2,0),"No disponible en la Base de Datos")="","-",_xlfn.IFNA(VLOOKUP(C66,BaseDatos[[#All],[Llave]:[Objetivo Geográfico]],2,0),"No disponible en la Base de Datos")))</f>
        <v/>
      </c>
      <c r="H66" s="43" t="str">
        <f>IF(C66="","",IF(_xlfn.IFNA(VLOOKUP(C66,BaseDatos[[#All],[Llave]:[Objetivo Geográfico]],11,0),"No encontrado")="","-",_xlfn.IFNA(VLOOKUP(C66,BaseDatos[[#All],[Llave]:[Objetivo Geográfico]],11,0),"-")))</f>
        <v/>
      </c>
      <c r="I66" s="43" t="str">
        <f>IF(C66="","",IF(_xlfn.IFNA(VLOOKUP(C66,BaseDatos[[#All],[Llave]:[Objetivo Geográfico]],12,0),"No encontrado")="","-",_xlfn.IFNA(VLOOKUP(C66,BaseDatos[[#All],[Llave]:[Objetivo Geográfico]],12,0),"-")))</f>
        <v/>
      </c>
      <c r="J66" s="2" t="str">
        <f>IF(C66="","",IF(_xlfn.IFNA(VLOOKUP(C66,BaseDatos[[#All],[Llave]:[Por Definir4]],14,0),"No encontrado")="","-",_xlfn.IFNA(VLOOKUP(C66,BaseDatos[[#All],[Llave]:[Objetivo Geográfico]],14,0),"-")))</f>
        <v/>
      </c>
      <c r="K66" s="2" t="str">
        <f>IF(C66="","",IF(_xlfn.IFNA(VLOOKUP(C66,BaseDatos[[#All],[Llave]:[Por Definir4]],15,0),"No encontrado")="","-",_xlfn.IFNA(VLOOKUP(C66,BaseDatos[[#All],[Llave]:[Objetivo Geográfico]],15,0),"-")))</f>
        <v/>
      </c>
      <c r="L66" s="2" t="str">
        <f>IF(C66="","",IF(_xlfn.IFNA(VLOOKUP(C66,BaseDatos[[#All],[Llave]:[Por Definir4]],16,0),"No encontrado")="","-",_xlfn.IFNA(VLOOKUP(C66,BaseDatos[[#All],[Llave]:[Objetivo Geográfico]],16,0),"-")))</f>
        <v/>
      </c>
      <c r="M66" s="2" t="str">
        <f>IF(C66="","",IF(_xlfn.IFNA(VLOOKUP(C66,BaseDatos[[#All],[Llave]:[Por Definir4]],17,0),"No encontrado")="","-",_xlfn.IFNA(VLOOKUP(C66,BaseDatos[[#All],[Llave]:[Objetivo Geográfico]],17,0),"-")))</f>
        <v/>
      </c>
    </row>
    <row r="67" spans="1:13" x14ac:dyDescent="0.35">
      <c r="A67" s="44"/>
      <c r="B67" s="46"/>
      <c r="C67" s="44"/>
      <c r="D67" s="46"/>
      <c r="E67" s="43" t="str">
        <f>IF(C67="","",IF(_xlfn.IFNA(VLOOKUP(C67,BaseDatos[[#All],[Llave]:[Objetivo Geográfico]],6,0),"No encontrado")="","-",_xlfn.IFNA(VLOOKUP(C67,BaseDatos[[#All],[Llave]:[Objetivo Geográfico]],6,0),"-")))</f>
        <v/>
      </c>
      <c r="F67" s="45" t="str">
        <f>IF(C67="","",IF(_xlfn.IFNA(VLOOKUP(C67,BaseDatos[[#All],[Llave]:[Por Definir4]],13,0),"No encontrado")="","-",_xlfn.IFNA(VLOOKUP(C67,BaseDatos[[#All],[Llave]:[Por Definir4]],13,0),"-")))</f>
        <v/>
      </c>
      <c r="G67" s="43" t="str">
        <f>IF(C67="","",IF(_xlfn.IFNA(VLOOKUP(C67,BaseDatos[[#All],[Llave]:[Objetivo Geográfico]],2,0),"No disponible en la Base de Datos")="","-",_xlfn.IFNA(VLOOKUP(C67,BaseDatos[[#All],[Llave]:[Objetivo Geográfico]],2,0),"No disponible en la Base de Datos")))</f>
        <v/>
      </c>
      <c r="H67" s="43" t="str">
        <f>IF(C67="","",IF(_xlfn.IFNA(VLOOKUP(C67,BaseDatos[[#All],[Llave]:[Objetivo Geográfico]],11,0),"No encontrado")="","-",_xlfn.IFNA(VLOOKUP(C67,BaseDatos[[#All],[Llave]:[Objetivo Geográfico]],11,0),"-")))</f>
        <v/>
      </c>
      <c r="I67" s="43" t="str">
        <f>IF(C67="","",IF(_xlfn.IFNA(VLOOKUP(C67,BaseDatos[[#All],[Llave]:[Objetivo Geográfico]],12,0),"No encontrado")="","-",_xlfn.IFNA(VLOOKUP(C67,BaseDatos[[#All],[Llave]:[Objetivo Geográfico]],12,0),"-")))</f>
        <v/>
      </c>
      <c r="J67" s="2" t="str">
        <f>IF(C67="","",IF(_xlfn.IFNA(VLOOKUP(C67,BaseDatos[[#All],[Llave]:[Por Definir4]],14,0),"No encontrado")="","-",_xlfn.IFNA(VLOOKUP(C67,BaseDatos[[#All],[Llave]:[Objetivo Geográfico]],14,0),"-")))</f>
        <v/>
      </c>
      <c r="K67" s="2" t="str">
        <f>IF(C67="","",IF(_xlfn.IFNA(VLOOKUP(C67,BaseDatos[[#All],[Llave]:[Por Definir4]],15,0),"No encontrado")="","-",_xlfn.IFNA(VLOOKUP(C67,BaseDatos[[#All],[Llave]:[Objetivo Geográfico]],15,0),"-")))</f>
        <v/>
      </c>
      <c r="L67" s="2" t="str">
        <f>IF(C67="","",IF(_xlfn.IFNA(VLOOKUP(C67,BaseDatos[[#All],[Llave]:[Por Definir4]],16,0),"No encontrado")="","-",_xlfn.IFNA(VLOOKUP(C67,BaseDatos[[#All],[Llave]:[Objetivo Geográfico]],16,0),"-")))</f>
        <v/>
      </c>
      <c r="M67" s="2" t="str">
        <f>IF(C67="","",IF(_xlfn.IFNA(VLOOKUP(C67,BaseDatos[[#All],[Llave]:[Por Definir4]],17,0),"No encontrado")="","-",_xlfn.IFNA(VLOOKUP(C67,BaseDatos[[#All],[Llave]:[Objetivo Geográfico]],17,0),"-")))</f>
        <v/>
      </c>
    </row>
    <row r="68" spans="1:13" x14ac:dyDescent="0.35">
      <c r="A68" s="44"/>
      <c r="B68" s="46"/>
      <c r="C68" s="44"/>
      <c r="D68" s="46"/>
      <c r="E68" s="43" t="str">
        <f>IF(C68="","",IF(_xlfn.IFNA(VLOOKUP(C68,BaseDatos[[#All],[Llave]:[Objetivo Geográfico]],6,0),"No encontrado")="","-",_xlfn.IFNA(VLOOKUP(C68,BaseDatos[[#All],[Llave]:[Objetivo Geográfico]],6,0),"-")))</f>
        <v/>
      </c>
      <c r="F68" s="45" t="str">
        <f>IF(C68="","",IF(_xlfn.IFNA(VLOOKUP(C68,BaseDatos[[#All],[Llave]:[Por Definir4]],13,0),"No encontrado")="","-",_xlfn.IFNA(VLOOKUP(C68,BaseDatos[[#All],[Llave]:[Por Definir4]],13,0),"-")))</f>
        <v/>
      </c>
      <c r="G68" s="43" t="str">
        <f>IF(C68="","",IF(_xlfn.IFNA(VLOOKUP(C68,BaseDatos[[#All],[Llave]:[Objetivo Geográfico]],2,0),"No disponible en la Base de Datos")="","-",_xlfn.IFNA(VLOOKUP(C68,BaseDatos[[#All],[Llave]:[Objetivo Geográfico]],2,0),"No disponible en la Base de Datos")))</f>
        <v/>
      </c>
      <c r="H68" s="43" t="str">
        <f>IF(C68="","",IF(_xlfn.IFNA(VLOOKUP(C68,BaseDatos[[#All],[Llave]:[Objetivo Geográfico]],11,0),"No encontrado")="","-",_xlfn.IFNA(VLOOKUP(C68,BaseDatos[[#All],[Llave]:[Objetivo Geográfico]],11,0),"-")))</f>
        <v/>
      </c>
      <c r="I68" s="43" t="str">
        <f>IF(C68="","",IF(_xlfn.IFNA(VLOOKUP(C68,BaseDatos[[#All],[Llave]:[Objetivo Geográfico]],12,0),"No encontrado")="","-",_xlfn.IFNA(VLOOKUP(C68,BaseDatos[[#All],[Llave]:[Objetivo Geográfico]],12,0),"-")))</f>
        <v/>
      </c>
      <c r="J68" s="2" t="str">
        <f>IF(C68="","",IF(_xlfn.IFNA(VLOOKUP(C68,BaseDatos[[#All],[Llave]:[Por Definir4]],14,0),"No encontrado")="","-",_xlfn.IFNA(VLOOKUP(C68,BaseDatos[[#All],[Llave]:[Objetivo Geográfico]],14,0),"-")))</f>
        <v/>
      </c>
      <c r="K68" s="2" t="str">
        <f>IF(C68="","",IF(_xlfn.IFNA(VLOOKUP(C68,BaseDatos[[#All],[Llave]:[Por Definir4]],15,0),"No encontrado")="","-",_xlfn.IFNA(VLOOKUP(C68,BaseDatos[[#All],[Llave]:[Objetivo Geográfico]],15,0),"-")))</f>
        <v/>
      </c>
      <c r="L68" s="2" t="str">
        <f>IF(C68="","",IF(_xlfn.IFNA(VLOOKUP(C68,BaseDatos[[#All],[Llave]:[Por Definir4]],16,0),"No encontrado")="","-",_xlfn.IFNA(VLOOKUP(C68,BaseDatos[[#All],[Llave]:[Objetivo Geográfico]],16,0),"-")))</f>
        <v/>
      </c>
      <c r="M68" s="2" t="str">
        <f>IF(C68="","",IF(_xlfn.IFNA(VLOOKUP(C68,BaseDatos[[#All],[Llave]:[Por Definir4]],17,0),"No encontrado")="","-",_xlfn.IFNA(VLOOKUP(C68,BaseDatos[[#All],[Llave]:[Objetivo Geográfico]],17,0),"-")))</f>
        <v/>
      </c>
    </row>
    <row r="69" spans="1:13" x14ac:dyDescent="0.35">
      <c r="A69" s="44"/>
      <c r="B69" s="46"/>
      <c r="C69" s="44"/>
      <c r="D69" s="46"/>
      <c r="E69" s="43" t="str">
        <f>IF(C69="","",IF(_xlfn.IFNA(VLOOKUP(C69,BaseDatos[[#All],[Llave]:[Objetivo Geográfico]],6,0),"No encontrado")="","-",_xlfn.IFNA(VLOOKUP(C69,BaseDatos[[#All],[Llave]:[Objetivo Geográfico]],6,0),"-")))</f>
        <v/>
      </c>
      <c r="F69" s="45" t="str">
        <f>IF(C69="","",IF(_xlfn.IFNA(VLOOKUP(C69,BaseDatos[[#All],[Llave]:[Por Definir4]],13,0),"No encontrado")="","-",_xlfn.IFNA(VLOOKUP(C69,BaseDatos[[#All],[Llave]:[Por Definir4]],13,0),"-")))</f>
        <v/>
      </c>
      <c r="G69" s="43" t="str">
        <f>IF(C69="","",IF(_xlfn.IFNA(VLOOKUP(C69,BaseDatos[[#All],[Llave]:[Objetivo Geográfico]],2,0),"No disponible en la Base de Datos")="","-",_xlfn.IFNA(VLOOKUP(C69,BaseDatos[[#All],[Llave]:[Objetivo Geográfico]],2,0),"No disponible en la Base de Datos")))</f>
        <v/>
      </c>
      <c r="H69" s="43" t="str">
        <f>IF(C69="","",IF(_xlfn.IFNA(VLOOKUP(C69,BaseDatos[[#All],[Llave]:[Objetivo Geográfico]],11,0),"No encontrado")="","-",_xlfn.IFNA(VLOOKUP(C69,BaseDatos[[#All],[Llave]:[Objetivo Geográfico]],11,0),"-")))</f>
        <v/>
      </c>
      <c r="I69" s="43" t="str">
        <f>IF(C69="","",IF(_xlfn.IFNA(VLOOKUP(C69,BaseDatos[[#All],[Llave]:[Objetivo Geográfico]],12,0),"No encontrado")="","-",_xlfn.IFNA(VLOOKUP(C69,BaseDatos[[#All],[Llave]:[Objetivo Geográfico]],12,0),"-")))</f>
        <v/>
      </c>
      <c r="J69" s="2" t="str">
        <f>IF(C69="","",IF(_xlfn.IFNA(VLOOKUP(C69,BaseDatos[[#All],[Llave]:[Por Definir4]],14,0),"No encontrado")="","-",_xlfn.IFNA(VLOOKUP(C69,BaseDatos[[#All],[Llave]:[Objetivo Geográfico]],14,0),"-")))</f>
        <v/>
      </c>
      <c r="K69" s="2" t="str">
        <f>IF(C69="","",IF(_xlfn.IFNA(VLOOKUP(C69,BaseDatos[[#All],[Llave]:[Por Definir4]],15,0),"No encontrado")="","-",_xlfn.IFNA(VLOOKUP(C69,BaseDatos[[#All],[Llave]:[Objetivo Geográfico]],15,0),"-")))</f>
        <v/>
      </c>
      <c r="L69" s="2" t="str">
        <f>IF(C69="","",IF(_xlfn.IFNA(VLOOKUP(C69,BaseDatos[[#All],[Llave]:[Por Definir4]],16,0),"No encontrado")="","-",_xlfn.IFNA(VLOOKUP(C69,BaseDatos[[#All],[Llave]:[Objetivo Geográfico]],16,0),"-")))</f>
        <v/>
      </c>
      <c r="M69" s="2" t="str">
        <f>IF(C69="","",IF(_xlfn.IFNA(VLOOKUP(C69,BaseDatos[[#All],[Llave]:[Por Definir4]],17,0),"No encontrado")="","-",_xlfn.IFNA(VLOOKUP(C69,BaseDatos[[#All],[Llave]:[Objetivo Geográfico]],17,0),"-")))</f>
        <v/>
      </c>
    </row>
    <row r="70" spans="1:13" x14ac:dyDescent="0.35">
      <c r="A70" s="44"/>
      <c r="B70" s="46"/>
      <c r="C70" s="44"/>
      <c r="D70" s="46"/>
      <c r="E70" s="43" t="str">
        <f>IF(C70="","",IF(_xlfn.IFNA(VLOOKUP(C70,BaseDatos[[#All],[Llave]:[Objetivo Geográfico]],6,0),"No encontrado")="","-",_xlfn.IFNA(VLOOKUP(C70,BaseDatos[[#All],[Llave]:[Objetivo Geográfico]],6,0),"-")))</f>
        <v/>
      </c>
      <c r="F70" s="45" t="str">
        <f>IF(C70="","",IF(_xlfn.IFNA(VLOOKUP(C70,BaseDatos[[#All],[Llave]:[Por Definir4]],13,0),"No encontrado")="","-",_xlfn.IFNA(VLOOKUP(C70,BaseDatos[[#All],[Llave]:[Por Definir4]],13,0),"-")))</f>
        <v/>
      </c>
      <c r="G70" s="43" t="str">
        <f>IF(C70="","",IF(_xlfn.IFNA(VLOOKUP(C70,BaseDatos[[#All],[Llave]:[Objetivo Geográfico]],2,0),"No disponible en la Base de Datos")="","-",_xlfn.IFNA(VLOOKUP(C70,BaseDatos[[#All],[Llave]:[Objetivo Geográfico]],2,0),"No disponible en la Base de Datos")))</f>
        <v/>
      </c>
      <c r="H70" s="43" t="str">
        <f>IF(C70="","",IF(_xlfn.IFNA(VLOOKUP(C70,BaseDatos[[#All],[Llave]:[Objetivo Geográfico]],11,0),"No encontrado")="","-",_xlfn.IFNA(VLOOKUP(C70,BaseDatos[[#All],[Llave]:[Objetivo Geográfico]],11,0),"-")))</f>
        <v/>
      </c>
      <c r="I70" s="43" t="str">
        <f>IF(C70="","",IF(_xlfn.IFNA(VLOOKUP(C70,BaseDatos[[#All],[Llave]:[Objetivo Geográfico]],12,0),"No encontrado")="","-",_xlfn.IFNA(VLOOKUP(C70,BaseDatos[[#All],[Llave]:[Objetivo Geográfico]],12,0),"-")))</f>
        <v/>
      </c>
      <c r="J70" s="2" t="str">
        <f>IF(C70="","",IF(_xlfn.IFNA(VLOOKUP(C70,BaseDatos[[#All],[Llave]:[Por Definir4]],14,0),"No encontrado")="","-",_xlfn.IFNA(VLOOKUP(C70,BaseDatos[[#All],[Llave]:[Objetivo Geográfico]],14,0),"-")))</f>
        <v/>
      </c>
      <c r="K70" s="2" t="str">
        <f>IF(C70="","",IF(_xlfn.IFNA(VLOOKUP(C70,BaseDatos[[#All],[Llave]:[Por Definir4]],15,0),"No encontrado")="","-",_xlfn.IFNA(VLOOKUP(C70,BaseDatos[[#All],[Llave]:[Objetivo Geográfico]],15,0),"-")))</f>
        <v/>
      </c>
      <c r="L70" s="2" t="str">
        <f>IF(C70="","",IF(_xlfn.IFNA(VLOOKUP(C70,BaseDatos[[#All],[Llave]:[Por Definir4]],16,0),"No encontrado")="","-",_xlfn.IFNA(VLOOKUP(C70,BaseDatos[[#All],[Llave]:[Objetivo Geográfico]],16,0),"-")))</f>
        <v/>
      </c>
      <c r="M70" s="2" t="str">
        <f>IF(C70="","",IF(_xlfn.IFNA(VLOOKUP(C70,BaseDatos[[#All],[Llave]:[Por Definir4]],17,0),"No encontrado")="","-",_xlfn.IFNA(VLOOKUP(C70,BaseDatos[[#All],[Llave]:[Objetivo Geográfico]],17,0),"-")))</f>
        <v/>
      </c>
    </row>
    <row r="71" spans="1:13" x14ac:dyDescent="0.35">
      <c r="A71" s="44"/>
      <c r="B71" s="46"/>
      <c r="C71" s="44"/>
      <c r="D71" s="46"/>
      <c r="E71" s="43" t="str">
        <f>IF(C71="","",IF(_xlfn.IFNA(VLOOKUP(C71,BaseDatos[[#All],[Llave]:[Objetivo Geográfico]],6,0),"No encontrado")="","-",_xlfn.IFNA(VLOOKUP(C71,BaseDatos[[#All],[Llave]:[Objetivo Geográfico]],6,0),"-")))</f>
        <v/>
      </c>
      <c r="F71" s="45" t="str">
        <f>IF(C71="","",IF(_xlfn.IFNA(VLOOKUP(C71,BaseDatos[[#All],[Llave]:[Por Definir4]],13,0),"No encontrado")="","-",_xlfn.IFNA(VLOOKUP(C71,BaseDatos[[#All],[Llave]:[Por Definir4]],13,0),"-")))</f>
        <v/>
      </c>
      <c r="G71" s="43" t="str">
        <f>IF(C71="","",IF(_xlfn.IFNA(VLOOKUP(C71,BaseDatos[[#All],[Llave]:[Objetivo Geográfico]],2,0),"No disponible en la Base de Datos")="","-",_xlfn.IFNA(VLOOKUP(C71,BaseDatos[[#All],[Llave]:[Objetivo Geográfico]],2,0),"No disponible en la Base de Datos")))</f>
        <v/>
      </c>
      <c r="H71" s="43" t="str">
        <f>IF(C71="","",IF(_xlfn.IFNA(VLOOKUP(C71,BaseDatos[[#All],[Llave]:[Objetivo Geográfico]],11,0),"No encontrado")="","-",_xlfn.IFNA(VLOOKUP(C71,BaseDatos[[#All],[Llave]:[Objetivo Geográfico]],11,0),"-")))</f>
        <v/>
      </c>
      <c r="I71" s="43" t="str">
        <f>IF(C71="","",IF(_xlfn.IFNA(VLOOKUP(C71,BaseDatos[[#All],[Llave]:[Objetivo Geográfico]],12,0),"No encontrado")="","-",_xlfn.IFNA(VLOOKUP(C71,BaseDatos[[#All],[Llave]:[Objetivo Geográfico]],12,0),"-")))</f>
        <v/>
      </c>
      <c r="J71" s="2" t="str">
        <f>IF(C71="","",IF(_xlfn.IFNA(VLOOKUP(C71,BaseDatos[[#All],[Llave]:[Por Definir4]],14,0),"No encontrado")="","-",_xlfn.IFNA(VLOOKUP(C71,BaseDatos[[#All],[Llave]:[Objetivo Geográfico]],14,0),"-")))</f>
        <v/>
      </c>
      <c r="K71" s="2" t="str">
        <f>IF(C71="","",IF(_xlfn.IFNA(VLOOKUP(C71,BaseDatos[[#All],[Llave]:[Por Definir4]],15,0),"No encontrado")="","-",_xlfn.IFNA(VLOOKUP(C71,BaseDatos[[#All],[Llave]:[Objetivo Geográfico]],15,0),"-")))</f>
        <v/>
      </c>
      <c r="L71" s="2" t="str">
        <f>IF(C71="","",IF(_xlfn.IFNA(VLOOKUP(C71,BaseDatos[[#All],[Llave]:[Por Definir4]],16,0),"No encontrado")="","-",_xlfn.IFNA(VLOOKUP(C71,BaseDatos[[#All],[Llave]:[Objetivo Geográfico]],16,0),"-")))</f>
        <v/>
      </c>
      <c r="M71" s="2" t="str">
        <f>IF(C71="","",IF(_xlfn.IFNA(VLOOKUP(C71,BaseDatos[[#All],[Llave]:[Por Definir4]],17,0),"No encontrado")="","-",_xlfn.IFNA(VLOOKUP(C71,BaseDatos[[#All],[Llave]:[Objetivo Geográfico]],17,0),"-")))</f>
        <v/>
      </c>
    </row>
    <row r="72" spans="1:13" x14ac:dyDescent="0.35">
      <c r="A72" s="44"/>
      <c r="B72" s="46"/>
      <c r="C72" s="44"/>
      <c r="D72" s="46"/>
      <c r="E72" s="43" t="str">
        <f>IF(C72="","",IF(_xlfn.IFNA(VLOOKUP(C72,BaseDatos[[#All],[Llave]:[Objetivo Geográfico]],6,0),"No encontrado")="","-",_xlfn.IFNA(VLOOKUP(C72,BaseDatos[[#All],[Llave]:[Objetivo Geográfico]],6,0),"-")))</f>
        <v/>
      </c>
      <c r="F72" s="45" t="str">
        <f>IF(C72="","",IF(_xlfn.IFNA(VLOOKUP(C72,BaseDatos[[#All],[Llave]:[Por Definir4]],13,0),"No encontrado")="","-",_xlfn.IFNA(VLOOKUP(C72,BaseDatos[[#All],[Llave]:[Por Definir4]],13,0),"-")))</f>
        <v/>
      </c>
      <c r="G72" s="43" t="str">
        <f>IF(C72="","",IF(_xlfn.IFNA(VLOOKUP(C72,BaseDatos[[#All],[Llave]:[Objetivo Geográfico]],2,0),"No disponible en la Base de Datos")="","-",_xlfn.IFNA(VLOOKUP(C72,BaseDatos[[#All],[Llave]:[Objetivo Geográfico]],2,0),"No disponible en la Base de Datos")))</f>
        <v/>
      </c>
      <c r="H72" s="43" t="str">
        <f>IF(C72="","",IF(_xlfn.IFNA(VLOOKUP(C72,BaseDatos[[#All],[Llave]:[Objetivo Geográfico]],11,0),"No encontrado")="","-",_xlfn.IFNA(VLOOKUP(C72,BaseDatos[[#All],[Llave]:[Objetivo Geográfico]],11,0),"-")))</f>
        <v/>
      </c>
      <c r="I72" s="43" t="str">
        <f>IF(C72="","",IF(_xlfn.IFNA(VLOOKUP(C72,BaseDatos[[#All],[Llave]:[Objetivo Geográfico]],12,0),"No encontrado")="","-",_xlfn.IFNA(VLOOKUP(C72,BaseDatos[[#All],[Llave]:[Objetivo Geográfico]],12,0),"-")))</f>
        <v/>
      </c>
      <c r="J72" s="2" t="str">
        <f>IF(C72="","",IF(_xlfn.IFNA(VLOOKUP(C72,BaseDatos[[#All],[Llave]:[Por Definir4]],14,0),"No encontrado")="","-",_xlfn.IFNA(VLOOKUP(C72,BaseDatos[[#All],[Llave]:[Objetivo Geográfico]],14,0),"-")))</f>
        <v/>
      </c>
      <c r="K72" s="2" t="str">
        <f>IF(C72="","",IF(_xlfn.IFNA(VLOOKUP(C72,BaseDatos[[#All],[Llave]:[Por Definir4]],15,0),"No encontrado")="","-",_xlfn.IFNA(VLOOKUP(C72,BaseDatos[[#All],[Llave]:[Objetivo Geográfico]],15,0),"-")))</f>
        <v/>
      </c>
      <c r="L72" s="2" t="str">
        <f>IF(C72="","",IF(_xlfn.IFNA(VLOOKUP(C72,BaseDatos[[#All],[Llave]:[Por Definir4]],16,0),"No encontrado")="","-",_xlfn.IFNA(VLOOKUP(C72,BaseDatos[[#All],[Llave]:[Objetivo Geográfico]],16,0),"-")))</f>
        <v/>
      </c>
      <c r="M72" s="2" t="str">
        <f>IF(C72="","",IF(_xlfn.IFNA(VLOOKUP(C72,BaseDatos[[#All],[Llave]:[Por Definir4]],17,0),"No encontrado")="","-",_xlfn.IFNA(VLOOKUP(C72,BaseDatos[[#All],[Llave]:[Objetivo Geográfico]],17,0),"-")))</f>
        <v/>
      </c>
    </row>
    <row r="73" spans="1:13" x14ac:dyDescent="0.35">
      <c r="A73" s="44"/>
      <c r="B73" s="46"/>
      <c r="C73" s="44"/>
      <c r="D73" s="46"/>
      <c r="E73" s="43" t="str">
        <f>IF(C73="","",IF(_xlfn.IFNA(VLOOKUP(C73,BaseDatos[[#All],[Llave]:[Objetivo Geográfico]],6,0),"No encontrado")="","-",_xlfn.IFNA(VLOOKUP(C73,BaseDatos[[#All],[Llave]:[Objetivo Geográfico]],6,0),"-")))</f>
        <v/>
      </c>
      <c r="F73" s="45" t="str">
        <f>IF(C73="","",IF(_xlfn.IFNA(VLOOKUP(C73,BaseDatos[[#All],[Llave]:[Por Definir4]],13,0),"No encontrado")="","-",_xlfn.IFNA(VLOOKUP(C73,BaseDatos[[#All],[Llave]:[Por Definir4]],13,0),"-")))</f>
        <v/>
      </c>
      <c r="G73" s="43" t="str">
        <f>IF(C73="","",IF(_xlfn.IFNA(VLOOKUP(C73,BaseDatos[[#All],[Llave]:[Objetivo Geográfico]],2,0),"No disponible en la Base de Datos")="","-",_xlfn.IFNA(VLOOKUP(C73,BaseDatos[[#All],[Llave]:[Objetivo Geográfico]],2,0),"No disponible en la Base de Datos")))</f>
        <v/>
      </c>
      <c r="H73" s="43" t="str">
        <f>IF(C73="","",IF(_xlfn.IFNA(VLOOKUP(C73,BaseDatos[[#All],[Llave]:[Objetivo Geográfico]],11,0),"No encontrado")="","-",_xlfn.IFNA(VLOOKUP(C73,BaseDatos[[#All],[Llave]:[Objetivo Geográfico]],11,0),"-")))</f>
        <v/>
      </c>
      <c r="I73" s="43" t="str">
        <f>IF(C73="","",IF(_xlfn.IFNA(VLOOKUP(C73,BaseDatos[[#All],[Llave]:[Objetivo Geográfico]],12,0),"No encontrado")="","-",_xlfn.IFNA(VLOOKUP(C73,BaseDatos[[#All],[Llave]:[Objetivo Geográfico]],12,0),"-")))</f>
        <v/>
      </c>
      <c r="J73" s="2" t="str">
        <f>IF(C73="","",IF(_xlfn.IFNA(VLOOKUP(C73,BaseDatos[[#All],[Llave]:[Por Definir4]],14,0),"No encontrado")="","-",_xlfn.IFNA(VLOOKUP(C73,BaseDatos[[#All],[Llave]:[Objetivo Geográfico]],14,0),"-")))</f>
        <v/>
      </c>
      <c r="K73" s="2" t="str">
        <f>IF(C73="","",IF(_xlfn.IFNA(VLOOKUP(C73,BaseDatos[[#All],[Llave]:[Por Definir4]],15,0),"No encontrado")="","-",_xlfn.IFNA(VLOOKUP(C73,BaseDatos[[#All],[Llave]:[Objetivo Geográfico]],15,0),"-")))</f>
        <v/>
      </c>
      <c r="L73" s="2" t="str">
        <f>IF(C73="","",IF(_xlfn.IFNA(VLOOKUP(C73,BaseDatos[[#All],[Llave]:[Por Definir4]],16,0),"No encontrado")="","-",_xlfn.IFNA(VLOOKUP(C73,BaseDatos[[#All],[Llave]:[Objetivo Geográfico]],16,0),"-")))</f>
        <v/>
      </c>
      <c r="M73" s="2" t="str">
        <f>IF(C73="","",IF(_xlfn.IFNA(VLOOKUP(C73,BaseDatos[[#All],[Llave]:[Por Definir4]],17,0),"No encontrado")="","-",_xlfn.IFNA(VLOOKUP(C73,BaseDatos[[#All],[Llave]:[Objetivo Geográfico]],17,0),"-")))</f>
        <v/>
      </c>
    </row>
    <row r="74" spans="1:13" x14ac:dyDescent="0.35">
      <c r="A74" s="44"/>
      <c r="B74" s="46"/>
      <c r="C74" s="44"/>
      <c r="D74" s="46"/>
      <c r="E74" s="43" t="str">
        <f>IF(C74="","",IF(_xlfn.IFNA(VLOOKUP(C74,BaseDatos[[#All],[Llave]:[Objetivo Geográfico]],6,0),"No encontrado")="","-",_xlfn.IFNA(VLOOKUP(C74,BaseDatos[[#All],[Llave]:[Objetivo Geográfico]],6,0),"-")))</f>
        <v/>
      </c>
      <c r="F74" s="45" t="str">
        <f>IF(C74="","",IF(_xlfn.IFNA(VLOOKUP(C74,BaseDatos[[#All],[Llave]:[Por Definir4]],13,0),"No encontrado")="","-",_xlfn.IFNA(VLOOKUP(C74,BaseDatos[[#All],[Llave]:[Por Definir4]],13,0),"-")))</f>
        <v/>
      </c>
      <c r="G74" s="43" t="str">
        <f>IF(C74="","",IF(_xlfn.IFNA(VLOOKUP(C74,BaseDatos[[#All],[Llave]:[Objetivo Geográfico]],2,0),"No disponible en la Base de Datos")="","-",_xlfn.IFNA(VLOOKUP(C74,BaseDatos[[#All],[Llave]:[Objetivo Geográfico]],2,0),"No disponible en la Base de Datos")))</f>
        <v/>
      </c>
      <c r="H74" s="43" t="str">
        <f>IF(C74="","",IF(_xlfn.IFNA(VLOOKUP(C74,BaseDatos[[#All],[Llave]:[Objetivo Geográfico]],11,0),"No encontrado")="","-",_xlfn.IFNA(VLOOKUP(C74,BaseDatos[[#All],[Llave]:[Objetivo Geográfico]],11,0),"-")))</f>
        <v/>
      </c>
      <c r="I74" s="43" t="str">
        <f>IF(C74="","",IF(_xlfn.IFNA(VLOOKUP(C74,BaseDatos[[#All],[Llave]:[Objetivo Geográfico]],12,0),"No encontrado")="","-",_xlfn.IFNA(VLOOKUP(C74,BaseDatos[[#All],[Llave]:[Objetivo Geográfico]],12,0),"-")))</f>
        <v/>
      </c>
      <c r="J74" s="2" t="str">
        <f>IF(C74="","",IF(_xlfn.IFNA(VLOOKUP(C74,BaseDatos[[#All],[Llave]:[Por Definir4]],14,0),"No encontrado")="","-",_xlfn.IFNA(VLOOKUP(C74,BaseDatos[[#All],[Llave]:[Objetivo Geográfico]],14,0),"-")))</f>
        <v/>
      </c>
      <c r="K74" s="2" t="str">
        <f>IF(C74="","",IF(_xlfn.IFNA(VLOOKUP(C74,BaseDatos[[#All],[Llave]:[Por Definir4]],15,0),"No encontrado")="","-",_xlfn.IFNA(VLOOKUP(C74,BaseDatos[[#All],[Llave]:[Objetivo Geográfico]],15,0),"-")))</f>
        <v/>
      </c>
      <c r="L74" s="2" t="str">
        <f>IF(C74="","",IF(_xlfn.IFNA(VLOOKUP(C74,BaseDatos[[#All],[Llave]:[Por Definir4]],16,0),"No encontrado")="","-",_xlfn.IFNA(VLOOKUP(C74,BaseDatos[[#All],[Llave]:[Objetivo Geográfico]],16,0),"-")))</f>
        <v/>
      </c>
      <c r="M74" s="2" t="str">
        <f>IF(C74="","",IF(_xlfn.IFNA(VLOOKUP(C74,BaseDatos[[#All],[Llave]:[Por Definir4]],17,0),"No encontrado")="","-",_xlfn.IFNA(VLOOKUP(C74,BaseDatos[[#All],[Llave]:[Objetivo Geográfico]],17,0),"-")))</f>
        <v/>
      </c>
    </row>
    <row r="75" spans="1:13" x14ac:dyDescent="0.35">
      <c r="A75" s="44"/>
      <c r="B75" s="46"/>
      <c r="C75" s="44"/>
      <c r="D75" s="46"/>
      <c r="E75" s="43" t="str">
        <f>IF(C75="","",IF(_xlfn.IFNA(VLOOKUP(C75,BaseDatos[[#All],[Llave]:[Objetivo Geográfico]],6,0),"No encontrado")="","-",_xlfn.IFNA(VLOOKUP(C75,BaseDatos[[#All],[Llave]:[Objetivo Geográfico]],6,0),"-")))</f>
        <v/>
      </c>
      <c r="F75" s="45" t="str">
        <f>IF(C75="","",IF(_xlfn.IFNA(VLOOKUP(C75,BaseDatos[[#All],[Llave]:[Por Definir4]],13,0),"No encontrado")="","-",_xlfn.IFNA(VLOOKUP(C75,BaseDatos[[#All],[Llave]:[Por Definir4]],13,0),"-")))</f>
        <v/>
      </c>
      <c r="G75" s="43" t="str">
        <f>IF(C75="","",IF(_xlfn.IFNA(VLOOKUP(C75,BaseDatos[[#All],[Llave]:[Objetivo Geográfico]],2,0),"No disponible en la Base de Datos")="","-",_xlfn.IFNA(VLOOKUP(C75,BaseDatos[[#All],[Llave]:[Objetivo Geográfico]],2,0),"No disponible en la Base de Datos")))</f>
        <v/>
      </c>
      <c r="H75" s="43" t="str">
        <f>IF(C75="","",IF(_xlfn.IFNA(VLOOKUP(C75,BaseDatos[[#All],[Llave]:[Objetivo Geográfico]],11,0),"No encontrado")="","-",_xlfn.IFNA(VLOOKUP(C75,BaseDatos[[#All],[Llave]:[Objetivo Geográfico]],11,0),"-")))</f>
        <v/>
      </c>
      <c r="I75" s="43" t="str">
        <f>IF(C75="","",IF(_xlfn.IFNA(VLOOKUP(C75,BaseDatos[[#All],[Llave]:[Objetivo Geográfico]],12,0),"No encontrado")="","-",_xlfn.IFNA(VLOOKUP(C75,BaseDatos[[#All],[Llave]:[Objetivo Geográfico]],12,0),"-")))</f>
        <v/>
      </c>
      <c r="J75" s="2" t="str">
        <f>IF(C75="","",IF(_xlfn.IFNA(VLOOKUP(C75,BaseDatos[[#All],[Llave]:[Por Definir4]],14,0),"No encontrado")="","-",_xlfn.IFNA(VLOOKUP(C75,BaseDatos[[#All],[Llave]:[Objetivo Geográfico]],14,0),"-")))</f>
        <v/>
      </c>
      <c r="K75" s="2" t="str">
        <f>IF(C75="","",IF(_xlfn.IFNA(VLOOKUP(C75,BaseDatos[[#All],[Llave]:[Por Definir4]],15,0),"No encontrado")="","-",_xlfn.IFNA(VLOOKUP(C75,BaseDatos[[#All],[Llave]:[Objetivo Geográfico]],15,0),"-")))</f>
        <v/>
      </c>
      <c r="L75" s="2" t="str">
        <f>IF(C75="","",IF(_xlfn.IFNA(VLOOKUP(C75,BaseDatos[[#All],[Llave]:[Por Definir4]],16,0),"No encontrado")="","-",_xlfn.IFNA(VLOOKUP(C75,BaseDatos[[#All],[Llave]:[Objetivo Geográfico]],16,0),"-")))</f>
        <v/>
      </c>
      <c r="M75" s="2" t="str">
        <f>IF(C75="","",IF(_xlfn.IFNA(VLOOKUP(C75,BaseDatos[[#All],[Llave]:[Por Definir4]],17,0),"No encontrado")="","-",_xlfn.IFNA(VLOOKUP(C75,BaseDatos[[#All],[Llave]:[Objetivo Geográfico]],17,0),"-")))</f>
        <v/>
      </c>
    </row>
    <row r="76" spans="1:13" x14ac:dyDescent="0.35">
      <c r="A76" s="44"/>
      <c r="B76" s="46"/>
      <c r="C76" s="44"/>
      <c r="D76" s="46"/>
      <c r="E76" s="43" t="str">
        <f>IF(C76="","",IF(_xlfn.IFNA(VLOOKUP(C76,BaseDatos[[#All],[Llave]:[Objetivo Geográfico]],6,0),"No encontrado")="","-",_xlfn.IFNA(VLOOKUP(C76,BaseDatos[[#All],[Llave]:[Objetivo Geográfico]],6,0),"-")))</f>
        <v/>
      </c>
      <c r="F76" s="45" t="str">
        <f>IF(C76="","",IF(_xlfn.IFNA(VLOOKUP(C76,BaseDatos[[#All],[Llave]:[Por Definir4]],13,0),"No encontrado")="","-",_xlfn.IFNA(VLOOKUP(C76,BaseDatos[[#All],[Llave]:[Por Definir4]],13,0),"-")))</f>
        <v/>
      </c>
      <c r="G76" s="43" t="str">
        <f>IF(C76="","",IF(_xlfn.IFNA(VLOOKUP(C76,BaseDatos[[#All],[Llave]:[Objetivo Geográfico]],2,0),"No disponible en la Base de Datos")="","-",_xlfn.IFNA(VLOOKUP(C76,BaseDatos[[#All],[Llave]:[Objetivo Geográfico]],2,0),"No disponible en la Base de Datos")))</f>
        <v/>
      </c>
      <c r="H76" s="43" t="str">
        <f>IF(C76="","",IF(_xlfn.IFNA(VLOOKUP(C76,BaseDatos[[#All],[Llave]:[Objetivo Geográfico]],11,0),"No encontrado")="","-",_xlfn.IFNA(VLOOKUP(C76,BaseDatos[[#All],[Llave]:[Objetivo Geográfico]],11,0),"-")))</f>
        <v/>
      </c>
      <c r="I76" s="43" t="str">
        <f>IF(C76="","",IF(_xlfn.IFNA(VLOOKUP(C76,BaseDatos[[#All],[Llave]:[Objetivo Geográfico]],12,0),"No encontrado")="","-",_xlfn.IFNA(VLOOKUP(C76,BaseDatos[[#All],[Llave]:[Objetivo Geográfico]],12,0),"-")))</f>
        <v/>
      </c>
      <c r="J76" s="2" t="str">
        <f>IF(C76="","",IF(_xlfn.IFNA(VLOOKUP(C76,BaseDatos[[#All],[Llave]:[Por Definir4]],14,0),"No encontrado")="","-",_xlfn.IFNA(VLOOKUP(C76,BaseDatos[[#All],[Llave]:[Objetivo Geográfico]],14,0),"-")))</f>
        <v/>
      </c>
      <c r="K76" s="2" t="str">
        <f>IF(C76="","",IF(_xlfn.IFNA(VLOOKUP(C76,BaseDatos[[#All],[Llave]:[Por Definir4]],15,0),"No encontrado")="","-",_xlfn.IFNA(VLOOKUP(C76,BaseDatos[[#All],[Llave]:[Objetivo Geográfico]],15,0),"-")))</f>
        <v/>
      </c>
      <c r="L76" s="2" t="str">
        <f>IF(C76="","",IF(_xlfn.IFNA(VLOOKUP(C76,BaseDatos[[#All],[Llave]:[Por Definir4]],16,0),"No encontrado")="","-",_xlfn.IFNA(VLOOKUP(C76,BaseDatos[[#All],[Llave]:[Objetivo Geográfico]],16,0),"-")))</f>
        <v/>
      </c>
      <c r="M76" s="2" t="str">
        <f>IF(C76="","",IF(_xlfn.IFNA(VLOOKUP(C76,BaseDatos[[#All],[Llave]:[Por Definir4]],17,0),"No encontrado")="","-",_xlfn.IFNA(VLOOKUP(C76,BaseDatos[[#All],[Llave]:[Objetivo Geográfico]],17,0),"-")))</f>
        <v/>
      </c>
    </row>
    <row r="77" spans="1:13" x14ac:dyDescent="0.35">
      <c r="A77" s="44"/>
      <c r="B77" s="46"/>
      <c r="C77" s="44"/>
      <c r="D77" s="46"/>
      <c r="E77" s="43" t="str">
        <f>IF(C77="","",IF(_xlfn.IFNA(VLOOKUP(C77,BaseDatos[[#All],[Llave]:[Objetivo Geográfico]],6,0),"No encontrado")="","-",_xlfn.IFNA(VLOOKUP(C77,BaseDatos[[#All],[Llave]:[Objetivo Geográfico]],6,0),"-")))</f>
        <v/>
      </c>
      <c r="F77" s="45" t="str">
        <f>IF(C77="","",IF(_xlfn.IFNA(VLOOKUP(C77,BaseDatos[[#All],[Llave]:[Por Definir4]],13,0),"No encontrado")="","-",_xlfn.IFNA(VLOOKUP(C77,BaseDatos[[#All],[Llave]:[Por Definir4]],13,0),"-")))</f>
        <v/>
      </c>
      <c r="G77" s="43" t="str">
        <f>IF(C77="","",IF(_xlfn.IFNA(VLOOKUP(C77,BaseDatos[[#All],[Llave]:[Objetivo Geográfico]],2,0),"No disponible en la Base de Datos")="","-",_xlfn.IFNA(VLOOKUP(C77,BaseDatos[[#All],[Llave]:[Objetivo Geográfico]],2,0),"No disponible en la Base de Datos")))</f>
        <v/>
      </c>
      <c r="H77" s="43" t="str">
        <f>IF(C77="","",IF(_xlfn.IFNA(VLOOKUP(C77,BaseDatos[[#All],[Llave]:[Objetivo Geográfico]],11,0),"No encontrado")="","-",_xlfn.IFNA(VLOOKUP(C77,BaseDatos[[#All],[Llave]:[Objetivo Geográfico]],11,0),"-")))</f>
        <v/>
      </c>
      <c r="I77" s="43" t="str">
        <f>IF(C77="","",IF(_xlfn.IFNA(VLOOKUP(C77,BaseDatos[[#All],[Llave]:[Objetivo Geográfico]],12,0),"No encontrado")="","-",_xlfn.IFNA(VLOOKUP(C77,BaseDatos[[#All],[Llave]:[Objetivo Geográfico]],12,0),"-")))</f>
        <v/>
      </c>
      <c r="J77" s="2" t="str">
        <f>IF(C77="","",IF(_xlfn.IFNA(VLOOKUP(C77,BaseDatos[[#All],[Llave]:[Por Definir4]],14,0),"No encontrado")="","-",_xlfn.IFNA(VLOOKUP(C77,BaseDatos[[#All],[Llave]:[Objetivo Geográfico]],14,0),"-")))</f>
        <v/>
      </c>
      <c r="K77" s="2" t="str">
        <f>IF(C77="","",IF(_xlfn.IFNA(VLOOKUP(C77,BaseDatos[[#All],[Llave]:[Por Definir4]],15,0),"No encontrado")="","-",_xlfn.IFNA(VLOOKUP(C77,BaseDatos[[#All],[Llave]:[Objetivo Geográfico]],15,0),"-")))</f>
        <v/>
      </c>
      <c r="L77" s="2" t="str">
        <f>IF(C77="","",IF(_xlfn.IFNA(VLOOKUP(C77,BaseDatos[[#All],[Llave]:[Por Definir4]],16,0),"No encontrado")="","-",_xlfn.IFNA(VLOOKUP(C77,BaseDatos[[#All],[Llave]:[Objetivo Geográfico]],16,0),"-")))</f>
        <v/>
      </c>
      <c r="M77" s="2" t="str">
        <f>IF(C77="","",IF(_xlfn.IFNA(VLOOKUP(C77,BaseDatos[[#All],[Llave]:[Por Definir4]],17,0),"No encontrado")="","-",_xlfn.IFNA(VLOOKUP(C77,BaseDatos[[#All],[Llave]:[Objetivo Geográfico]],17,0),"-")))</f>
        <v/>
      </c>
    </row>
    <row r="78" spans="1:13" x14ac:dyDescent="0.35">
      <c r="A78" s="44"/>
      <c r="B78" s="46"/>
      <c r="C78" s="44"/>
      <c r="D78" s="46"/>
      <c r="E78" s="43" t="str">
        <f>IF(C78="","",IF(_xlfn.IFNA(VLOOKUP(C78,BaseDatos[[#All],[Llave]:[Objetivo Geográfico]],6,0),"No encontrado")="","-",_xlfn.IFNA(VLOOKUP(C78,BaseDatos[[#All],[Llave]:[Objetivo Geográfico]],6,0),"-")))</f>
        <v/>
      </c>
      <c r="F78" s="45" t="str">
        <f>IF(C78="","",IF(_xlfn.IFNA(VLOOKUP(C78,BaseDatos[[#All],[Llave]:[Por Definir4]],13,0),"No encontrado")="","-",_xlfn.IFNA(VLOOKUP(C78,BaseDatos[[#All],[Llave]:[Por Definir4]],13,0),"-")))</f>
        <v/>
      </c>
      <c r="G78" s="43" t="str">
        <f>IF(C78="","",IF(_xlfn.IFNA(VLOOKUP(C78,BaseDatos[[#All],[Llave]:[Objetivo Geográfico]],2,0),"No disponible en la Base de Datos")="","-",_xlfn.IFNA(VLOOKUP(C78,BaseDatos[[#All],[Llave]:[Objetivo Geográfico]],2,0),"No disponible en la Base de Datos")))</f>
        <v/>
      </c>
      <c r="H78" s="43" t="str">
        <f>IF(C78="","",IF(_xlfn.IFNA(VLOOKUP(C78,BaseDatos[[#All],[Llave]:[Objetivo Geográfico]],11,0),"No encontrado")="","-",_xlfn.IFNA(VLOOKUP(C78,BaseDatos[[#All],[Llave]:[Objetivo Geográfico]],11,0),"-")))</f>
        <v/>
      </c>
      <c r="I78" s="43" t="str">
        <f>IF(C78="","",IF(_xlfn.IFNA(VLOOKUP(C78,BaseDatos[[#All],[Llave]:[Objetivo Geográfico]],12,0),"No encontrado")="","-",_xlfn.IFNA(VLOOKUP(C78,BaseDatos[[#All],[Llave]:[Objetivo Geográfico]],12,0),"-")))</f>
        <v/>
      </c>
      <c r="J78" s="2" t="str">
        <f>IF(C78="","",IF(_xlfn.IFNA(VLOOKUP(C78,BaseDatos[[#All],[Llave]:[Por Definir4]],14,0),"No encontrado")="","-",_xlfn.IFNA(VLOOKUP(C78,BaseDatos[[#All],[Llave]:[Objetivo Geográfico]],14,0),"-")))</f>
        <v/>
      </c>
      <c r="K78" s="2" t="str">
        <f>IF(C78="","",IF(_xlfn.IFNA(VLOOKUP(C78,BaseDatos[[#All],[Llave]:[Por Definir4]],15,0),"No encontrado")="","-",_xlfn.IFNA(VLOOKUP(C78,BaseDatos[[#All],[Llave]:[Objetivo Geográfico]],15,0),"-")))</f>
        <v/>
      </c>
      <c r="L78" s="2" t="str">
        <f>IF(C78="","",IF(_xlfn.IFNA(VLOOKUP(C78,BaseDatos[[#All],[Llave]:[Por Definir4]],16,0),"No encontrado")="","-",_xlfn.IFNA(VLOOKUP(C78,BaseDatos[[#All],[Llave]:[Objetivo Geográfico]],16,0),"-")))</f>
        <v/>
      </c>
      <c r="M78" s="2" t="str">
        <f>IF(C78="","",IF(_xlfn.IFNA(VLOOKUP(C78,BaseDatos[[#All],[Llave]:[Por Definir4]],17,0),"No encontrado")="","-",_xlfn.IFNA(VLOOKUP(C78,BaseDatos[[#All],[Llave]:[Objetivo Geográfico]],17,0),"-")))</f>
        <v/>
      </c>
    </row>
    <row r="79" spans="1:13" x14ac:dyDescent="0.35">
      <c r="A79" s="44"/>
      <c r="B79" s="46"/>
      <c r="C79" s="44"/>
      <c r="D79" s="46"/>
      <c r="E79" s="43" t="str">
        <f>IF(C79="","",IF(_xlfn.IFNA(VLOOKUP(C79,BaseDatos[[#All],[Llave]:[Objetivo Geográfico]],6,0),"No encontrado")="","-",_xlfn.IFNA(VLOOKUP(C79,BaseDatos[[#All],[Llave]:[Objetivo Geográfico]],6,0),"-")))</f>
        <v/>
      </c>
      <c r="F79" s="45" t="str">
        <f>IF(C79="","",IF(_xlfn.IFNA(VLOOKUP(C79,BaseDatos[[#All],[Llave]:[Por Definir4]],13,0),"No encontrado")="","-",_xlfn.IFNA(VLOOKUP(C79,BaseDatos[[#All],[Llave]:[Por Definir4]],13,0),"-")))</f>
        <v/>
      </c>
      <c r="G79" s="43" t="str">
        <f>IF(C79="","",IF(_xlfn.IFNA(VLOOKUP(C79,BaseDatos[[#All],[Llave]:[Objetivo Geográfico]],2,0),"No disponible en la Base de Datos")="","-",_xlfn.IFNA(VLOOKUP(C79,BaseDatos[[#All],[Llave]:[Objetivo Geográfico]],2,0),"No disponible en la Base de Datos")))</f>
        <v/>
      </c>
      <c r="H79" s="43" t="str">
        <f>IF(C79="","",IF(_xlfn.IFNA(VLOOKUP(C79,BaseDatos[[#All],[Llave]:[Objetivo Geográfico]],11,0),"No encontrado")="","-",_xlfn.IFNA(VLOOKUP(C79,BaseDatos[[#All],[Llave]:[Objetivo Geográfico]],11,0),"-")))</f>
        <v/>
      </c>
      <c r="I79" s="43" t="str">
        <f>IF(C79="","",IF(_xlfn.IFNA(VLOOKUP(C79,BaseDatos[[#All],[Llave]:[Objetivo Geográfico]],12,0),"No encontrado")="","-",_xlfn.IFNA(VLOOKUP(C79,BaseDatos[[#All],[Llave]:[Objetivo Geográfico]],12,0),"-")))</f>
        <v/>
      </c>
      <c r="J79" s="2" t="str">
        <f>IF(C79="","",IF(_xlfn.IFNA(VLOOKUP(C79,BaseDatos[[#All],[Llave]:[Por Definir4]],14,0),"No encontrado")="","-",_xlfn.IFNA(VLOOKUP(C79,BaseDatos[[#All],[Llave]:[Objetivo Geográfico]],14,0),"-")))</f>
        <v/>
      </c>
      <c r="K79" s="2" t="str">
        <f>IF(C79="","",IF(_xlfn.IFNA(VLOOKUP(C79,BaseDatos[[#All],[Llave]:[Por Definir4]],15,0),"No encontrado")="","-",_xlfn.IFNA(VLOOKUP(C79,BaseDatos[[#All],[Llave]:[Objetivo Geográfico]],15,0),"-")))</f>
        <v/>
      </c>
      <c r="L79" s="2" t="str">
        <f>IF(C79="","",IF(_xlfn.IFNA(VLOOKUP(C79,BaseDatos[[#All],[Llave]:[Por Definir4]],16,0),"No encontrado")="","-",_xlfn.IFNA(VLOOKUP(C79,BaseDatos[[#All],[Llave]:[Objetivo Geográfico]],16,0),"-")))</f>
        <v/>
      </c>
      <c r="M79" s="2" t="str">
        <f>IF(C79="","",IF(_xlfn.IFNA(VLOOKUP(C79,BaseDatos[[#All],[Llave]:[Por Definir4]],17,0),"No encontrado")="","-",_xlfn.IFNA(VLOOKUP(C79,BaseDatos[[#All],[Llave]:[Objetivo Geográfico]],17,0),"-")))</f>
        <v/>
      </c>
    </row>
    <row r="80" spans="1:13" x14ac:dyDescent="0.35">
      <c r="A80" s="44"/>
      <c r="B80" s="46"/>
      <c r="C80" s="44"/>
      <c r="D80" s="46"/>
      <c r="E80" s="43" t="str">
        <f>IF(C80="","",IF(_xlfn.IFNA(VLOOKUP(C80,BaseDatos[[#All],[Llave]:[Objetivo Geográfico]],6,0),"No encontrado")="","-",_xlfn.IFNA(VLOOKUP(C80,BaseDatos[[#All],[Llave]:[Objetivo Geográfico]],6,0),"-")))</f>
        <v/>
      </c>
      <c r="F80" s="45" t="str">
        <f>IF(C80="","",IF(_xlfn.IFNA(VLOOKUP(C80,BaseDatos[[#All],[Llave]:[Por Definir4]],13,0),"No encontrado")="","-",_xlfn.IFNA(VLOOKUP(C80,BaseDatos[[#All],[Llave]:[Por Definir4]],13,0),"-")))</f>
        <v/>
      </c>
      <c r="G80" s="43" t="str">
        <f>IF(C80="","",IF(_xlfn.IFNA(VLOOKUP(C80,BaseDatos[[#All],[Llave]:[Objetivo Geográfico]],2,0),"No disponible en la Base de Datos")="","-",_xlfn.IFNA(VLOOKUP(C80,BaseDatos[[#All],[Llave]:[Objetivo Geográfico]],2,0),"No disponible en la Base de Datos")))</f>
        <v/>
      </c>
      <c r="H80" s="43" t="str">
        <f>IF(C80="","",IF(_xlfn.IFNA(VLOOKUP(C80,BaseDatos[[#All],[Llave]:[Objetivo Geográfico]],11,0),"No encontrado")="","-",_xlfn.IFNA(VLOOKUP(C80,BaseDatos[[#All],[Llave]:[Objetivo Geográfico]],11,0),"-")))</f>
        <v/>
      </c>
      <c r="I80" s="43" t="str">
        <f>IF(C80="","",IF(_xlfn.IFNA(VLOOKUP(C80,BaseDatos[[#All],[Llave]:[Objetivo Geográfico]],12,0),"No encontrado")="","-",_xlfn.IFNA(VLOOKUP(C80,BaseDatos[[#All],[Llave]:[Objetivo Geográfico]],12,0),"-")))</f>
        <v/>
      </c>
      <c r="J80" s="2" t="str">
        <f>IF(C80="","",IF(_xlfn.IFNA(VLOOKUP(C80,BaseDatos[[#All],[Llave]:[Por Definir4]],14,0),"No encontrado")="","-",_xlfn.IFNA(VLOOKUP(C80,BaseDatos[[#All],[Llave]:[Objetivo Geográfico]],14,0),"-")))</f>
        <v/>
      </c>
      <c r="K80" s="2" t="str">
        <f>IF(C80="","",IF(_xlfn.IFNA(VLOOKUP(C80,BaseDatos[[#All],[Llave]:[Por Definir4]],15,0),"No encontrado")="","-",_xlfn.IFNA(VLOOKUP(C80,BaseDatos[[#All],[Llave]:[Objetivo Geográfico]],15,0),"-")))</f>
        <v/>
      </c>
      <c r="L80" s="2" t="str">
        <f>IF(C80="","",IF(_xlfn.IFNA(VLOOKUP(C80,BaseDatos[[#All],[Llave]:[Por Definir4]],16,0),"No encontrado")="","-",_xlfn.IFNA(VLOOKUP(C80,BaseDatos[[#All],[Llave]:[Objetivo Geográfico]],16,0),"-")))</f>
        <v/>
      </c>
      <c r="M80" s="2" t="str">
        <f>IF(C80="","",IF(_xlfn.IFNA(VLOOKUP(C80,BaseDatos[[#All],[Llave]:[Por Definir4]],17,0),"No encontrado")="","-",_xlfn.IFNA(VLOOKUP(C80,BaseDatos[[#All],[Llave]:[Objetivo Geográfico]],17,0),"-")))</f>
        <v/>
      </c>
    </row>
    <row r="81" spans="1:13" x14ac:dyDescent="0.35">
      <c r="A81" s="44"/>
      <c r="B81" s="46"/>
      <c r="C81" s="44"/>
      <c r="D81" s="46"/>
      <c r="E81" s="43" t="str">
        <f>IF(C81="","",IF(_xlfn.IFNA(VLOOKUP(C81,BaseDatos[[#All],[Llave]:[Objetivo Geográfico]],6,0),"No encontrado")="","-",_xlfn.IFNA(VLOOKUP(C81,BaseDatos[[#All],[Llave]:[Objetivo Geográfico]],6,0),"-")))</f>
        <v/>
      </c>
      <c r="F81" s="45" t="str">
        <f>IF(C81="","",IF(_xlfn.IFNA(VLOOKUP(C81,BaseDatos[[#All],[Llave]:[Por Definir4]],13,0),"No encontrado")="","-",_xlfn.IFNA(VLOOKUP(C81,BaseDatos[[#All],[Llave]:[Por Definir4]],13,0),"-")))</f>
        <v/>
      </c>
      <c r="G81" s="43" t="str">
        <f>IF(C81="","",IF(_xlfn.IFNA(VLOOKUP(C81,BaseDatos[[#All],[Llave]:[Objetivo Geográfico]],2,0),"No disponible en la Base de Datos")="","-",_xlfn.IFNA(VLOOKUP(C81,BaseDatos[[#All],[Llave]:[Objetivo Geográfico]],2,0),"No disponible en la Base de Datos")))</f>
        <v/>
      </c>
      <c r="H81" s="43" t="str">
        <f>IF(C81="","",IF(_xlfn.IFNA(VLOOKUP(C81,BaseDatos[[#All],[Llave]:[Objetivo Geográfico]],11,0),"No encontrado")="","-",_xlfn.IFNA(VLOOKUP(C81,BaseDatos[[#All],[Llave]:[Objetivo Geográfico]],11,0),"-")))</f>
        <v/>
      </c>
      <c r="I81" s="43" t="str">
        <f>IF(C81="","",IF(_xlfn.IFNA(VLOOKUP(C81,BaseDatos[[#All],[Llave]:[Objetivo Geográfico]],12,0),"No encontrado")="","-",_xlfn.IFNA(VLOOKUP(C81,BaseDatos[[#All],[Llave]:[Objetivo Geográfico]],12,0),"-")))</f>
        <v/>
      </c>
      <c r="J81" s="2" t="str">
        <f>IF(C81="","",IF(_xlfn.IFNA(VLOOKUP(C81,BaseDatos[[#All],[Llave]:[Por Definir4]],14,0),"No encontrado")="","-",_xlfn.IFNA(VLOOKUP(C81,BaseDatos[[#All],[Llave]:[Objetivo Geográfico]],14,0),"-")))</f>
        <v/>
      </c>
      <c r="K81" s="2" t="str">
        <f>IF(C81="","",IF(_xlfn.IFNA(VLOOKUP(C81,BaseDatos[[#All],[Llave]:[Por Definir4]],15,0),"No encontrado")="","-",_xlfn.IFNA(VLOOKUP(C81,BaseDatos[[#All],[Llave]:[Objetivo Geográfico]],15,0),"-")))</f>
        <v/>
      </c>
      <c r="L81" s="2" t="str">
        <f>IF(C81="","",IF(_xlfn.IFNA(VLOOKUP(C81,BaseDatos[[#All],[Llave]:[Por Definir4]],16,0),"No encontrado")="","-",_xlfn.IFNA(VLOOKUP(C81,BaseDatos[[#All],[Llave]:[Objetivo Geográfico]],16,0),"-")))</f>
        <v/>
      </c>
      <c r="M81" s="2" t="str">
        <f>IF(C81="","",IF(_xlfn.IFNA(VLOOKUP(C81,BaseDatos[[#All],[Llave]:[Por Definir4]],17,0),"No encontrado")="","-",_xlfn.IFNA(VLOOKUP(C81,BaseDatos[[#All],[Llave]:[Objetivo Geográfico]],17,0),"-")))</f>
        <v/>
      </c>
    </row>
    <row r="82" spans="1:13" x14ac:dyDescent="0.35">
      <c r="A82" s="44"/>
      <c r="B82" s="46"/>
      <c r="C82" s="44"/>
      <c r="D82" s="46"/>
      <c r="E82" s="43" t="str">
        <f>IF(C82="","",IF(_xlfn.IFNA(VLOOKUP(C82,BaseDatos[[#All],[Llave]:[Objetivo Geográfico]],6,0),"No encontrado")="","-",_xlfn.IFNA(VLOOKUP(C82,BaseDatos[[#All],[Llave]:[Objetivo Geográfico]],6,0),"-")))</f>
        <v/>
      </c>
      <c r="F82" s="45" t="str">
        <f>IF(C82="","",IF(_xlfn.IFNA(VLOOKUP(C82,BaseDatos[[#All],[Llave]:[Por Definir4]],13,0),"No encontrado")="","-",_xlfn.IFNA(VLOOKUP(C82,BaseDatos[[#All],[Llave]:[Por Definir4]],13,0),"-")))</f>
        <v/>
      </c>
      <c r="G82" s="43" t="str">
        <f>IF(C82="","",IF(_xlfn.IFNA(VLOOKUP(C82,BaseDatos[[#All],[Llave]:[Objetivo Geográfico]],2,0),"No disponible en la Base de Datos")="","-",_xlfn.IFNA(VLOOKUP(C82,BaseDatos[[#All],[Llave]:[Objetivo Geográfico]],2,0),"No disponible en la Base de Datos")))</f>
        <v/>
      </c>
      <c r="H82" s="43" t="str">
        <f>IF(C82="","",IF(_xlfn.IFNA(VLOOKUP(C82,BaseDatos[[#All],[Llave]:[Objetivo Geográfico]],11,0),"No encontrado")="","-",_xlfn.IFNA(VLOOKUP(C82,BaseDatos[[#All],[Llave]:[Objetivo Geográfico]],11,0),"-")))</f>
        <v/>
      </c>
      <c r="I82" s="43" t="str">
        <f>IF(C82="","",IF(_xlfn.IFNA(VLOOKUP(C82,BaseDatos[[#All],[Llave]:[Objetivo Geográfico]],12,0),"No encontrado")="","-",_xlfn.IFNA(VLOOKUP(C82,BaseDatos[[#All],[Llave]:[Objetivo Geográfico]],12,0),"-")))</f>
        <v/>
      </c>
      <c r="J82" s="2" t="str">
        <f>IF(C82="","",IF(_xlfn.IFNA(VLOOKUP(C82,BaseDatos[[#All],[Llave]:[Por Definir4]],14,0),"No encontrado")="","-",_xlfn.IFNA(VLOOKUP(C82,BaseDatos[[#All],[Llave]:[Objetivo Geográfico]],14,0),"-")))</f>
        <v/>
      </c>
      <c r="K82" s="2" t="str">
        <f>IF(C82="","",IF(_xlfn.IFNA(VLOOKUP(C82,BaseDatos[[#All],[Llave]:[Por Definir4]],15,0),"No encontrado")="","-",_xlfn.IFNA(VLOOKUP(C82,BaseDatos[[#All],[Llave]:[Objetivo Geográfico]],15,0),"-")))</f>
        <v/>
      </c>
      <c r="L82" s="2" t="str">
        <f>IF(C82="","",IF(_xlfn.IFNA(VLOOKUP(C82,BaseDatos[[#All],[Llave]:[Por Definir4]],16,0),"No encontrado")="","-",_xlfn.IFNA(VLOOKUP(C82,BaseDatos[[#All],[Llave]:[Objetivo Geográfico]],16,0),"-")))</f>
        <v/>
      </c>
      <c r="M82" s="2" t="str">
        <f>IF(C82="","",IF(_xlfn.IFNA(VLOOKUP(C82,BaseDatos[[#All],[Llave]:[Por Definir4]],17,0),"No encontrado")="","-",_xlfn.IFNA(VLOOKUP(C82,BaseDatos[[#All],[Llave]:[Objetivo Geográfico]],17,0),"-")))</f>
        <v/>
      </c>
    </row>
    <row r="83" spans="1:13" x14ac:dyDescent="0.35">
      <c r="A83" s="44"/>
      <c r="B83" s="46"/>
      <c r="C83" s="44"/>
      <c r="D83" s="46"/>
      <c r="E83" s="43" t="str">
        <f>IF(C83="","",IF(_xlfn.IFNA(VLOOKUP(C83,BaseDatos[[#All],[Llave]:[Objetivo Geográfico]],6,0),"No encontrado")="","-",_xlfn.IFNA(VLOOKUP(C83,BaseDatos[[#All],[Llave]:[Objetivo Geográfico]],6,0),"-")))</f>
        <v/>
      </c>
      <c r="F83" s="45" t="str">
        <f>IF(C83="","",IF(_xlfn.IFNA(VLOOKUP(C83,BaseDatos[[#All],[Llave]:[Por Definir4]],13,0),"No encontrado")="","-",_xlfn.IFNA(VLOOKUP(C83,BaseDatos[[#All],[Llave]:[Por Definir4]],13,0),"-")))</f>
        <v/>
      </c>
      <c r="G83" s="43" t="str">
        <f>IF(C83="","",IF(_xlfn.IFNA(VLOOKUP(C83,BaseDatos[[#All],[Llave]:[Objetivo Geográfico]],2,0),"No disponible en la Base de Datos")="","-",_xlfn.IFNA(VLOOKUP(C83,BaseDatos[[#All],[Llave]:[Objetivo Geográfico]],2,0),"No disponible en la Base de Datos")))</f>
        <v/>
      </c>
      <c r="H83" s="43" t="str">
        <f>IF(C83="","",IF(_xlfn.IFNA(VLOOKUP(C83,BaseDatos[[#All],[Llave]:[Objetivo Geográfico]],11,0),"No encontrado")="","-",_xlfn.IFNA(VLOOKUP(C83,BaseDatos[[#All],[Llave]:[Objetivo Geográfico]],11,0),"-")))</f>
        <v/>
      </c>
      <c r="I83" s="43" t="str">
        <f>IF(C83="","",IF(_xlfn.IFNA(VLOOKUP(C83,BaseDatos[[#All],[Llave]:[Objetivo Geográfico]],12,0),"No encontrado")="","-",_xlfn.IFNA(VLOOKUP(C83,BaseDatos[[#All],[Llave]:[Objetivo Geográfico]],12,0),"-")))</f>
        <v/>
      </c>
      <c r="J83" s="2" t="str">
        <f>IF(C83="","",IF(_xlfn.IFNA(VLOOKUP(C83,BaseDatos[[#All],[Llave]:[Por Definir4]],14,0),"No encontrado")="","-",_xlfn.IFNA(VLOOKUP(C83,BaseDatos[[#All],[Llave]:[Objetivo Geográfico]],14,0),"-")))</f>
        <v/>
      </c>
      <c r="K83" s="2" t="str">
        <f>IF(C83="","",IF(_xlfn.IFNA(VLOOKUP(C83,BaseDatos[[#All],[Llave]:[Por Definir4]],15,0),"No encontrado")="","-",_xlfn.IFNA(VLOOKUP(C83,BaseDatos[[#All],[Llave]:[Objetivo Geográfico]],15,0),"-")))</f>
        <v/>
      </c>
      <c r="L83" s="2" t="str">
        <f>IF(C83="","",IF(_xlfn.IFNA(VLOOKUP(C83,BaseDatos[[#All],[Llave]:[Por Definir4]],16,0),"No encontrado")="","-",_xlfn.IFNA(VLOOKUP(C83,BaseDatos[[#All],[Llave]:[Objetivo Geográfico]],16,0),"-")))</f>
        <v/>
      </c>
      <c r="M83" s="2" t="str">
        <f>IF(C83="","",IF(_xlfn.IFNA(VLOOKUP(C83,BaseDatos[[#All],[Llave]:[Por Definir4]],17,0),"No encontrado")="","-",_xlfn.IFNA(VLOOKUP(C83,BaseDatos[[#All],[Llave]:[Objetivo Geográfico]],17,0),"-")))</f>
        <v/>
      </c>
    </row>
    <row r="84" spans="1:13" x14ac:dyDescent="0.35">
      <c r="A84" s="44"/>
      <c r="B84" s="46"/>
      <c r="C84" s="44"/>
      <c r="D84" s="46"/>
      <c r="E84" s="43" t="str">
        <f>IF(C84="","",IF(_xlfn.IFNA(VLOOKUP(C84,BaseDatos[[#All],[Llave]:[Objetivo Geográfico]],6,0),"No encontrado")="","-",_xlfn.IFNA(VLOOKUP(C84,BaseDatos[[#All],[Llave]:[Objetivo Geográfico]],6,0),"-")))</f>
        <v/>
      </c>
      <c r="F84" s="45" t="str">
        <f>IF(C84="","",IF(_xlfn.IFNA(VLOOKUP(C84,BaseDatos[[#All],[Llave]:[Por Definir4]],13,0),"No encontrado")="","-",_xlfn.IFNA(VLOOKUP(C84,BaseDatos[[#All],[Llave]:[Por Definir4]],13,0),"-")))</f>
        <v/>
      </c>
      <c r="G84" s="43" t="str">
        <f>IF(C84="","",IF(_xlfn.IFNA(VLOOKUP(C84,BaseDatos[[#All],[Llave]:[Objetivo Geográfico]],2,0),"No disponible en la Base de Datos")="","-",_xlfn.IFNA(VLOOKUP(C84,BaseDatos[[#All],[Llave]:[Objetivo Geográfico]],2,0),"No disponible en la Base de Datos")))</f>
        <v/>
      </c>
      <c r="H84" s="43" t="str">
        <f>IF(C84="","",IF(_xlfn.IFNA(VLOOKUP(C84,BaseDatos[[#All],[Llave]:[Objetivo Geográfico]],11,0),"No encontrado")="","-",_xlfn.IFNA(VLOOKUP(C84,BaseDatos[[#All],[Llave]:[Objetivo Geográfico]],11,0),"-")))</f>
        <v/>
      </c>
      <c r="I84" s="43" t="str">
        <f>IF(C84="","",IF(_xlfn.IFNA(VLOOKUP(C84,BaseDatos[[#All],[Llave]:[Objetivo Geográfico]],12,0),"No encontrado")="","-",_xlfn.IFNA(VLOOKUP(C84,BaseDatos[[#All],[Llave]:[Objetivo Geográfico]],12,0),"-")))</f>
        <v/>
      </c>
      <c r="J84" s="2" t="str">
        <f>IF(C84="","",IF(_xlfn.IFNA(VLOOKUP(C84,BaseDatos[[#All],[Llave]:[Por Definir4]],14,0),"No encontrado")="","-",_xlfn.IFNA(VLOOKUP(C84,BaseDatos[[#All],[Llave]:[Objetivo Geográfico]],14,0),"-")))</f>
        <v/>
      </c>
      <c r="K84" s="2" t="str">
        <f>IF(C84="","",IF(_xlfn.IFNA(VLOOKUP(C84,BaseDatos[[#All],[Llave]:[Por Definir4]],15,0),"No encontrado")="","-",_xlfn.IFNA(VLOOKUP(C84,BaseDatos[[#All],[Llave]:[Objetivo Geográfico]],15,0),"-")))</f>
        <v/>
      </c>
      <c r="L84" s="2" t="str">
        <f>IF(C84="","",IF(_xlfn.IFNA(VLOOKUP(C84,BaseDatos[[#All],[Llave]:[Por Definir4]],16,0),"No encontrado")="","-",_xlfn.IFNA(VLOOKUP(C84,BaseDatos[[#All],[Llave]:[Objetivo Geográfico]],16,0),"-")))</f>
        <v/>
      </c>
      <c r="M84" s="2" t="str">
        <f>IF(C84="","",IF(_xlfn.IFNA(VLOOKUP(C84,BaseDatos[[#All],[Llave]:[Por Definir4]],17,0),"No encontrado")="","-",_xlfn.IFNA(VLOOKUP(C84,BaseDatos[[#All],[Llave]:[Objetivo Geográfico]],17,0),"-")))</f>
        <v/>
      </c>
    </row>
    <row r="85" spans="1:13" x14ac:dyDescent="0.35">
      <c r="A85" s="44"/>
      <c r="B85" s="46"/>
      <c r="C85" s="44"/>
      <c r="D85" s="46"/>
      <c r="E85" s="43" t="str">
        <f>IF(C85="","",IF(_xlfn.IFNA(VLOOKUP(C85,BaseDatos[[#All],[Llave]:[Objetivo Geográfico]],6,0),"No encontrado")="","-",_xlfn.IFNA(VLOOKUP(C85,BaseDatos[[#All],[Llave]:[Objetivo Geográfico]],6,0),"-")))</f>
        <v/>
      </c>
      <c r="F85" s="45" t="str">
        <f>IF(C85="","",IF(_xlfn.IFNA(VLOOKUP(C85,BaseDatos[[#All],[Llave]:[Por Definir4]],13,0),"No encontrado")="","-",_xlfn.IFNA(VLOOKUP(C85,BaseDatos[[#All],[Llave]:[Por Definir4]],13,0),"-")))</f>
        <v/>
      </c>
      <c r="G85" s="43" t="str">
        <f>IF(C85="","",IF(_xlfn.IFNA(VLOOKUP(C85,BaseDatos[[#All],[Llave]:[Objetivo Geográfico]],2,0),"No disponible en la Base de Datos")="","-",_xlfn.IFNA(VLOOKUP(C85,BaseDatos[[#All],[Llave]:[Objetivo Geográfico]],2,0),"No disponible en la Base de Datos")))</f>
        <v/>
      </c>
      <c r="H85" s="43" t="str">
        <f>IF(C85="","",IF(_xlfn.IFNA(VLOOKUP(C85,BaseDatos[[#All],[Llave]:[Objetivo Geográfico]],11,0),"No encontrado")="","-",_xlfn.IFNA(VLOOKUP(C85,BaseDatos[[#All],[Llave]:[Objetivo Geográfico]],11,0),"-")))</f>
        <v/>
      </c>
      <c r="I85" s="43" t="str">
        <f>IF(C85="","",IF(_xlfn.IFNA(VLOOKUP(C85,BaseDatos[[#All],[Llave]:[Objetivo Geográfico]],12,0),"No encontrado")="","-",_xlfn.IFNA(VLOOKUP(C85,BaseDatos[[#All],[Llave]:[Objetivo Geográfico]],12,0),"-")))</f>
        <v/>
      </c>
      <c r="J85" s="2" t="str">
        <f>IF(C85="","",IF(_xlfn.IFNA(VLOOKUP(C85,BaseDatos[[#All],[Llave]:[Por Definir4]],14,0),"No encontrado")="","-",_xlfn.IFNA(VLOOKUP(C85,BaseDatos[[#All],[Llave]:[Objetivo Geográfico]],14,0),"-")))</f>
        <v/>
      </c>
      <c r="K85" s="2" t="str">
        <f>IF(C85="","",IF(_xlfn.IFNA(VLOOKUP(C85,BaseDatos[[#All],[Llave]:[Por Definir4]],15,0),"No encontrado")="","-",_xlfn.IFNA(VLOOKUP(C85,BaseDatos[[#All],[Llave]:[Objetivo Geográfico]],15,0),"-")))</f>
        <v/>
      </c>
      <c r="L85" s="2" t="str">
        <f>IF(C85="","",IF(_xlfn.IFNA(VLOOKUP(C85,BaseDatos[[#All],[Llave]:[Por Definir4]],16,0),"No encontrado")="","-",_xlfn.IFNA(VLOOKUP(C85,BaseDatos[[#All],[Llave]:[Objetivo Geográfico]],16,0),"-")))</f>
        <v/>
      </c>
      <c r="M85" s="2" t="str">
        <f>IF(C85="","",IF(_xlfn.IFNA(VLOOKUP(C85,BaseDatos[[#All],[Llave]:[Por Definir4]],17,0),"No encontrado")="","-",_xlfn.IFNA(VLOOKUP(C85,BaseDatos[[#All],[Llave]:[Objetivo Geográfico]],17,0),"-")))</f>
        <v/>
      </c>
    </row>
    <row r="86" spans="1:13" x14ac:dyDescent="0.35">
      <c r="A86" s="44"/>
      <c r="B86" s="46"/>
      <c r="C86" s="44"/>
      <c r="D86" s="46"/>
      <c r="E86" s="43" t="str">
        <f>IF(C86="","",IF(_xlfn.IFNA(VLOOKUP(C86,BaseDatos[[#All],[Llave]:[Objetivo Geográfico]],6,0),"No encontrado")="","-",_xlfn.IFNA(VLOOKUP(C86,BaseDatos[[#All],[Llave]:[Objetivo Geográfico]],6,0),"-")))</f>
        <v/>
      </c>
      <c r="F86" s="45" t="str">
        <f>IF(C86="","",IF(_xlfn.IFNA(VLOOKUP(C86,BaseDatos[[#All],[Llave]:[Por Definir4]],13,0),"No encontrado")="","-",_xlfn.IFNA(VLOOKUP(C86,BaseDatos[[#All],[Llave]:[Por Definir4]],13,0),"-")))</f>
        <v/>
      </c>
      <c r="G86" s="43" t="str">
        <f>IF(C86="","",IF(_xlfn.IFNA(VLOOKUP(C86,BaseDatos[[#All],[Llave]:[Objetivo Geográfico]],2,0),"No disponible en la Base de Datos")="","-",_xlfn.IFNA(VLOOKUP(C86,BaseDatos[[#All],[Llave]:[Objetivo Geográfico]],2,0),"No disponible en la Base de Datos")))</f>
        <v/>
      </c>
      <c r="H86" s="43" t="str">
        <f>IF(C86="","",IF(_xlfn.IFNA(VLOOKUP(C86,BaseDatos[[#All],[Llave]:[Objetivo Geográfico]],11,0),"No encontrado")="","-",_xlfn.IFNA(VLOOKUP(C86,BaseDatos[[#All],[Llave]:[Objetivo Geográfico]],11,0),"-")))</f>
        <v/>
      </c>
      <c r="I86" s="43" t="str">
        <f>IF(C86="","",IF(_xlfn.IFNA(VLOOKUP(C86,BaseDatos[[#All],[Llave]:[Objetivo Geográfico]],12,0),"No encontrado")="","-",_xlfn.IFNA(VLOOKUP(C86,BaseDatos[[#All],[Llave]:[Objetivo Geográfico]],12,0),"-")))</f>
        <v/>
      </c>
      <c r="J86" s="2" t="str">
        <f>IF(C86="","",IF(_xlfn.IFNA(VLOOKUP(C86,BaseDatos[[#All],[Llave]:[Por Definir4]],14,0),"No encontrado")="","-",_xlfn.IFNA(VLOOKUP(C86,BaseDatos[[#All],[Llave]:[Objetivo Geográfico]],14,0),"-")))</f>
        <v/>
      </c>
      <c r="K86" s="2" t="str">
        <f>IF(C86="","",IF(_xlfn.IFNA(VLOOKUP(C86,BaseDatos[[#All],[Llave]:[Por Definir4]],15,0),"No encontrado")="","-",_xlfn.IFNA(VLOOKUP(C86,BaseDatos[[#All],[Llave]:[Objetivo Geográfico]],15,0),"-")))</f>
        <v/>
      </c>
      <c r="L86" s="2" t="str">
        <f>IF(C86="","",IF(_xlfn.IFNA(VLOOKUP(C86,BaseDatos[[#All],[Llave]:[Por Definir4]],16,0),"No encontrado")="","-",_xlfn.IFNA(VLOOKUP(C86,BaseDatos[[#All],[Llave]:[Objetivo Geográfico]],16,0),"-")))</f>
        <v/>
      </c>
      <c r="M86" s="2" t="str">
        <f>IF(C86="","",IF(_xlfn.IFNA(VLOOKUP(C86,BaseDatos[[#All],[Llave]:[Por Definir4]],17,0),"No encontrado")="","-",_xlfn.IFNA(VLOOKUP(C86,BaseDatos[[#All],[Llave]:[Objetivo Geográfico]],17,0),"-")))</f>
        <v/>
      </c>
    </row>
    <row r="87" spans="1:13" x14ac:dyDescent="0.35">
      <c r="A87" s="44"/>
      <c r="B87" s="46"/>
      <c r="C87" s="44"/>
      <c r="D87" s="46"/>
      <c r="E87" s="43" t="str">
        <f>IF(C87="","",IF(_xlfn.IFNA(VLOOKUP(C87,BaseDatos[[#All],[Llave]:[Objetivo Geográfico]],6,0),"No encontrado")="","-",_xlfn.IFNA(VLOOKUP(C87,BaseDatos[[#All],[Llave]:[Objetivo Geográfico]],6,0),"-")))</f>
        <v/>
      </c>
      <c r="F87" s="45" t="str">
        <f>IF(C87="","",IF(_xlfn.IFNA(VLOOKUP(C87,BaseDatos[[#All],[Llave]:[Por Definir4]],13,0),"No encontrado")="","-",_xlfn.IFNA(VLOOKUP(C87,BaseDatos[[#All],[Llave]:[Por Definir4]],13,0),"-")))</f>
        <v/>
      </c>
      <c r="G87" s="43" t="str">
        <f>IF(C87="","",IF(_xlfn.IFNA(VLOOKUP(C87,BaseDatos[[#All],[Llave]:[Objetivo Geográfico]],2,0),"No disponible en la Base de Datos")="","-",_xlfn.IFNA(VLOOKUP(C87,BaseDatos[[#All],[Llave]:[Objetivo Geográfico]],2,0),"No disponible en la Base de Datos")))</f>
        <v/>
      </c>
      <c r="H87" s="43" t="str">
        <f>IF(C87="","",IF(_xlfn.IFNA(VLOOKUP(C87,BaseDatos[[#All],[Llave]:[Objetivo Geográfico]],11,0),"No encontrado")="","-",_xlfn.IFNA(VLOOKUP(C87,BaseDatos[[#All],[Llave]:[Objetivo Geográfico]],11,0),"-")))</f>
        <v/>
      </c>
      <c r="I87" s="43" t="str">
        <f>IF(C87="","",IF(_xlfn.IFNA(VLOOKUP(C87,BaseDatos[[#All],[Llave]:[Objetivo Geográfico]],12,0),"No encontrado")="","-",_xlfn.IFNA(VLOOKUP(C87,BaseDatos[[#All],[Llave]:[Objetivo Geográfico]],12,0),"-")))</f>
        <v/>
      </c>
      <c r="J87" s="2" t="str">
        <f>IF(C87="","",IF(_xlfn.IFNA(VLOOKUP(C87,BaseDatos[[#All],[Llave]:[Por Definir4]],14,0),"No encontrado")="","-",_xlfn.IFNA(VLOOKUP(C87,BaseDatos[[#All],[Llave]:[Objetivo Geográfico]],14,0),"-")))</f>
        <v/>
      </c>
      <c r="K87" s="2" t="str">
        <f>IF(C87="","",IF(_xlfn.IFNA(VLOOKUP(C87,BaseDatos[[#All],[Llave]:[Por Definir4]],15,0),"No encontrado")="","-",_xlfn.IFNA(VLOOKUP(C87,BaseDatos[[#All],[Llave]:[Objetivo Geográfico]],15,0),"-")))</f>
        <v/>
      </c>
      <c r="L87" s="2" t="str">
        <f>IF(C87="","",IF(_xlfn.IFNA(VLOOKUP(C87,BaseDatos[[#All],[Llave]:[Por Definir4]],16,0),"No encontrado")="","-",_xlfn.IFNA(VLOOKUP(C87,BaseDatos[[#All],[Llave]:[Objetivo Geográfico]],16,0),"-")))</f>
        <v/>
      </c>
      <c r="M87" s="2" t="str">
        <f>IF(C87="","",IF(_xlfn.IFNA(VLOOKUP(C87,BaseDatos[[#All],[Llave]:[Por Definir4]],17,0),"No encontrado")="","-",_xlfn.IFNA(VLOOKUP(C87,BaseDatos[[#All],[Llave]:[Objetivo Geográfico]],17,0),"-")))</f>
        <v/>
      </c>
    </row>
    <row r="88" spans="1:13" x14ac:dyDescent="0.35">
      <c r="A88" s="44"/>
      <c r="B88" s="46"/>
      <c r="C88" s="44"/>
      <c r="D88" s="46"/>
      <c r="E88" s="43" t="str">
        <f>IF(C88="","",IF(_xlfn.IFNA(VLOOKUP(C88,BaseDatos[[#All],[Llave]:[Objetivo Geográfico]],6,0),"No encontrado")="","-",_xlfn.IFNA(VLOOKUP(C88,BaseDatos[[#All],[Llave]:[Objetivo Geográfico]],6,0),"-")))</f>
        <v/>
      </c>
      <c r="F88" s="45" t="str">
        <f>IF(C88="","",IF(_xlfn.IFNA(VLOOKUP(C88,BaseDatos[[#All],[Llave]:[Por Definir4]],13,0),"No encontrado")="","-",_xlfn.IFNA(VLOOKUP(C88,BaseDatos[[#All],[Llave]:[Por Definir4]],13,0),"-")))</f>
        <v/>
      </c>
      <c r="G88" s="43" t="str">
        <f>IF(C88="","",IF(_xlfn.IFNA(VLOOKUP(C88,BaseDatos[[#All],[Llave]:[Objetivo Geográfico]],2,0),"No disponible en la Base de Datos")="","-",_xlfn.IFNA(VLOOKUP(C88,BaseDatos[[#All],[Llave]:[Objetivo Geográfico]],2,0),"No disponible en la Base de Datos")))</f>
        <v/>
      </c>
      <c r="H88" s="43" t="str">
        <f>IF(C88="","",IF(_xlfn.IFNA(VLOOKUP(C88,BaseDatos[[#All],[Llave]:[Objetivo Geográfico]],11,0),"No encontrado")="","-",_xlfn.IFNA(VLOOKUP(C88,BaseDatos[[#All],[Llave]:[Objetivo Geográfico]],11,0),"-")))</f>
        <v/>
      </c>
      <c r="I88" s="43" t="str">
        <f>IF(C88="","",IF(_xlfn.IFNA(VLOOKUP(C88,BaseDatos[[#All],[Llave]:[Objetivo Geográfico]],12,0),"No encontrado")="","-",_xlfn.IFNA(VLOOKUP(C88,BaseDatos[[#All],[Llave]:[Objetivo Geográfico]],12,0),"-")))</f>
        <v/>
      </c>
      <c r="J88" s="2" t="str">
        <f>IF(C88="","",IF(_xlfn.IFNA(VLOOKUP(C88,BaseDatos[[#All],[Llave]:[Por Definir4]],14,0),"No encontrado")="","-",_xlfn.IFNA(VLOOKUP(C88,BaseDatos[[#All],[Llave]:[Objetivo Geográfico]],14,0),"-")))</f>
        <v/>
      </c>
      <c r="K88" s="2" t="str">
        <f>IF(C88="","",IF(_xlfn.IFNA(VLOOKUP(C88,BaseDatos[[#All],[Llave]:[Por Definir4]],15,0),"No encontrado")="","-",_xlfn.IFNA(VLOOKUP(C88,BaseDatos[[#All],[Llave]:[Objetivo Geográfico]],15,0),"-")))</f>
        <v/>
      </c>
      <c r="L88" s="2" t="str">
        <f>IF(C88="","",IF(_xlfn.IFNA(VLOOKUP(C88,BaseDatos[[#All],[Llave]:[Por Definir4]],16,0),"No encontrado")="","-",_xlfn.IFNA(VLOOKUP(C88,BaseDatos[[#All],[Llave]:[Objetivo Geográfico]],16,0),"-")))</f>
        <v/>
      </c>
      <c r="M88" s="2" t="str">
        <f>IF(C88="","",IF(_xlfn.IFNA(VLOOKUP(C88,BaseDatos[[#All],[Llave]:[Por Definir4]],17,0),"No encontrado")="","-",_xlfn.IFNA(VLOOKUP(C88,BaseDatos[[#All],[Llave]:[Objetivo Geográfico]],17,0),"-")))</f>
        <v/>
      </c>
    </row>
    <row r="89" spans="1:13" x14ac:dyDescent="0.35">
      <c r="A89" s="44"/>
      <c r="B89" s="46"/>
      <c r="C89" s="44"/>
      <c r="D89" s="46"/>
      <c r="E89" s="43" t="str">
        <f>IF(C89="","",IF(_xlfn.IFNA(VLOOKUP(C89,BaseDatos[[#All],[Llave]:[Objetivo Geográfico]],6,0),"No encontrado")="","-",_xlfn.IFNA(VLOOKUP(C89,BaseDatos[[#All],[Llave]:[Objetivo Geográfico]],6,0),"-")))</f>
        <v/>
      </c>
      <c r="F89" s="45" t="str">
        <f>IF(C89="","",IF(_xlfn.IFNA(VLOOKUP(C89,BaseDatos[[#All],[Llave]:[Por Definir4]],13,0),"No encontrado")="","-",_xlfn.IFNA(VLOOKUP(C89,BaseDatos[[#All],[Llave]:[Por Definir4]],13,0),"-")))</f>
        <v/>
      </c>
      <c r="G89" s="43" t="str">
        <f>IF(C89="","",IF(_xlfn.IFNA(VLOOKUP(C89,BaseDatos[[#All],[Llave]:[Objetivo Geográfico]],2,0),"No disponible en la Base de Datos")="","-",_xlfn.IFNA(VLOOKUP(C89,BaseDatos[[#All],[Llave]:[Objetivo Geográfico]],2,0),"No disponible en la Base de Datos")))</f>
        <v/>
      </c>
      <c r="H89" s="43" t="str">
        <f>IF(C89="","",IF(_xlfn.IFNA(VLOOKUP(C89,BaseDatos[[#All],[Llave]:[Objetivo Geográfico]],11,0),"No encontrado")="","-",_xlfn.IFNA(VLOOKUP(C89,BaseDatos[[#All],[Llave]:[Objetivo Geográfico]],11,0),"-")))</f>
        <v/>
      </c>
      <c r="I89" s="43" t="str">
        <f>IF(C89="","",IF(_xlfn.IFNA(VLOOKUP(C89,BaseDatos[[#All],[Llave]:[Objetivo Geográfico]],12,0),"No encontrado")="","-",_xlfn.IFNA(VLOOKUP(C89,BaseDatos[[#All],[Llave]:[Objetivo Geográfico]],12,0),"-")))</f>
        <v/>
      </c>
      <c r="J89" s="2" t="str">
        <f>IF(C89="","",IF(_xlfn.IFNA(VLOOKUP(C89,BaseDatos[[#All],[Llave]:[Por Definir4]],14,0),"No encontrado")="","-",_xlfn.IFNA(VLOOKUP(C89,BaseDatos[[#All],[Llave]:[Objetivo Geográfico]],14,0),"-")))</f>
        <v/>
      </c>
      <c r="K89" s="2" t="str">
        <f>IF(C89="","",IF(_xlfn.IFNA(VLOOKUP(C89,BaseDatos[[#All],[Llave]:[Por Definir4]],15,0),"No encontrado")="","-",_xlfn.IFNA(VLOOKUP(C89,BaseDatos[[#All],[Llave]:[Objetivo Geográfico]],15,0),"-")))</f>
        <v/>
      </c>
      <c r="L89" s="2" t="str">
        <f>IF(C89="","",IF(_xlfn.IFNA(VLOOKUP(C89,BaseDatos[[#All],[Llave]:[Por Definir4]],16,0),"No encontrado")="","-",_xlfn.IFNA(VLOOKUP(C89,BaseDatos[[#All],[Llave]:[Objetivo Geográfico]],16,0),"-")))</f>
        <v/>
      </c>
      <c r="M89" s="2" t="str">
        <f>IF(C89="","",IF(_xlfn.IFNA(VLOOKUP(C89,BaseDatos[[#All],[Llave]:[Por Definir4]],17,0),"No encontrado")="","-",_xlfn.IFNA(VLOOKUP(C89,BaseDatos[[#All],[Llave]:[Objetivo Geográfico]],17,0),"-")))</f>
        <v/>
      </c>
    </row>
    <row r="90" spans="1:13" x14ac:dyDescent="0.35">
      <c r="A90" s="44"/>
      <c r="B90" s="46"/>
      <c r="C90" s="44"/>
      <c r="D90" s="46"/>
      <c r="E90" s="43" t="str">
        <f>IF(C90="","",IF(_xlfn.IFNA(VLOOKUP(C90,BaseDatos[[#All],[Llave]:[Objetivo Geográfico]],6,0),"No encontrado")="","-",_xlfn.IFNA(VLOOKUP(C90,BaseDatos[[#All],[Llave]:[Objetivo Geográfico]],6,0),"-")))</f>
        <v/>
      </c>
      <c r="F90" s="45" t="str">
        <f>IF(C90="","",IF(_xlfn.IFNA(VLOOKUP(C90,BaseDatos[[#All],[Llave]:[Por Definir4]],13,0),"No encontrado")="","-",_xlfn.IFNA(VLOOKUP(C90,BaseDatos[[#All],[Llave]:[Por Definir4]],13,0),"-")))</f>
        <v/>
      </c>
      <c r="G90" s="43" t="str">
        <f>IF(C90="","",IF(_xlfn.IFNA(VLOOKUP(C90,BaseDatos[[#All],[Llave]:[Objetivo Geográfico]],2,0),"No disponible en la Base de Datos")="","-",_xlfn.IFNA(VLOOKUP(C90,BaseDatos[[#All],[Llave]:[Objetivo Geográfico]],2,0),"No disponible en la Base de Datos")))</f>
        <v/>
      </c>
      <c r="H90" s="43" t="str">
        <f>IF(C90="","",IF(_xlfn.IFNA(VLOOKUP(C90,BaseDatos[[#All],[Llave]:[Objetivo Geográfico]],11,0),"No encontrado")="","-",_xlfn.IFNA(VLOOKUP(C90,BaseDatos[[#All],[Llave]:[Objetivo Geográfico]],11,0),"-")))</f>
        <v/>
      </c>
      <c r="I90" s="43" t="str">
        <f>IF(C90="","",IF(_xlfn.IFNA(VLOOKUP(C90,BaseDatos[[#All],[Llave]:[Objetivo Geográfico]],12,0),"No encontrado")="","-",_xlfn.IFNA(VLOOKUP(C90,BaseDatos[[#All],[Llave]:[Objetivo Geográfico]],12,0),"-")))</f>
        <v/>
      </c>
      <c r="J90" s="2" t="str">
        <f>IF(C90="","",IF(_xlfn.IFNA(VLOOKUP(C90,BaseDatos[[#All],[Llave]:[Por Definir4]],14,0),"No encontrado")="","-",_xlfn.IFNA(VLOOKUP(C90,BaseDatos[[#All],[Llave]:[Objetivo Geográfico]],14,0),"-")))</f>
        <v/>
      </c>
      <c r="K90" s="2" t="str">
        <f>IF(C90="","",IF(_xlfn.IFNA(VLOOKUP(C90,BaseDatos[[#All],[Llave]:[Por Definir4]],15,0),"No encontrado")="","-",_xlfn.IFNA(VLOOKUP(C90,BaseDatos[[#All],[Llave]:[Objetivo Geográfico]],15,0),"-")))</f>
        <v/>
      </c>
      <c r="L90" s="2" t="str">
        <f>IF(C90="","",IF(_xlfn.IFNA(VLOOKUP(C90,BaseDatos[[#All],[Llave]:[Por Definir4]],16,0),"No encontrado")="","-",_xlfn.IFNA(VLOOKUP(C90,BaseDatos[[#All],[Llave]:[Objetivo Geográfico]],16,0),"-")))</f>
        <v/>
      </c>
      <c r="M90" s="2" t="str">
        <f>IF(C90="","",IF(_xlfn.IFNA(VLOOKUP(C90,BaseDatos[[#All],[Llave]:[Por Definir4]],17,0),"No encontrado")="","-",_xlfn.IFNA(VLOOKUP(C90,BaseDatos[[#All],[Llave]:[Objetivo Geográfico]],17,0),"-")))</f>
        <v/>
      </c>
    </row>
    <row r="91" spans="1:13" x14ac:dyDescent="0.35">
      <c r="A91" s="44"/>
      <c r="B91" s="46"/>
      <c r="C91" s="44"/>
      <c r="D91" s="46"/>
      <c r="E91" s="43" t="str">
        <f>IF(C91="","",IF(_xlfn.IFNA(VLOOKUP(C91,BaseDatos[[#All],[Llave]:[Objetivo Geográfico]],6,0),"No encontrado")="","-",_xlfn.IFNA(VLOOKUP(C91,BaseDatos[[#All],[Llave]:[Objetivo Geográfico]],6,0),"-")))</f>
        <v/>
      </c>
      <c r="F91" s="45" t="str">
        <f>IF(C91="","",IF(_xlfn.IFNA(VLOOKUP(C91,BaseDatos[[#All],[Llave]:[Por Definir4]],13,0),"No encontrado")="","-",_xlfn.IFNA(VLOOKUP(C91,BaseDatos[[#All],[Llave]:[Por Definir4]],13,0),"-")))</f>
        <v/>
      </c>
      <c r="G91" s="43" t="str">
        <f>IF(C91="","",IF(_xlfn.IFNA(VLOOKUP(C91,BaseDatos[[#All],[Llave]:[Objetivo Geográfico]],2,0),"No disponible en la Base de Datos")="","-",_xlfn.IFNA(VLOOKUP(C91,BaseDatos[[#All],[Llave]:[Objetivo Geográfico]],2,0),"No disponible en la Base de Datos")))</f>
        <v/>
      </c>
      <c r="H91" s="43" t="str">
        <f>IF(C91="","",IF(_xlfn.IFNA(VLOOKUP(C91,BaseDatos[[#All],[Llave]:[Objetivo Geográfico]],11,0),"No encontrado")="","-",_xlfn.IFNA(VLOOKUP(C91,BaseDatos[[#All],[Llave]:[Objetivo Geográfico]],11,0),"-")))</f>
        <v/>
      </c>
      <c r="I91" s="43" t="str">
        <f>IF(C91="","",IF(_xlfn.IFNA(VLOOKUP(C91,BaseDatos[[#All],[Llave]:[Objetivo Geográfico]],12,0),"No encontrado")="","-",_xlfn.IFNA(VLOOKUP(C91,BaseDatos[[#All],[Llave]:[Objetivo Geográfico]],12,0),"-")))</f>
        <v/>
      </c>
      <c r="J91" s="2" t="str">
        <f>IF(C91="","",IF(_xlfn.IFNA(VLOOKUP(C91,BaseDatos[[#All],[Llave]:[Por Definir4]],14,0),"No encontrado")="","-",_xlfn.IFNA(VLOOKUP(C91,BaseDatos[[#All],[Llave]:[Objetivo Geográfico]],14,0),"-")))</f>
        <v/>
      </c>
      <c r="K91" s="2" t="str">
        <f>IF(C91="","",IF(_xlfn.IFNA(VLOOKUP(C91,BaseDatos[[#All],[Llave]:[Por Definir4]],15,0),"No encontrado")="","-",_xlfn.IFNA(VLOOKUP(C91,BaseDatos[[#All],[Llave]:[Objetivo Geográfico]],15,0),"-")))</f>
        <v/>
      </c>
      <c r="L91" s="2" t="str">
        <f>IF(C91="","",IF(_xlfn.IFNA(VLOOKUP(C91,BaseDatos[[#All],[Llave]:[Por Definir4]],16,0),"No encontrado")="","-",_xlfn.IFNA(VLOOKUP(C91,BaseDatos[[#All],[Llave]:[Objetivo Geográfico]],16,0),"-")))</f>
        <v/>
      </c>
      <c r="M91" s="2" t="str">
        <f>IF(C91="","",IF(_xlfn.IFNA(VLOOKUP(C91,BaseDatos[[#All],[Llave]:[Por Definir4]],17,0),"No encontrado")="","-",_xlfn.IFNA(VLOOKUP(C91,BaseDatos[[#All],[Llave]:[Objetivo Geográfico]],17,0),"-")))</f>
        <v/>
      </c>
    </row>
    <row r="92" spans="1:13" x14ac:dyDescent="0.35">
      <c r="A92" s="44"/>
      <c r="B92" s="46"/>
      <c r="C92" s="44"/>
      <c r="D92" s="46"/>
      <c r="E92" s="43" t="str">
        <f>IF(C92="","",IF(_xlfn.IFNA(VLOOKUP(C92,BaseDatos[[#All],[Llave]:[Objetivo Geográfico]],6,0),"No encontrado")="","-",_xlfn.IFNA(VLOOKUP(C92,BaseDatos[[#All],[Llave]:[Objetivo Geográfico]],6,0),"-")))</f>
        <v/>
      </c>
      <c r="F92" s="45" t="str">
        <f>IF(C92="","",IF(_xlfn.IFNA(VLOOKUP(C92,BaseDatos[[#All],[Llave]:[Por Definir4]],13,0),"No encontrado")="","-",_xlfn.IFNA(VLOOKUP(C92,BaseDatos[[#All],[Llave]:[Por Definir4]],13,0),"-")))</f>
        <v/>
      </c>
      <c r="G92" s="43" t="str">
        <f>IF(C92="","",IF(_xlfn.IFNA(VLOOKUP(C92,BaseDatos[[#All],[Llave]:[Objetivo Geográfico]],2,0),"No disponible en la Base de Datos")="","-",_xlfn.IFNA(VLOOKUP(C92,BaseDatos[[#All],[Llave]:[Objetivo Geográfico]],2,0),"No disponible en la Base de Datos")))</f>
        <v/>
      </c>
      <c r="H92" s="43" t="str">
        <f>IF(C92="","",IF(_xlfn.IFNA(VLOOKUP(C92,BaseDatos[[#All],[Llave]:[Objetivo Geográfico]],11,0),"No encontrado")="","-",_xlfn.IFNA(VLOOKUP(C92,BaseDatos[[#All],[Llave]:[Objetivo Geográfico]],11,0),"-")))</f>
        <v/>
      </c>
      <c r="I92" s="43" t="str">
        <f>IF(C92="","",IF(_xlfn.IFNA(VLOOKUP(C92,BaseDatos[[#All],[Llave]:[Objetivo Geográfico]],12,0),"No encontrado")="","-",_xlfn.IFNA(VLOOKUP(C92,BaseDatos[[#All],[Llave]:[Objetivo Geográfico]],12,0),"-")))</f>
        <v/>
      </c>
      <c r="J92" s="2" t="str">
        <f>IF(C92="","",IF(_xlfn.IFNA(VLOOKUP(C92,BaseDatos[[#All],[Llave]:[Por Definir4]],14,0),"No encontrado")="","-",_xlfn.IFNA(VLOOKUP(C92,BaseDatos[[#All],[Llave]:[Objetivo Geográfico]],14,0),"-")))</f>
        <v/>
      </c>
      <c r="K92" s="2" t="str">
        <f>IF(C92="","",IF(_xlfn.IFNA(VLOOKUP(C92,BaseDatos[[#All],[Llave]:[Por Definir4]],15,0),"No encontrado")="","-",_xlfn.IFNA(VLOOKUP(C92,BaseDatos[[#All],[Llave]:[Objetivo Geográfico]],15,0),"-")))</f>
        <v/>
      </c>
      <c r="L92" s="2" t="str">
        <f>IF(C92="","",IF(_xlfn.IFNA(VLOOKUP(C92,BaseDatos[[#All],[Llave]:[Por Definir4]],16,0),"No encontrado")="","-",_xlfn.IFNA(VLOOKUP(C92,BaseDatos[[#All],[Llave]:[Objetivo Geográfico]],16,0),"-")))</f>
        <v/>
      </c>
      <c r="M92" s="2" t="str">
        <f>IF(C92="","",IF(_xlfn.IFNA(VLOOKUP(C92,BaseDatos[[#All],[Llave]:[Por Definir4]],17,0),"No encontrado")="","-",_xlfn.IFNA(VLOOKUP(C92,BaseDatos[[#All],[Llave]:[Objetivo Geográfico]],17,0),"-")))</f>
        <v/>
      </c>
    </row>
    <row r="93" spans="1:13" x14ac:dyDescent="0.35">
      <c r="A93" s="44"/>
      <c r="B93" s="46"/>
      <c r="C93" s="44"/>
      <c r="D93" s="46"/>
      <c r="E93" s="43" t="str">
        <f>IF(C93="","",IF(_xlfn.IFNA(VLOOKUP(C93,BaseDatos[[#All],[Llave]:[Objetivo Geográfico]],6,0),"No encontrado")="","-",_xlfn.IFNA(VLOOKUP(C93,BaseDatos[[#All],[Llave]:[Objetivo Geográfico]],6,0),"-")))</f>
        <v/>
      </c>
      <c r="F93" s="45" t="str">
        <f>IF(C93="","",IF(_xlfn.IFNA(VLOOKUP(C93,BaseDatos[[#All],[Llave]:[Por Definir4]],13,0),"No encontrado")="","-",_xlfn.IFNA(VLOOKUP(C93,BaseDatos[[#All],[Llave]:[Por Definir4]],13,0),"-")))</f>
        <v/>
      </c>
      <c r="G93" s="43" t="str">
        <f>IF(C93="","",IF(_xlfn.IFNA(VLOOKUP(C93,BaseDatos[[#All],[Llave]:[Objetivo Geográfico]],2,0),"No disponible en la Base de Datos")="","-",_xlfn.IFNA(VLOOKUP(C93,BaseDatos[[#All],[Llave]:[Objetivo Geográfico]],2,0),"No disponible en la Base de Datos")))</f>
        <v/>
      </c>
      <c r="H93" s="43" t="str">
        <f>IF(C93="","",IF(_xlfn.IFNA(VLOOKUP(C93,BaseDatos[[#All],[Llave]:[Objetivo Geográfico]],11,0),"No encontrado")="","-",_xlfn.IFNA(VLOOKUP(C93,BaseDatos[[#All],[Llave]:[Objetivo Geográfico]],11,0),"-")))</f>
        <v/>
      </c>
      <c r="I93" s="43" t="str">
        <f>IF(C93="","",IF(_xlfn.IFNA(VLOOKUP(C93,BaseDatos[[#All],[Llave]:[Objetivo Geográfico]],12,0),"No encontrado")="","-",_xlfn.IFNA(VLOOKUP(C93,BaseDatos[[#All],[Llave]:[Objetivo Geográfico]],12,0),"-")))</f>
        <v/>
      </c>
      <c r="J93" s="2" t="str">
        <f>IF(C93="","",IF(_xlfn.IFNA(VLOOKUP(C93,BaseDatos[[#All],[Llave]:[Por Definir4]],14,0),"No encontrado")="","-",_xlfn.IFNA(VLOOKUP(C93,BaseDatos[[#All],[Llave]:[Objetivo Geográfico]],14,0),"-")))</f>
        <v/>
      </c>
      <c r="K93" s="2" t="str">
        <f>IF(C93="","",IF(_xlfn.IFNA(VLOOKUP(C93,BaseDatos[[#All],[Llave]:[Por Definir4]],15,0),"No encontrado")="","-",_xlfn.IFNA(VLOOKUP(C93,BaseDatos[[#All],[Llave]:[Objetivo Geográfico]],15,0),"-")))</f>
        <v/>
      </c>
      <c r="L93" s="2" t="str">
        <f>IF(C93="","",IF(_xlfn.IFNA(VLOOKUP(C93,BaseDatos[[#All],[Llave]:[Por Definir4]],16,0),"No encontrado")="","-",_xlfn.IFNA(VLOOKUP(C93,BaseDatos[[#All],[Llave]:[Objetivo Geográfico]],16,0),"-")))</f>
        <v/>
      </c>
      <c r="M93" s="2" t="str">
        <f>IF(C93="","",IF(_xlfn.IFNA(VLOOKUP(C93,BaseDatos[[#All],[Llave]:[Por Definir4]],17,0),"No encontrado")="","-",_xlfn.IFNA(VLOOKUP(C93,BaseDatos[[#All],[Llave]:[Objetivo Geográfico]],17,0),"-")))</f>
        <v/>
      </c>
    </row>
    <row r="94" spans="1:13" x14ac:dyDescent="0.35">
      <c r="A94" s="44"/>
      <c r="B94" s="46"/>
      <c r="C94" s="44"/>
      <c r="D94" s="46"/>
      <c r="E94" s="43" t="str">
        <f>IF(C94="","",IF(_xlfn.IFNA(VLOOKUP(C94,BaseDatos[[#All],[Llave]:[Objetivo Geográfico]],6,0),"No encontrado")="","-",_xlfn.IFNA(VLOOKUP(C94,BaseDatos[[#All],[Llave]:[Objetivo Geográfico]],6,0),"-")))</f>
        <v/>
      </c>
      <c r="F94" s="45" t="str">
        <f>IF(C94="","",IF(_xlfn.IFNA(VLOOKUP(C94,BaseDatos[[#All],[Llave]:[Por Definir4]],13,0),"No encontrado")="","-",_xlfn.IFNA(VLOOKUP(C94,BaseDatos[[#All],[Llave]:[Por Definir4]],13,0),"-")))</f>
        <v/>
      </c>
      <c r="G94" s="43" t="str">
        <f>IF(C94="","",IF(_xlfn.IFNA(VLOOKUP(C94,BaseDatos[[#All],[Llave]:[Objetivo Geográfico]],2,0),"No disponible en la Base de Datos")="","-",_xlfn.IFNA(VLOOKUP(C94,BaseDatos[[#All],[Llave]:[Objetivo Geográfico]],2,0),"No disponible en la Base de Datos")))</f>
        <v/>
      </c>
      <c r="H94" s="43" t="str">
        <f>IF(C94="","",IF(_xlfn.IFNA(VLOOKUP(C94,BaseDatos[[#All],[Llave]:[Objetivo Geográfico]],11,0),"No encontrado")="","-",_xlfn.IFNA(VLOOKUP(C94,BaseDatos[[#All],[Llave]:[Objetivo Geográfico]],11,0),"-")))</f>
        <v/>
      </c>
      <c r="I94" s="43" t="str">
        <f>IF(C94="","",IF(_xlfn.IFNA(VLOOKUP(C94,BaseDatos[[#All],[Llave]:[Objetivo Geográfico]],12,0),"No encontrado")="","-",_xlfn.IFNA(VLOOKUP(C94,BaseDatos[[#All],[Llave]:[Objetivo Geográfico]],12,0),"-")))</f>
        <v/>
      </c>
      <c r="J94" s="2" t="str">
        <f>IF(C94="","",IF(_xlfn.IFNA(VLOOKUP(C94,BaseDatos[[#All],[Llave]:[Por Definir4]],14,0),"No encontrado")="","-",_xlfn.IFNA(VLOOKUP(C94,BaseDatos[[#All],[Llave]:[Objetivo Geográfico]],14,0),"-")))</f>
        <v/>
      </c>
      <c r="K94" s="2" t="str">
        <f>IF(C94="","",IF(_xlfn.IFNA(VLOOKUP(C94,BaseDatos[[#All],[Llave]:[Por Definir4]],15,0),"No encontrado")="","-",_xlfn.IFNA(VLOOKUP(C94,BaseDatos[[#All],[Llave]:[Objetivo Geográfico]],15,0),"-")))</f>
        <v/>
      </c>
      <c r="L94" s="2" t="str">
        <f>IF(C94="","",IF(_xlfn.IFNA(VLOOKUP(C94,BaseDatos[[#All],[Llave]:[Por Definir4]],16,0),"No encontrado")="","-",_xlfn.IFNA(VLOOKUP(C94,BaseDatos[[#All],[Llave]:[Objetivo Geográfico]],16,0),"-")))</f>
        <v/>
      </c>
      <c r="M94" s="2" t="str">
        <f>IF(C94="","",IF(_xlfn.IFNA(VLOOKUP(C94,BaseDatos[[#All],[Llave]:[Por Definir4]],17,0),"No encontrado")="","-",_xlfn.IFNA(VLOOKUP(C94,BaseDatos[[#All],[Llave]:[Objetivo Geográfico]],17,0),"-")))</f>
        <v/>
      </c>
    </row>
    <row r="95" spans="1:13" x14ac:dyDescent="0.35">
      <c r="A95" s="44"/>
      <c r="B95" s="46"/>
      <c r="C95" s="44"/>
      <c r="D95" s="46"/>
      <c r="E95" s="43" t="str">
        <f>IF(C95="","",IF(_xlfn.IFNA(VLOOKUP(C95,BaseDatos[[#All],[Llave]:[Objetivo Geográfico]],6,0),"No encontrado")="","-",_xlfn.IFNA(VLOOKUP(C95,BaseDatos[[#All],[Llave]:[Objetivo Geográfico]],6,0),"-")))</f>
        <v/>
      </c>
      <c r="F95" s="45" t="str">
        <f>IF(C95="","",IF(_xlfn.IFNA(VLOOKUP(C95,BaseDatos[[#All],[Llave]:[Por Definir4]],13,0),"No encontrado")="","-",_xlfn.IFNA(VLOOKUP(C95,BaseDatos[[#All],[Llave]:[Por Definir4]],13,0),"-")))</f>
        <v/>
      </c>
      <c r="G95" s="43" t="str">
        <f>IF(C95="","",IF(_xlfn.IFNA(VLOOKUP(C95,BaseDatos[[#All],[Llave]:[Objetivo Geográfico]],2,0),"No disponible en la Base de Datos")="","-",_xlfn.IFNA(VLOOKUP(C95,BaseDatos[[#All],[Llave]:[Objetivo Geográfico]],2,0),"No disponible en la Base de Datos")))</f>
        <v/>
      </c>
      <c r="H95" s="43" t="str">
        <f>IF(C95="","",IF(_xlfn.IFNA(VLOOKUP(C95,BaseDatos[[#All],[Llave]:[Objetivo Geográfico]],11,0),"No encontrado")="","-",_xlfn.IFNA(VLOOKUP(C95,BaseDatos[[#All],[Llave]:[Objetivo Geográfico]],11,0),"-")))</f>
        <v/>
      </c>
      <c r="I95" s="43" t="str">
        <f>IF(C95="","",IF(_xlfn.IFNA(VLOOKUP(C95,BaseDatos[[#All],[Llave]:[Objetivo Geográfico]],12,0),"No encontrado")="","-",_xlfn.IFNA(VLOOKUP(C95,BaseDatos[[#All],[Llave]:[Objetivo Geográfico]],12,0),"-")))</f>
        <v/>
      </c>
      <c r="J95" s="2" t="str">
        <f>IF(C95="","",IF(_xlfn.IFNA(VLOOKUP(C95,BaseDatos[[#All],[Llave]:[Por Definir4]],14,0),"No encontrado")="","-",_xlfn.IFNA(VLOOKUP(C95,BaseDatos[[#All],[Llave]:[Objetivo Geográfico]],14,0),"-")))</f>
        <v/>
      </c>
      <c r="K95" s="2" t="str">
        <f>IF(C95="","",IF(_xlfn.IFNA(VLOOKUP(C95,BaseDatos[[#All],[Llave]:[Por Definir4]],15,0),"No encontrado")="","-",_xlfn.IFNA(VLOOKUP(C95,BaseDatos[[#All],[Llave]:[Objetivo Geográfico]],15,0),"-")))</f>
        <v/>
      </c>
      <c r="L95" s="2" t="str">
        <f>IF(C95="","",IF(_xlfn.IFNA(VLOOKUP(C95,BaseDatos[[#All],[Llave]:[Por Definir4]],16,0),"No encontrado")="","-",_xlfn.IFNA(VLOOKUP(C95,BaseDatos[[#All],[Llave]:[Objetivo Geográfico]],16,0),"-")))</f>
        <v/>
      </c>
      <c r="M95" s="2" t="str">
        <f>IF(C95="","",IF(_xlfn.IFNA(VLOOKUP(C95,BaseDatos[[#All],[Llave]:[Por Definir4]],17,0),"No encontrado")="","-",_xlfn.IFNA(VLOOKUP(C95,BaseDatos[[#All],[Llave]:[Objetivo Geográfico]],17,0),"-")))</f>
        <v/>
      </c>
    </row>
    <row r="96" spans="1:13" x14ac:dyDescent="0.35">
      <c r="A96" s="44"/>
      <c r="B96" s="46"/>
      <c r="C96" s="44"/>
      <c r="D96" s="46"/>
      <c r="E96" s="43" t="str">
        <f>IF(C96="","",IF(_xlfn.IFNA(VLOOKUP(C96,BaseDatos[[#All],[Llave]:[Objetivo Geográfico]],6,0),"No encontrado")="","-",_xlfn.IFNA(VLOOKUP(C96,BaseDatos[[#All],[Llave]:[Objetivo Geográfico]],6,0),"-")))</f>
        <v/>
      </c>
      <c r="F96" s="45" t="str">
        <f>IF(C96="","",IF(_xlfn.IFNA(VLOOKUP(C96,BaseDatos[[#All],[Llave]:[Por Definir4]],13,0),"No encontrado")="","-",_xlfn.IFNA(VLOOKUP(C96,BaseDatos[[#All],[Llave]:[Por Definir4]],13,0),"-")))</f>
        <v/>
      </c>
      <c r="G96" s="43" t="str">
        <f>IF(C96="","",IF(_xlfn.IFNA(VLOOKUP(C96,BaseDatos[[#All],[Llave]:[Objetivo Geográfico]],2,0),"No disponible en la Base de Datos")="","-",_xlfn.IFNA(VLOOKUP(C96,BaseDatos[[#All],[Llave]:[Objetivo Geográfico]],2,0),"No disponible en la Base de Datos")))</f>
        <v/>
      </c>
      <c r="H96" s="43" t="str">
        <f>IF(C96="","",IF(_xlfn.IFNA(VLOOKUP(C96,BaseDatos[[#All],[Llave]:[Objetivo Geográfico]],11,0),"No encontrado")="","-",_xlfn.IFNA(VLOOKUP(C96,BaseDatos[[#All],[Llave]:[Objetivo Geográfico]],11,0),"-")))</f>
        <v/>
      </c>
      <c r="I96" s="43" t="str">
        <f>IF(C96="","",IF(_xlfn.IFNA(VLOOKUP(C96,BaseDatos[[#All],[Llave]:[Objetivo Geográfico]],12,0),"No encontrado")="","-",_xlfn.IFNA(VLOOKUP(C96,BaseDatos[[#All],[Llave]:[Objetivo Geográfico]],12,0),"-")))</f>
        <v/>
      </c>
      <c r="J96" s="2" t="str">
        <f>IF(C96="","",IF(_xlfn.IFNA(VLOOKUP(C96,BaseDatos[[#All],[Llave]:[Por Definir4]],14,0),"No encontrado")="","-",_xlfn.IFNA(VLOOKUP(C96,BaseDatos[[#All],[Llave]:[Objetivo Geográfico]],14,0),"-")))</f>
        <v/>
      </c>
      <c r="K96" s="2" t="str">
        <f>IF(C96="","",IF(_xlfn.IFNA(VLOOKUP(C96,BaseDatos[[#All],[Llave]:[Por Definir4]],15,0),"No encontrado")="","-",_xlfn.IFNA(VLOOKUP(C96,BaseDatos[[#All],[Llave]:[Objetivo Geográfico]],15,0),"-")))</f>
        <v/>
      </c>
      <c r="L96" s="2" t="str">
        <f>IF(C96="","",IF(_xlfn.IFNA(VLOOKUP(C96,BaseDatos[[#All],[Llave]:[Por Definir4]],16,0),"No encontrado")="","-",_xlfn.IFNA(VLOOKUP(C96,BaseDatos[[#All],[Llave]:[Objetivo Geográfico]],16,0),"-")))</f>
        <v/>
      </c>
      <c r="M96" s="2" t="str">
        <f>IF(C96="","",IF(_xlfn.IFNA(VLOOKUP(C96,BaseDatos[[#All],[Llave]:[Por Definir4]],17,0),"No encontrado")="","-",_xlfn.IFNA(VLOOKUP(C96,BaseDatos[[#All],[Llave]:[Objetivo Geográfico]],17,0),"-")))</f>
        <v/>
      </c>
    </row>
    <row r="97" spans="1:13" x14ac:dyDescent="0.35">
      <c r="A97" s="44"/>
      <c r="B97" s="46"/>
      <c r="C97" s="44"/>
      <c r="D97" s="46"/>
      <c r="E97" s="43" t="str">
        <f>IF(C97="","",IF(_xlfn.IFNA(VLOOKUP(C97,BaseDatos[[#All],[Llave]:[Objetivo Geográfico]],6,0),"No encontrado")="","-",_xlfn.IFNA(VLOOKUP(C97,BaseDatos[[#All],[Llave]:[Objetivo Geográfico]],6,0),"-")))</f>
        <v/>
      </c>
      <c r="F97" s="45" t="str">
        <f>IF(C97="","",IF(_xlfn.IFNA(VLOOKUP(C97,BaseDatos[[#All],[Llave]:[Por Definir4]],13,0),"No encontrado")="","-",_xlfn.IFNA(VLOOKUP(C97,BaseDatos[[#All],[Llave]:[Por Definir4]],13,0),"-")))</f>
        <v/>
      </c>
      <c r="G97" s="43" t="str">
        <f>IF(C97="","",IF(_xlfn.IFNA(VLOOKUP(C97,BaseDatos[[#All],[Llave]:[Objetivo Geográfico]],2,0),"No disponible en la Base de Datos")="","-",_xlfn.IFNA(VLOOKUP(C97,BaseDatos[[#All],[Llave]:[Objetivo Geográfico]],2,0),"No disponible en la Base de Datos")))</f>
        <v/>
      </c>
      <c r="H97" s="43" t="str">
        <f>IF(C97="","",IF(_xlfn.IFNA(VLOOKUP(C97,BaseDatos[[#All],[Llave]:[Objetivo Geográfico]],11,0),"No encontrado")="","-",_xlfn.IFNA(VLOOKUP(C97,BaseDatos[[#All],[Llave]:[Objetivo Geográfico]],11,0),"-")))</f>
        <v/>
      </c>
      <c r="I97" s="43" t="str">
        <f>IF(C97="","",IF(_xlfn.IFNA(VLOOKUP(C97,BaseDatos[[#All],[Llave]:[Objetivo Geográfico]],12,0),"No encontrado")="","-",_xlfn.IFNA(VLOOKUP(C97,BaseDatos[[#All],[Llave]:[Objetivo Geográfico]],12,0),"-")))</f>
        <v/>
      </c>
      <c r="J97" s="2" t="str">
        <f>IF(C97="","",IF(_xlfn.IFNA(VLOOKUP(C97,BaseDatos[[#All],[Llave]:[Por Definir4]],14,0),"No encontrado")="","-",_xlfn.IFNA(VLOOKUP(C97,BaseDatos[[#All],[Llave]:[Objetivo Geográfico]],14,0),"-")))</f>
        <v/>
      </c>
      <c r="K97" s="2" t="str">
        <f>IF(C97="","",IF(_xlfn.IFNA(VLOOKUP(C97,BaseDatos[[#All],[Llave]:[Por Definir4]],15,0),"No encontrado")="","-",_xlfn.IFNA(VLOOKUP(C97,BaseDatos[[#All],[Llave]:[Objetivo Geográfico]],15,0),"-")))</f>
        <v/>
      </c>
      <c r="L97" s="2" t="str">
        <f>IF(C97="","",IF(_xlfn.IFNA(VLOOKUP(C97,BaseDatos[[#All],[Llave]:[Por Definir4]],16,0),"No encontrado")="","-",_xlfn.IFNA(VLOOKUP(C97,BaseDatos[[#All],[Llave]:[Objetivo Geográfico]],16,0),"-")))</f>
        <v/>
      </c>
      <c r="M97" s="2" t="str">
        <f>IF(C97="","",IF(_xlfn.IFNA(VLOOKUP(C97,BaseDatos[[#All],[Llave]:[Por Definir4]],17,0),"No encontrado")="","-",_xlfn.IFNA(VLOOKUP(C97,BaseDatos[[#All],[Llave]:[Objetivo Geográfico]],17,0),"-")))</f>
        <v/>
      </c>
    </row>
    <row r="98" spans="1:13" x14ac:dyDescent="0.35">
      <c r="A98" s="44"/>
      <c r="B98" s="46"/>
      <c r="C98" s="44"/>
      <c r="D98" s="46"/>
      <c r="E98" s="43" t="str">
        <f>IF(C98="","",IF(_xlfn.IFNA(VLOOKUP(C98,BaseDatos[[#All],[Llave]:[Objetivo Geográfico]],6,0),"No encontrado")="","-",_xlfn.IFNA(VLOOKUP(C98,BaseDatos[[#All],[Llave]:[Objetivo Geográfico]],6,0),"-")))</f>
        <v/>
      </c>
      <c r="F98" s="45" t="str">
        <f>IF(C98="","",IF(_xlfn.IFNA(VLOOKUP(C98,BaseDatos[[#All],[Llave]:[Por Definir4]],13,0),"No encontrado")="","-",_xlfn.IFNA(VLOOKUP(C98,BaseDatos[[#All],[Llave]:[Por Definir4]],13,0),"-")))</f>
        <v/>
      </c>
      <c r="G98" s="43" t="str">
        <f>IF(C98="","",IF(_xlfn.IFNA(VLOOKUP(C98,BaseDatos[[#All],[Llave]:[Objetivo Geográfico]],2,0),"No disponible en la Base de Datos")="","-",_xlfn.IFNA(VLOOKUP(C98,BaseDatos[[#All],[Llave]:[Objetivo Geográfico]],2,0),"No disponible en la Base de Datos")))</f>
        <v/>
      </c>
      <c r="H98" s="43" t="str">
        <f>IF(C98="","",IF(_xlfn.IFNA(VLOOKUP(C98,BaseDatos[[#All],[Llave]:[Objetivo Geográfico]],11,0),"No encontrado")="","-",_xlfn.IFNA(VLOOKUP(C98,BaseDatos[[#All],[Llave]:[Objetivo Geográfico]],11,0),"-")))</f>
        <v/>
      </c>
      <c r="I98" s="43" t="str">
        <f>IF(C98="","",IF(_xlfn.IFNA(VLOOKUP(C98,BaseDatos[[#All],[Llave]:[Objetivo Geográfico]],12,0),"No encontrado")="","-",_xlfn.IFNA(VLOOKUP(C98,BaseDatos[[#All],[Llave]:[Objetivo Geográfico]],12,0),"-")))</f>
        <v/>
      </c>
      <c r="J98" s="2" t="str">
        <f>IF(C98="","",IF(_xlfn.IFNA(VLOOKUP(C98,BaseDatos[[#All],[Llave]:[Por Definir4]],14,0),"No encontrado")="","-",_xlfn.IFNA(VLOOKUP(C98,BaseDatos[[#All],[Llave]:[Objetivo Geográfico]],14,0),"-")))</f>
        <v/>
      </c>
      <c r="K98" s="2" t="str">
        <f>IF(C98="","",IF(_xlfn.IFNA(VLOOKUP(C98,BaseDatos[[#All],[Llave]:[Por Definir4]],15,0),"No encontrado")="","-",_xlfn.IFNA(VLOOKUP(C98,BaseDatos[[#All],[Llave]:[Objetivo Geográfico]],15,0),"-")))</f>
        <v/>
      </c>
      <c r="L98" s="2" t="str">
        <f>IF(C98="","",IF(_xlfn.IFNA(VLOOKUP(C98,BaseDatos[[#All],[Llave]:[Por Definir4]],16,0),"No encontrado")="","-",_xlfn.IFNA(VLOOKUP(C98,BaseDatos[[#All],[Llave]:[Objetivo Geográfico]],16,0),"-")))</f>
        <v/>
      </c>
      <c r="M98" s="2" t="str">
        <f>IF(C98="","",IF(_xlfn.IFNA(VLOOKUP(C98,BaseDatos[[#All],[Llave]:[Por Definir4]],17,0),"No encontrado")="","-",_xlfn.IFNA(VLOOKUP(C98,BaseDatos[[#All],[Llave]:[Objetivo Geográfico]],17,0),"-")))</f>
        <v/>
      </c>
    </row>
    <row r="99" spans="1:13" x14ac:dyDescent="0.35">
      <c r="A99" s="44"/>
      <c r="B99" s="46"/>
      <c r="C99" s="44"/>
      <c r="D99" s="46"/>
      <c r="E99" s="43" t="str">
        <f>IF(C99="","",IF(_xlfn.IFNA(VLOOKUP(C99,BaseDatos[[#All],[Llave]:[Objetivo Geográfico]],6,0),"No encontrado")="","-",_xlfn.IFNA(VLOOKUP(C99,BaseDatos[[#All],[Llave]:[Objetivo Geográfico]],6,0),"-")))</f>
        <v/>
      </c>
      <c r="F99" s="45" t="str">
        <f>IF(C99="","",IF(_xlfn.IFNA(VLOOKUP(C99,BaseDatos[[#All],[Llave]:[Por Definir4]],13,0),"No encontrado")="","-",_xlfn.IFNA(VLOOKUP(C99,BaseDatos[[#All],[Llave]:[Por Definir4]],13,0),"-")))</f>
        <v/>
      </c>
      <c r="G99" s="43" t="str">
        <f>IF(C99="","",IF(_xlfn.IFNA(VLOOKUP(C99,BaseDatos[[#All],[Llave]:[Objetivo Geográfico]],2,0),"No disponible en la Base de Datos")="","-",_xlfn.IFNA(VLOOKUP(C99,BaseDatos[[#All],[Llave]:[Objetivo Geográfico]],2,0),"No disponible en la Base de Datos")))</f>
        <v/>
      </c>
      <c r="H99" s="43" t="str">
        <f>IF(C99="","",IF(_xlfn.IFNA(VLOOKUP(C99,BaseDatos[[#All],[Llave]:[Objetivo Geográfico]],11,0),"No encontrado")="","-",_xlfn.IFNA(VLOOKUP(C99,BaseDatos[[#All],[Llave]:[Objetivo Geográfico]],11,0),"-")))</f>
        <v/>
      </c>
      <c r="I99" s="43" t="str">
        <f>IF(C99="","",IF(_xlfn.IFNA(VLOOKUP(C99,BaseDatos[[#All],[Llave]:[Objetivo Geográfico]],12,0),"No encontrado")="","-",_xlfn.IFNA(VLOOKUP(C99,BaseDatos[[#All],[Llave]:[Objetivo Geográfico]],12,0),"-")))</f>
        <v/>
      </c>
      <c r="J99" s="2" t="str">
        <f>IF(C99="","",IF(_xlfn.IFNA(VLOOKUP(C99,BaseDatos[[#All],[Llave]:[Por Definir4]],14,0),"No encontrado")="","-",_xlfn.IFNA(VLOOKUP(C99,BaseDatos[[#All],[Llave]:[Objetivo Geográfico]],14,0),"-")))</f>
        <v/>
      </c>
      <c r="K99" s="2" t="str">
        <f>IF(C99="","",IF(_xlfn.IFNA(VLOOKUP(C99,BaseDatos[[#All],[Llave]:[Por Definir4]],15,0),"No encontrado")="","-",_xlfn.IFNA(VLOOKUP(C99,BaseDatos[[#All],[Llave]:[Objetivo Geográfico]],15,0),"-")))</f>
        <v/>
      </c>
      <c r="L99" s="2" t="str">
        <f>IF(C99="","",IF(_xlfn.IFNA(VLOOKUP(C99,BaseDatos[[#All],[Llave]:[Por Definir4]],16,0),"No encontrado")="","-",_xlfn.IFNA(VLOOKUP(C99,BaseDatos[[#All],[Llave]:[Objetivo Geográfico]],16,0),"-")))</f>
        <v/>
      </c>
      <c r="M99" s="2" t="str">
        <f>IF(C99="","",IF(_xlfn.IFNA(VLOOKUP(C99,BaseDatos[[#All],[Llave]:[Por Definir4]],17,0),"No encontrado")="","-",_xlfn.IFNA(VLOOKUP(C99,BaseDatos[[#All],[Llave]:[Objetivo Geográfico]],17,0),"-")))</f>
        <v/>
      </c>
    </row>
    <row r="100" spans="1:13" x14ac:dyDescent="0.35">
      <c r="A100" s="44"/>
      <c r="B100" s="46"/>
      <c r="C100" s="44"/>
      <c r="D100" s="46"/>
      <c r="E100" s="43" t="str">
        <f>IF(C100="","",IF(_xlfn.IFNA(VLOOKUP(C100,BaseDatos[[#All],[Llave]:[Objetivo Geográfico]],6,0),"No encontrado")="","-",_xlfn.IFNA(VLOOKUP(C100,BaseDatos[[#All],[Llave]:[Objetivo Geográfico]],6,0),"-")))</f>
        <v/>
      </c>
      <c r="F100" s="45" t="str">
        <f>IF(C100="","",IF(_xlfn.IFNA(VLOOKUP(C100,BaseDatos[[#All],[Llave]:[Por Definir4]],13,0),"No encontrado")="","-",_xlfn.IFNA(VLOOKUP(C100,BaseDatos[[#All],[Llave]:[Por Definir4]],13,0),"-")))</f>
        <v/>
      </c>
      <c r="G100" s="43" t="str">
        <f>IF(C100="","",IF(_xlfn.IFNA(VLOOKUP(C100,BaseDatos[[#All],[Llave]:[Objetivo Geográfico]],2,0),"No disponible en la Base de Datos")="","-",_xlfn.IFNA(VLOOKUP(C100,BaseDatos[[#All],[Llave]:[Objetivo Geográfico]],2,0),"No disponible en la Base de Datos")))</f>
        <v/>
      </c>
      <c r="H100" s="43" t="str">
        <f>IF(C100="","",IF(_xlfn.IFNA(VLOOKUP(C100,BaseDatos[[#All],[Llave]:[Objetivo Geográfico]],11,0),"No encontrado")="","-",_xlfn.IFNA(VLOOKUP(C100,BaseDatos[[#All],[Llave]:[Objetivo Geográfico]],11,0),"-")))</f>
        <v/>
      </c>
      <c r="I100" s="43" t="str">
        <f>IF(C100="","",IF(_xlfn.IFNA(VLOOKUP(C100,BaseDatos[[#All],[Llave]:[Objetivo Geográfico]],12,0),"No encontrado")="","-",_xlfn.IFNA(VLOOKUP(C100,BaseDatos[[#All],[Llave]:[Objetivo Geográfico]],12,0),"-")))</f>
        <v/>
      </c>
      <c r="J100" s="2" t="str">
        <f>IF(C100="","",IF(_xlfn.IFNA(VLOOKUP(C100,BaseDatos[[#All],[Llave]:[Por Definir4]],14,0),"No encontrado")="","-",_xlfn.IFNA(VLOOKUP(C100,BaseDatos[[#All],[Llave]:[Objetivo Geográfico]],14,0),"-")))</f>
        <v/>
      </c>
      <c r="K100" s="2" t="str">
        <f>IF(C100="","",IF(_xlfn.IFNA(VLOOKUP(C100,BaseDatos[[#All],[Llave]:[Por Definir4]],15,0),"No encontrado")="","-",_xlfn.IFNA(VLOOKUP(C100,BaseDatos[[#All],[Llave]:[Objetivo Geográfico]],15,0),"-")))</f>
        <v/>
      </c>
      <c r="L100" s="2" t="str">
        <f>IF(C100="","",IF(_xlfn.IFNA(VLOOKUP(C100,BaseDatos[[#All],[Llave]:[Por Definir4]],16,0),"No encontrado")="","-",_xlfn.IFNA(VLOOKUP(C100,BaseDatos[[#All],[Llave]:[Objetivo Geográfico]],16,0),"-")))</f>
        <v/>
      </c>
      <c r="M100" s="2" t="str">
        <f>IF(C100="","",IF(_xlfn.IFNA(VLOOKUP(C100,BaseDatos[[#All],[Llave]:[Por Definir4]],17,0),"No encontrado")="","-",_xlfn.IFNA(VLOOKUP(C100,BaseDatos[[#All],[Llave]:[Objetivo Geográfico]],17,0),"-")))</f>
        <v/>
      </c>
    </row>
    <row r="101" spans="1:13" x14ac:dyDescent="0.35">
      <c r="A101" s="44"/>
      <c r="B101" s="46"/>
      <c r="C101" s="44"/>
      <c r="D101" s="46"/>
      <c r="E101" s="43" t="str">
        <f>IF(C101="","",IF(_xlfn.IFNA(VLOOKUP(C101,BaseDatos[[#All],[Llave]:[Objetivo Geográfico]],6,0),"No encontrado")="","-",_xlfn.IFNA(VLOOKUP(C101,BaseDatos[[#All],[Llave]:[Objetivo Geográfico]],6,0),"-")))</f>
        <v/>
      </c>
      <c r="F101" s="45" t="str">
        <f>IF(C101="","",IF(_xlfn.IFNA(VLOOKUP(C101,BaseDatos[[#All],[Llave]:[Por Definir4]],13,0),"No encontrado")="","-",_xlfn.IFNA(VLOOKUP(C101,BaseDatos[[#All],[Llave]:[Por Definir4]],13,0),"-")))</f>
        <v/>
      </c>
      <c r="G101" s="43" t="str">
        <f>IF(C101="","",IF(_xlfn.IFNA(VLOOKUP(C101,BaseDatos[[#All],[Llave]:[Objetivo Geográfico]],2,0),"No disponible en la Base de Datos")="","-",_xlfn.IFNA(VLOOKUP(C101,BaseDatos[[#All],[Llave]:[Objetivo Geográfico]],2,0),"No disponible en la Base de Datos")))</f>
        <v/>
      </c>
      <c r="H101" s="43" t="str">
        <f>IF(C101="","",IF(_xlfn.IFNA(VLOOKUP(C101,BaseDatos[[#All],[Llave]:[Objetivo Geográfico]],11,0),"No encontrado")="","-",_xlfn.IFNA(VLOOKUP(C101,BaseDatos[[#All],[Llave]:[Objetivo Geográfico]],11,0),"-")))</f>
        <v/>
      </c>
      <c r="I101" s="43" t="str">
        <f>IF(C101="","",IF(_xlfn.IFNA(VLOOKUP(C101,BaseDatos[[#All],[Llave]:[Objetivo Geográfico]],12,0),"No encontrado")="","-",_xlfn.IFNA(VLOOKUP(C101,BaseDatos[[#All],[Llave]:[Objetivo Geográfico]],12,0),"-")))</f>
        <v/>
      </c>
      <c r="J101" s="2" t="str">
        <f>IF(C101="","",IF(_xlfn.IFNA(VLOOKUP(C101,BaseDatos[[#All],[Llave]:[Por Definir4]],14,0),"No encontrado")="","-",_xlfn.IFNA(VLOOKUP(C101,BaseDatos[[#All],[Llave]:[Objetivo Geográfico]],14,0),"-")))</f>
        <v/>
      </c>
      <c r="K101" s="2" t="str">
        <f>IF(C101="","",IF(_xlfn.IFNA(VLOOKUP(C101,BaseDatos[[#All],[Llave]:[Por Definir4]],15,0),"No encontrado")="","-",_xlfn.IFNA(VLOOKUP(C101,BaseDatos[[#All],[Llave]:[Objetivo Geográfico]],15,0),"-")))</f>
        <v/>
      </c>
      <c r="L101" s="2" t="str">
        <f>IF(C101="","",IF(_xlfn.IFNA(VLOOKUP(C101,BaseDatos[[#All],[Llave]:[Por Definir4]],16,0),"No encontrado")="","-",_xlfn.IFNA(VLOOKUP(C101,BaseDatos[[#All],[Llave]:[Objetivo Geográfico]],16,0),"-")))</f>
        <v/>
      </c>
      <c r="M101" s="2" t="str">
        <f>IF(C101="","",IF(_xlfn.IFNA(VLOOKUP(C101,BaseDatos[[#All],[Llave]:[Por Definir4]],17,0),"No encontrado")="","-",_xlfn.IFNA(VLOOKUP(C101,BaseDatos[[#All],[Llave]:[Objetivo Geográfico]],17,0),"-")))</f>
        <v/>
      </c>
    </row>
    <row r="102" spans="1:13" x14ac:dyDescent="0.35">
      <c r="A102" s="44"/>
      <c r="B102" s="46"/>
      <c r="C102" s="44"/>
      <c r="D102" s="46"/>
      <c r="E102" s="43" t="str">
        <f>IF(C102="","",IF(_xlfn.IFNA(VLOOKUP(C102,BaseDatos[[#All],[Llave]:[Objetivo Geográfico]],6,0),"No encontrado")="","-",_xlfn.IFNA(VLOOKUP(C102,BaseDatos[[#All],[Llave]:[Objetivo Geográfico]],6,0),"-")))</f>
        <v/>
      </c>
      <c r="F102" s="45" t="str">
        <f>IF(C102="","",IF(_xlfn.IFNA(VLOOKUP(C102,BaseDatos[[#All],[Llave]:[Por Definir4]],13,0),"No encontrado")="","-",_xlfn.IFNA(VLOOKUP(C102,BaseDatos[[#All],[Llave]:[Por Definir4]],13,0),"-")))</f>
        <v/>
      </c>
      <c r="G102" s="43" t="str">
        <f>IF(C102="","",IF(_xlfn.IFNA(VLOOKUP(C102,BaseDatos[[#All],[Llave]:[Objetivo Geográfico]],2,0),"No disponible en la Base de Datos")="","-",_xlfn.IFNA(VLOOKUP(C102,BaseDatos[[#All],[Llave]:[Objetivo Geográfico]],2,0),"No disponible en la Base de Datos")))</f>
        <v/>
      </c>
      <c r="H102" s="43" t="str">
        <f>IF(C102="","",IF(_xlfn.IFNA(VLOOKUP(C102,BaseDatos[[#All],[Llave]:[Objetivo Geográfico]],11,0),"No encontrado")="","-",_xlfn.IFNA(VLOOKUP(C102,BaseDatos[[#All],[Llave]:[Objetivo Geográfico]],11,0),"-")))</f>
        <v/>
      </c>
      <c r="I102" s="43" t="str">
        <f>IF(C102="","",IF(_xlfn.IFNA(VLOOKUP(C102,BaseDatos[[#All],[Llave]:[Objetivo Geográfico]],12,0),"No encontrado")="","-",_xlfn.IFNA(VLOOKUP(C102,BaseDatos[[#All],[Llave]:[Objetivo Geográfico]],12,0),"-")))</f>
        <v/>
      </c>
      <c r="J102" s="2" t="str">
        <f>IF(C102="","",IF(_xlfn.IFNA(VLOOKUP(C102,BaseDatos[[#All],[Llave]:[Por Definir4]],14,0),"No encontrado")="","-",_xlfn.IFNA(VLOOKUP(C102,BaseDatos[[#All],[Llave]:[Objetivo Geográfico]],14,0),"-")))</f>
        <v/>
      </c>
      <c r="K102" s="2" t="str">
        <f>IF(C102="","",IF(_xlfn.IFNA(VLOOKUP(C102,BaseDatos[[#All],[Llave]:[Por Definir4]],15,0),"No encontrado")="","-",_xlfn.IFNA(VLOOKUP(C102,BaseDatos[[#All],[Llave]:[Objetivo Geográfico]],15,0),"-")))</f>
        <v/>
      </c>
      <c r="L102" s="2" t="str">
        <f>IF(C102="","",IF(_xlfn.IFNA(VLOOKUP(C102,BaseDatos[[#All],[Llave]:[Por Definir4]],16,0),"No encontrado")="","-",_xlfn.IFNA(VLOOKUP(C102,BaseDatos[[#All],[Llave]:[Objetivo Geográfico]],16,0),"-")))</f>
        <v/>
      </c>
      <c r="M102" s="2" t="str">
        <f>IF(C102="","",IF(_xlfn.IFNA(VLOOKUP(C102,BaseDatos[[#All],[Llave]:[Por Definir4]],17,0),"No encontrado")="","-",_xlfn.IFNA(VLOOKUP(C102,BaseDatos[[#All],[Llave]:[Objetivo Geográfico]],17,0),"-")))</f>
        <v/>
      </c>
    </row>
    <row r="103" spans="1:13" x14ac:dyDescent="0.35">
      <c r="A103" s="44"/>
      <c r="B103" s="46"/>
      <c r="C103" s="44"/>
      <c r="D103" s="46"/>
      <c r="E103" s="43" t="str">
        <f>IF(C103="","",IF(_xlfn.IFNA(VLOOKUP(C103,BaseDatos[[#All],[Llave]:[Objetivo Geográfico]],6,0),"No encontrado")="","-",_xlfn.IFNA(VLOOKUP(C103,BaseDatos[[#All],[Llave]:[Objetivo Geográfico]],6,0),"-")))</f>
        <v/>
      </c>
      <c r="F103" s="45" t="str">
        <f>IF(C103="","",IF(_xlfn.IFNA(VLOOKUP(C103,BaseDatos[[#All],[Llave]:[Por Definir4]],13,0),"No encontrado")="","-",_xlfn.IFNA(VLOOKUP(C103,BaseDatos[[#All],[Llave]:[Por Definir4]],13,0),"-")))</f>
        <v/>
      </c>
      <c r="G103" s="43" t="str">
        <f>IF(C103="","",IF(_xlfn.IFNA(VLOOKUP(C103,BaseDatos[[#All],[Llave]:[Objetivo Geográfico]],2,0),"No disponible en la Base de Datos")="","-",_xlfn.IFNA(VLOOKUP(C103,BaseDatos[[#All],[Llave]:[Objetivo Geográfico]],2,0),"No disponible en la Base de Datos")))</f>
        <v/>
      </c>
      <c r="H103" s="43" t="str">
        <f>IF(C103="","",IF(_xlfn.IFNA(VLOOKUP(C103,BaseDatos[[#All],[Llave]:[Objetivo Geográfico]],11,0),"No encontrado")="","-",_xlfn.IFNA(VLOOKUP(C103,BaseDatos[[#All],[Llave]:[Objetivo Geográfico]],11,0),"-")))</f>
        <v/>
      </c>
      <c r="I103" s="43" t="str">
        <f>IF(C103="","",IF(_xlfn.IFNA(VLOOKUP(C103,BaseDatos[[#All],[Llave]:[Objetivo Geográfico]],12,0),"No encontrado")="","-",_xlfn.IFNA(VLOOKUP(C103,BaseDatos[[#All],[Llave]:[Objetivo Geográfico]],12,0),"-")))</f>
        <v/>
      </c>
      <c r="J103" s="2" t="str">
        <f>IF(C103="","",IF(_xlfn.IFNA(VLOOKUP(C103,BaseDatos[[#All],[Llave]:[Por Definir4]],14,0),"No encontrado")="","-",_xlfn.IFNA(VLOOKUP(C103,BaseDatos[[#All],[Llave]:[Objetivo Geográfico]],14,0),"-")))</f>
        <v/>
      </c>
      <c r="K103" s="2" t="str">
        <f>IF(C103="","",IF(_xlfn.IFNA(VLOOKUP(C103,BaseDatos[[#All],[Llave]:[Por Definir4]],15,0),"No encontrado")="","-",_xlfn.IFNA(VLOOKUP(C103,BaseDatos[[#All],[Llave]:[Objetivo Geográfico]],15,0),"-")))</f>
        <v/>
      </c>
      <c r="L103" s="2" t="str">
        <f>IF(C103="","",IF(_xlfn.IFNA(VLOOKUP(C103,BaseDatos[[#All],[Llave]:[Por Definir4]],16,0),"No encontrado")="","-",_xlfn.IFNA(VLOOKUP(C103,BaseDatos[[#All],[Llave]:[Objetivo Geográfico]],16,0),"-")))</f>
        <v/>
      </c>
      <c r="M103" s="2" t="str">
        <f>IF(C103="","",IF(_xlfn.IFNA(VLOOKUP(C103,BaseDatos[[#All],[Llave]:[Por Definir4]],17,0),"No encontrado")="","-",_xlfn.IFNA(VLOOKUP(C103,BaseDatos[[#All],[Llave]:[Objetivo Geográfico]],17,0),"-")))</f>
        <v/>
      </c>
    </row>
  </sheetData>
  <sheetProtection algorithmName="SHA-512" hashValue="HFa8Peu8MBcfkS5zcUAXS6vMyG65Vcp1wMN8qsldnC5u4C+CD4x2EZeJf+5FjAkCqCDSfU+2ZC9HMC/OiU8dnQ==" saltValue="K98Dml1IviqjHd3vJ3hwLw==" spinCount="100000" sheet="1" objects="1" scenarios="1" formatColumns="0" formatRows="0"/>
  <conditionalFormatting sqref="G5:G103">
    <cfRule type="containsText" dxfId="61" priority="1" operator="containsText" text="No disponible en la Base de Datos">
      <formula>NOT(ISERROR(SEARCH("No disponible en la Base de Datos",G5)))</formula>
    </cfRule>
  </conditionalFormatting>
  <pageMargins left="0.7" right="0.7" top="0.75" bottom="0.75" header="0.3" footer="0.3"/>
  <drawing r:id="rId1"/>
  <legacyDrawing r:id="rId2"/>
  <controls>
    <mc:AlternateContent xmlns:mc="http://schemas.openxmlformats.org/markup-compatibility/2006">
      <mc:Choice Requires="x14">
        <control shapeId="36865" r:id="rId3" name="TempCombo">
          <controlPr locked="0" defaultSize="0" autoLine="0" r:id="rId4">
            <anchor moveWithCells="1">
              <from>
                <xdr:col>2</xdr:col>
                <xdr:colOff>0</xdr:colOff>
                <xdr:row>4</xdr:row>
                <xdr:rowOff>0</xdr:rowOff>
              </from>
              <to>
                <xdr:col>3</xdr:col>
                <xdr:colOff>63500</xdr:colOff>
                <xdr:row>5</xdr:row>
                <xdr:rowOff>63500</xdr:rowOff>
              </to>
            </anchor>
          </controlPr>
        </control>
      </mc:Choice>
      <mc:Fallback>
        <control shapeId="36865" r:id="rId3" name="TempCombo"/>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A63F8D11-57C3-413E-AB57-038C07C5E51C}">
          <x14:formula1>
            <xm:f>Parametros!$B$2:$B$4</xm:f>
          </x14:formula1>
          <xm:sqref>A5:A103</xm:sqref>
        </x14:dataValidation>
        <x14:dataValidation type="list" allowBlank="1" showDropDown="1" showInputMessage="1" showErrorMessage="1" xr:uid="{7C8559DC-2D28-4F9B-8162-9C41167E2450}">
          <x14:formula1>
            <xm:f>BD!$AH$6:$AH$1001</xm:f>
          </x14:formula1>
          <xm:sqref>C5:C103</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5954CD-AA13-4F13-90CA-704265DDE286}">
  <sheetPr codeName="Hoja8"/>
  <dimension ref="A4:M103"/>
  <sheetViews>
    <sheetView showGridLines="0" zoomScale="80" zoomScaleNormal="80" workbookViewId="0">
      <selection activeCell="B15" sqref="B15"/>
    </sheetView>
  </sheetViews>
  <sheetFormatPr baseColWidth="10" defaultRowHeight="14.5" x14ac:dyDescent="0.35"/>
  <cols>
    <col min="1" max="1" width="26.6328125" customWidth="1"/>
    <col min="2" max="2" width="29.1796875" customWidth="1"/>
    <col min="3" max="3" width="50.54296875" bestFit="1" customWidth="1"/>
    <col min="6" max="6" width="64.08984375" customWidth="1"/>
    <col min="8" max="8" width="14.08984375" customWidth="1"/>
    <col min="9" max="9" width="13.453125" customWidth="1"/>
    <col min="10" max="13" width="0" hidden="1" customWidth="1"/>
  </cols>
  <sheetData>
    <row r="4" spans="1:13" ht="29" x14ac:dyDescent="0.35">
      <c r="A4" s="33" t="s">
        <v>338</v>
      </c>
      <c r="B4" s="33" t="s">
        <v>35</v>
      </c>
      <c r="C4" s="33" t="str">
        <f>BaseDatos[[#Headers],[Material]]</f>
        <v>Material</v>
      </c>
      <c r="D4" s="33" t="s">
        <v>36</v>
      </c>
      <c r="E4" s="33" t="str">
        <f>BaseDatos[[#Headers],[Unidad]]</f>
        <v>Unidad</v>
      </c>
      <c r="F4" s="33" t="str">
        <f>BaseDatos[[#Headers],[Descripción de Material]]</f>
        <v>Descripción de Material</v>
      </c>
      <c r="G4" s="33" t="s">
        <v>339</v>
      </c>
      <c r="H4" s="33" t="str">
        <f>BaseDatos[[#Headers],[Administrador EPDs]]</f>
        <v>Administrador EPDs</v>
      </c>
      <c r="I4" s="33" t="str">
        <f>BaseDatos[[#Headers],[Objetivo Geográfico]]</f>
        <v>Objetivo Geográfico</v>
      </c>
      <c r="J4" s="33" t="str">
        <f>BaseDatos[[#Headers],[Por Definir]]</f>
        <v>Por Definir</v>
      </c>
      <c r="K4" s="33" t="str">
        <f>BaseDatos[[#Headers],[Por Definir2]]</f>
        <v>Por Definir2</v>
      </c>
      <c r="L4" s="33" t="str">
        <f>BaseDatos[[#Headers],[Por Definir3]]</f>
        <v>Por Definir3</v>
      </c>
      <c r="M4" s="33" t="str">
        <f>BaseDatos[[#Headers],[Por Definir4]]</f>
        <v>Por Definir4</v>
      </c>
    </row>
    <row r="5" spans="1:13" x14ac:dyDescent="0.35">
      <c r="A5" s="44"/>
      <c r="B5" s="46"/>
      <c r="C5" s="44"/>
      <c r="D5" s="46"/>
      <c r="E5" s="43" t="str">
        <f>IF(C5="","",IF(_xlfn.IFNA(VLOOKUP(C5,BaseDatos[[#All],[Llave]:[Objetivo Geográfico]],6,0),"No encontrado")="","-",_xlfn.IFNA(VLOOKUP(C5,BaseDatos[[#All],[Llave]:[Objetivo Geográfico]],6,0),"-")))</f>
        <v/>
      </c>
      <c r="F5" s="45" t="str">
        <f>IF(C5="","",IF(_xlfn.IFNA(VLOOKUP(C5,BaseDatos[[#All],[Llave]:[Por Definir4]],13,0),"No encontrado")="","-",_xlfn.IFNA(VLOOKUP(C5,BaseDatos[[#All],[Llave]:[Por Definir4]],13,0),"-")))</f>
        <v/>
      </c>
      <c r="G5" s="43" t="str">
        <f>IF(C5="","",IF(_xlfn.IFNA(VLOOKUP(C5,BaseDatos[[#All],[Llave]:[Objetivo Geográfico]],2,0),"No disponible en la Base de Datos")="","-",_xlfn.IFNA(VLOOKUP(C5,BaseDatos[[#All],[Llave]:[Objetivo Geográfico]],2,0),"No disponible en la Base de Datos")))</f>
        <v/>
      </c>
      <c r="H5" s="43" t="str">
        <f>IF(C5="","",IF(_xlfn.IFNA(VLOOKUP(C5,BaseDatos[[#All],[Llave]:[Objetivo Geográfico]],11,0),"No encontrado")="","-",_xlfn.IFNA(VLOOKUP(C5,BaseDatos[[#All],[Llave]:[Objetivo Geográfico]],11,0),"-")))</f>
        <v/>
      </c>
      <c r="I5" s="43" t="str">
        <f>IF(C5="","",IF(_xlfn.IFNA(VLOOKUP(C5,BaseDatos[[#All],[Llave]:[Objetivo Geográfico]],12,0),"No encontrado")="","-",_xlfn.IFNA(VLOOKUP(C5,BaseDatos[[#All],[Llave]:[Objetivo Geográfico]],12,0),"-")))</f>
        <v/>
      </c>
      <c r="J5" s="2" t="str">
        <f>IF(C5="","",IF(_xlfn.IFNA(VLOOKUP(C5,BaseDatos[[#All],[Llave]:[Por Definir4]],14,0),"No encontrado")="","-",_xlfn.IFNA(VLOOKUP(C5,BaseDatos[[#All],[Llave]:[Objetivo Geográfico]],14,0),"-")))</f>
        <v/>
      </c>
      <c r="K5" s="2" t="str">
        <f>IF(C5="","",IF(_xlfn.IFNA(VLOOKUP(C5,BaseDatos[[#All],[Llave]:[Por Definir4]],15,0),"No encontrado")="","-",_xlfn.IFNA(VLOOKUP(C5,BaseDatos[[#All],[Llave]:[Objetivo Geográfico]],15,0),"-")))</f>
        <v/>
      </c>
      <c r="L5" s="2" t="str">
        <f>IF(C5="","",IF(_xlfn.IFNA(VLOOKUP(C5,BaseDatos[[#All],[Llave]:[Por Definir4]],16,0),"No encontrado")="","-",_xlfn.IFNA(VLOOKUP(C5,BaseDatos[[#All],[Llave]:[Objetivo Geográfico]],16,0),"-")))</f>
        <v/>
      </c>
      <c r="M5" s="2" t="str">
        <f>IF(C5="","",IF(_xlfn.IFNA(VLOOKUP(C5,BaseDatos[[#All],[Llave]:[Por Definir4]],17,0),"No encontrado")="","-",_xlfn.IFNA(VLOOKUP(C5,BaseDatos[[#All],[Llave]:[Objetivo Geográfico]],17,0),"-")))</f>
        <v/>
      </c>
    </row>
    <row r="6" spans="1:13" x14ac:dyDescent="0.35">
      <c r="A6" s="44"/>
      <c r="B6" s="46"/>
      <c r="C6" s="44"/>
      <c r="D6" s="46"/>
      <c r="E6" s="43" t="str">
        <f>IF(C6="","",IF(_xlfn.IFNA(VLOOKUP(C6,BaseDatos[[#All],[Llave]:[Objetivo Geográfico]],6,0),"No encontrado")="","-",_xlfn.IFNA(VLOOKUP(C6,BaseDatos[[#All],[Llave]:[Objetivo Geográfico]],6,0),"-")))</f>
        <v/>
      </c>
      <c r="F6" s="45" t="str">
        <f>IF(C6="","",IF(_xlfn.IFNA(VLOOKUP(C6,BaseDatos[[#All],[Llave]:[Por Definir4]],13,0),"No encontrado")="","-",_xlfn.IFNA(VLOOKUP(C6,BaseDatos[[#All],[Llave]:[Por Definir4]],13,0),"-")))</f>
        <v/>
      </c>
      <c r="G6" s="43" t="str">
        <f>IF(C6="","",IF(_xlfn.IFNA(VLOOKUP(C6,BaseDatos[[#All],[Llave]:[Objetivo Geográfico]],2,0),"No disponible en la Base de Datos")="","-",_xlfn.IFNA(VLOOKUP(C6,BaseDatos[[#All],[Llave]:[Objetivo Geográfico]],2,0),"No disponible en la Base de Datos")))</f>
        <v/>
      </c>
      <c r="H6" s="43" t="str">
        <f>IF(C6="","",IF(_xlfn.IFNA(VLOOKUP(C6,BaseDatos[[#All],[Llave]:[Objetivo Geográfico]],11,0),"No encontrado")="","-",_xlfn.IFNA(VLOOKUP(C6,BaseDatos[[#All],[Llave]:[Objetivo Geográfico]],11,0),"-")))</f>
        <v/>
      </c>
      <c r="I6" s="43" t="str">
        <f>IF(C6="","",IF(_xlfn.IFNA(VLOOKUP(C6,BaseDatos[[#All],[Llave]:[Objetivo Geográfico]],12,0),"No encontrado")="","-",_xlfn.IFNA(VLOOKUP(C6,BaseDatos[[#All],[Llave]:[Objetivo Geográfico]],12,0),"-")))</f>
        <v/>
      </c>
      <c r="J6" s="2" t="str">
        <f>IF(C6="","",IF(_xlfn.IFNA(VLOOKUP(C6,BaseDatos[[#All],[Llave]:[Por Definir4]],14,0),"No encontrado")="","-",_xlfn.IFNA(VLOOKUP(C6,BaseDatos[[#All],[Llave]:[Objetivo Geográfico]],14,0),"-")))</f>
        <v/>
      </c>
      <c r="K6" s="2" t="str">
        <f>IF(C6="","",IF(_xlfn.IFNA(VLOOKUP(C6,BaseDatos[[#All],[Llave]:[Por Definir4]],15,0),"No encontrado")="","-",_xlfn.IFNA(VLOOKUP(C6,BaseDatos[[#All],[Llave]:[Objetivo Geográfico]],15,0),"-")))</f>
        <v/>
      </c>
      <c r="L6" s="2" t="str">
        <f>IF(C6="","",IF(_xlfn.IFNA(VLOOKUP(C6,BaseDatos[[#All],[Llave]:[Por Definir4]],16,0),"No encontrado")="","-",_xlfn.IFNA(VLOOKUP(C6,BaseDatos[[#All],[Llave]:[Objetivo Geográfico]],16,0),"-")))</f>
        <v/>
      </c>
      <c r="M6" s="2" t="str">
        <f>IF(C6="","",IF(_xlfn.IFNA(VLOOKUP(C6,BaseDatos[[#All],[Llave]:[Por Definir4]],17,0),"No encontrado")="","-",_xlfn.IFNA(VLOOKUP(C6,BaseDatos[[#All],[Llave]:[Objetivo Geográfico]],17,0),"-")))</f>
        <v/>
      </c>
    </row>
    <row r="7" spans="1:13" x14ac:dyDescent="0.35">
      <c r="A7" s="44"/>
      <c r="B7" s="46"/>
      <c r="C7" s="44"/>
      <c r="D7" s="46"/>
      <c r="E7" s="43" t="str">
        <f>IF(C7="","",IF(_xlfn.IFNA(VLOOKUP(C7,BaseDatos[[#All],[Llave]:[Objetivo Geográfico]],6,0),"No encontrado")="","-",_xlfn.IFNA(VLOOKUP(C7,BaseDatos[[#All],[Llave]:[Objetivo Geográfico]],6,0),"-")))</f>
        <v/>
      </c>
      <c r="F7" s="45" t="str">
        <f>IF(C7="","",IF(_xlfn.IFNA(VLOOKUP(C7,BaseDatos[[#All],[Llave]:[Por Definir4]],13,0),"No encontrado")="","-",_xlfn.IFNA(VLOOKUP(C7,BaseDatos[[#All],[Llave]:[Por Definir4]],13,0),"-")))</f>
        <v/>
      </c>
      <c r="G7" s="43" t="str">
        <f>IF(C7="","",IF(_xlfn.IFNA(VLOOKUP(C7,BaseDatos[[#All],[Llave]:[Objetivo Geográfico]],2,0),"No disponible en la Base de Datos")="","-",_xlfn.IFNA(VLOOKUP(C7,BaseDatos[[#All],[Llave]:[Objetivo Geográfico]],2,0),"No disponible en la Base de Datos")))</f>
        <v/>
      </c>
      <c r="H7" s="43" t="str">
        <f>IF(C7="","",IF(_xlfn.IFNA(VLOOKUP(C7,BaseDatos[[#All],[Llave]:[Objetivo Geográfico]],11,0),"No encontrado")="","-",_xlfn.IFNA(VLOOKUP(C7,BaseDatos[[#All],[Llave]:[Objetivo Geográfico]],11,0),"-")))</f>
        <v/>
      </c>
      <c r="I7" s="43" t="str">
        <f>IF(C7="","",IF(_xlfn.IFNA(VLOOKUP(C7,BaseDatos[[#All],[Llave]:[Objetivo Geográfico]],12,0),"No encontrado")="","-",_xlfn.IFNA(VLOOKUP(C7,BaseDatos[[#All],[Llave]:[Objetivo Geográfico]],12,0),"-")))</f>
        <v/>
      </c>
      <c r="J7" s="2" t="str">
        <f>IF(C7="","",IF(_xlfn.IFNA(VLOOKUP(C7,BaseDatos[[#All],[Llave]:[Por Definir4]],14,0),"No encontrado")="","-",_xlfn.IFNA(VLOOKUP(C7,BaseDatos[[#All],[Llave]:[Objetivo Geográfico]],14,0),"-")))</f>
        <v/>
      </c>
      <c r="K7" s="2" t="str">
        <f>IF(C7="","",IF(_xlfn.IFNA(VLOOKUP(C7,BaseDatos[[#All],[Llave]:[Por Definir4]],15,0),"No encontrado")="","-",_xlfn.IFNA(VLOOKUP(C7,BaseDatos[[#All],[Llave]:[Objetivo Geográfico]],15,0),"-")))</f>
        <v/>
      </c>
      <c r="L7" s="2" t="str">
        <f>IF(C7="","",IF(_xlfn.IFNA(VLOOKUP(C7,BaseDatos[[#All],[Llave]:[Por Definir4]],16,0),"No encontrado")="","-",_xlfn.IFNA(VLOOKUP(C7,BaseDatos[[#All],[Llave]:[Objetivo Geográfico]],16,0),"-")))</f>
        <v/>
      </c>
      <c r="M7" s="2" t="str">
        <f>IF(C7="","",IF(_xlfn.IFNA(VLOOKUP(C7,BaseDatos[[#All],[Llave]:[Por Definir4]],17,0),"No encontrado")="","-",_xlfn.IFNA(VLOOKUP(C7,BaseDatos[[#All],[Llave]:[Objetivo Geográfico]],17,0),"-")))</f>
        <v/>
      </c>
    </row>
    <row r="8" spans="1:13" x14ac:dyDescent="0.35">
      <c r="A8" s="44"/>
      <c r="B8" s="46"/>
      <c r="C8" s="44"/>
      <c r="D8" s="46"/>
      <c r="E8" s="43" t="str">
        <f>IF(C8="","",IF(_xlfn.IFNA(VLOOKUP(C8,BaseDatos[[#All],[Llave]:[Objetivo Geográfico]],6,0),"No encontrado")="","-",_xlfn.IFNA(VLOOKUP(C8,BaseDatos[[#All],[Llave]:[Objetivo Geográfico]],6,0),"-")))</f>
        <v/>
      </c>
      <c r="F8" s="45" t="str">
        <f>IF(C8="","",IF(_xlfn.IFNA(VLOOKUP(C8,BaseDatos[[#All],[Llave]:[Por Definir4]],13,0),"No encontrado")="","-",_xlfn.IFNA(VLOOKUP(C8,BaseDatos[[#All],[Llave]:[Por Definir4]],13,0),"-")))</f>
        <v/>
      </c>
      <c r="G8" s="43" t="str">
        <f>IF(C8="","",IF(_xlfn.IFNA(VLOOKUP(C8,BaseDatos[[#All],[Llave]:[Objetivo Geográfico]],2,0),"No disponible en la Base de Datos")="","-",_xlfn.IFNA(VLOOKUP(C8,BaseDatos[[#All],[Llave]:[Objetivo Geográfico]],2,0),"No disponible en la Base de Datos")))</f>
        <v/>
      </c>
      <c r="H8" s="43" t="str">
        <f>IF(C8="","",IF(_xlfn.IFNA(VLOOKUP(C8,BaseDatos[[#All],[Llave]:[Objetivo Geográfico]],11,0),"No encontrado")="","-",_xlfn.IFNA(VLOOKUP(C8,BaseDatos[[#All],[Llave]:[Objetivo Geográfico]],11,0),"-")))</f>
        <v/>
      </c>
      <c r="I8" s="43" t="str">
        <f>IF(C8="","",IF(_xlfn.IFNA(VLOOKUP(C8,BaseDatos[[#All],[Llave]:[Objetivo Geográfico]],12,0),"No encontrado")="","-",_xlfn.IFNA(VLOOKUP(C8,BaseDatos[[#All],[Llave]:[Objetivo Geográfico]],12,0),"-")))</f>
        <v/>
      </c>
      <c r="J8" s="2" t="str">
        <f>IF(C8="","",IF(_xlfn.IFNA(VLOOKUP(C8,BaseDatos[[#All],[Llave]:[Por Definir4]],14,0),"No encontrado")="","-",_xlfn.IFNA(VLOOKUP(C8,BaseDatos[[#All],[Llave]:[Objetivo Geográfico]],14,0),"-")))</f>
        <v/>
      </c>
      <c r="K8" s="2" t="str">
        <f>IF(C8="","",IF(_xlfn.IFNA(VLOOKUP(C8,BaseDatos[[#All],[Llave]:[Por Definir4]],15,0),"No encontrado")="","-",_xlfn.IFNA(VLOOKUP(C8,BaseDatos[[#All],[Llave]:[Objetivo Geográfico]],15,0),"-")))</f>
        <v/>
      </c>
      <c r="L8" s="2" t="str">
        <f>IF(C8="","",IF(_xlfn.IFNA(VLOOKUP(C8,BaseDatos[[#All],[Llave]:[Por Definir4]],16,0),"No encontrado")="","-",_xlfn.IFNA(VLOOKUP(C8,BaseDatos[[#All],[Llave]:[Objetivo Geográfico]],16,0),"-")))</f>
        <v/>
      </c>
      <c r="M8" s="2" t="str">
        <f>IF(C8="","",IF(_xlfn.IFNA(VLOOKUP(C8,BaseDatos[[#All],[Llave]:[Por Definir4]],17,0),"No encontrado")="","-",_xlfn.IFNA(VLOOKUP(C8,BaseDatos[[#All],[Llave]:[Objetivo Geográfico]],17,0),"-")))</f>
        <v/>
      </c>
    </row>
    <row r="9" spans="1:13" x14ac:dyDescent="0.35">
      <c r="A9" s="44"/>
      <c r="B9" s="46"/>
      <c r="C9" s="44"/>
      <c r="D9" s="46"/>
      <c r="E9" s="43" t="str">
        <f>IF(C9="","",IF(_xlfn.IFNA(VLOOKUP(C9,BaseDatos[[#All],[Llave]:[Objetivo Geográfico]],6,0),"No encontrado")="","-",_xlfn.IFNA(VLOOKUP(C9,BaseDatos[[#All],[Llave]:[Objetivo Geográfico]],6,0),"-")))</f>
        <v/>
      </c>
      <c r="F9" s="45" t="str">
        <f>IF(C9="","",IF(_xlfn.IFNA(VLOOKUP(C9,BaseDatos[[#All],[Llave]:[Por Definir4]],13,0),"No encontrado")="","-",_xlfn.IFNA(VLOOKUP(C9,BaseDatos[[#All],[Llave]:[Por Definir4]],13,0),"-")))</f>
        <v/>
      </c>
      <c r="G9" s="43" t="str">
        <f>IF(C9="","",IF(_xlfn.IFNA(VLOOKUP(C9,BaseDatos[[#All],[Llave]:[Objetivo Geográfico]],2,0),"No disponible en la Base de Datos")="","-",_xlfn.IFNA(VLOOKUP(C9,BaseDatos[[#All],[Llave]:[Objetivo Geográfico]],2,0),"No disponible en la Base de Datos")))</f>
        <v/>
      </c>
      <c r="H9" s="43" t="str">
        <f>IF(C9="","",IF(_xlfn.IFNA(VLOOKUP(C9,BaseDatos[[#All],[Llave]:[Objetivo Geográfico]],11,0),"No encontrado")="","-",_xlfn.IFNA(VLOOKUP(C9,BaseDatos[[#All],[Llave]:[Objetivo Geográfico]],11,0),"-")))</f>
        <v/>
      </c>
      <c r="I9" s="43" t="str">
        <f>IF(C9="","",IF(_xlfn.IFNA(VLOOKUP(C9,BaseDatos[[#All],[Llave]:[Objetivo Geográfico]],12,0),"No encontrado")="","-",_xlfn.IFNA(VLOOKUP(C9,BaseDatos[[#All],[Llave]:[Objetivo Geográfico]],12,0),"-")))</f>
        <v/>
      </c>
      <c r="J9" s="2" t="str">
        <f>IF(C9="","",IF(_xlfn.IFNA(VLOOKUP(C9,BaseDatos[[#All],[Llave]:[Por Definir4]],14,0),"No encontrado")="","-",_xlfn.IFNA(VLOOKUP(C9,BaseDatos[[#All],[Llave]:[Objetivo Geográfico]],14,0),"-")))</f>
        <v/>
      </c>
      <c r="K9" s="2" t="str">
        <f>IF(C9="","",IF(_xlfn.IFNA(VLOOKUP(C9,BaseDatos[[#All],[Llave]:[Por Definir4]],15,0),"No encontrado")="","-",_xlfn.IFNA(VLOOKUP(C9,BaseDatos[[#All],[Llave]:[Objetivo Geográfico]],15,0),"-")))</f>
        <v/>
      </c>
      <c r="L9" s="2" t="str">
        <f>IF(C9="","",IF(_xlfn.IFNA(VLOOKUP(C9,BaseDatos[[#All],[Llave]:[Por Definir4]],16,0),"No encontrado")="","-",_xlfn.IFNA(VLOOKUP(C9,BaseDatos[[#All],[Llave]:[Objetivo Geográfico]],16,0),"-")))</f>
        <v/>
      </c>
      <c r="M9" s="2" t="str">
        <f>IF(C9="","",IF(_xlfn.IFNA(VLOOKUP(C9,BaseDatos[[#All],[Llave]:[Por Definir4]],17,0),"No encontrado")="","-",_xlfn.IFNA(VLOOKUP(C9,BaseDatos[[#All],[Llave]:[Objetivo Geográfico]],17,0),"-")))</f>
        <v/>
      </c>
    </row>
    <row r="10" spans="1:13" x14ac:dyDescent="0.35">
      <c r="A10" s="44"/>
      <c r="B10" s="46"/>
      <c r="C10" s="44"/>
      <c r="D10" s="46"/>
      <c r="E10" s="43" t="str">
        <f>IF(C10="","",IF(_xlfn.IFNA(VLOOKUP(C10,BaseDatos[[#All],[Llave]:[Objetivo Geográfico]],6,0),"No encontrado")="","-",_xlfn.IFNA(VLOOKUP(C10,BaseDatos[[#All],[Llave]:[Objetivo Geográfico]],6,0),"-")))</f>
        <v/>
      </c>
      <c r="F10" s="45" t="str">
        <f>IF(C10="","",IF(_xlfn.IFNA(VLOOKUP(C10,BaseDatos[[#All],[Llave]:[Por Definir4]],13,0),"No encontrado")="","-",_xlfn.IFNA(VLOOKUP(C10,BaseDatos[[#All],[Llave]:[Por Definir4]],13,0),"-")))</f>
        <v/>
      </c>
      <c r="G10" s="43" t="str">
        <f>IF(C10="","",IF(_xlfn.IFNA(VLOOKUP(C10,BaseDatos[[#All],[Llave]:[Objetivo Geográfico]],2,0),"No disponible en la Base de Datos")="","-",_xlfn.IFNA(VLOOKUP(C10,BaseDatos[[#All],[Llave]:[Objetivo Geográfico]],2,0),"No disponible en la Base de Datos")))</f>
        <v/>
      </c>
      <c r="H10" s="43" t="str">
        <f>IF(C10="","",IF(_xlfn.IFNA(VLOOKUP(C10,BaseDatos[[#All],[Llave]:[Objetivo Geográfico]],11,0),"No encontrado")="","-",_xlfn.IFNA(VLOOKUP(C10,BaseDatos[[#All],[Llave]:[Objetivo Geográfico]],11,0),"-")))</f>
        <v/>
      </c>
      <c r="I10" s="43" t="str">
        <f>IF(C10="","",IF(_xlfn.IFNA(VLOOKUP(C10,BaseDatos[[#All],[Llave]:[Objetivo Geográfico]],12,0),"No encontrado")="","-",_xlfn.IFNA(VLOOKUP(C10,BaseDatos[[#All],[Llave]:[Objetivo Geográfico]],12,0),"-")))</f>
        <v/>
      </c>
      <c r="J10" s="2" t="str">
        <f>IF(C10="","",IF(_xlfn.IFNA(VLOOKUP(C10,BaseDatos[[#All],[Llave]:[Por Definir4]],14,0),"No encontrado")="","-",_xlfn.IFNA(VLOOKUP(C10,BaseDatos[[#All],[Llave]:[Objetivo Geográfico]],14,0),"-")))</f>
        <v/>
      </c>
      <c r="K10" s="2" t="str">
        <f>IF(C10="","",IF(_xlfn.IFNA(VLOOKUP(C10,BaseDatos[[#All],[Llave]:[Por Definir4]],15,0),"No encontrado")="","-",_xlfn.IFNA(VLOOKUP(C10,BaseDatos[[#All],[Llave]:[Objetivo Geográfico]],15,0),"-")))</f>
        <v/>
      </c>
      <c r="L10" s="2" t="str">
        <f>IF(C10="","",IF(_xlfn.IFNA(VLOOKUP(C10,BaseDatos[[#All],[Llave]:[Por Definir4]],16,0),"No encontrado")="","-",_xlfn.IFNA(VLOOKUP(C10,BaseDatos[[#All],[Llave]:[Objetivo Geográfico]],16,0),"-")))</f>
        <v/>
      </c>
      <c r="M10" s="2" t="str">
        <f>IF(C10="","",IF(_xlfn.IFNA(VLOOKUP(C10,BaseDatos[[#All],[Llave]:[Por Definir4]],17,0),"No encontrado")="","-",_xlfn.IFNA(VLOOKUP(C10,BaseDatos[[#All],[Llave]:[Objetivo Geográfico]],17,0),"-")))</f>
        <v/>
      </c>
    </row>
    <row r="11" spans="1:13" x14ac:dyDescent="0.35">
      <c r="A11" s="44"/>
      <c r="B11" s="46"/>
      <c r="C11" s="44"/>
      <c r="D11" s="46"/>
      <c r="E11" s="43" t="str">
        <f>IF(C11="","",IF(_xlfn.IFNA(VLOOKUP(C11,BaseDatos[[#All],[Llave]:[Objetivo Geográfico]],6,0),"No encontrado")="","-",_xlfn.IFNA(VLOOKUP(C11,BaseDatos[[#All],[Llave]:[Objetivo Geográfico]],6,0),"-")))</f>
        <v/>
      </c>
      <c r="F11" s="45" t="str">
        <f>IF(C11="","",IF(_xlfn.IFNA(VLOOKUP(C11,BaseDatos[[#All],[Llave]:[Por Definir4]],13,0),"No encontrado")="","-",_xlfn.IFNA(VLOOKUP(C11,BaseDatos[[#All],[Llave]:[Por Definir4]],13,0),"-")))</f>
        <v/>
      </c>
      <c r="G11" s="43" t="str">
        <f>IF(C11="","",IF(_xlfn.IFNA(VLOOKUP(C11,BaseDatos[[#All],[Llave]:[Objetivo Geográfico]],2,0),"No disponible en la Base de Datos")="","-",_xlfn.IFNA(VLOOKUP(C11,BaseDatos[[#All],[Llave]:[Objetivo Geográfico]],2,0),"No disponible en la Base de Datos")))</f>
        <v/>
      </c>
      <c r="H11" s="43" t="str">
        <f>IF(C11="","",IF(_xlfn.IFNA(VLOOKUP(C11,BaseDatos[[#All],[Llave]:[Objetivo Geográfico]],11,0),"No encontrado")="","-",_xlfn.IFNA(VLOOKUP(C11,BaseDatos[[#All],[Llave]:[Objetivo Geográfico]],11,0),"-")))</f>
        <v/>
      </c>
      <c r="I11" s="43" t="str">
        <f>IF(C11="","",IF(_xlfn.IFNA(VLOOKUP(C11,BaseDatos[[#All],[Llave]:[Objetivo Geográfico]],12,0),"No encontrado")="","-",_xlfn.IFNA(VLOOKUP(C11,BaseDatos[[#All],[Llave]:[Objetivo Geográfico]],12,0),"-")))</f>
        <v/>
      </c>
      <c r="J11" s="2" t="str">
        <f>IF(C11="","",IF(_xlfn.IFNA(VLOOKUP(C11,BaseDatos[[#All],[Llave]:[Por Definir4]],14,0),"No encontrado")="","-",_xlfn.IFNA(VLOOKUP(C11,BaseDatos[[#All],[Llave]:[Objetivo Geográfico]],14,0),"-")))</f>
        <v/>
      </c>
      <c r="K11" s="2" t="str">
        <f>IF(C11="","",IF(_xlfn.IFNA(VLOOKUP(C11,BaseDatos[[#All],[Llave]:[Por Definir4]],15,0),"No encontrado")="","-",_xlfn.IFNA(VLOOKUP(C11,BaseDatos[[#All],[Llave]:[Objetivo Geográfico]],15,0),"-")))</f>
        <v/>
      </c>
      <c r="L11" s="2" t="str">
        <f>IF(C11="","",IF(_xlfn.IFNA(VLOOKUP(C11,BaseDatos[[#All],[Llave]:[Por Definir4]],16,0),"No encontrado")="","-",_xlfn.IFNA(VLOOKUP(C11,BaseDatos[[#All],[Llave]:[Objetivo Geográfico]],16,0),"-")))</f>
        <v/>
      </c>
      <c r="M11" s="2" t="str">
        <f>IF(C11="","",IF(_xlfn.IFNA(VLOOKUP(C11,BaseDatos[[#All],[Llave]:[Por Definir4]],17,0),"No encontrado")="","-",_xlfn.IFNA(VLOOKUP(C11,BaseDatos[[#All],[Llave]:[Objetivo Geográfico]],17,0),"-")))</f>
        <v/>
      </c>
    </row>
    <row r="12" spans="1:13" x14ac:dyDescent="0.35">
      <c r="A12" s="44"/>
      <c r="B12" s="46"/>
      <c r="C12" s="44"/>
      <c r="D12" s="46"/>
      <c r="E12" s="43" t="str">
        <f>IF(C12="","",IF(_xlfn.IFNA(VLOOKUP(C12,BaseDatos[[#All],[Llave]:[Objetivo Geográfico]],6,0),"No encontrado")="","-",_xlfn.IFNA(VLOOKUP(C12,BaseDatos[[#All],[Llave]:[Objetivo Geográfico]],6,0),"-")))</f>
        <v/>
      </c>
      <c r="F12" s="45" t="str">
        <f>IF(C12="","",IF(_xlfn.IFNA(VLOOKUP(C12,BaseDatos[[#All],[Llave]:[Por Definir4]],13,0),"No encontrado")="","-",_xlfn.IFNA(VLOOKUP(C12,BaseDatos[[#All],[Llave]:[Por Definir4]],13,0),"-")))</f>
        <v/>
      </c>
      <c r="G12" s="43" t="str">
        <f>IF(C12="","",IF(_xlfn.IFNA(VLOOKUP(C12,BaseDatos[[#All],[Llave]:[Objetivo Geográfico]],2,0),"No disponible en la Base de Datos")="","-",_xlfn.IFNA(VLOOKUP(C12,BaseDatos[[#All],[Llave]:[Objetivo Geográfico]],2,0),"No disponible en la Base de Datos")))</f>
        <v/>
      </c>
      <c r="H12" s="43" t="str">
        <f>IF(C12="","",IF(_xlfn.IFNA(VLOOKUP(C12,BaseDatos[[#All],[Llave]:[Objetivo Geográfico]],11,0),"No encontrado")="","-",_xlfn.IFNA(VLOOKUP(C12,BaseDatos[[#All],[Llave]:[Objetivo Geográfico]],11,0),"-")))</f>
        <v/>
      </c>
      <c r="I12" s="43" t="str">
        <f>IF(C12="","",IF(_xlfn.IFNA(VLOOKUP(C12,BaseDatos[[#All],[Llave]:[Objetivo Geográfico]],12,0),"No encontrado")="","-",_xlfn.IFNA(VLOOKUP(C12,BaseDatos[[#All],[Llave]:[Objetivo Geográfico]],12,0),"-")))</f>
        <v/>
      </c>
      <c r="J12" s="2" t="str">
        <f>IF(C12="","",IF(_xlfn.IFNA(VLOOKUP(C12,BaseDatos[[#All],[Llave]:[Por Definir4]],14,0),"No encontrado")="","-",_xlfn.IFNA(VLOOKUP(C12,BaseDatos[[#All],[Llave]:[Objetivo Geográfico]],14,0),"-")))</f>
        <v/>
      </c>
      <c r="K12" s="2" t="str">
        <f>IF(C12="","",IF(_xlfn.IFNA(VLOOKUP(C12,BaseDatos[[#All],[Llave]:[Por Definir4]],15,0),"No encontrado")="","-",_xlfn.IFNA(VLOOKUP(C12,BaseDatos[[#All],[Llave]:[Objetivo Geográfico]],15,0),"-")))</f>
        <v/>
      </c>
      <c r="L12" s="2" t="str">
        <f>IF(C12="","",IF(_xlfn.IFNA(VLOOKUP(C12,BaseDatos[[#All],[Llave]:[Por Definir4]],16,0),"No encontrado")="","-",_xlfn.IFNA(VLOOKUP(C12,BaseDatos[[#All],[Llave]:[Objetivo Geográfico]],16,0),"-")))</f>
        <v/>
      </c>
      <c r="M12" s="2" t="str">
        <f>IF(C12="","",IF(_xlfn.IFNA(VLOOKUP(C12,BaseDatos[[#All],[Llave]:[Por Definir4]],17,0),"No encontrado")="","-",_xlfn.IFNA(VLOOKUP(C12,BaseDatos[[#All],[Llave]:[Objetivo Geográfico]],17,0),"-")))</f>
        <v/>
      </c>
    </row>
    <row r="13" spans="1:13" x14ac:dyDescent="0.35">
      <c r="A13" s="44"/>
      <c r="B13" s="46"/>
      <c r="C13" s="44"/>
      <c r="D13" s="46"/>
      <c r="E13" s="43" t="str">
        <f>IF(C13="","",IF(_xlfn.IFNA(VLOOKUP(C13,BaseDatos[[#All],[Llave]:[Objetivo Geográfico]],6,0),"No encontrado")="","-",_xlfn.IFNA(VLOOKUP(C13,BaseDatos[[#All],[Llave]:[Objetivo Geográfico]],6,0),"-")))</f>
        <v/>
      </c>
      <c r="F13" s="45" t="str">
        <f>IF(C13="","",IF(_xlfn.IFNA(VLOOKUP(C13,BaseDatos[[#All],[Llave]:[Por Definir4]],13,0),"No encontrado")="","-",_xlfn.IFNA(VLOOKUP(C13,BaseDatos[[#All],[Llave]:[Por Definir4]],13,0),"-")))</f>
        <v/>
      </c>
      <c r="G13" s="43" t="str">
        <f>IF(C13="","",IF(_xlfn.IFNA(VLOOKUP(C13,BaseDatos[[#All],[Llave]:[Objetivo Geográfico]],2,0),"No disponible en la Base de Datos")="","-",_xlfn.IFNA(VLOOKUP(C13,BaseDatos[[#All],[Llave]:[Objetivo Geográfico]],2,0),"No disponible en la Base de Datos")))</f>
        <v/>
      </c>
      <c r="H13" s="43" t="str">
        <f>IF(C13="","",IF(_xlfn.IFNA(VLOOKUP(C13,BaseDatos[[#All],[Llave]:[Objetivo Geográfico]],11,0),"No encontrado")="","-",_xlfn.IFNA(VLOOKUP(C13,BaseDatos[[#All],[Llave]:[Objetivo Geográfico]],11,0),"-")))</f>
        <v/>
      </c>
      <c r="I13" s="43" t="str">
        <f>IF(C13="","",IF(_xlfn.IFNA(VLOOKUP(C13,BaseDatos[[#All],[Llave]:[Objetivo Geográfico]],12,0),"No encontrado")="","-",_xlfn.IFNA(VLOOKUP(C13,BaseDatos[[#All],[Llave]:[Objetivo Geográfico]],12,0),"-")))</f>
        <v/>
      </c>
      <c r="J13" s="2" t="str">
        <f>IF(C13="","",IF(_xlfn.IFNA(VLOOKUP(C13,BaseDatos[[#All],[Llave]:[Por Definir4]],14,0),"No encontrado")="","-",_xlfn.IFNA(VLOOKUP(C13,BaseDatos[[#All],[Llave]:[Objetivo Geográfico]],14,0),"-")))</f>
        <v/>
      </c>
      <c r="K13" s="2" t="str">
        <f>IF(C13="","",IF(_xlfn.IFNA(VLOOKUP(C13,BaseDatos[[#All],[Llave]:[Por Definir4]],15,0),"No encontrado")="","-",_xlfn.IFNA(VLOOKUP(C13,BaseDatos[[#All],[Llave]:[Objetivo Geográfico]],15,0),"-")))</f>
        <v/>
      </c>
      <c r="L13" s="2" t="str">
        <f>IF(C13="","",IF(_xlfn.IFNA(VLOOKUP(C13,BaseDatos[[#All],[Llave]:[Por Definir4]],16,0),"No encontrado")="","-",_xlfn.IFNA(VLOOKUP(C13,BaseDatos[[#All],[Llave]:[Objetivo Geográfico]],16,0),"-")))</f>
        <v/>
      </c>
      <c r="M13" s="2" t="str">
        <f>IF(C13="","",IF(_xlfn.IFNA(VLOOKUP(C13,BaseDatos[[#All],[Llave]:[Por Definir4]],17,0),"No encontrado")="","-",_xlfn.IFNA(VLOOKUP(C13,BaseDatos[[#All],[Llave]:[Objetivo Geográfico]],17,0),"-")))</f>
        <v/>
      </c>
    </row>
    <row r="14" spans="1:13" x14ac:dyDescent="0.35">
      <c r="A14" s="44"/>
      <c r="B14" s="46"/>
      <c r="C14" s="44"/>
      <c r="D14" s="46"/>
      <c r="E14" s="43" t="str">
        <f>IF(C14="","",IF(_xlfn.IFNA(VLOOKUP(C14,BaseDatos[[#All],[Llave]:[Objetivo Geográfico]],6,0),"No encontrado")="","-",_xlfn.IFNA(VLOOKUP(C14,BaseDatos[[#All],[Llave]:[Objetivo Geográfico]],6,0),"-")))</f>
        <v/>
      </c>
      <c r="F14" s="45" t="str">
        <f>IF(C14="","",IF(_xlfn.IFNA(VLOOKUP(C14,BaseDatos[[#All],[Llave]:[Por Definir4]],13,0),"No encontrado")="","-",_xlfn.IFNA(VLOOKUP(C14,BaseDatos[[#All],[Llave]:[Por Definir4]],13,0),"-")))</f>
        <v/>
      </c>
      <c r="G14" s="43" t="str">
        <f>IF(C14="","",IF(_xlfn.IFNA(VLOOKUP(C14,BaseDatos[[#All],[Llave]:[Objetivo Geográfico]],2,0),"No disponible en la Base de Datos")="","-",_xlfn.IFNA(VLOOKUP(C14,BaseDatos[[#All],[Llave]:[Objetivo Geográfico]],2,0),"No disponible en la Base de Datos")))</f>
        <v/>
      </c>
      <c r="H14" s="43" t="str">
        <f>IF(C14="","",IF(_xlfn.IFNA(VLOOKUP(C14,BaseDatos[[#All],[Llave]:[Objetivo Geográfico]],11,0),"No encontrado")="","-",_xlfn.IFNA(VLOOKUP(C14,BaseDatos[[#All],[Llave]:[Objetivo Geográfico]],11,0),"-")))</f>
        <v/>
      </c>
      <c r="I14" s="43" t="str">
        <f>IF(C14="","",IF(_xlfn.IFNA(VLOOKUP(C14,BaseDatos[[#All],[Llave]:[Objetivo Geográfico]],12,0),"No encontrado")="","-",_xlfn.IFNA(VLOOKUP(C14,BaseDatos[[#All],[Llave]:[Objetivo Geográfico]],12,0),"-")))</f>
        <v/>
      </c>
      <c r="J14" s="2" t="str">
        <f>IF(C14="","",IF(_xlfn.IFNA(VLOOKUP(C14,BaseDatos[[#All],[Llave]:[Por Definir4]],14,0),"No encontrado")="","-",_xlfn.IFNA(VLOOKUP(C14,BaseDatos[[#All],[Llave]:[Objetivo Geográfico]],14,0),"-")))</f>
        <v/>
      </c>
      <c r="K14" s="2" t="str">
        <f>IF(C14="","",IF(_xlfn.IFNA(VLOOKUP(C14,BaseDatos[[#All],[Llave]:[Por Definir4]],15,0),"No encontrado")="","-",_xlfn.IFNA(VLOOKUP(C14,BaseDatos[[#All],[Llave]:[Objetivo Geográfico]],15,0),"-")))</f>
        <v/>
      </c>
      <c r="L14" s="2" t="str">
        <f>IF(C14="","",IF(_xlfn.IFNA(VLOOKUP(C14,BaseDatos[[#All],[Llave]:[Por Definir4]],16,0),"No encontrado")="","-",_xlfn.IFNA(VLOOKUP(C14,BaseDatos[[#All],[Llave]:[Objetivo Geográfico]],16,0),"-")))</f>
        <v/>
      </c>
      <c r="M14" s="2" t="str">
        <f>IF(C14="","",IF(_xlfn.IFNA(VLOOKUP(C14,BaseDatos[[#All],[Llave]:[Por Definir4]],17,0),"No encontrado")="","-",_xlfn.IFNA(VLOOKUP(C14,BaseDatos[[#All],[Llave]:[Objetivo Geográfico]],17,0),"-")))</f>
        <v/>
      </c>
    </row>
    <row r="15" spans="1:13" x14ac:dyDescent="0.35">
      <c r="A15" s="44"/>
      <c r="B15" s="46"/>
      <c r="C15" s="44"/>
      <c r="D15" s="46"/>
      <c r="E15" s="43" t="str">
        <f>IF(C15="","",IF(_xlfn.IFNA(VLOOKUP(C15,BaseDatos[[#All],[Llave]:[Objetivo Geográfico]],6,0),"No encontrado")="","-",_xlfn.IFNA(VLOOKUP(C15,BaseDatos[[#All],[Llave]:[Objetivo Geográfico]],6,0),"-")))</f>
        <v/>
      </c>
      <c r="F15" s="45" t="str">
        <f>IF(C15="","",IF(_xlfn.IFNA(VLOOKUP(C15,BaseDatos[[#All],[Llave]:[Por Definir4]],13,0),"No encontrado")="","-",_xlfn.IFNA(VLOOKUP(C15,BaseDatos[[#All],[Llave]:[Por Definir4]],13,0),"-")))</f>
        <v/>
      </c>
      <c r="G15" s="43" t="str">
        <f>IF(C15="","",IF(_xlfn.IFNA(VLOOKUP(C15,BaseDatos[[#All],[Llave]:[Objetivo Geográfico]],2,0),"No disponible en la Base de Datos")="","-",_xlfn.IFNA(VLOOKUP(C15,BaseDatos[[#All],[Llave]:[Objetivo Geográfico]],2,0),"No disponible en la Base de Datos")))</f>
        <v/>
      </c>
      <c r="H15" s="43" t="str">
        <f>IF(C15="","",IF(_xlfn.IFNA(VLOOKUP(C15,BaseDatos[[#All],[Llave]:[Objetivo Geográfico]],11,0),"No encontrado")="","-",_xlfn.IFNA(VLOOKUP(C15,BaseDatos[[#All],[Llave]:[Objetivo Geográfico]],11,0),"-")))</f>
        <v/>
      </c>
      <c r="I15" s="43" t="str">
        <f>IF(C15="","",IF(_xlfn.IFNA(VLOOKUP(C15,BaseDatos[[#All],[Llave]:[Objetivo Geográfico]],12,0),"No encontrado")="","-",_xlfn.IFNA(VLOOKUP(C15,BaseDatos[[#All],[Llave]:[Objetivo Geográfico]],12,0),"-")))</f>
        <v/>
      </c>
      <c r="J15" s="2" t="str">
        <f>IF(C15="","",IF(_xlfn.IFNA(VLOOKUP(C15,BaseDatos[[#All],[Llave]:[Por Definir4]],14,0),"No encontrado")="","-",_xlfn.IFNA(VLOOKUP(C15,BaseDatos[[#All],[Llave]:[Objetivo Geográfico]],14,0),"-")))</f>
        <v/>
      </c>
      <c r="K15" s="2" t="str">
        <f>IF(C15="","",IF(_xlfn.IFNA(VLOOKUP(C15,BaseDatos[[#All],[Llave]:[Por Definir4]],15,0),"No encontrado")="","-",_xlfn.IFNA(VLOOKUP(C15,BaseDatos[[#All],[Llave]:[Objetivo Geográfico]],15,0),"-")))</f>
        <v/>
      </c>
      <c r="L15" s="2" t="str">
        <f>IF(C15="","",IF(_xlfn.IFNA(VLOOKUP(C15,BaseDatos[[#All],[Llave]:[Por Definir4]],16,0),"No encontrado")="","-",_xlfn.IFNA(VLOOKUP(C15,BaseDatos[[#All],[Llave]:[Objetivo Geográfico]],16,0),"-")))</f>
        <v/>
      </c>
      <c r="M15" s="2" t="str">
        <f>IF(C15="","",IF(_xlfn.IFNA(VLOOKUP(C15,BaseDatos[[#All],[Llave]:[Por Definir4]],17,0),"No encontrado")="","-",_xlfn.IFNA(VLOOKUP(C15,BaseDatos[[#All],[Llave]:[Objetivo Geográfico]],17,0),"-")))</f>
        <v/>
      </c>
    </row>
    <row r="16" spans="1:13" x14ac:dyDescent="0.35">
      <c r="A16" s="44"/>
      <c r="B16" s="46"/>
      <c r="C16" s="44"/>
      <c r="D16" s="46"/>
      <c r="E16" s="43" t="str">
        <f>IF(C16="","",IF(_xlfn.IFNA(VLOOKUP(C16,BaseDatos[[#All],[Llave]:[Objetivo Geográfico]],6,0),"No encontrado")="","-",_xlfn.IFNA(VLOOKUP(C16,BaseDatos[[#All],[Llave]:[Objetivo Geográfico]],6,0),"-")))</f>
        <v/>
      </c>
      <c r="F16" s="45" t="str">
        <f>IF(C16="","",IF(_xlfn.IFNA(VLOOKUP(C16,BaseDatos[[#All],[Llave]:[Por Definir4]],13,0),"No encontrado")="","-",_xlfn.IFNA(VLOOKUP(C16,BaseDatos[[#All],[Llave]:[Por Definir4]],13,0),"-")))</f>
        <v/>
      </c>
      <c r="G16" s="43" t="str">
        <f>IF(C16="","",IF(_xlfn.IFNA(VLOOKUP(C16,BaseDatos[[#All],[Llave]:[Objetivo Geográfico]],2,0),"No disponible en la Base de Datos")="","-",_xlfn.IFNA(VLOOKUP(C16,BaseDatos[[#All],[Llave]:[Objetivo Geográfico]],2,0),"No disponible en la Base de Datos")))</f>
        <v/>
      </c>
      <c r="H16" s="43" t="str">
        <f>IF(C16="","",IF(_xlfn.IFNA(VLOOKUP(C16,BaseDatos[[#All],[Llave]:[Objetivo Geográfico]],11,0),"No encontrado")="","-",_xlfn.IFNA(VLOOKUP(C16,BaseDatos[[#All],[Llave]:[Objetivo Geográfico]],11,0),"-")))</f>
        <v/>
      </c>
      <c r="I16" s="43" t="str">
        <f>IF(C16="","",IF(_xlfn.IFNA(VLOOKUP(C16,BaseDatos[[#All],[Llave]:[Objetivo Geográfico]],12,0),"No encontrado")="","-",_xlfn.IFNA(VLOOKUP(C16,BaseDatos[[#All],[Llave]:[Objetivo Geográfico]],12,0),"-")))</f>
        <v/>
      </c>
      <c r="J16" s="2" t="str">
        <f>IF(C16="","",IF(_xlfn.IFNA(VLOOKUP(C16,BaseDatos[[#All],[Llave]:[Por Definir4]],14,0),"No encontrado")="","-",_xlfn.IFNA(VLOOKUP(C16,BaseDatos[[#All],[Llave]:[Objetivo Geográfico]],14,0),"-")))</f>
        <v/>
      </c>
      <c r="K16" s="2" t="str">
        <f>IF(C16="","",IF(_xlfn.IFNA(VLOOKUP(C16,BaseDatos[[#All],[Llave]:[Por Definir4]],15,0),"No encontrado")="","-",_xlfn.IFNA(VLOOKUP(C16,BaseDatos[[#All],[Llave]:[Objetivo Geográfico]],15,0),"-")))</f>
        <v/>
      </c>
      <c r="L16" s="2" t="str">
        <f>IF(C16="","",IF(_xlfn.IFNA(VLOOKUP(C16,BaseDatos[[#All],[Llave]:[Por Definir4]],16,0),"No encontrado")="","-",_xlfn.IFNA(VLOOKUP(C16,BaseDatos[[#All],[Llave]:[Objetivo Geográfico]],16,0),"-")))</f>
        <v/>
      </c>
      <c r="M16" s="2" t="str">
        <f>IF(C16="","",IF(_xlfn.IFNA(VLOOKUP(C16,BaseDatos[[#All],[Llave]:[Por Definir4]],17,0),"No encontrado")="","-",_xlfn.IFNA(VLOOKUP(C16,BaseDatos[[#All],[Llave]:[Objetivo Geográfico]],17,0),"-")))</f>
        <v/>
      </c>
    </row>
    <row r="17" spans="1:13" x14ac:dyDescent="0.35">
      <c r="A17" s="44"/>
      <c r="B17" s="46"/>
      <c r="C17" s="44"/>
      <c r="D17" s="46"/>
      <c r="E17" s="43" t="str">
        <f>IF(C17="","",IF(_xlfn.IFNA(VLOOKUP(C17,BaseDatos[[#All],[Llave]:[Objetivo Geográfico]],6,0),"No encontrado")="","-",_xlfn.IFNA(VLOOKUP(C17,BaseDatos[[#All],[Llave]:[Objetivo Geográfico]],6,0),"-")))</f>
        <v/>
      </c>
      <c r="F17" s="45" t="str">
        <f>IF(C17="","",IF(_xlfn.IFNA(VLOOKUP(C17,BaseDatos[[#All],[Llave]:[Por Definir4]],13,0),"No encontrado")="","-",_xlfn.IFNA(VLOOKUP(C17,BaseDatos[[#All],[Llave]:[Por Definir4]],13,0),"-")))</f>
        <v/>
      </c>
      <c r="G17" s="43" t="str">
        <f>IF(C17="","",IF(_xlfn.IFNA(VLOOKUP(C17,BaseDatos[[#All],[Llave]:[Objetivo Geográfico]],2,0),"No disponible en la Base de Datos")="","-",_xlfn.IFNA(VLOOKUP(C17,BaseDatos[[#All],[Llave]:[Objetivo Geográfico]],2,0),"No disponible en la Base de Datos")))</f>
        <v/>
      </c>
      <c r="H17" s="43" t="str">
        <f>IF(C17="","",IF(_xlfn.IFNA(VLOOKUP(C17,BaseDatos[[#All],[Llave]:[Objetivo Geográfico]],11,0),"No encontrado")="","-",_xlfn.IFNA(VLOOKUP(C17,BaseDatos[[#All],[Llave]:[Objetivo Geográfico]],11,0),"-")))</f>
        <v/>
      </c>
      <c r="I17" s="43" t="str">
        <f>IF(C17="","",IF(_xlfn.IFNA(VLOOKUP(C17,BaseDatos[[#All],[Llave]:[Objetivo Geográfico]],12,0),"No encontrado")="","-",_xlfn.IFNA(VLOOKUP(C17,BaseDatos[[#All],[Llave]:[Objetivo Geográfico]],12,0),"-")))</f>
        <v/>
      </c>
      <c r="J17" s="2" t="str">
        <f>IF(C17="","",IF(_xlfn.IFNA(VLOOKUP(C17,BaseDatos[[#All],[Llave]:[Por Definir4]],14,0),"No encontrado")="","-",_xlfn.IFNA(VLOOKUP(C17,BaseDatos[[#All],[Llave]:[Objetivo Geográfico]],14,0),"-")))</f>
        <v/>
      </c>
      <c r="K17" s="2" t="str">
        <f>IF(C17="","",IF(_xlfn.IFNA(VLOOKUP(C17,BaseDatos[[#All],[Llave]:[Por Definir4]],15,0),"No encontrado")="","-",_xlfn.IFNA(VLOOKUP(C17,BaseDatos[[#All],[Llave]:[Objetivo Geográfico]],15,0),"-")))</f>
        <v/>
      </c>
      <c r="L17" s="2" t="str">
        <f>IF(C17="","",IF(_xlfn.IFNA(VLOOKUP(C17,BaseDatos[[#All],[Llave]:[Por Definir4]],16,0),"No encontrado")="","-",_xlfn.IFNA(VLOOKUP(C17,BaseDatos[[#All],[Llave]:[Objetivo Geográfico]],16,0),"-")))</f>
        <v/>
      </c>
      <c r="M17" s="2" t="str">
        <f>IF(C17="","",IF(_xlfn.IFNA(VLOOKUP(C17,BaseDatos[[#All],[Llave]:[Por Definir4]],17,0),"No encontrado")="","-",_xlfn.IFNA(VLOOKUP(C17,BaseDatos[[#All],[Llave]:[Objetivo Geográfico]],17,0),"-")))</f>
        <v/>
      </c>
    </row>
    <row r="18" spans="1:13" x14ac:dyDescent="0.35">
      <c r="A18" s="44"/>
      <c r="B18" s="46"/>
      <c r="C18" s="44"/>
      <c r="D18" s="46"/>
      <c r="E18" s="43" t="str">
        <f>IF(C18="","",IF(_xlfn.IFNA(VLOOKUP(C18,BaseDatos[[#All],[Llave]:[Objetivo Geográfico]],6,0),"No encontrado")="","-",_xlfn.IFNA(VLOOKUP(C18,BaseDatos[[#All],[Llave]:[Objetivo Geográfico]],6,0),"-")))</f>
        <v/>
      </c>
      <c r="F18" s="45" t="str">
        <f>IF(C18="","",IF(_xlfn.IFNA(VLOOKUP(C18,BaseDatos[[#All],[Llave]:[Por Definir4]],13,0),"No encontrado")="","-",_xlfn.IFNA(VLOOKUP(C18,BaseDatos[[#All],[Llave]:[Por Definir4]],13,0),"-")))</f>
        <v/>
      </c>
      <c r="G18" s="43" t="str">
        <f>IF(C18="","",IF(_xlfn.IFNA(VLOOKUP(C18,BaseDatos[[#All],[Llave]:[Objetivo Geográfico]],2,0),"No disponible en la Base de Datos")="","-",_xlfn.IFNA(VLOOKUP(C18,BaseDatos[[#All],[Llave]:[Objetivo Geográfico]],2,0),"No disponible en la Base de Datos")))</f>
        <v/>
      </c>
      <c r="H18" s="43" t="str">
        <f>IF(C18="","",IF(_xlfn.IFNA(VLOOKUP(C18,BaseDatos[[#All],[Llave]:[Objetivo Geográfico]],11,0),"No encontrado")="","-",_xlfn.IFNA(VLOOKUP(C18,BaseDatos[[#All],[Llave]:[Objetivo Geográfico]],11,0),"-")))</f>
        <v/>
      </c>
      <c r="I18" s="43" t="str">
        <f>IF(C18="","",IF(_xlfn.IFNA(VLOOKUP(C18,BaseDatos[[#All],[Llave]:[Objetivo Geográfico]],12,0),"No encontrado")="","-",_xlfn.IFNA(VLOOKUP(C18,BaseDatos[[#All],[Llave]:[Objetivo Geográfico]],12,0),"-")))</f>
        <v/>
      </c>
      <c r="J18" s="2" t="str">
        <f>IF(C18="","",IF(_xlfn.IFNA(VLOOKUP(C18,BaseDatos[[#All],[Llave]:[Por Definir4]],14,0),"No encontrado")="","-",_xlfn.IFNA(VLOOKUP(C18,BaseDatos[[#All],[Llave]:[Objetivo Geográfico]],14,0),"-")))</f>
        <v/>
      </c>
      <c r="K18" s="2" t="str">
        <f>IF(C18="","",IF(_xlfn.IFNA(VLOOKUP(C18,BaseDatos[[#All],[Llave]:[Por Definir4]],15,0),"No encontrado")="","-",_xlfn.IFNA(VLOOKUP(C18,BaseDatos[[#All],[Llave]:[Objetivo Geográfico]],15,0),"-")))</f>
        <v/>
      </c>
      <c r="L18" s="2" t="str">
        <f>IF(C18="","",IF(_xlfn.IFNA(VLOOKUP(C18,BaseDatos[[#All],[Llave]:[Por Definir4]],16,0),"No encontrado")="","-",_xlfn.IFNA(VLOOKUP(C18,BaseDatos[[#All],[Llave]:[Objetivo Geográfico]],16,0),"-")))</f>
        <v/>
      </c>
      <c r="M18" s="2" t="str">
        <f>IF(C18="","",IF(_xlfn.IFNA(VLOOKUP(C18,BaseDatos[[#All],[Llave]:[Por Definir4]],17,0),"No encontrado")="","-",_xlfn.IFNA(VLOOKUP(C18,BaseDatos[[#All],[Llave]:[Objetivo Geográfico]],17,0),"-")))</f>
        <v/>
      </c>
    </row>
    <row r="19" spans="1:13" x14ac:dyDescent="0.35">
      <c r="A19" s="44"/>
      <c r="B19" s="46"/>
      <c r="C19" s="44"/>
      <c r="D19" s="46"/>
      <c r="E19" s="43" t="str">
        <f>IF(C19="","",IF(_xlfn.IFNA(VLOOKUP(C19,BaseDatos[[#All],[Llave]:[Objetivo Geográfico]],6,0),"No encontrado")="","-",_xlfn.IFNA(VLOOKUP(C19,BaseDatos[[#All],[Llave]:[Objetivo Geográfico]],6,0),"-")))</f>
        <v/>
      </c>
      <c r="F19" s="45" t="str">
        <f>IF(C19="","",IF(_xlfn.IFNA(VLOOKUP(C19,BaseDatos[[#All],[Llave]:[Por Definir4]],13,0),"No encontrado")="","-",_xlfn.IFNA(VLOOKUP(C19,BaseDatos[[#All],[Llave]:[Por Definir4]],13,0),"-")))</f>
        <v/>
      </c>
      <c r="G19" s="43" t="str">
        <f>IF(C19="","",IF(_xlfn.IFNA(VLOOKUP(C19,BaseDatos[[#All],[Llave]:[Objetivo Geográfico]],2,0),"No disponible en la Base de Datos")="","-",_xlfn.IFNA(VLOOKUP(C19,BaseDatos[[#All],[Llave]:[Objetivo Geográfico]],2,0),"No disponible en la Base de Datos")))</f>
        <v/>
      </c>
      <c r="H19" s="43" t="str">
        <f>IF(C19="","",IF(_xlfn.IFNA(VLOOKUP(C19,BaseDatos[[#All],[Llave]:[Objetivo Geográfico]],11,0),"No encontrado")="","-",_xlfn.IFNA(VLOOKUP(C19,BaseDatos[[#All],[Llave]:[Objetivo Geográfico]],11,0),"-")))</f>
        <v/>
      </c>
      <c r="I19" s="43" t="str">
        <f>IF(C19="","",IF(_xlfn.IFNA(VLOOKUP(C19,BaseDatos[[#All],[Llave]:[Objetivo Geográfico]],12,0),"No encontrado")="","-",_xlfn.IFNA(VLOOKUP(C19,BaseDatos[[#All],[Llave]:[Objetivo Geográfico]],12,0),"-")))</f>
        <v/>
      </c>
      <c r="J19" s="2" t="str">
        <f>IF(C19="","",IF(_xlfn.IFNA(VLOOKUP(C19,BaseDatos[[#All],[Llave]:[Por Definir4]],14,0),"No encontrado")="","-",_xlfn.IFNA(VLOOKUP(C19,BaseDatos[[#All],[Llave]:[Objetivo Geográfico]],14,0),"-")))</f>
        <v/>
      </c>
      <c r="K19" s="2" t="str">
        <f>IF(C19="","",IF(_xlfn.IFNA(VLOOKUP(C19,BaseDatos[[#All],[Llave]:[Por Definir4]],15,0),"No encontrado")="","-",_xlfn.IFNA(VLOOKUP(C19,BaseDatos[[#All],[Llave]:[Objetivo Geográfico]],15,0),"-")))</f>
        <v/>
      </c>
      <c r="L19" s="2" t="str">
        <f>IF(C19="","",IF(_xlfn.IFNA(VLOOKUP(C19,BaseDatos[[#All],[Llave]:[Por Definir4]],16,0),"No encontrado")="","-",_xlfn.IFNA(VLOOKUP(C19,BaseDatos[[#All],[Llave]:[Objetivo Geográfico]],16,0),"-")))</f>
        <v/>
      </c>
      <c r="M19" s="2" t="str">
        <f>IF(C19="","",IF(_xlfn.IFNA(VLOOKUP(C19,BaseDatos[[#All],[Llave]:[Por Definir4]],17,0),"No encontrado")="","-",_xlfn.IFNA(VLOOKUP(C19,BaseDatos[[#All],[Llave]:[Objetivo Geográfico]],17,0),"-")))</f>
        <v/>
      </c>
    </row>
    <row r="20" spans="1:13" x14ac:dyDescent="0.35">
      <c r="A20" s="44"/>
      <c r="B20" s="46"/>
      <c r="C20" s="44"/>
      <c r="D20" s="46"/>
      <c r="E20" s="43" t="str">
        <f>IF(C20="","",IF(_xlfn.IFNA(VLOOKUP(C20,BaseDatos[[#All],[Llave]:[Objetivo Geográfico]],6,0),"No encontrado")="","-",_xlfn.IFNA(VLOOKUP(C20,BaseDatos[[#All],[Llave]:[Objetivo Geográfico]],6,0),"-")))</f>
        <v/>
      </c>
      <c r="F20" s="45" t="str">
        <f>IF(C20="","",IF(_xlfn.IFNA(VLOOKUP(C20,BaseDatos[[#All],[Llave]:[Por Definir4]],13,0),"No encontrado")="","-",_xlfn.IFNA(VLOOKUP(C20,BaseDatos[[#All],[Llave]:[Por Definir4]],13,0),"-")))</f>
        <v/>
      </c>
      <c r="G20" s="43" t="str">
        <f>IF(C20="","",IF(_xlfn.IFNA(VLOOKUP(C20,BaseDatos[[#All],[Llave]:[Objetivo Geográfico]],2,0),"No disponible en la Base de Datos")="","-",_xlfn.IFNA(VLOOKUP(C20,BaseDatos[[#All],[Llave]:[Objetivo Geográfico]],2,0),"No disponible en la Base de Datos")))</f>
        <v/>
      </c>
      <c r="H20" s="43" t="str">
        <f>IF(C20="","",IF(_xlfn.IFNA(VLOOKUP(C20,BaseDatos[[#All],[Llave]:[Objetivo Geográfico]],11,0),"No encontrado")="","-",_xlfn.IFNA(VLOOKUP(C20,BaseDatos[[#All],[Llave]:[Objetivo Geográfico]],11,0),"-")))</f>
        <v/>
      </c>
      <c r="I20" s="43" t="str">
        <f>IF(C20="","",IF(_xlfn.IFNA(VLOOKUP(C20,BaseDatos[[#All],[Llave]:[Objetivo Geográfico]],12,0),"No encontrado")="","-",_xlfn.IFNA(VLOOKUP(C20,BaseDatos[[#All],[Llave]:[Objetivo Geográfico]],12,0),"-")))</f>
        <v/>
      </c>
      <c r="J20" s="2" t="str">
        <f>IF(C20="","",IF(_xlfn.IFNA(VLOOKUP(C20,BaseDatos[[#All],[Llave]:[Por Definir4]],14,0),"No encontrado")="","-",_xlfn.IFNA(VLOOKUP(C20,BaseDatos[[#All],[Llave]:[Objetivo Geográfico]],14,0),"-")))</f>
        <v/>
      </c>
      <c r="K20" s="2" t="str">
        <f>IF(C20="","",IF(_xlfn.IFNA(VLOOKUP(C20,BaseDatos[[#All],[Llave]:[Por Definir4]],15,0),"No encontrado")="","-",_xlfn.IFNA(VLOOKUP(C20,BaseDatos[[#All],[Llave]:[Objetivo Geográfico]],15,0),"-")))</f>
        <v/>
      </c>
      <c r="L20" s="2" t="str">
        <f>IF(C20="","",IF(_xlfn.IFNA(VLOOKUP(C20,BaseDatos[[#All],[Llave]:[Por Definir4]],16,0),"No encontrado")="","-",_xlfn.IFNA(VLOOKUP(C20,BaseDatos[[#All],[Llave]:[Objetivo Geográfico]],16,0),"-")))</f>
        <v/>
      </c>
      <c r="M20" s="2" t="str">
        <f>IF(C20="","",IF(_xlfn.IFNA(VLOOKUP(C20,BaseDatos[[#All],[Llave]:[Por Definir4]],17,0),"No encontrado")="","-",_xlfn.IFNA(VLOOKUP(C20,BaseDatos[[#All],[Llave]:[Objetivo Geográfico]],17,0),"-")))</f>
        <v/>
      </c>
    </row>
    <row r="21" spans="1:13" x14ac:dyDescent="0.35">
      <c r="A21" s="44"/>
      <c r="B21" s="46"/>
      <c r="C21" s="44" t="s">
        <v>337</v>
      </c>
      <c r="D21" s="46"/>
      <c r="E21" s="43" t="str">
        <f>IF(C21="","",IF(_xlfn.IFNA(VLOOKUP(C21,BaseDatos[[#All],[Llave]:[Objetivo Geográfico]],6,0),"No encontrado")="","-",_xlfn.IFNA(VLOOKUP(C21,BaseDatos[[#All],[Llave]:[Objetivo Geográfico]],6,0),"-")))</f>
        <v/>
      </c>
      <c r="F21" s="45" t="str">
        <f>IF(C21="","",IF(_xlfn.IFNA(VLOOKUP(C21,BaseDatos[[#All],[Llave]:[Por Definir4]],13,0),"No encontrado")="","-",_xlfn.IFNA(VLOOKUP(C21,BaseDatos[[#All],[Llave]:[Por Definir4]],13,0),"-")))</f>
        <v/>
      </c>
      <c r="G21" s="43" t="str">
        <f>IF(C21="","",IF(_xlfn.IFNA(VLOOKUP(C21,BaseDatos[[#All],[Llave]:[Objetivo Geográfico]],2,0),"No disponible en la Base de Datos")="","-",_xlfn.IFNA(VLOOKUP(C21,BaseDatos[[#All],[Llave]:[Objetivo Geográfico]],2,0),"No disponible en la Base de Datos")))</f>
        <v/>
      </c>
      <c r="H21" s="43" t="str">
        <f>IF(C21="","",IF(_xlfn.IFNA(VLOOKUP(C21,BaseDatos[[#All],[Llave]:[Objetivo Geográfico]],11,0),"No encontrado")="","-",_xlfn.IFNA(VLOOKUP(C21,BaseDatos[[#All],[Llave]:[Objetivo Geográfico]],11,0),"-")))</f>
        <v/>
      </c>
      <c r="I21" s="43" t="str">
        <f>IF(C21="","",IF(_xlfn.IFNA(VLOOKUP(C21,BaseDatos[[#All],[Llave]:[Objetivo Geográfico]],12,0),"No encontrado")="","-",_xlfn.IFNA(VLOOKUP(C21,BaseDatos[[#All],[Llave]:[Objetivo Geográfico]],12,0),"-")))</f>
        <v/>
      </c>
      <c r="J21" s="2" t="str">
        <f>IF(C21="","",IF(_xlfn.IFNA(VLOOKUP(C21,BaseDatos[[#All],[Llave]:[Por Definir4]],14,0),"No encontrado")="","-",_xlfn.IFNA(VLOOKUP(C21,BaseDatos[[#All],[Llave]:[Objetivo Geográfico]],14,0),"-")))</f>
        <v/>
      </c>
      <c r="K21" s="2" t="str">
        <f>IF(C21="","",IF(_xlfn.IFNA(VLOOKUP(C21,BaseDatos[[#All],[Llave]:[Por Definir4]],15,0),"No encontrado")="","-",_xlfn.IFNA(VLOOKUP(C21,BaseDatos[[#All],[Llave]:[Objetivo Geográfico]],15,0),"-")))</f>
        <v/>
      </c>
      <c r="L21" s="2" t="str">
        <f>IF(C21="","",IF(_xlfn.IFNA(VLOOKUP(C21,BaseDatos[[#All],[Llave]:[Por Definir4]],16,0),"No encontrado")="","-",_xlfn.IFNA(VLOOKUP(C21,BaseDatos[[#All],[Llave]:[Objetivo Geográfico]],16,0),"-")))</f>
        <v/>
      </c>
      <c r="M21" s="2" t="str">
        <f>IF(C21="","",IF(_xlfn.IFNA(VLOOKUP(C21,BaseDatos[[#All],[Llave]:[Por Definir4]],17,0),"No encontrado")="","-",_xlfn.IFNA(VLOOKUP(C21,BaseDatos[[#All],[Llave]:[Objetivo Geográfico]],17,0),"-")))</f>
        <v/>
      </c>
    </row>
    <row r="22" spans="1:13" x14ac:dyDescent="0.35">
      <c r="A22" s="44"/>
      <c r="B22" s="46"/>
      <c r="C22" s="44"/>
      <c r="D22" s="46"/>
      <c r="E22" s="43" t="str">
        <f>IF(C22="","",IF(_xlfn.IFNA(VLOOKUP(C22,BaseDatos[[#All],[Llave]:[Objetivo Geográfico]],6,0),"No encontrado")="","-",_xlfn.IFNA(VLOOKUP(C22,BaseDatos[[#All],[Llave]:[Objetivo Geográfico]],6,0),"-")))</f>
        <v/>
      </c>
      <c r="F22" s="45" t="str">
        <f>IF(C22="","",IF(_xlfn.IFNA(VLOOKUP(C22,BaseDatos[[#All],[Llave]:[Por Definir4]],13,0),"No encontrado")="","-",_xlfn.IFNA(VLOOKUP(C22,BaseDatos[[#All],[Llave]:[Por Definir4]],13,0),"-")))</f>
        <v/>
      </c>
      <c r="G22" s="43" t="str">
        <f>IF(C22="","",IF(_xlfn.IFNA(VLOOKUP(C22,BaseDatos[[#All],[Llave]:[Objetivo Geográfico]],2,0),"No disponible en la Base de Datos")="","-",_xlfn.IFNA(VLOOKUP(C22,BaseDatos[[#All],[Llave]:[Objetivo Geográfico]],2,0),"No disponible en la Base de Datos")))</f>
        <v/>
      </c>
      <c r="H22" s="43" t="str">
        <f>IF(C22="","",IF(_xlfn.IFNA(VLOOKUP(C22,BaseDatos[[#All],[Llave]:[Objetivo Geográfico]],11,0),"No encontrado")="","-",_xlfn.IFNA(VLOOKUP(C22,BaseDatos[[#All],[Llave]:[Objetivo Geográfico]],11,0),"-")))</f>
        <v/>
      </c>
      <c r="I22" s="43" t="str">
        <f>IF(C22="","",IF(_xlfn.IFNA(VLOOKUP(C22,BaseDatos[[#All],[Llave]:[Objetivo Geográfico]],12,0),"No encontrado")="","-",_xlfn.IFNA(VLOOKUP(C22,BaseDatos[[#All],[Llave]:[Objetivo Geográfico]],12,0),"-")))</f>
        <v/>
      </c>
      <c r="J22" s="2" t="str">
        <f>IF(C22="","",IF(_xlfn.IFNA(VLOOKUP(C22,BaseDatos[[#All],[Llave]:[Por Definir4]],14,0),"No encontrado")="","-",_xlfn.IFNA(VLOOKUP(C22,BaseDatos[[#All],[Llave]:[Objetivo Geográfico]],14,0),"-")))</f>
        <v/>
      </c>
      <c r="K22" s="2" t="str">
        <f>IF(C22="","",IF(_xlfn.IFNA(VLOOKUP(C22,BaseDatos[[#All],[Llave]:[Por Definir4]],15,0),"No encontrado")="","-",_xlfn.IFNA(VLOOKUP(C22,BaseDatos[[#All],[Llave]:[Objetivo Geográfico]],15,0),"-")))</f>
        <v/>
      </c>
      <c r="L22" s="2" t="str">
        <f>IF(C22="","",IF(_xlfn.IFNA(VLOOKUP(C22,BaseDatos[[#All],[Llave]:[Por Definir4]],16,0),"No encontrado")="","-",_xlfn.IFNA(VLOOKUP(C22,BaseDatos[[#All],[Llave]:[Objetivo Geográfico]],16,0),"-")))</f>
        <v/>
      </c>
      <c r="M22" s="2" t="str">
        <f>IF(C22="","",IF(_xlfn.IFNA(VLOOKUP(C22,BaseDatos[[#All],[Llave]:[Por Definir4]],17,0),"No encontrado")="","-",_xlfn.IFNA(VLOOKUP(C22,BaseDatos[[#All],[Llave]:[Objetivo Geográfico]],17,0),"-")))</f>
        <v/>
      </c>
    </row>
    <row r="23" spans="1:13" x14ac:dyDescent="0.35">
      <c r="A23" s="44"/>
      <c r="B23" s="46"/>
      <c r="C23" s="44"/>
      <c r="D23" s="46"/>
      <c r="E23" s="43" t="str">
        <f>IF(C23="","",IF(_xlfn.IFNA(VLOOKUP(C23,BaseDatos[[#All],[Llave]:[Objetivo Geográfico]],6,0),"No encontrado")="","-",_xlfn.IFNA(VLOOKUP(C23,BaseDatos[[#All],[Llave]:[Objetivo Geográfico]],6,0),"-")))</f>
        <v/>
      </c>
      <c r="F23" s="45" t="str">
        <f>IF(C23="","",IF(_xlfn.IFNA(VLOOKUP(C23,BaseDatos[[#All],[Llave]:[Por Definir4]],13,0),"No encontrado")="","-",_xlfn.IFNA(VLOOKUP(C23,BaseDatos[[#All],[Llave]:[Por Definir4]],13,0),"-")))</f>
        <v/>
      </c>
      <c r="G23" s="43" t="str">
        <f>IF(C23="","",IF(_xlfn.IFNA(VLOOKUP(C23,BaseDatos[[#All],[Llave]:[Objetivo Geográfico]],2,0),"No disponible en la Base de Datos")="","-",_xlfn.IFNA(VLOOKUP(C23,BaseDatos[[#All],[Llave]:[Objetivo Geográfico]],2,0),"No disponible en la Base de Datos")))</f>
        <v/>
      </c>
      <c r="H23" s="43" t="str">
        <f>IF(C23="","",IF(_xlfn.IFNA(VLOOKUP(C23,BaseDatos[[#All],[Llave]:[Objetivo Geográfico]],11,0),"No encontrado")="","-",_xlfn.IFNA(VLOOKUP(C23,BaseDatos[[#All],[Llave]:[Objetivo Geográfico]],11,0),"-")))</f>
        <v/>
      </c>
      <c r="I23" s="43" t="str">
        <f>IF(C23="","",IF(_xlfn.IFNA(VLOOKUP(C23,BaseDatos[[#All],[Llave]:[Objetivo Geográfico]],12,0),"No encontrado")="","-",_xlfn.IFNA(VLOOKUP(C23,BaseDatos[[#All],[Llave]:[Objetivo Geográfico]],12,0),"-")))</f>
        <v/>
      </c>
      <c r="J23" s="2" t="str">
        <f>IF(C23="","",IF(_xlfn.IFNA(VLOOKUP(C23,BaseDatos[[#All],[Llave]:[Por Definir4]],14,0),"No encontrado")="","-",_xlfn.IFNA(VLOOKUP(C23,BaseDatos[[#All],[Llave]:[Objetivo Geográfico]],14,0),"-")))</f>
        <v/>
      </c>
      <c r="K23" s="2" t="str">
        <f>IF(C23="","",IF(_xlfn.IFNA(VLOOKUP(C23,BaseDatos[[#All],[Llave]:[Por Definir4]],15,0),"No encontrado")="","-",_xlfn.IFNA(VLOOKUP(C23,BaseDatos[[#All],[Llave]:[Objetivo Geográfico]],15,0),"-")))</f>
        <v/>
      </c>
      <c r="L23" s="2" t="str">
        <f>IF(C23="","",IF(_xlfn.IFNA(VLOOKUP(C23,BaseDatos[[#All],[Llave]:[Por Definir4]],16,0),"No encontrado")="","-",_xlfn.IFNA(VLOOKUP(C23,BaseDatos[[#All],[Llave]:[Objetivo Geográfico]],16,0),"-")))</f>
        <v/>
      </c>
      <c r="M23" s="2" t="str">
        <f>IF(C23="","",IF(_xlfn.IFNA(VLOOKUP(C23,BaseDatos[[#All],[Llave]:[Por Definir4]],17,0),"No encontrado")="","-",_xlfn.IFNA(VLOOKUP(C23,BaseDatos[[#All],[Llave]:[Objetivo Geográfico]],17,0),"-")))</f>
        <v/>
      </c>
    </row>
    <row r="24" spans="1:13" x14ac:dyDescent="0.35">
      <c r="A24" s="44"/>
      <c r="B24" s="46"/>
      <c r="C24" s="44"/>
      <c r="D24" s="46"/>
      <c r="E24" s="43" t="str">
        <f>IF(C24="","",IF(_xlfn.IFNA(VLOOKUP(C24,BaseDatos[[#All],[Llave]:[Objetivo Geográfico]],6,0),"No encontrado")="","-",_xlfn.IFNA(VLOOKUP(C24,BaseDatos[[#All],[Llave]:[Objetivo Geográfico]],6,0),"-")))</f>
        <v/>
      </c>
      <c r="F24" s="45" t="str">
        <f>IF(C24="","",IF(_xlfn.IFNA(VLOOKUP(C24,BaseDatos[[#All],[Llave]:[Por Definir4]],13,0),"No encontrado")="","-",_xlfn.IFNA(VLOOKUP(C24,BaseDatos[[#All],[Llave]:[Por Definir4]],13,0),"-")))</f>
        <v/>
      </c>
      <c r="G24" s="43" t="str">
        <f>IF(C24="","",IF(_xlfn.IFNA(VLOOKUP(C24,BaseDatos[[#All],[Llave]:[Objetivo Geográfico]],2,0),"No disponible en la Base de Datos")="","-",_xlfn.IFNA(VLOOKUP(C24,BaseDatos[[#All],[Llave]:[Objetivo Geográfico]],2,0),"No disponible en la Base de Datos")))</f>
        <v/>
      </c>
      <c r="H24" s="43" t="str">
        <f>IF(C24="","",IF(_xlfn.IFNA(VLOOKUP(C24,BaseDatos[[#All],[Llave]:[Objetivo Geográfico]],11,0),"No encontrado")="","-",_xlfn.IFNA(VLOOKUP(C24,BaseDatos[[#All],[Llave]:[Objetivo Geográfico]],11,0),"-")))</f>
        <v/>
      </c>
      <c r="I24" s="43" t="str">
        <f>IF(C24="","",IF(_xlfn.IFNA(VLOOKUP(C24,BaseDatos[[#All],[Llave]:[Objetivo Geográfico]],12,0),"No encontrado")="","-",_xlfn.IFNA(VLOOKUP(C24,BaseDatos[[#All],[Llave]:[Objetivo Geográfico]],12,0),"-")))</f>
        <v/>
      </c>
      <c r="J24" s="2" t="str">
        <f>IF(C24="","",IF(_xlfn.IFNA(VLOOKUP(C24,BaseDatos[[#All],[Llave]:[Por Definir4]],14,0),"No encontrado")="","-",_xlfn.IFNA(VLOOKUP(C24,BaseDatos[[#All],[Llave]:[Objetivo Geográfico]],14,0),"-")))</f>
        <v/>
      </c>
      <c r="K24" s="2" t="str">
        <f>IF(C24="","",IF(_xlfn.IFNA(VLOOKUP(C24,BaseDatos[[#All],[Llave]:[Por Definir4]],15,0),"No encontrado")="","-",_xlfn.IFNA(VLOOKUP(C24,BaseDatos[[#All],[Llave]:[Objetivo Geográfico]],15,0),"-")))</f>
        <v/>
      </c>
      <c r="L24" s="2" t="str">
        <f>IF(C24="","",IF(_xlfn.IFNA(VLOOKUP(C24,BaseDatos[[#All],[Llave]:[Por Definir4]],16,0),"No encontrado")="","-",_xlfn.IFNA(VLOOKUP(C24,BaseDatos[[#All],[Llave]:[Objetivo Geográfico]],16,0),"-")))</f>
        <v/>
      </c>
      <c r="M24" s="2" t="str">
        <f>IF(C24="","",IF(_xlfn.IFNA(VLOOKUP(C24,BaseDatos[[#All],[Llave]:[Por Definir4]],17,0),"No encontrado")="","-",_xlfn.IFNA(VLOOKUP(C24,BaseDatos[[#All],[Llave]:[Objetivo Geográfico]],17,0),"-")))</f>
        <v/>
      </c>
    </row>
    <row r="25" spans="1:13" x14ac:dyDescent="0.35">
      <c r="A25" s="44"/>
      <c r="B25" s="46"/>
      <c r="C25" s="44"/>
      <c r="D25" s="46"/>
      <c r="E25" s="43" t="str">
        <f>IF(C25="","",IF(_xlfn.IFNA(VLOOKUP(C25,BaseDatos[[#All],[Llave]:[Objetivo Geográfico]],6,0),"No encontrado")="","-",_xlfn.IFNA(VLOOKUP(C25,BaseDatos[[#All],[Llave]:[Objetivo Geográfico]],6,0),"-")))</f>
        <v/>
      </c>
      <c r="F25" s="45" t="str">
        <f>IF(C25="","",IF(_xlfn.IFNA(VLOOKUP(C25,BaseDatos[[#All],[Llave]:[Por Definir4]],13,0),"No encontrado")="","-",_xlfn.IFNA(VLOOKUP(C25,BaseDatos[[#All],[Llave]:[Por Definir4]],13,0),"-")))</f>
        <v/>
      </c>
      <c r="G25" s="43" t="str">
        <f>IF(C25="","",IF(_xlfn.IFNA(VLOOKUP(C25,BaseDatos[[#All],[Llave]:[Objetivo Geográfico]],2,0),"No disponible en la Base de Datos")="","-",_xlfn.IFNA(VLOOKUP(C25,BaseDatos[[#All],[Llave]:[Objetivo Geográfico]],2,0),"No disponible en la Base de Datos")))</f>
        <v/>
      </c>
      <c r="H25" s="43" t="str">
        <f>IF(C25="","",IF(_xlfn.IFNA(VLOOKUP(C25,BaseDatos[[#All],[Llave]:[Objetivo Geográfico]],11,0),"No encontrado")="","-",_xlfn.IFNA(VLOOKUP(C25,BaseDatos[[#All],[Llave]:[Objetivo Geográfico]],11,0),"-")))</f>
        <v/>
      </c>
      <c r="I25" s="43" t="str">
        <f>IF(C25="","",IF(_xlfn.IFNA(VLOOKUP(C25,BaseDatos[[#All],[Llave]:[Objetivo Geográfico]],12,0),"No encontrado")="","-",_xlfn.IFNA(VLOOKUP(C25,BaseDatos[[#All],[Llave]:[Objetivo Geográfico]],12,0),"-")))</f>
        <v/>
      </c>
      <c r="J25" s="2" t="str">
        <f>IF(C25="","",IF(_xlfn.IFNA(VLOOKUP(C25,BaseDatos[[#All],[Llave]:[Por Definir4]],14,0),"No encontrado")="","-",_xlfn.IFNA(VLOOKUP(C25,BaseDatos[[#All],[Llave]:[Objetivo Geográfico]],14,0),"-")))</f>
        <v/>
      </c>
      <c r="K25" s="2" t="str">
        <f>IF(C25="","",IF(_xlfn.IFNA(VLOOKUP(C25,BaseDatos[[#All],[Llave]:[Por Definir4]],15,0),"No encontrado")="","-",_xlfn.IFNA(VLOOKUP(C25,BaseDatos[[#All],[Llave]:[Objetivo Geográfico]],15,0),"-")))</f>
        <v/>
      </c>
      <c r="L25" s="2" t="str">
        <f>IF(C25="","",IF(_xlfn.IFNA(VLOOKUP(C25,BaseDatos[[#All],[Llave]:[Por Definir4]],16,0),"No encontrado")="","-",_xlfn.IFNA(VLOOKUP(C25,BaseDatos[[#All],[Llave]:[Objetivo Geográfico]],16,0),"-")))</f>
        <v/>
      </c>
      <c r="M25" s="2" t="str">
        <f>IF(C25="","",IF(_xlfn.IFNA(VLOOKUP(C25,BaseDatos[[#All],[Llave]:[Por Definir4]],17,0),"No encontrado")="","-",_xlfn.IFNA(VLOOKUP(C25,BaseDatos[[#All],[Llave]:[Objetivo Geográfico]],17,0),"-")))</f>
        <v/>
      </c>
    </row>
    <row r="26" spans="1:13" x14ac:dyDescent="0.35">
      <c r="A26" s="44"/>
      <c r="B26" s="46"/>
      <c r="C26" s="44"/>
      <c r="D26" s="46"/>
      <c r="E26" s="43" t="str">
        <f>IF(C26="","",IF(_xlfn.IFNA(VLOOKUP(C26,BaseDatos[[#All],[Llave]:[Objetivo Geográfico]],6,0),"No encontrado")="","-",_xlfn.IFNA(VLOOKUP(C26,BaseDatos[[#All],[Llave]:[Objetivo Geográfico]],6,0),"-")))</f>
        <v/>
      </c>
      <c r="F26" s="45" t="str">
        <f>IF(C26="","",IF(_xlfn.IFNA(VLOOKUP(C26,BaseDatos[[#All],[Llave]:[Por Definir4]],13,0),"No encontrado")="","-",_xlfn.IFNA(VLOOKUP(C26,BaseDatos[[#All],[Llave]:[Por Definir4]],13,0),"-")))</f>
        <v/>
      </c>
      <c r="G26" s="43" t="str">
        <f>IF(C26="","",IF(_xlfn.IFNA(VLOOKUP(C26,BaseDatos[[#All],[Llave]:[Objetivo Geográfico]],2,0),"No disponible en la Base de Datos")="","-",_xlfn.IFNA(VLOOKUP(C26,BaseDatos[[#All],[Llave]:[Objetivo Geográfico]],2,0),"No disponible en la Base de Datos")))</f>
        <v/>
      </c>
      <c r="H26" s="43" t="str">
        <f>IF(C26="","",IF(_xlfn.IFNA(VLOOKUP(C26,BaseDatos[[#All],[Llave]:[Objetivo Geográfico]],11,0),"No encontrado")="","-",_xlfn.IFNA(VLOOKUP(C26,BaseDatos[[#All],[Llave]:[Objetivo Geográfico]],11,0),"-")))</f>
        <v/>
      </c>
      <c r="I26" s="43" t="str">
        <f>IF(C26="","",IF(_xlfn.IFNA(VLOOKUP(C26,BaseDatos[[#All],[Llave]:[Objetivo Geográfico]],12,0),"No encontrado")="","-",_xlfn.IFNA(VLOOKUP(C26,BaseDatos[[#All],[Llave]:[Objetivo Geográfico]],12,0),"-")))</f>
        <v/>
      </c>
      <c r="J26" s="2" t="str">
        <f>IF(C26="","",IF(_xlfn.IFNA(VLOOKUP(C26,BaseDatos[[#All],[Llave]:[Por Definir4]],14,0),"No encontrado")="","-",_xlfn.IFNA(VLOOKUP(C26,BaseDatos[[#All],[Llave]:[Objetivo Geográfico]],14,0),"-")))</f>
        <v/>
      </c>
      <c r="K26" s="2" t="str">
        <f>IF(C26="","",IF(_xlfn.IFNA(VLOOKUP(C26,BaseDatos[[#All],[Llave]:[Por Definir4]],15,0),"No encontrado")="","-",_xlfn.IFNA(VLOOKUP(C26,BaseDatos[[#All],[Llave]:[Objetivo Geográfico]],15,0),"-")))</f>
        <v/>
      </c>
      <c r="L26" s="2" t="str">
        <f>IF(C26="","",IF(_xlfn.IFNA(VLOOKUP(C26,BaseDatos[[#All],[Llave]:[Por Definir4]],16,0),"No encontrado")="","-",_xlfn.IFNA(VLOOKUP(C26,BaseDatos[[#All],[Llave]:[Objetivo Geográfico]],16,0),"-")))</f>
        <v/>
      </c>
      <c r="M26" s="2" t="str">
        <f>IF(C26="","",IF(_xlfn.IFNA(VLOOKUP(C26,BaseDatos[[#All],[Llave]:[Por Definir4]],17,0),"No encontrado")="","-",_xlfn.IFNA(VLOOKUP(C26,BaseDatos[[#All],[Llave]:[Objetivo Geográfico]],17,0),"-")))</f>
        <v/>
      </c>
    </row>
    <row r="27" spans="1:13" x14ac:dyDescent="0.35">
      <c r="A27" s="44"/>
      <c r="B27" s="46"/>
      <c r="C27" s="44"/>
      <c r="D27" s="46"/>
      <c r="E27" s="43" t="str">
        <f>IF(C27="","",IF(_xlfn.IFNA(VLOOKUP(C27,BaseDatos[[#All],[Llave]:[Objetivo Geográfico]],6,0),"No encontrado")="","-",_xlfn.IFNA(VLOOKUP(C27,BaseDatos[[#All],[Llave]:[Objetivo Geográfico]],6,0),"-")))</f>
        <v/>
      </c>
      <c r="F27" s="45" t="str">
        <f>IF(C27="","",IF(_xlfn.IFNA(VLOOKUP(C27,BaseDatos[[#All],[Llave]:[Por Definir4]],13,0),"No encontrado")="","-",_xlfn.IFNA(VLOOKUP(C27,BaseDatos[[#All],[Llave]:[Por Definir4]],13,0),"-")))</f>
        <v/>
      </c>
      <c r="G27" s="43" t="str">
        <f>IF(C27="","",IF(_xlfn.IFNA(VLOOKUP(C27,BaseDatos[[#All],[Llave]:[Objetivo Geográfico]],2,0),"No disponible en la Base de Datos")="","-",_xlfn.IFNA(VLOOKUP(C27,BaseDatos[[#All],[Llave]:[Objetivo Geográfico]],2,0),"No disponible en la Base de Datos")))</f>
        <v/>
      </c>
      <c r="H27" s="43" t="str">
        <f>IF(C27="","",IF(_xlfn.IFNA(VLOOKUP(C27,BaseDatos[[#All],[Llave]:[Objetivo Geográfico]],11,0),"No encontrado")="","-",_xlfn.IFNA(VLOOKUP(C27,BaseDatos[[#All],[Llave]:[Objetivo Geográfico]],11,0),"-")))</f>
        <v/>
      </c>
      <c r="I27" s="43" t="str">
        <f>IF(C27="","",IF(_xlfn.IFNA(VLOOKUP(C27,BaseDatos[[#All],[Llave]:[Objetivo Geográfico]],12,0),"No encontrado")="","-",_xlfn.IFNA(VLOOKUP(C27,BaseDatos[[#All],[Llave]:[Objetivo Geográfico]],12,0),"-")))</f>
        <v/>
      </c>
      <c r="J27" s="2" t="str">
        <f>IF(C27="","",IF(_xlfn.IFNA(VLOOKUP(C27,BaseDatos[[#All],[Llave]:[Por Definir4]],14,0),"No encontrado")="","-",_xlfn.IFNA(VLOOKUP(C27,BaseDatos[[#All],[Llave]:[Objetivo Geográfico]],14,0),"-")))</f>
        <v/>
      </c>
      <c r="K27" s="2" t="str">
        <f>IF(C27="","",IF(_xlfn.IFNA(VLOOKUP(C27,BaseDatos[[#All],[Llave]:[Por Definir4]],15,0),"No encontrado")="","-",_xlfn.IFNA(VLOOKUP(C27,BaseDatos[[#All],[Llave]:[Objetivo Geográfico]],15,0),"-")))</f>
        <v/>
      </c>
      <c r="L27" s="2" t="str">
        <f>IF(C27="","",IF(_xlfn.IFNA(VLOOKUP(C27,BaseDatos[[#All],[Llave]:[Por Definir4]],16,0),"No encontrado")="","-",_xlfn.IFNA(VLOOKUP(C27,BaseDatos[[#All],[Llave]:[Objetivo Geográfico]],16,0),"-")))</f>
        <v/>
      </c>
      <c r="M27" s="2" t="str">
        <f>IF(C27="","",IF(_xlfn.IFNA(VLOOKUP(C27,BaseDatos[[#All],[Llave]:[Por Definir4]],17,0),"No encontrado")="","-",_xlfn.IFNA(VLOOKUP(C27,BaseDatos[[#All],[Llave]:[Objetivo Geográfico]],17,0),"-")))</f>
        <v/>
      </c>
    </row>
    <row r="28" spans="1:13" x14ac:dyDescent="0.35">
      <c r="A28" s="44"/>
      <c r="B28" s="46"/>
      <c r="C28" s="44"/>
      <c r="D28" s="46"/>
      <c r="E28" s="43" t="str">
        <f>IF(C28="","",IF(_xlfn.IFNA(VLOOKUP(C28,BaseDatos[[#All],[Llave]:[Objetivo Geográfico]],6,0),"No encontrado")="","-",_xlfn.IFNA(VLOOKUP(C28,BaseDatos[[#All],[Llave]:[Objetivo Geográfico]],6,0),"-")))</f>
        <v/>
      </c>
      <c r="F28" s="45" t="str">
        <f>IF(C28="","",IF(_xlfn.IFNA(VLOOKUP(C28,BaseDatos[[#All],[Llave]:[Por Definir4]],13,0),"No encontrado")="","-",_xlfn.IFNA(VLOOKUP(C28,BaseDatos[[#All],[Llave]:[Por Definir4]],13,0),"-")))</f>
        <v/>
      </c>
      <c r="G28" s="43" t="str">
        <f>IF(C28="","",IF(_xlfn.IFNA(VLOOKUP(C28,BaseDatos[[#All],[Llave]:[Objetivo Geográfico]],2,0),"No disponible en la Base de Datos")="","-",_xlfn.IFNA(VLOOKUP(C28,BaseDatos[[#All],[Llave]:[Objetivo Geográfico]],2,0),"No disponible en la Base de Datos")))</f>
        <v/>
      </c>
      <c r="H28" s="43" t="str">
        <f>IF(C28="","",IF(_xlfn.IFNA(VLOOKUP(C28,BaseDatos[[#All],[Llave]:[Objetivo Geográfico]],11,0),"No encontrado")="","-",_xlfn.IFNA(VLOOKUP(C28,BaseDatos[[#All],[Llave]:[Objetivo Geográfico]],11,0),"-")))</f>
        <v/>
      </c>
      <c r="I28" s="43" t="str">
        <f>IF(C28="","",IF(_xlfn.IFNA(VLOOKUP(C28,BaseDatos[[#All],[Llave]:[Objetivo Geográfico]],12,0),"No encontrado")="","-",_xlfn.IFNA(VLOOKUP(C28,BaseDatos[[#All],[Llave]:[Objetivo Geográfico]],12,0),"-")))</f>
        <v/>
      </c>
      <c r="J28" s="2" t="str">
        <f>IF(C28="","",IF(_xlfn.IFNA(VLOOKUP(C28,BaseDatos[[#All],[Llave]:[Por Definir4]],14,0),"No encontrado")="","-",_xlfn.IFNA(VLOOKUP(C28,BaseDatos[[#All],[Llave]:[Objetivo Geográfico]],14,0),"-")))</f>
        <v/>
      </c>
      <c r="K28" s="2" t="str">
        <f>IF(C28="","",IF(_xlfn.IFNA(VLOOKUP(C28,BaseDatos[[#All],[Llave]:[Por Definir4]],15,0),"No encontrado")="","-",_xlfn.IFNA(VLOOKUP(C28,BaseDatos[[#All],[Llave]:[Objetivo Geográfico]],15,0),"-")))</f>
        <v/>
      </c>
      <c r="L28" s="2" t="str">
        <f>IF(C28="","",IF(_xlfn.IFNA(VLOOKUP(C28,BaseDatos[[#All],[Llave]:[Por Definir4]],16,0),"No encontrado")="","-",_xlfn.IFNA(VLOOKUP(C28,BaseDatos[[#All],[Llave]:[Objetivo Geográfico]],16,0),"-")))</f>
        <v/>
      </c>
      <c r="M28" s="2" t="str">
        <f>IF(C28="","",IF(_xlfn.IFNA(VLOOKUP(C28,BaseDatos[[#All],[Llave]:[Por Definir4]],17,0),"No encontrado")="","-",_xlfn.IFNA(VLOOKUP(C28,BaseDatos[[#All],[Llave]:[Objetivo Geográfico]],17,0),"-")))</f>
        <v/>
      </c>
    </row>
    <row r="29" spans="1:13" x14ac:dyDescent="0.35">
      <c r="A29" s="44"/>
      <c r="B29" s="46"/>
      <c r="C29" s="44"/>
      <c r="D29" s="46"/>
      <c r="E29" s="43" t="str">
        <f>IF(C29="","",IF(_xlfn.IFNA(VLOOKUP(C29,BaseDatos[[#All],[Llave]:[Objetivo Geográfico]],6,0),"No encontrado")="","-",_xlfn.IFNA(VLOOKUP(C29,BaseDatos[[#All],[Llave]:[Objetivo Geográfico]],6,0),"-")))</f>
        <v/>
      </c>
      <c r="F29" s="45" t="str">
        <f>IF(C29="","",IF(_xlfn.IFNA(VLOOKUP(C29,BaseDatos[[#All],[Llave]:[Por Definir4]],13,0),"No encontrado")="","-",_xlfn.IFNA(VLOOKUP(C29,BaseDatos[[#All],[Llave]:[Por Definir4]],13,0),"-")))</f>
        <v/>
      </c>
      <c r="G29" s="43" t="str">
        <f>IF(C29="","",IF(_xlfn.IFNA(VLOOKUP(C29,BaseDatos[[#All],[Llave]:[Objetivo Geográfico]],2,0),"No disponible en la Base de Datos")="","-",_xlfn.IFNA(VLOOKUP(C29,BaseDatos[[#All],[Llave]:[Objetivo Geográfico]],2,0),"No disponible en la Base de Datos")))</f>
        <v/>
      </c>
      <c r="H29" s="43" t="str">
        <f>IF(C29="","",IF(_xlfn.IFNA(VLOOKUP(C29,BaseDatos[[#All],[Llave]:[Objetivo Geográfico]],11,0),"No encontrado")="","-",_xlfn.IFNA(VLOOKUP(C29,BaseDatos[[#All],[Llave]:[Objetivo Geográfico]],11,0),"-")))</f>
        <v/>
      </c>
      <c r="I29" s="43" t="str">
        <f>IF(C29="","",IF(_xlfn.IFNA(VLOOKUP(C29,BaseDatos[[#All],[Llave]:[Objetivo Geográfico]],12,0),"No encontrado")="","-",_xlfn.IFNA(VLOOKUP(C29,BaseDatos[[#All],[Llave]:[Objetivo Geográfico]],12,0),"-")))</f>
        <v/>
      </c>
      <c r="J29" s="2" t="str">
        <f>IF(C29="","",IF(_xlfn.IFNA(VLOOKUP(C29,BaseDatos[[#All],[Llave]:[Por Definir4]],14,0),"No encontrado")="","-",_xlfn.IFNA(VLOOKUP(C29,BaseDatos[[#All],[Llave]:[Objetivo Geográfico]],14,0),"-")))</f>
        <v/>
      </c>
      <c r="K29" s="2" t="str">
        <f>IF(C29="","",IF(_xlfn.IFNA(VLOOKUP(C29,BaseDatos[[#All],[Llave]:[Por Definir4]],15,0),"No encontrado")="","-",_xlfn.IFNA(VLOOKUP(C29,BaseDatos[[#All],[Llave]:[Objetivo Geográfico]],15,0),"-")))</f>
        <v/>
      </c>
      <c r="L29" s="2" t="str">
        <f>IF(C29="","",IF(_xlfn.IFNA(VLOOKUP(C29,BaseDatos[[#All],[Llave]:[Por Definir4]],16,0),"No encontrado")="","-",_xlfn.IFNA(VLOOKUP(C29,BaseDatos[[#All],[Llave]:[Objetivo Geográfico]],16,0),"-")))</f>
        <v/>
      </c>
      <c r="M29" s="2" t="str">
        <f>IF(C29="","",IF(_xlfn.IFNA(VLOOKUP(C29,BaseDatos[[#All],[Llave]:[Por Definir4]],17,0),"No encontrado")="","-",_xlfn.IFNA(VLOOKUP(C29,BaseDatos[[#All],[Llave]:[Objetivo Geográfico]],17,0),"-")))</f>
        <v/>
      </c>
    </row>
    <row r="30" spans="1:13" x14ac:dyDescent="0.35">
      <c r="A30" s="44"/>
      <c r="B30" s="46"/>
      <c r="C30" s="44"/>
      <c r="D30" s="46"/>
      <c r="E30" s="43" t="str">
        <f>IF(C30="","",IF(_xlfn.IFNA(VLOOKUP(C30,BaseDatos[[#All],[Llave]:[Objetivo Geográfico]],6,0),"No encontrado")="","-",_xlfn.IFNA(VLOOKUP(C30,BaseDatos[[#All],[Llave]:[Objetivo Geográfico]],6,0),"-")))</f>
        <v/>
      </c>
      <c r="F30" s="45" t="str">
        <f>IF(C30="","",IF(_xlfn.IFNA(VLOOKUP(C30,BaseDatos[[#All],[Llave]:[Por Definir4]],13,0),"No encontrado")="","-",_xlfn.IFNA(VLOOKUP(C30,BaseDatos[[#All],[Llave]:[Por Definir4]],13,0),"-")))</f>
        <v/>
      </c>
      <c r="G30" s="43" t="str">
        <f>IF(C30="","",IF(_xlfn.IFNA(VLOOKUP(C30,BaseDatos[[#All],[Llave]:[Objetivo Geográfico]],2,0),"No disponible en la Base de Datos")="","-",_xlfn.IFNA(VLOOKUP(C30,BaseDatos[[#All],[Llave]:[Objetivo Geográfico]],2,0),"No disponible en la Base de Datos")))</f>
        <v/>
      </c>
      <c r="H30" s="43" t="str">
        <f>IF(C30="","",IF(_xlfn.IFNA(VLOOKUP(C30,BaseDatos[[#All],[Llave]:[Objetivo Geográfico]],11,0),"No encontrado")="","-",_xlfn.IFNA(VLOOKUP(C30,BaseDatos[[#All],[Llave]:[Objetivo Geográfico]],11,0),"-")))</f>
        <v/>
      </c>
      <c r="I30" s="43" t="str">
        <f>IF(C30="","",IF(_xlfn.IFNA(VLOOKUP(C30,BaseDatos[[#All],[Llave]:[Objetivo Geográfico]],12,0),"No encontrado")="","-",_xlfn.IFNA(VLOOKUP(C30,BaseDatos[[#All],[Llave]:[Objetivo Geográfico]],12,0),"-")))</f>
        <v/>
      </c>
      <c r="J30" s="2" t="str">
        <f>IF(C30="","",IF(_xlfn.IFNA(VLOOKUP(C30,BaseDatos[[#All],[Llave]:[Por Definir4]],14,0),"No encontrado")="","-",_xlfn.IFNA(VLOOKUP(C30,BaseDatos[[#All],[Llave]:[Objetivo Geográfico]],14,0),"-")))</f>
        <v/>
      </c>
      <c r="K30" s="2" t="str">
        <f>IF(C30="","",IF(_xlfn.IFNA(VLOOKUP(C30,BaseDatos[[#All],[Llave]:[Por Definir4]],15,0),"No encontrado")="","-",_xlfn.IFNA(VLOOKUP(C30,BaseDatos[[#All],[Llave]:[Objetivo Geográfico]],15,0),"-")))</f>
        <v/>
      </c>
      <c r="L30" s="2" t="str">
        <f>IF(C30="","",IF(_xlfn.IFNA(VLOOKUP(C30,BaseDatos[[#All],[Llave]:[Por Definir4]],16,0),"No encontrado")="","-",_xlfn.IFNA(VLOOKUP(C30,BaseDatos[[#All],[Llave]:[Objetivo Geográfico]],16,0),"-")))</f>
        <v/>
      </c>
      <c r="M30" s="2" t="str">
        <f>IF(C30="","",IF(_xlfn.IFNA(VLOOKUP(C30,BaseDatos[[#All],[Llave]:[Por Definir4]],17,0),"No encontrado")="","-",_xlfn.IFNA(VLOOKUP(C30,BaseDatos[[#All],[Llave]:[Objetivo Geográfico]],17,0),"-")))</f>
        <v/>
      </c>
    </row>
    <row r="31" spans="1:13" x14ac:dyDescent="0.35">
      <c r="A31" s="44"/>
      <c r="B31" s="46"/>
      <c r="C31" s="44"/>
      <c r="D31" s="46"/>
      <c r="E31" s="43" t="str">
        <f>IF(C31="","",IF(_xlfn.IFNA(VLOOKUP(C31,BaseDatos[[#All],[Llave]:[Objetivo Geográfico]],6,0),"No encontrado")="","-",_xlfn.IFNA(VLOOKUP(C31,BaseDatos[[#All],[Llave]:[Objetivo Geográfico]],6,0),"-")))</f>
        <v/>
      </c>
      <c r="F31" s="45" t="str">
        <f>IF(C31="","",IF(_xlfn.IFNA(VLOOKUP(C31,BaseDatos[[#All],[Llave]:[Por Definir4]],13,0),"No encontrado")="","-",_xlfn.IFNA(VLOOKUP(C31,BaseDatos[[#All],[Llave]:[Por Definir4]],13,0),"-")))</f>
        <v/>
      </c>
      <c r="G31" s="43" t="str">
        <f>IF(C31="","",IF(_xlfn.IFNA(VLOOKUP(C31,BaseDatos[[#All],[Llave]:[Objetivo Geográfico]],2,0),"No disponible en la Base de Datos")="","-",_xlfn.IFNA(VLOOKUP(C31,BaseDatos[[#All],[Llave]:[Objetivo Geográfico]],2,0),"No disponible en la Base de Datos")))</f>
        <v/>
      </c>
      <c r="H31" s="43" t="str">
        <f>IF(C31="","",IF(_xlfn.IFNA(VLOOKUP(C31,BaseDatos[[#All],[Llave]:[Objetivo Geográfico]],11,0),"No encontrado")="","-",_xlfn.IFNA(VLOOKUP(C31,BaseDatos[[#All],[Llave]:[Objetivo Geográfico]],11,0),"-")))</f>
        <v/>
      </c>
      <c r="I31" s="43" t="str">
        <f>IF(C31="","",IF(_xlfn.IFNA(VLOOKUP(C31,BaseDatos[[#All],[Llave]:[Objetivo Geográfico]],12,0),"No encontrado")="","-",_xlfn.IFNA(VLOOKUP(C31,BaseDatos[[#All],[Llave]:[Objetivo Geográfico]],12,0),"-")))</f>
        <v/>
      </c>
      <c r="J31" s="2" t="str">
        <f>IF(C31="","",IF(_xlfn.IFNA(VLOOKUP(C31,BaseDatos[[#All],[Llave]:[Por Definir4]],14,0),"No encontrado")="","-",_xlfn.IFNA(VLOOKUP(C31,BaseDatos[[#All],[Llave]:[Objetivo Geográfico]],14,0),"-")))</f>
        <v/>
      </c>
      <c r="K31" s="2" t="str">
        <f>IF(C31="","",IF(_xlfn.IFNA(VLOOKUP(C31,BaseDatos[[#All],[Llave]:[Por Definir4]],15,0),"No encontrado")="","-",_xlfn.IFNA(VLOOKUP(C31,BaseDatos[[#All],[Llave]:[Objetivo Geográfico]],15,0),"-")))</f>
        <v/>
      </c>
      <c r="L31" s="2" t="str">
        <f>IF(C31="","",IF(_xlfn.IFNA(VLOOKUP(C31,BaseDatos[[#All],[Llave]:[Por Definir4]],16,0),"No encontrado")="","-",_xlfn.IFNA(VLOOKUP(C31,BaseDatos[[#All],[Llave]:[Objetivo Geográfico]],16,0),"-")))</f>
        <v/>
      </c>
      <c r="M31" s="2" t="str">
        <f>IF(C31="","",IF(_xlfn.IFNA(VLOOKUP(C31,BaseDatos[[#All],[Llave]:[Por Definir4]],17,0),"No encontrado")="","-",_xlfn.IFNA(VLOOKUP(C31,BaseDatos[[#All],[Llave]:[Objetivo Geográfico]],17,0),"-")))</f>
        <v/>
      </c>
    </row>
    <row r="32" spans="1:13" x14ac:dyDescent="0.35">
      <c r="A32" s="44"/>
      <c r="B32" s="46"/>
      <c r="C32" s="44"/>
      <c r="D32" s="46"/>
      <c r="E32" s="43" t="str">
        <f>IF(C32="","",IF(_xlfn.IFNA(VLOOKUP(C32,BaseDatos[[#All],[Llave]:[Objetivo Geográfico]],6,0),"No encontrado")="","-",_xlfn.IFNA(VLOOKUP(C32,BaseDatos[[#All],[Llave]:[Objetivo Geográfico]],6,0),"-")))</f>
        <v/>
      </c>
      <c r="F32" s="45" t="str">
        <f>IF(C32="","",IF(_xlfn.IFNA(VLOOKUP(C32,BaseDatos[[#All],[Llave]:[Por Definir4]],13,0),"No encontrado")="","-",_xlfn.IFNA(VLOOKUP(C32,BaseDatos[[#All],[Llave]:[Por Definir4]],13,0),"-")))</f>
        <v/>
      </c>
      <c r="G32" s="43" t="str">
        <f>IF(C32="","",IF(_xlfn.IFNA(VLOOKUP(C32,BaseDatos[[#All],[Llave]:[Objetivo Geográfico]],2,0),"No disponible en la Base de Datos")="","-",_xlfn.IFNA(VLOOKUP(C32,BaseDatos[[#All],[Llave]:[Objetivo Geográfico]],2,0),"No disponible en la Base de Datos")))</f>
        <v/>
      </c>
      <c r="H32" s="43" t="str">
        <f>IF(C32="","",IF(_xlfn.IFNA(VLOOKUP(C32,BaseDatos[[#All],[Llave]:[Objetivo Geográfico]],11,0),"No encontrado")="","-",_xlfn.IFNA(VLOOKUP(C32,BaseDatos[[#All],[Llave]:[Objetivo Geográfico]],11,0),"-")))</f>
        <v/>
      </c>
      <c r="I32" s="43" t="str">
        <f>IF(C32="","",IF(_xlfn.IFNA(VLOOKUP(C32,BaseDatos[[#All],[Llave]:[Objetivo Geográfico]],12,0),"No encontrado")="","-",_xlfn.IFNA(VLOOKUP(C32,BaseDatos[[#All],[Llave]:[Objetivo Geográfico]],12,0),"-")))</f>
        <v/>
      </c>
      <c r="J32" s="2" t="str">
        <f>IF(C32="","",IF(_xlfn.IFNA(VLOOKUP(C32,BaseDatos[[#All],[Llave]:[Por Definir4]],14,0),"No encontrado")="","-",_xlfn.IFNA(VLOOKUP(C32,BaseDatos[[#All],[Llave]:[Objetivo Geográfico]],14,0),"-")))</f>
        <v/>
      </c>
      <c r="K32" s="2" t="str">
        <f>IF(C32="","",IF(_xlfn.IFNA(VLOOKUP(C32,BaseDatos[[#All],[Llave]:[Por Definir4]],15,0),"No encontrado")="","-",_xlfn.IFNA(VLOOKUP(C32,BaseDatos[[#All],[Llave]:[Objetivo Geográfico]],15,0),"-")))</f>
        <v/>
      </c>
      <c r="L32" s="2" t="str">
        <f>IF(C32="","",IF(_xlfn.IFNA(VLOOKUP(C32,BaseDatos[[#All],[Llave]:[Por Definir4]],16,0),"No encontrado")="","-",_xlfn.IFNA(VLOOKUP(C32,BaseDatos[[#All],[Llave]:[Objetivo Geográfico]],16,0),"-")))</f>
        <v/>
      </c>
      <c r="M32" s="2" t="str">
        <f>IF(C32="","",IF(_xlfn.IFNA(VLOOKUP(C32,BaseDatos[[#All],[Llave]:[Por Definir4]],17,0),"No encontrado")="","-",_xlfn.IFNA(VLOOKUP(C32,BaseDatos[[#All],[Llave]:[Objetivo Geográfico]],17,0),"-")))</f>
        <v/>
      </c>
    </row>
    <row r="33" spans="1:13" x14ac:dyDescent="0.35">
      <c r="A33" s="44"/>
      <c r="B33" s="46"/>
      <c r="C33" s="44"/>
      <c r="D33" s="46"/>
      <c r="E33" s="43" t="str">
        <f>IF(C33="","",IF(_xlfn.IFNA(VLOOKUP(C33,BaseDatos[[#All],[Llave]:[Objetivo Geográfico]],6,0),"No encontrado")="","-",_xlfn.IFNA(VLOOKUP(C33,BaseDatos[[#All],[Llave]:[Objetivo Geográfico]],6,0),"-")))</f>
        <v/>
      </c>
      <c r="F33" s="45" t="str">
        <f>IF(C33="","",IF(_xlfn.IFNA(VLOOKUP(C33,BaseDatos[[#All],[Llave]:[Por Definir4]],13,0),"No encontrado")="","-",_xlfn.IFNA(VLOOKUP(C33,BaseDatos[[#All],[Llave]:[Por Definir4]],13,0),"-")))</f>
        <v/>
      </c>
      <c r="G33" s="43" t="str">
        <f>IF(C33="","",IF(_xlfn.IFNA(VLOOKUP(C33,BaseDatos[[#All],[Llave]:[Objetivo Geográfico]],2,0),"No disponible en la Base de Datos")="","-",_xlfn.IFNA(VLOOKUP(C33,BaseDatos[[#All],[Llave]:[Objetivo Geográfico]],2,0),"No disponible en la Base de Datos")))</f>
        <v/>
      </c>
      <c r="H33" s="43" t="str">
        <f>IF(C33="","",IF(_xlfn.IFNA(VLOOKUP(C33,BaseDatos[[#All],[Llave]:[Objetivo Geográfico]],11,0),"No encontrado")="","-",_xlfn.IFNA(VLOOKUP(C33,BaseDatos[[#All],[Llave]:[Objetivo Geográfico]],11,0),"-")))</f>
        <v/>
      </c>
      <c r="I33" s="43" t="str">
        <f>IF(C33="","",IF(_xlfn.IFNA(VLOOKUP(C33,BaseDatos[[#All],[Llave]:[Objetivo Geográfico]],12,0),"No encontrado")="","-",_xlfn.IFNA(VLOOKUP(C33,BaseDatos[[#All],[Llave]:[Objetivo Geográfico]],12,0),"-")))</f>
        <v/>
      </c>
      <c r="J33" s="2" t="str">
        <f>IF(C33="","",IF(_xlfn.IFNA(VLOOKUP(C33,BaseDatos[[#All],[Llave]:[Por Definir4]],14,0),"No encontrado")="","-",_xlfn.IFNA(VLOOKUP(C33,BaseDatos[[#All],[Llave]:[Objetivo Geográfico]],14,0),"-")))</f>
        <v/>
      </c>
      <c r="K33" s="2" t="str">
        <f>IF(C33="","",IF(_xlfn.IFNA(VLOOKUP(C33,BaseDatos[[#All],[Llave]:[Por Definir4]],15,0),"No encontrado")="","-",_xlfn.IFNA(VLOOKUP(C33,BaseDatos[[#All],[Llave]:[Objetivo Geográfico]],15,0),"-")))</f>
        <v/>
      </c>
      <c r="L33" s="2" t="str">
        <f>IF(C33="","",IF(_xlfn.IFNA(VLOOKUP(C33,BaseDatos[[#All],[Llave]:[Por Definir4]],16,0),"No encontrado")="","-",_xlfn.IFNA(VLOOKUP(C33,BaseDatos[[#All],[Llave]:[Objetivo Geográfico]],16,0),"-")))</f>
        <v/>
      </c>
      <c r="M33" s="2" t="str">
        <f>IF(C33="","",IF(_xlfn.IFNA(VLOOKUP(C33,BaseDatos[[#All],[Llave]:[Por Definir4]],17,0),"No encontrado")="","-",_xlfn.IFNA(VLOOKUP(C33,BaseDatos[[#All],[Llave]:[Objetivo Geográfico]],17,0),"-")))</f>
        <v/>
      </c>
    </row>
    <row r="34" spans="1:13" x14ac:dyDescent="0.35">
      <c r="A34" s="44"/>
      <c r="B34" s="46"/>
      <c r="C34" s="44"/>
      <c r="D34" s="46"/>
      <c r="E34" s="43" t="str">
        <f>IF(C34="","",IF(_xlfn.IFNA(VLOOKUP(C34,BaseDatos[[#All],[Llave]:[Objetivo Geográfico]],6,0),"No encontrado")="","-",_xlfn.IFNA(VLOOKUP(C34,BaseDatos[[#All],[Llave]:[Objetivo Geográfico]],6,0),"-")))</f>
        <v/>
      </c>
      <c r="F34" s="45" t="str">
        <f>IF(C34="","",IF(_xlfn.IFNA(VLOOKUP(C34,BaseDatos[[#All],[Llave]:[Por Definir4]],13,0),"No encontrado")="","-",_xlfn.IFNA(VLOOKUP(C34,BaseDatos[[#All],[Llave]:[Por Definir4]],13,0),"-")))</f>
        <v/>
      </c>
      <c r="G34" s="43" t="str">
        <f>IF(C34="","",IF(_xlfn.IFNA(VLOOKUP(C34,BaseDatos[[#All],[Llave]:[Objetivo Geográfico]],2,0),"No disponible en la Base de Datos")="","-",_xlfn.IFNA(VLOOKUP(C34,BaseDatos[[#All],[Llave]:[Objetivo Geográfico]],2,0),"No disponible en la Base de Datos")))</f>
        <v/>
      </c>
      <c r="H34" s="43" t="str">
        <f>IF(C34="","",IF(_xlfn.IFNA(VLOOKUP(C34,BaseDatos[[#All],[Llave]:[Objetivo Geográfico]],11,0),"No encontrado")="","-",_xlfn.IFNA(VLOOKUP(C34,BaseDatos[[#All],[Llave]:[Objetivo Geográfico]],11,0),"-")))</f>
        <v/>
      </c>
      <c r="I34" s="43" t="str">
        <f>IF(C34="","",IF(_xlfn.IFNA(VLOOKUP(C34,BaseDatos[[#All],[Llave]:[Objetivo Geográfico]],12,0),"No encontrado")="","-",_xlfn.IFNA(VLOOKUP(C34,BaseDatos[[#All],[Llave]:[Objetivo Geográfico]],12,0),"-")))</f>
        <v/>
      </c>
      <c r="J34" s="2" t="str">
        <f>IF(C34="","",IF(_xlfn.IFNA(VLOOKUP(C34,BaseDatos[[#All],[Llave]:[Por Definir4]],14,0),"No encontrado")="","-",_xlfn.IFNA(VLOOKUP(C34,BaseDatos[[#All],[Llave]:[Objetivo Geográfico]],14,0),"-")))</f>
        <v/>
      </c>
      <c r="K34" s="2" t="str">
        <f>IF(C34="","",IF(_xlfn.IFNA(VLOOKUP(C34,BaseDatos[[#All],[Llave]:[Por Definir4]],15,0),"No encontrado")="","-",_xlfn.IFNA(VLOOKUP(C34,BaseDatos[[#All],[Llave]:[Objetivo Geográfico]],15,0),"-")))</f>
        <v/>
      </c>
      <c r="L34" s="2" t="str">
        <f>IF(C34="","",IF(_xlfn.IFNA(VLOOKUP(C34,BaseDatos[[#All],[Llave]:[Por Definir4]],16,0),"No encontrado")="","-",_xlfn.IFNA(VLOOKUP(C34,BaseDatos[[#All],[Llave]:[Objetivo Geográfico]],16,0),"-")))</f>
        <v/>
      </c>
      <c r="M34" s="2" t="str">
        <f>IF(C34="","",IF(_xlfn.IFNA(VLOOKUP(C34,BaseDatos[[#All],[Llave]:[Por Definir4]],17,0),"No encontrado")="","-",_xlfn.IFNA(VLOOKUP(C34,BaseDatos[[#All],[Llave]:[Objetivo Geográfico]],17,0),"-")))</f>
        <v/>
      </c>
    </row>
    <row r="35" spans="1:13" x14ac:dyDescent="0.35">
      <c r="A35" s="44"/>
      <c r="B35" s="46"/>
      <c r="C35" s="44"/>
      <c r="D35" s="46"/>
      <c r="E35" s="43" t="str">
        <f>IF(C35="","",IF(_xlfn.IFNA(VLOOKUP(C35,BaseDatos[[#All],[Llave]:[Objetivo Geográfico]],6,0),"No encontrado")="","-",_xlfn.IFNA(VLOOKUP(C35,BaseDatos[[#All],[Llave]:[Objetivo Geográfico]],6,0),"-")))</f>
        <v/>
      </c>
      <c r="F35" s="45" t="str">
        <f>IF(C35="","",IF(_xlfn.IFNA(VLOOKUP(C35,BaseDatos[[#All],[Llave]:[Por Definir4]],13,0),"No encontrado")="","-",_xlfn.IFNA(VLOOKUP(C35,BaseDatos[[#All],[Llave]:[Por Definir4]],13,0),"-")))</f>
        <v/>
      </c>
      <c r="G35" s="43" t="str">
        <f>IF(C35="","",IF(_xlfn.IFNA(VLOOKUP(C35,BaseDatos[[#All],[Llave]:[Objetivo Geográfico]],2,0),"No disponible en la Base de Datos")="","-",_xlfn.IFNA(VLOOKUP(C35,BaseDatos[[#All],[Llave]:[Objetivo Geográfico]],2,0),"No disponible en la Base de Datos")))</f>
        <v/>
      </c>
      <c r="H35" s="43" t="str">
        <f>IF(C35="","",IF(_xlfn.IFNA(VLOOKUP(C35,BaseDatos[[#All],[Llave]:[Objetivo Geográfico]],11,0),"No encontrado")="","-",_xlfn.IFNA(VLOOKUP(C35,BaseDatos[[#All],[Llave]:[Objetivo Geográfico]],11,0),"-")))</f>
        <v/>
      </c>
      <c r="I35" s="43" t="str">
        <f>IF(C35="","",IF(_xlfn.IFNA(VLOOKUP(C35,BaseDatos[[#All],[Llave]:[Objetivo Geográfico]],12,0),"No encontrado")="","-",_xlfn.IFNA(VLOOKUP(C35,BaseDatos[[#All],[Llave]:[Objetivo Geográfico]],12,0),"-")))</f>
        <v/>
      </c>
      <c r="J35" s="2" t="str">
        <f>IF(C35="","",IF(_xlfn.IFNA(VLOOKUP(C35,BaseDatos[[#All],[Llave]:[Por Definir4]],14,0),"No encontrado")="","-",_xlfn.IFNA(VLOOKUP(C35,BaseDatos[[#All],[Llave]:[Objetivo Geográfico]],14,0),"-")))</f>
        <v/>
      </c>
      <c r="K35" s="2" t="str">
        <f>IF(C35="","",IF(_xlfn.IFNA(VLOOKUP(C35,BaseDatos[[#All],[Llave]:[Por Definir4]],15,0),"No encontrado")="","-",_xlfn.IFNA(VLOOKUP(C35,BaseDatos[[#All],[Llave]:[Objetivo Geográfico]],15,0),"-")))</f>
        <v/>
      </c>
      <c r="L35" s="2" t="str">
        <f>IF(C35="","",IF(_xlfn.IFNA(VLOOKUP(C35,BaseDatos[[#All],[Llave]:[Por Definir4]],16,0),"No encontrado")="","-",_xlfn.IFNA(VLOOKUP(C35,BaseDatos[[#All],[Llave]:[Objetivo Geográfico]],16,0),"-")))</f>
        <v/>
      </c>
      <c r="M35" s="2" t="str">
        <f>IF(C35="","",IF(_xlfn.IFNA(VLOOKUP(C35,BaseDatos[[#All],[Llave]:[Por Definir4]],17,0),"No encontrado")="","-",_xlfn.IFNA(VLOOKUP(C35,BaseDatos[[#All],[Llave]:[Objetivo Geográfico]],17,0),"-")))</f>
        <v/>
      </c>
    </row>
    <row r="36" spans="1:13" x14ac:dyDescent="0.35">
      <c r="A36" s="44"/>
      <c r="B36" s="46"/>
      <c r="C36" s="44"/>
      <c r="D36" s="46"/>
      <c r="E36" s="43" t="str">
        <f>IF(C36="","",IF(_xlfn.IFNA(VLOOKUP(C36,BaseDatos[[#All],[Llave]:[Objetivo Geográfico]],6,0),"No encontrado")="","-",_xlfn.IFNA(VLOOKUP(C36,BaseDatos[[#All],[Llave]:[Objetivo Geográfico]],6,0),"-")))</f>
        <v/>
      </c>
      <c r="F36" s="45" t="str">
        <f>IF(C36="","",IF(_xlfn.IFNA(VLOOKUP(C36,BaseDatos[[#All],[Llave]:[Por Definir4]],13,0),"No encontrado")="","-",_xlfn.IFNA(VLOOKUP(C36,BaseDatos[[#All],[Llave]:[Por Definir4]],13,0),"-")))</f>
        <v/>
      </c>
      <c r="G36" s="43" t="str">
        <f>IF(C36="","",IF(_xlfn.IFNA(VLOOKUP(C36,BaseDatos[[#All],[Llave]:[Objetivo Geográfico]],2,0),"No disponible en la Base de Datos")="","-",_xlfn.IFNA(VLOOKUP(C36,BaseDatos[[#All],[Llave]:[Objetivo Geográfico]],2,0),"No disponible en la Base de Datos")))</f>
        <v/>
      </c>
      <c r="H36" s="43" t="str">
        <f>IF(C36="","",IF(_xlfn.IFNA(VLOOKUP(C36,BaseDatos[[#All],[Llave]:[Objetivo Geográfico]],11,0),"No encontrado")="","-",_xlfn.IFNA(VLOOKUP(C36,BaseDatos[[#All],[Llave]:[Objetivo Geográfico]],11,0),"-")))</f>
        <v/>
      </c>
      <c r="I36" s="43" t="str">
        <f>IF(C36="","",IF(_xlfn.IFNA(VLOOKUP(C36,BaseDatos[[#All],[Llave]:[Objetivo Geográfico]],12,0),"No encontrado")="","-",_xlfn.IFNA(VLOOKUP(C36,BaseDatos[[#All],[Llave]:[Objetivo Geográfico]],12,0),"-")))</f>
        <v/>
      </c>
      <c r="J36" s="2" t="str">
        <f>IF(C36="","",IF(_xlfn.IFNA(VLOOKUP(C36,BaseDatos[[#All],[Llave]:[Por Definir4]],14,0),"No encontrado")="","-",_xlfn.IFNA(VLOOKUP(C36,BaseDatos[[#All],[Llave]:[Objetivo Geográfico]],14,0),"-")))</f>
        <v/>
      </c>
      <c r="K36" s="2" t="str">
        <f>IF(C36="","",IF(_xlfn.IFNA(VLOOKUP(C36,BaseDatos[[#All],[Llave]:[Por Definir4]],15,0),"No encontrado")="","-",_xlfn.IFNA(VLOOKUP(C36,BaseDatos[[#All],[Llave]:[Objetivo Geográfico]],15,0),"-")))</f>
        <v/>
      </c>
      <c r="L36" s="2" t="str">
        <f>IF(C36="","",IF(_xlfn.IFNA(VLOOKUP(C36,BaseDatos[[#All],[Llave]:[Por Definir4]],16,0),"No encontrado")="","-",_xlfn.IFNA(VLOOKUP(C36,BaseDatos[[#All],[Llave]:[Objetivo Geográfico]],16,0),"-")))</f>
        <v/>
      </c>
      <c r="M36" s="2" t="str">
        <f>IF(C36="","",IF(_xlfn.IFNA(VLOOKUP(C36,BaseDatos[[#All],[Llave]:[Por Definir4]],17,0),"No encontrado")="","-",_xlfn.IFNA(VLOOKUP(C36,BaseDatos[[#All],[Llave]:[Objetivo Geográfico]],17,0),"-")))</f>
        <v/>
      </c>
    </row>
    <row r="37" spans="1:13" x14ac:dyDescent="0.35">
      <c r="A37" s="44"/>
      <c r="B37" s="46"/>
      <c r="C37" s="44"/>
      <c r="D37" s="46"/>
      <c r="E37" s="43" t="str">
        <f>IF(C37="","",IF(_xlfn.IFNA(VLOOKUP(C37,BaseDatos[[#All],[Llave]:[Objetivo Geográfico]],6,0),"No encontrado")="","-",_xlfn.IFNA(VLOOKUP(C37,BaseDatos[[#All],[Llave]:[Objetivo Geográfico]],6,0),"-")))</f>
        <v/>
      </c>
      <c r="F37" s="45" t="str">
        <f>IF(C37="","",IF(_xlfn.IFNA(VLOOKUP(C37,BaseDatos[[#All],[Llave]:[Por Definir4]],13,0),"No encontrado")="","-",_xlfn.IFNA(VLOOKUP(C37,BaseDatos[[#All],[Llave]:[Por Definir4]],13,0),"-")))</f>
        <v/>
      </c>
      <c r="G37" s="43" t="str">
        <f>IF(C37="","",IF(_xlfn.IFNA(VLOOKUP(C37,BaseDatos[[#All],[Llave]:[Objetivo Geográfico]],2,0),"No disponible en la Base de Datos")="","-",_xlfn.IFNA(VLOOKUP(C37,BaseDatos[[#All],[Llave]:[Objetivo Geográfico]],2,0),"No disponible en la Base de Datos")))</f>
        <v/>
      </c>
      <c r="H37" s="43" t="str">
        <f>IF(C37="","",IF(_xlfn.IFNA(VLOOKUP(C37,BaseDatos[[#All],[Llave]:[Objetivo Geográfico]],11,0),"No encontrado")="","-",_xlfn.IFNA(VLOOKUP(C37,BaseDatos[[#All],[Llave]:[Objetivo Geográfico]],11,0),"-")))</f>
        <v/>
      </c>
      <c r="I37" s="43" t="str">
        <f>IF(C37="","",IF(_xlfn.IFNA(VLOOKUP(C37,BaseDatos[[#All],[Llave]:[Objetivo Geográfico]],12,0),"No encontrado")="","-",_xlfn.IFNA(VLOOKUP(C37,BaseDatos[[#All],[Llave]:[Objetivo Geográfico]],12,0),"-")))</f>
        <v/>
      </c>
      <c r="J37" s="2" t="str">
        <f>IF(C37="","",IF(_xlfn.IFNA(VLOOKUP(C37,BaseDatos[[#All],[Llave]:[Por Definir4]],14,0),"No encontrado")="","-",_xlfn.IFNA(VLOOKUP(C37,BaseDatos[[#All],[Llave]:[Objetivo Geográfico]],14,0),"-")))</f>
        <v/>
      </c>
      <c r="K37" s="2" t="str">
        <f>IF(C37="","",IF(_xlfn.IFNA(VLOOKUP(C37,BaseDatos[[#All],[Llave]:[Por Definir4]],15,0),"No encontrado")="","-",_xlfn.IFNA(VLOOKUP(C37,BaseDatos[[#All],[Llave]:[Objetivo Geográfico]],15,0),"-")))</f>
        <v/>
      </c>
      <c r="L37" s="2" t="str">
        <f>IF(C37="","",IF(_xlfn.IFNA(VLOOKUP(C37,BaseDatos[[#All],[Llave]:[Por Definir4]],16,0),"No encontrado")="","-",_xlfn.IFNA(VLOOKUP(C37,BaseDatos[[#All],[Llave]:[Objetivo Geográfico]],16,0),"-")))</f>
        <v/>
      </c>
      <c r="M37" s="2" t="str">
        <f>IF(C37="","",IF(_xlfn.IFNA(VLOOKUP(C37,BaseDatos[[#All],[Llave]:[Por Definir4]],17,0),"No encontrado")="","-",_xlfn.IFNA(VLOOKUP(C37,BaseDatos[[#All],[Llave]:[Objetivo Geográfico]],17,0),"-")))</f>
        <v/>
      </c>
    </row>
    <row r="38" spans="1:13" x14ac:dyDescent="0.35">
      <c r="A38" s="44"/>
      <c r="B38" s="46"/>
      <c r="C38" s="44"/>
      <c r="D38" s="46"/>
      <c r="E38" s="43" t="str">
        <f>IF(C38="","",IF(_xlfn.IFNA(VLOOKUP(C38,BaseDatos[[#All],[Llave]:[Objetivo Geográfico]],6,0),"No encontrado")="","-",_xlfn.IFNA(VLOOKUP(C38,BaseDatos[[#All],[Llave]:[Objetivo Geográfico]],6,0),"-")))</f>
        <v/>
      </c>
      <c r="F38" s="45" t="str">
        <f>IF(C38="","",IF(_xlfn.IFNA(VLOOKUP(C38,BaseDatos[[#All],[Llave]:[Por Definir4]],13,0),"No encontrado")="","-",_xlfn.IFNA(VLOOKUP(C38,BaseDatos[[#All],[Llave]:[Por Definir4]],13,0),"-")))</f>
        <v/>
      </c>
      <c r="G38" s="43" t="str">
        <f>IF(C38="","",IF(_xlfn.IFNA(VLOOKUP(C38,BaseDatos[[#All],[Llave]:[Objetivo Geográfico]],2,0),"No disponible en la Base de Datos")="","-",_xlfn.IFNA(VLOOKUP(C38,BaseDatos[[#All],[Llave]:[Objetivo Geográfico]],2,0),"No disponible en la Base de Datos")))</f>
        <v/>
      </c>
      <c r="H38" s="43" t="str">
        <f>IF(C38="","",IF(_xlfn.IFNA(VLOOKUP(C38,BaseDatos[[#All],[Llave]:[Objetivo Geográfico]],11,0),"No encontrado")="","-",_xlfn.IFNA(VLOOKUP(C38,BaseDatos[[#All],[Llave]:[Objetivo Geográfico]],11,0),"-")))</f>
        <v/>
      </c>
      <c r="I38" s="43" t="str">
        <f>IF(C38="","",IF(_xlfn.IFNA(VLOOKUP(C38,BaseDatos[[#All],[Llave]:[Objetivo Geográfico]],12,0),"No encontrado")="","-",_xlfn.IFNA(VLOOKUP(C38,BaseDatos[[#All],[Llave]:[Objetivo Geográfico]],12,0),"-")))</f>
        <v/>
      </c>
      <c r="J38" s="2" t="str">
        <f>IF(C38="","",IF(_xlfn.IFNA(VLOOKUP(C38,BaseDatos[[#All],[Llave]:[Por Definir4]],14,0),"No encontrado")="","-",_xlfn.IFNA(VLOOKUP(C38,BaseDatos[[#All],[Llave]:[Objetivo Geográfico]],14,0),"-")))</f>
        <v/>
      </c>
      <c r="K38" s="2" t="str">
        <f>IF(C38="","",IF(_xlfn.IFNA(VLOOKUP(C38,BaseDatos[[#All],[Llave]:[Por Definir4]],15,0),"No encontrado")="","-",_xlfn.IFNA(VLOOKUP(C38,BaseDatos[[#All],[Llave]:[Objetivo Geográfico]],15,0),"-")))</f>
        <v/>
      </c>
      <c r="L38" s="2" t="str">
        <f>IF(C38="","",IF(_xlfn.IFNA(VLOOKUP(C38,BaseDatos[[#All],[Llave]:[Por Definir4]],16,0),"No encontrado")="","-",_xlfn.IFNA(VLOOKUP(C38,BaseDatos[[#All],[Llave]:[Objetivo Geográfico]],16,0),"-")))</f>
        <v/>
      </c>
      <c r="M38" s="2" t="str">
        <f>IF(C38="","",IF(_xlfn.IFNA(VLOOKUP(C38,BaseDatos[[#All],[Llave]:[Por Definir4]],17,0),"No encontrado")="","-",_xlfn.IFNA(VLOOKUP(C38,BaseDatos[[#All],[Llave]:[Objetivo Geográfico]],17,0),"-")))</f>
        <v/>
      </c>
    </row>
    <row r="39" spans="1:13" x14ac:dyDescent="0.35">
      <c r="A39" s="44"/>
      <c r="B39" s="46"/>
      <c r="C39" s="44"/>
      <c r="D39" s="46"/>
      <c r="E39" s="43" t="str">
        <f>IF(C39="","",IF(_xlfn.IFNA(VLOOKUP(C39,BaseDatos[[#All],[Llave]:[Objetivo Geográfico]],6,0),"No encontrado")="","-",_xlfn.IFNA(VLOOKUP(C39,BaseDatos[[#All],[Llave]:[Objetivo Geográfico]],6,0),"-")))</f>
        <v/>
      </c>
      <c r="F39" s="45" t="str">
        <f>IF(C39="","",IF(_xlfn.IFNA(VLOOKUP(C39,BaseDatos[[#All],[Llave]:[Por Definir4]],13,0),"No encontrado")="","-",_xlfn.IFNA(VLOOKUP(C39,BaseDatos[[#All],[Llave]:[Por Definir4]],13,0),"-")))</f>
        <v/>
      </c>
      <c r="G39" s="43" t="str">
        <f>IF(C39="","",IF(_xlfn.IFNA(VLOOKUP(C39,BaseDatos[[#All],[Llave]:[Objetivo Geográfico]],2,0),"No disponible en la Base de Datos")="","-",_xlfn.IFNA(VLOOKUP(C39,BaseDatos[[#All],[Llave]:[Objetivo Geográfico]],2,0),"No disponible en la Base de Datos")))</f>
        <v/>
      </c>
      <c r="H39" s="43" t="str">
        <f>IF(C39="","",IF(_xlfn.IFNA(VLOOKUP(C39,BaseDatos[[#All],[Llave]:[Objetivo Geográfico]],11,0),"No encontrado")="","-",_xlfn.IFNA(VLOOKUP(C39,BaseDatos[[#All],[Llave]:[Objetivo Geográfico]],11,0),"-")))</f>
        <v/>
      </c>
      <c r="I39" s="43" t="str">
        <f>IF(C39="","",IF(_xlfn.IFNA(VLOOKUP(C39,BaseDatos[[#All],[Llave]:[Objetivo Geográfico]],12,0),"No encontrado")="","-",_xlfn.IFNA(VLOOKUP(C39,BaseDatos[[#All],[Llave]:[Objetivo Geográfico]],12,0),"-")))</f>
        <v/>
      </c>
      <c r="J39" s="2" t="str">
        <f>IF(C39="","",IF(_xlfn.IFNA(VLOOKUP(C39,BaseDatos[[#All],[Llave]:[Por Definir4]],14,0),"No encontrado")="","-",_xlfn.IFNA(VLOOKUP(C39,BaseDatos[[#All],[Llave]:[Objetivo Geográfico]],14,0),"-")))</f>
        <v/>
      </c>
      <c r="K39" s="2" t="str">
        <f>IF(C39="","",IF(_xlfn.IFNA(VLOOKUP(C39,BaseDatos[[#All],[Llave]:[Por Definir4]],15,0),"No encontrado")="","-",_xlfn.IFNA(VLOOKUP(C39,BaseDatos[[#All],[Llave]:[Objetivo Geográfico]],15,0),"-")))</f>
        <v/>
      </c>
      <c r="L39" s="2" t="str">
        <f>IF(C39="","",IF(_xlfn.IFNA(VLOOKUP(C39,BaseDatos[[#All],[Llave]:[Por Definir4]],16,0),"No encontrado")="","-",_xlfn.IFNA(VLOOKUP(C39,BaseDatos[[#All],[Llave]:[Objetivo Geográfico]],16,0),"-")))</f>
        <v/>
      </c>
      <c r="M39" s="2" t="str">
        <f>IF(C39="","",IF(_xlfn.IFNA(VLOOKUP(C39,BaseDatos[[#All],[Llave]:[Por Definir4]],17,0),"No encontrado")="","-",_xlfn.IFNA(VLOOKUP(C39,BaseDatos[[#All],[Llave]:[Objetivo Geográfico]],17,0),"-")))</f>
        <v/>
      </c>
    </row>
    <row r="40" spans="1:13" x14ac:dyDescent="0.35">
      <c r="A40" s="44"/>
      <c r="B40" s="46"/>
      <c r="C40" s="44"/>
      <c r="D40" s="46"/>
      <c r="E40" s="43" t="str">
        <f>IF(C40="","",IF(_xlfn.IFNA(VLOOKUP(C40,BaseDatos[[#All],[Llave]:[Objetivo Geográfico]],6,0),"No encontrado")="","-",_xlfn.IFNA(VLOOKUP(C40,BaseDatos[[#All],[Llave]:[Objetivo Geográfico]],6,0),"-")))</f>
        <v/>
      </c>
      <c r="F40" s="45" t="str">
        <f>IF(C40="","",IF(_xlfn.IFNA(VLOOKUP(C40,BaseDatos[[#All],[Llave]:[Por Definir4]],13,0),"No encontrado")="","-",_xlfn.IFNA(VLOOKUP(C40,BaseDatos[[#All],[Llave]:[Por Definir4]],13,0),"-")))</f>
        <v/>
      </c>
      <c r="G40" s="43" t="str">
        <f>IF(C40="","",IF(_xlfn.IFNA(VLOOKUP(C40,BaseDatos[[#All],[Llave]:[Objetivo Geográfico]],2,0),"No disponible en la Base de Datos")="","-",_xlfn.IFNA(VLOOKUP(C40,BaseDatos[[#All],[Llave]:[Objetivo Geográfico]],2,0),"No disponible en la Base de Datos")))</f>
        <v/>
      </c>
      <c r="H40" s="43" t="str">
        <f>IF(C40="","",IF(_xlfn.IFNA(VLOOKUP(C40,BaseDatos[[#All],[Llave]:[Objetivo Geográfico]],11,0),"No encontrado")="","-",_xlfn.IFNA(VLOOKUP(C40,BaseDatos[[#All],[Llave]:[Objetivo Geográfico]],11,0),"-")))</f>
        <v/>
      </c>
      <c r="I40" s="43" t="str">
        <f>IF(C40="","",IF(_xlfn.IFNA(VLOOKUP(C40,BaseDatos[[#All],[Llave]:[Objetivo Geográfico]],12,0),"No encontrado")="","-",_xlfn.IFNA(VLOOKUP(C40,BaseDatos[[#All],[Llave]:[Objetivo Geográfico]],12,0),"-")))</f>
        <v/>
      </c>
      <c r="J40" s="2" t="str">
        <f>IF(C40="","",IF(_xlfn.IFNA(VLOOKUP(C40,BaseDatos[[#All],[Llave]:[Por Definir4]],14,0),"No encontrado")="","-",_xlfn.IFNA(VLOOKUP(C40,BaseDatos[[#All],[Llave]:[Objetivo Geográfico]],14,0),"-")))</f>
        <v/>
      </c>
      <c r="K40" s="2" t="str">
        <f>IF(C40="","",IF(_xlfn.IFNA(VLOOKUP(C40,BaseDatos[[#All],[Llave]:[Por Definir4]],15,0),"No encontrado")="","-",_xlfn.IFNA(VLOOKUP(C40,BaseDatos[[#All],[Llave]:[Objetivo Geográfico]],15,0),"-")))</f>
        <v/>
      </c>
      <c r="L40" s="2" t="str">
        <f>IF(C40="","",IF(_xlfn.IFNA(VLOOKUP(C40,BaseDatos[[#All],[Llave]:[Por Definir4]],16,0),"No encontrado")="","-",_xlfn.IFNA(VLOOKUP(C40,BaseDatos[[#All],[Llave]:[Objetivo Geográfico]],16,0),"-")))</f>
        <v/>
      </c>
      <c r="M40" s="2" t="str">
        <f>IF(C40="","",IF(_xlfn.IFNA(VLOOKUP(C40,BaseDatos[[#All],[Llave]:[Por Definir4]],17,0),"No encontrado")="","-",_xlfn.IFNA(VLOOKUP(C40,BaseDatos[[#All],[Llave]:[Objetivo Geográfico]],17,0),"-")))</f>
        <v/>
      </c>
    </row>
    <row r="41" spans="1:13" x14ac:dyDescent="0.35">
      <c r="A41" s="44"/>
      <c r="B41" s="46"/>
      <c r="C41" s="44"/>
      <c r="D41" s="46"/>
      <c r="E41" s="43" t="str">
        <f>IF(C41="","",IF(_xlfn.IFNA(VLOOKUP(C41,BaseDatos[[#All],[Llave]:[Objetivo Geográfico]],6,0),"No encontrado")="","-",_xlfn.IFNA(VLOOKUP(C41,BaseDatos[[#All],[Llave]:[Objetivo Geográfico]],6,0),"-")))</f>
        <v/>
      </c>
      <c r="F41" s="45" t="str">
        <f>IF(C41="","",IF(_xlfn.IFNA(VLOOKUP(C41,BaseDatos[[#All],[Llave]:[Por Definir4]],13,0),"No encontrado")="","-",_xlfn.IFNA(VLOOKUP(C41,BaseDatos[[#All],[Llave]:[Por Definir4]],13,0),"-")))</f>
        <v/>
      </c>
      <c r="G41" s="43" t="str">
        <f>IF(C41="","",IF(_xlfn.IFNA(VLOOKUP(C41,BaseDatos[[#All],[Llave]:[Objetivo Geográfico]],2,0),"No disponible en la Base de Datos")="","-",_xlfn.IFNA(VLOOKUP(C41,BaseDatos[[#All],[Llave]:[Objetivo Geográfico]],2,0),"No disponible en la Base de Datos")))</f>
        <v/>
      </c>
      <c r="H41" s="43" t="str">
        <f>IF(C41="","",IF(_xlfn.IFNA(VLOOKUP(C41,BaseDatos[[#All],[Llave]:[Objetivo Geográfico]],11,0),"No encontrado")="","-",_xlfn.IFNA(VLOOKUP(C41,BaseDatos[[#All],[Llave]:[Objetivo Geográfico]],11,0),"-")))</f>
        <v/>
      </c>
      <c r="I41" s="43" t="str">
        <f>IF(C41="","",IF(_xlfn.IFNA(VLOOKUP(C41,BaseDatos[[#All],[Llave]:[Objetivo Geográfico]],12,0),"No encontrado")="","-",_xlfn.IFNA(VLOOKUP(C41,BaseDatos[[#All],[Llave]:[Objetivo Geográfico]],12,0),"-")))</f>
        <v/>
      </c>
      <c r="J41" s="2" t="str">
        <f>IF(C41="","",IF(_xlfn.IFNA(VLOOKUP(C41,BaseDatos[[#All],[Llave]:[Por Definir4]],14,0),"No encontrado")="","-",_xlfn.IFNA(VLOOKUP(C41,BaseDatos[[#All],[Llave]:[Objetivo Geográfico]],14,0),"-")))</f>
        <v/>
      </c>
      <c r="K41" s="2" t="str">
        <f>IF(C41="","",IF(_xlfn.IFNA(VLOOKUP(C41,BaseDatos[[#All],[Llave]:[Por Definir4]],15,0),"No encontrado")="","-",_xlfn.IFNA(VLOOKUP(C41,BaseDatos[[#All],[Llave]:[Objetivo Geográfico]],15,0),"-")))</f>
        <v/>
      </c>
      <c r="L41" s="2" t="str">
        <f>IF(C41="","",IF(_xlfn.IFNA(VLOOKUP(C41,BaseDatos[[#All],[Llave]:[Por Definir4]],16,0),"No encontrado")="","-",_xlfn.IFNA(VLOOKUP(C41,BaseDatos[[#All],[Llave]:[Objetivo Geográfico]],16,0),"-")))</f>
        <v/>
      </c>
      <c r="M41" s="2" t="str">
        <f>IF(C41="","",IF(_xlfn.IFNA(VLOOKUP(C41,BaseDatos[[#All],[Llave]:[Por Definir4]],17,0),"No encontrado")="","-",_xlfn.IFNA(VLOOKUP(C41,BaseDatos[[#All],[Llave]:[Objetivo Geográfico]],17,0),"-")))</f>
        <v/>
      </c>
    </row>
    <row r="42" spans="1:13" x14ac:dyDescent="0.35">
      <c r="A42" s="44"/>
      <c r="B42" s="46"/>
      <c r="C42" s="44"/>
      <c r="D42" s="46"/>
      <c r="E42" s="43" t="str">
        <f>IF(C42="","",IF(_xlfn.IFNA(VLOOKUP(C42,BaseDatos[[#All],[Llave]:[Objetivo Geográfico]],6,0),"No encontrado")="","-",_xlfn.IFNA(VLOOKUP(C42,BaseDatos[[#All],[Llave]:[Objetivo Geográfico]],6,0),"-")))</f>
        <v/>
      </c>
      <c r="F42" s="45" t="str">
        <f>IF(C42="","",IF(_xlfn.IFNA(VLOOKUP(C42,BaseDatos[[#All],[Llave]:[Por Definir4]],13,0),"No encontrado")="","-",_xlfn.IFNA(VLOOKUP(C42,BaseDatos[[#All],[Llave]:[Por Definir4]],13,0),"-")))</f>
        <v/>
      </c>
      <c r="G42" s="43" t="str">
        <f>IF(C42="","",IF(_xlfn.IFNA(VLOOKUP(C42,BaseDatos[[#All],[Llave]:[Objetivo Geográfico]],2,0),"No disponible en la Base de Datos")="","-",_xlfn.IFNA(VLOOKUP(C42,BaseDatos[[#All],[Llave]:[Objetivo Geográfico]],2,0),"No disponible en la Base de Datos")))</f>
        <v/>
      </c>
      <c r="H42" s="43" t="str">
        <f>IF(C42="","",IF(_xlfn.IFNA(VLOOKUP(C42,BaseDatos[[#All],[Llave]:[Objetivo Geográfico]],11,0),"No encontrado")="","-",_xlfn.IFNA(VLOOKUP(C42,BaseDatos[[#All],[Llave]:[Objetivo Geográfico]],11,0),"-")))</f>
        <v/>
      </c>
      <c r="I42" s="43" t="str">
        <f>IF(C42="","",IF(_xlfn.IFNA(VLOOKUP(C42,BaseDatos[[#All],[Llave]:[Objetivo Geográfico]],12,0),"No encontrado")="","-",_xlfn.IFNA(VLOOKUP(C42,BaseDatos[[#All],[Llave]:[Objetivo Geográfico]],12,0),"-")))</f>
        <v/>
      </c>
      <c r="J42" s="2" t="str">
        <f>IF(C42="","",IF(_xlfn.IFNA(VLOOKUP(C42,BaseDatos[[#All],[Llave]:[Por Definir4]],14,0),"No encontrado")="","-",_xlfn.IFNA(VLOOKUP(C42,BaseDatos[[#All],[Llave]:[Objetivo Geográfico]],14,0),"-")))</f>
        <v/>
      </c>
      <c r="K42" s="2" t="str">
        <f>IF(C42="","",IF(_xlfn.IFNA(VLOOKUP(C42,BaseDatos[[#All],[Llave]:[Por Definir4]],15,0),"No encontrado")="","-",_xlfn.IFNA(VLOOKUP(C42,BaseDatos[[#All],[Llave]:[Objetivo Geográfico]],15,0),"-")))</f>
        <v/>
      </c>
      <c r="L42" s="2" t="str">
        <f>IF(C42="","",IF(_xlfn.IFNA(VLOOKUP(C42,BaseDatos[[#All],[Llave]:[Por Definir4]],16,0),"No encontrado")="","-",_xlfn.IFNA(VLOOKUP(C42,BaseDatos[[#All],[Llave]:[Objetivo Geográfico]],16,0),"-")))</f>
        <v/>
      </c>
      <c r="M42" s="2" t="str">
        <f>IF(C42="","",IF(_xlfn.IFNA(VLOOKUP(C42,BaseDatos[[#All],[Llave]:[Por Definir4]],17,0),"No encontrado")="","-",_xlfn.IFNA(VLOOKUP(C42,BaseDatos[[#All],[Llave]:[Objetivo Geográfico]],17,0),"-")))</f>
        <v/>
      </c>
    </row>
    <row r="43" spans="1:13" x14ac:dyDescent="0.35">
      <c r="A43" s="44"/>
      <c r="B43" s="46"/>
      <c r="C43" s="44"/>
      <c r="D43" s="46"/>
      <c r="E43" s="43" t="str">
        <f>IF(C43="","",IF(_xlfn.IFNA(VLOOKUP(C43,BaseDatos[[#All],[Llave]:[Objetivo Geográfico]],6,0),"No encontrado")="","-",_xlfn.IFNA(VLOOKUP(C43,BaseDatos[[#All],[Llave]:[Objetivo Geográfico]],6,0),"-")))</f>
        <v/>
      </c>
      <c r="F43" s="45" t="str">
        <f>IF(C43="","",IF(_xlfn.IFNA(VLOOKUP(C43,BaseDatos[[#All],[Llave]:[Por Definir4]],13,0),"No encontrado")="","-",_xlfn.IFNA(VLOOKUP(C43,BaseDatos[[#All],[Llave]:[Por Definir4]],13,0),"-")))</f>
        <v/>
      </c>
      <c r="G43" s="43" t="str">
        <f>IF(C43="","",IF(_xlfn.IFNA(VLOOKUP(C43,BaseDatos[[#All],[Llave]:[Objetivo Geográfico]],2,0),"No disponible en la Base de Datos")="","-",_xlfn.IFNA(VLOOKUP(C43,BaseDatos[[#All],[Llave]:[Objetivo Geográfico]],2,0),"No disponible en la Base de Datos")))</f>
        <v/>
      </c>
      <c r="H43" s="43" t="str">
        <f>IF(C43="","",IF(_xlfn.IFNA(VLOOKUP(C43,BaseDatos[[#All],[Llave]:[Objetivo Geográfico]],11,0),"No encontrado")="","-",_xlfn.IFNA(VLOOKUP(C43,BaseDatos[[#All],[Llave]:[Objetivo Geográfico]],11,0),"-")))</f>
        <v/>
      </c>
      <c r="I43" s="43" t="str">
        <f>IF(C43="","",IF(_xlfn.IFNA(VLOOKUP(C43,BaseDatos[[#All],[Llave]:[Objetivo Geográfico]],12,0),"No encontrado")="","-",_xlfn.IFNA(VLOOKUP(C43,BaseDatos[[#All],[Llave]:[Objetivo Geográfico]],12,0),"-")))</f>
        <v/>
      </c>
      <c r="J43" s="2" t="str">
        <f>IF(C43="","",IF(_xlfn.IFNA(VLOOKUP(C43,BaseDatos[[#All],[Llave]:[Por Definir4]],14,0),"No encontrado")="","-",_xlfn.IFNA(VLOOKUP(C43,BaseDatos[[#All],[Llave]:[Objetivo Geográfico]],14,0),"-")))</f>
        <v/>
      </c>
      <c r="K43" s="2" t="str">
        <f>IF(C43="","",IF(_xlfn.IFNA(VLOOKUP(C43,BaseDatos[[#All],[Llave]:[Por Definir4]],15,0),"No encontrado")="","-",_xlfn.IFNA(VLOOKUP(C43,BaseDatos[[#All],[Llave]:[Objetivo Geográfico]],15,0),"-")))</f>
        <v/>
      </c>
      <c r="L43" s="2" t="str">
        <f>IF(C43="","",IF(_xlfn.IFNA(VLOOKUP(C43,BaseDatos[[#All],[Llave]:[Por Definir4]],16,0),"No encontrado")="","-",_xlfn.IFNA(VLOOKUP(C43,BaseDatos[[#All],[Llave]:[Objetivo Geográfico]],16,0),"-")))</f>
        <v/>
      </c>
      <c r="M43" s="2" t="str">
        <f>IF(C43="","",IF(_xlfn.IFNA(VLOOKUP(C43,BaseDatos[[#All],[Llave]:[Por Definir4]],17,0),"No encontrado")="","-",_xlfn.IFNA(VLOOKUP(C43,BaseDatos[[#All],[Llave]:[Objetivo Geográfico]],17,0),"-")))</f>
        <v/>
      </c>
    </row>
    <row r="44" spans="1:13" x14ac:dyDescent="0.35">
      <c r="A44" s="44"/>
      <c r="B44" s="46"/>
      <c r="C44" s="44"/>
      <c r="D44" s="46"/>
      <c r="E44" s="43" t="str">
        <f>IF(C44="","",IF(_xlfn.IFNA(VLOOKUP(C44,BaseDatos[[#All],[Llave]:[Objetivo Geográfico]],6,0),"No encontrado")="","-",_xlfn.IFNA(VLOOKUP(C44,BaseDatos[[#All],[Llave]:[Objetivo Geográfico]],6,0),"-")))</f>
        <v/>
      </c>
      <c r="F44" s="45" t="str">
        <f>IF(C44="","",IF(_xlfn.IFNA(VLOOKUP(C44,BaseDatos[[#All],[Llave]:[Por Definir4]],13,0),"No encontrado")="","-",_xlfn.IFNA(VLOOKUP(C44,BaseDatos[[#All],[Llave]:[Por Definir4]],13,0),"-")))</f>
        <v/>
      </c>
      <c r="G44" s="43" t="str">
        <f>IF(C44="","",IF(_xlfn.IFNA(VLOOKUP(C44,BaseDatos[[#All],[Llave]:[Objetivo Geográfico]],2,0),"No disponible en la Base de Datos")="","-",_xlfn.IFNA(VLOOKUP(C44,BaseDatos[[#All],[Llave]:[Objetivo Geográfico]],2,0),"No disponible en la Base de Datos")))</f>
        <v/>
      </c>
      <c r="H44" s="43" t="str">
        <f>IF(C44="","",IF(_xlfn.IFNA(VLOOKUP(C44,BaseDatos[[#All],[Llave]:[Objetivo Geográfico]],11,0),"No encontrado")="","-",_xlfn.IFNA(VLOOKUP(C44,BaseDatos[[#All],[Llave]:[Objetivo Geográfico]],11,0),"-")))</f>
        <v/>
      </c>
      <c r="I44" s="43" t="str">
        <f>IF(C44="","",IF(_xlfn.IFNA(VLOOKUP(C44,BaseDatos[[#All],[Llave]:[Objetivo Geográfico]],12,0),"No encontrado")="","-",_xlfn.IFNA(VLOOKUP(C44,BaseDatos[[#All],[Llave]:[Objetivo Geográfico]],12,0),"-")))</f>
        <v/>
      </c>
      <c r="J44" s="2" t="str">
        <f>IF(C44="","",IF(_xlfn.IFNA(VLOOKUP(C44,BaseDatos[[#All],[Llave]:[Por Definir4]],14,0),"No encontrado")="","-",_xlfn.IFNA(VLOOKUP(C44,BaseDatos[[#All],[Llave]:[Objetivo Geográfico]],14,0),"-")))</f>
        <v/>
      </c>
      <c r="K44" s="2" t="str">
        <f>IF(C44="","",IF(_xlfn.IFNA(VLOOKUP(C44,BaseDatos[[#All],[Llave]:[Por Definir4]],15,0),"No encontrado")="","-",_xlfn.IFNA(VLOOKUP(C44,BaseDatos[[#All],[Llave]:[Objetivo Geográfico]],15,0),"-")))</f>
        <v/>
      </c>
      <c r="L44" s="2" t="str">
        <f>IF(C44="","",IF(_xlfn.IFNA(VLOOKUP(C44,BaseDatos[[#All],[Llave]:[Por Definir4]],16,0),"No encontrado")="","-",_xlfn.IFNA(VLOOKUP(C44,BaseDatos[[#All],[Llave]:[Objetivo Geográfico]],16,0),"-")))</f>
        <v/>
      </c>
      <c r="M44" s="2" t="str">
        <f>IF(C44="","",IF(_xlfn.IFNA(VLOOKUP(C44,BaseDatos[[#All],[Llave]:[Por Definir4]],17,0),"No encontrado")="","-",_xlfn.IFNA(VLOOKUP(C44,BaseDatos[[#All],[Llave]:[Objetivo Geográfico]],17,0),"-")))</f>
        <v/>
      </c>
    </row>
    <row r="45" spans="1:13" x14ac:dyDescent="0.35">
      <c r="A45" s="44"/>
      <c r="B45" s="46"/>
      <c r="C45" s="44"/>
      <c r="D45" s="46"/>
      <c r="E45" s="43" t="str">
        <f>IF(C45="","",IF(_xlfn.IFNA(VLOOKUP(C45,BaseDatos[[#All],[Llave]:[Objetivo Geográfico]],6,0),"No encontrado")="","-",_xlfn.IFNA(VLOOKUP(C45,BaseDatos[[#All],[Llave]:[Objetivo Geográfico]],6,0),"-")))</f>
        <v/>
      </c>
      <c r="F45" s="45" t="str">
        <f>IF(C45="","",IF(_xlfn.IFNA(VLOOKUP(C45,BaseDatos[[#All],[Llave]:[Por Definir4]],13,0),"No encontrado")="","-",_xlfn.IFNA(VLOOKUP(C45,BaseDatos[[#All],[Llave]:[Por Definir4]],13,0),"-")))</f>
        <v/>
      </c>
      <c r="G45" s="43" t="str">
        <f>IF(C45="","",IF(_xlfn.IFNA(VLOOKUP(C45,BaseDatos[[#All],[Llave]:[Objetivo Geográfico]],2,0),"No disponible en la Base de Datos")="","-",_xlfn.IFNA(VLOOKUP(C45,BaseDatos[[#All],[Llave]:[Objetivo Geográfico]],2,0),"No disponible en la Base de Datos")))</f>
        <v/>
      </c>
      <c r="H45" s="43" t="str">
        <f>IF(C45="","",IF(_xlfn.IFNA(VLOOKUP(C45,BaseDatos[[#All],[Llave]:[Objetivo Geográfico]],11,0),"No encontrado")="","-",_xlfn.IFNA(VLOOKUP(C45,BaseDatos[[#All],[Llave]:[Objetivo Geográfico]],11,0),"-")))</f>
        <v/>
      </c>
      <c r="I45" s="43" t="str">
        <f>IF(C45="","",IF(_xlfn.IFNA(VLOOKUP(C45,BaseDatos[[#All],[Llave]:[Objetivo Geográfico]],12,0),"No encontrado")="","-",_xlfn.IFNA(VLOOKUP(C45,BaseDatos[[#All],[Llave]:[Objetivo Geográfico]],12,0),"-")))</f>
        <v/>
      </c>
      <c r="J45" s="2" t="str">
        <f>IF(C45="","",IF(_xlfn.IFNA(VLOOKUP(C45,BaseDatos[[#All],[Llave]:[Por Definir4]],14,0),"No encontrado")="","-",_xlfn.IFNA(VLOOKUP(C45,BaseDatos[[#All],[Llave]:[Objetivo Geográfico]],14,0),"-")))</f>
        <v/>
      </c>
      <c r="K45" s="2" t="str">
        <f>IF(C45="","",IF(_xlfn.IFNA(VLOOKUP(C45,BaseDatos[[#All],[Llave]:[Por Definir4]],15,0),"No encontrado")="","-",_xlfn.IFNA(VLOOKUP(C45,BaseDatos[[#All],[Llave]:[Objetivo Geográfico]],15,0),"-")))</f>
        <v/>
      </c>
      <c r="L45" s="2" t="str">
        <f>IF(C45="","",IF(_xlfn.IFNA(VLOOKUP(C45,BaseDatos[[#All],[Llave]:[Por Definir4]],16,0),"No encontrado")="","-",_xlfn.IFNA(VLOOKUP(C45,BaseDatos[[#All],[Llave]:[Objetivo Geográfico]],16,0),"-")))</f>
        <v/>
      </c>
      <c r="M45" s="2" t="str">
        <f>IF(C45="","",IF(_xlfn.IFNA(VLOOKUP(C45,BaseDatos[[#All],[Llave]:[Por Definir4]],17,0),"No encontrado")="","-",_xlfn.IFNA(VLOOKUP(C45,BaseDatos[[#All],[Llave]:[Objetivo Geográfico]],17,0),"-")))</f>
        <v/>
      </c>
    </row>
    <row r="46" spans="1:13" x14ac:dyDescent="0.35">
      <c r="A46" s="44"/>
      <c r="B46" s="46"/>
      <c r="C46" s="44"/>
      <c r="D46" s="46"/>
      <c r="E46" s="43" t="str">
        <f>IF(C46="","",IF(_xlfn.IFNA(VLOOKUP(C46,BaseDatos[[#All],[Llave]:[Objetivo Geográfico]],6,0),"No encontrado")="","-",_xlfn.IFNA(VLOOKUP(C46,BaseDatos[[#All],[Llave]:[Objetivo Geográfico]],6,0),"-")))</f>
        <v/>
      </c>
      <c r="F46" s="45" t="str">
        <f>IF(C46="","",IF(_xlfn.IFNA(VLOOKUP(C46,BaseDatos[[#All],[Llave]:[Por Definir4]],13,0),"No encontrado")="","-",_xlfn.IFNA(VLOOKUP(C46,BaseDatos[[#All],[Llave]:[Por Definir4]],13,0),"-")))</f>
        <v/>
      </c>
      <c r="G46" s="43" t="str">
        <f>IF(C46="","",IF(_xlfn.IFNA(VLOOKUP(C46,BaseDatos[[#All],[Llave]:[Objetivo Geográfico]],2,0),"No disponible en la Base de Datos")="","-",_xlfn.IFNA(VLOOKUP(C46,BaseDatos[[#All],[Llave]:[Objetivo Geográfico]],2,0),"No disponible en la Base de Datos")))</f>
        <v/>
      </c>
      <c r="H46" s="43" t="str">
        <f>IF(C46="","",IF(_xlfn.IFNA(VLOOKUP(C46,BaseDatos[[#All],[Llave]:[Objetivo Geográfico]],11,0),"No encontrado")="","-",_xlfn.IFNA(VLOOKUP(C46,BaseDatos[[#All],[Llave]:[Objetivo Geográfico]],11,0),"-")))</f>
        <v/>
      </c>
      <c r="I46" s="43" t="str">
        <f>IF(C46="","",IF(_xlfn.IFNA(VLOOKUP(C46,BaseDatos[[#All],[Llave]:[Objetivo Geográfico]],12,0),"No encontrado")="","-",_xlfn.IFNA(VLOOKUP(C46,BaseDatos[[#All],[Llave]:[Objetivo Geográfico]],12,0),"-")))</f>
        <v/>
      </c>
      <c r="J46" s="2" t="str">
        <f>IF(C46="","",IF(_xlfn.IFNA(VLOOKUP(C46,BaseDatos[[#All],[Llave]:[Por Definir4]],14,0),"No encontrado")="","-",_xlfn.IFNA(VLOOKUP(C46,BaseDatos[[#All],[Llave]:[Objetivo Geográfico]],14,0),"-")))</f>
        <v/>
      </c>
      <c r="K46" s="2" t="str">
        <f>IF(C46="","",IF(_xlfn.IFNA(VLOOKUP(C46,BaseDatos[[#All],[Llave]:[Por Definir4]],15,0),"No encontrado")="","-",_xlfn.IFNA(VLOOKUP(C46,BaseDatos[[#All],[Llave]:[Objetivo Geográfico]],15,0),"-")))</f>
        <v/>
      </c>
      <c r="L46" s="2" t="str">
        <f>IF(C46="","",IF(_xlfn.IFNA(VLOOKUP(C46,BaseDatos[[#All],[Llave]:[Por Definir4]],16,0),"No encontrado")="","-",_xlfn.IFNA(VLOOKUP(C46,BaseDatos[[#All],[Llave]:[Objetivo Geográfico]],16,0),"-")))</f>
        <v/>
      </c>
      <c r="M46" s="2" t="str">
        <f>IF(C46="","",IF(_xlfn.IFNA(VLOOKUP(C46,BaseDatos[[#All],[Llave]:[Por Definir4]],17,0),"No encontrado")="","-",_xlfn.IFNA(VLOOKUP(C46,BaseDatos[[#All],[Llave]:[Objetivo Geográfico]],17,0),"-")))</f>
        <v/>
      </c>
    </row>
    <row r="47" spans="1:13" x14ac:dyDescent="0.35">
      <c r="A47" s="44"/>
      <c r="B47" s="46"/>
      <c r="C47" s="44"/>
      <c r="D47" s="46"/>
      <c r="E47" s="43" t="str">
        <f>IF(C47="","",IF(_xlfn.IFNA(VLOOKUP(C47,BaseDatos[[#All],[Llave]:[Objetivo Geográfico]],6,0),"No encontrado")="","-",_xlfn.IFNA(VLOOKUP(C47,BaseDatos[[#All],[Llave]:[Objetivo Geográfico]],6,0),"-")))</f>
        <v/>
      </c>
      <c r="F47" s="45" t="str">
        <f>IF(C47="","",IF(_xlfn.IFNA(VLOOKUP(C47,BaseDatos[[#All],[Llave]:[Por Definir4]],13,0),"No encontrado")="","-",_xlfn.IFNA(VLOOKUP(C47,BaseDatos[[#All],[Llave]:[Por Definir4]],13,0),"-")))</f>
        <v/>
      </c>
      <c r="G47" s="43" t="str">
        <f>IF(C47="","",IF(_xlfn.IFNA(VLOOKUP(C47,BaseDatos[[#All],[Llave]:[Objetivo Geográfico]],2,0),"No disponible en la Base de Datos")="","-",_xlfn.IFNA(VLOOKUP(C47,BaseDatos[[#All],[Llave]:[Objetivo Geográfico]],2,0),"No disponible en la Base de Datos")))</f>
        <v/>
      </c>
      <c r="H47" s="43" t="str">
        <f>IF(C47="","",IF(_xlfn.IFNA(VLOOKUP(C47,BaseDatos[[#All],[Llave]:[Objetivo Geográfico]],11,0),"No encontrado")="","-",_xlfn.IFNA(VLOOKUP(C47,BaseDatos[[#All],[Llave]:[Objetivo Geográfico]],11,0),"-")))</f>
        <v/>
      </c>
      <c r="I47" s="43" t="str">
        <f>IF(C47="","",IF(_xlfn.IFNA(VLOOKUP(C47,BaseDatos[[#All],[Llave]:[Objetivo Geográfico]],12,0),"No encontrado")="","-",_xlfn.IFNA(VLOOKUP(C47,BaseDatos[[#All],[Llave]:[Objetivo Geográfico]],12,0),"-")))</f>
        <v/>
      </c>
      <c r="J47" s="2" t="str">
        <f>IF(C47="","",IF(_xlfn.IFNA(VLOOKUP(C47,BaseDatos[[#All],[Llave]:[Por Definir4]],14,0),"No encontrado")="","-",_xlfn.IFNA(VLOOKUP(C47,BaseDatos[[#All],[Llave]:[Objetivo Geográfico]],14,0),"-")))</f>
        <v/>
      </c>
      <c r="K47" s="2" t="str">
        <f>IF(C47="","",IF(_xlfn.IFNA(VLOOKUP(C47,BaseDatos[[#All],[Llave]:[Por Definir4]],15,0),"No encontrado")="","-",_xlfn.IFNA(VLOOKUP(C47,BaseDatos[[#All],[Llave]:[Objetivo Geográfico]],15,0),"-")))</f>
        <v/>
      </c>
      <c r="L47" s="2" t="str">
        <f>IF(C47="","",IF(_xlfn.IFNA(VLOOKUP(C47,BaseDatos[[#All],[Llave]:[Por Definir4]],16,0),"No encontrado")="","-",_xlfn.IFNA(VLOOKUP(C47,BaseDatos[[#All],[Llave]:[Objetivo Geográfico]],16,0),"-")))</f>
        <v/>
      </c>
      <c r="M47" s="2" t="str">
        <f>IF(C47="","",IF(_xlfn.IFNA(VLOOKUP(C47,BaseDatos[[#All],[Llave]:[Por Definir4]],17,0),"No encontrado")="","-",_xlfn.IFNA(VLOOKUP(C47,BaseDatos[[#All],[Llave]:[Objetivo Geográfico]],17,0),"-")))</f>
        <v/>
      </c>
    </row>
    <row r="48" spans="1:13" x14ac:dyDescent="0.35">
      <c r="A48" s="44"/>
      <c r="B48" s="46"/>
      <c r="C48" s="44"/>
      <c r="D48" s="46"/>
      <c r="E48" s="43" t="str">
        <f>IF(C48="","",IF(_xlfn.IFNA(VLOOKUP(C48,BaseDatos[[#All],[Llave]:[Objetivo Geográfico]],6,0),"No encontrado")="","-",_xlfn.IFNA(VLOOKUP(C48,BaseDatos[[#All],[Llave]:[Objetivo Geográfico]],6,0),"-")))</f>
        <v/>
      </c>
      <c r="F48" s="45" t="str">
        <f>IF(C48="","",IF(_xlfn.IFNA(VLOOKUP(C48,BaseDatos[[#All],[Llave]:[Por Definir4]],13,0),"No encontrado")="","-",_xlfn.IFNA(VLOOKUP(C48,BaseDatos[[#All],[Llave]:[Por Definir4]],13,0),"-")))</f>
        <v/>
      </c>
      <c r="G48" s="43" t="str">
        <f>IF(C48="","",IF(_xlfn.IFNA(VLOOKUP(C48,BaseDatos[[#All],[Llave]:[Objetivo Geográfico]],2,0),"No disponible en la Base de Datos")="","-",_xlfn.IFNA(VLOOKUP(C48,BaseDatos[[#All],[Llave]:[Objetivo Geográfico]],2,0),"No disponible en la Base de Datos")))</f>
        <v/>
      </c>
      <c r="H48" s="43" t="str">
        <f>IF(C48="","",IF(_xlfn.IFNA(VLOOKUP(C48,BaseDatos[[#All],[Llave]:[Objetivo Geográfico]],11,0),"No encontrado")="","-",_xlfn.IFNA(VLOOKUP(C48,BaseDatos[[#All],[Llave]:[Objetivo Geográfico]],11,0),"-")))</f>
        <v/>
      </c>
      <c r="I48" s="43" t="str">
        <f>IF(C48="","",IF(_xlfn.IFNA(VLOOKUP(C48,BaseDatos[[#All],[Llave]:[Objetivo Geográfico]],12,0),"No encontrado")="","-",_xlfn.IFNA(VLOOKUP(C48,BaseDatos[[#All],[Llave]:[Objetivo Geográfico]],12,0),"-")))</f>
        <v/>
      </c>
      <c r="J48" s="2" t="str">
        <f>IF(C48="","",IF(_xlfn.IFNA(VLOOKUP(C48,BaseDatos[[#All],[Llave]:[Por Definir4]],14,0),"No encontrado")="","-",_xlfn.IFNA(VLOOKUP(C48,BaseDatos[[#All],[Llave]:[Objetivo Geográfico]],14,0),"-")))</f>
        <v/>
      </c>
      <c r="K48" s="2" t="str">
        <f>IF(C48="","",IF(_xlfn.IFNA(VLOOKUP(C48,BaseDatos[[#All],[Llave]:[Por Definir4]],15,0),"No encontrado")="","-",_xlfn.IFNA(VLOOKUP(C48,BaseDatos[[#All],[Llave]:[Objetivo Geográfico]],15,0),"-")))</f>
        <v/>
      </c>
      <c r="L48" s="2" t="str">
        <f>IF(C48="","",IF(_xlfn.IFNA(VLOOKUP(C48,BaseDatos[[#All],[Llave]:[Por Definir4]],16,0),"No encontrado")="","-",_xlfn.IFNA(VLOOKUP(C48,BaseDatos[[#All],[Llave]:[Objetivo Geográfico]],16,0),"-")))</f>
        <v/>
      </c>
      <c r="M48" s="2" t="str">
        <f>IF(C48="","",IF(_xlfn.IFNA(VLOOKUP(C48,BaseDatos[[#All],[Llave]:[Por Definir4]],17,0),"No encontrado")="","-",_xlfn.IFNA(VLOOKUP(C48,BaseDatos[[#All],[Llave]:[Objetivo Geográfico]],17,0),"-")))</f>
        <v/>
      </c>
    </row>
    <row r="49" spans="1:13" x14ac:dyDescent="0.35">
      <c r="A49" s="44"/>
      <c r="B49" s="46"/>
      <c r="C49" s="44"/>
      <c r="D49" s="46"/>
      <c r="E49" s="43" t="str">
        <f>IF(C49="","",IF(_xlfn.IFNA(VLOOKUP(C49,BaseDatos[[#All],[Llave]:[Objetivo Geográfico]],6,0),"No encontrado")="","-",_xlfn.IFNA(VLOOKUP(C49,BaseDatos[[#All],[Llave]:[Objetivo Geográfico]],6,0),"-")))</f>
        <v/>
      </c>
      <c r="F49" s="45" t="str">
        <f>IF(C49="","",IF(_xlfn.IFNA(VLOOKUP(C49,BaseDatos[[#All],[Llave]:[Por Definir4]],13,0),"No encontrado")="","-",_xlfn.IFNA(VLOOKUP(C49,BaseDatos[[#All],[Llave]:[Por Definir4]],13,0),"-")))</f>
        <v/>
      </c>
      <c r="G49" s="43" t="str">
        <f>IF(C49="","",IF(_xlfn.IFNA(VLOOKUP(C49,BaseDatos[[#All],[Llave]:[Objetivo Geográfico]],2,0),"No disponible en la Base de Datos")="","-",_xlfn.IFNA(VLOOKUP(C49,BaseDatos[[#All],[Llave]:[Objetivo Geográfico]],2,0),"No disponible en la Base de Datos")))</f>
        <v/>
      </c>
      <c r="H49" s="43" t="str">
        <f>IF(C49="","",IF(_xlfn.IFNA(VLOOKUP(C49,BaseDatos[[#All],[Llave]:[Objetivo Geográfico]],11,0),"No encontrado")="","-",_xlfn.IFNA(VLOOKUP(C49,BaseDatos[[#All],[Llave]:[Objetivo Geográfico]],11,0),"-")))</f>
        <v/>
      </c>
      <c r="I49" s="43" t="str">
        <f>IF(C49="","",IF(_xlfn.IFNA(VLOOKUP(C49,BaseDatos[[#All],[Llave]:[Objetivo Geográfico]],12,0),"No encontrado")="","-",_xlfn.IFNA(VLOOKUP(C49,BaseDatos[[#All],[Llave]:[Objetivo Geográfico]],12,0),"-")))</f>
        <v/>
      </c>
      <c r="J49" s="2" t="str">
        <f>IF(C49="","",IF(_xlfn.IFNA(VLOOKUP(C49,BaseDatos[[#All],[Llave]:[Por Definir4]],14,0),"No encontrado")="","-",_xlfn.IFNA(VLOOKUP(C49,BaseDatos[[#All],[Llave]:[Objetivo Geográfico]],14,0),"-")))</f>
        <v/>
      </c>
      <c r="K49" s="2" t="str">
        <f>IF(C49="","",IF(_xlfn.IFNA(VLOOKUP(C49,BaseDatos[[#All],[Llave]:[Por Definir4]],15,0),"No encontrado")="","-",_xlfn.IFNA(VLOOKUP(C49,BaseDatos[[#All],[Llave]:[Objetivo Geográfico]],15,0),"-")))</f>
        <v/>
      </c>
      <c r="L49" s="2" t="str">
        <f>IF(C49="","",IF(_xlfn.IFNA(VLOOKUP(C49,BaseDatos[[#All],[Llave]:[Por Definir4]],16,0),"No encontrado")="","-",_xlfn.IFNA(VLOOKUP(C49,BaseDatos[[#All],[Llave]:[Objetivo Geográfico]],16,0),"-")))</f>
        <v/>
      </c>
      <c r="M49" s="2" t="str">
        <f>IF(C49="","",IF(_xlfn.IFNA(VLOOKUP(C49,BaseDatos[[#All],[Llave]:[Por Definir4]],17,0),"No encontrado")="","-",_xlfn.IFNA(VLOOKUP(C49,BaseDatos[[#All],[Llave]:[Objetivo Geográfico]],17,0),"-")))</f>
        <v/>
      </c>
    </row>
    <row r="50" spans="1:13" x14ac:dyDescent="0.35">
      <c r="A50" s="44"/>
      <c r="B50" s="46"/>
      <c r="C50" s="44"/>
      <c r="D50" s="46"/>
      <c r="E50" s="43" t="str">
        <f>IF(C50="","",IF(_xlfn.IFNA(VLOOKUP(C50,BaseDatos[[#All],[Llave]:[Objetivo Geográfico]],6,0),"No encontrado")="","-",_xlfn.IFNA(VLOOKUP(C50,BaseDatos[[#All],[Llave]:[Objetivo Geográfico]],6,0),"-")))</f>
        <v/>
      </c>
      <c r="F50" s="45" t="str">
        <f>IF(C50="","",IF(_xlfn.IFNA(VLOOKUP(C50,BaseDatos[[#All],[Llave]:[Por Definir4]],13,0),"No encontrado")="","-",_xlfn.IFNA(VLOOKUP(C50,BaseDatos[[#All],[Llave]:[Por Definir4]],13,0),"-")))</f>
        <v/>
      </c>
      <c r="G50" s="43" t="str">
        <f>IF(C50="","",IF(_xlfn.IFNA(VLOOKUP(C50,BaseDatos[[#All],[Llave]:[Objetivo Geográfico]],2,0),"No disponible en la Base de Datos")="","-",_xlfn.IFNA(VLOOKUP(C50,BaseDatos[[#All],[Llave]:[Objetivo Geográfico]],2,0),"No disponible en la Base de Datos")))</f>
        <v/>
      </c>
      <c r="H50" s="43" t="str">
        <f>IF(C50="","",IF(_xlfn.IFNA(VLOOKUP(C50,BaseDatos[[#All],[Llave]:[Objetivo Geográfico]],11,0),"No encontrado")="","-",_xlfn.IFNA(VLOOKUP(C50,BaseDatos[[#All],[Llave]:[Objetivo Geográfico]],11,0),"-")))</f>
        <v/>
      </c>
      <c r="I50" s="43" t="str">
        <f>IF(C50="","",IF(_xlfn.IFNA(VLOOKUP(C50,BaseDatos[[#All],[Llave]:[Objetivo Geográfico]],12,0),"No encontrado")="","-",_xlfn.IFNA(VLOOKUP(C50,BaseDatos[[#All],[Llave]:[Objetivo Geográfico]],12,0),"-")))</f>
        <v/>
      </c>
      <c r="J50" s="2" t="str">
        <f>IF(C50="","",IF(_xlfn.IFNA(VLOOKUP(C50,BaseDatos[[#All],[Llave]:[Por Definir4]],14,0),"No encontrado")="","-",_xlfn.IFNA(VLOOKUP(C50,BaseDatos[[#All],[Llave]:[Objetivo Geográfico]],14,0),"-")))</f>
        <v/>
      </c>
      <c r="K50" s="2" t="str">
        <f>IF(C50="","",IF(_xlfn.IFNA(VLOOKUP(C50,BaseDatos[[#All],[Llave]:[Por Definir4]],15,0),"No encontrado")="","-",_xlfn.IFNA(VLOOKUP(C50,BaseDatos[[#All],[Llave]:[Objetivo Geográfico]],15,0),"-")))</f>
        <v/>
      </c>
      <c r="L50" s="2" t="str">
        <f>IF(C50="","",IF(_xlfn.IFNA(VLOOKUP(C50,BaseDatos[[#All],[Llave]:[Por Definir4]],16,0),"No encontrado")="","-",_xlfn.IFNA(VLOOKUP(C50,BaseDatos[[#All],[Llave]:[Objetivo Geográfico]],16,0),"-")))</f>
        <v/>
      </c>
      <c r="M50" s="2" t="str">
        <f>IF(C50="","",IF(_xlfn.IFNA(VLOOKUP(C50,BaseDatos[[#All],[Llave]:[Por Definir4]],17,0),"No encontrado")="","-",_xlfn.IFNA(VLOOKUP(C50,BaseDatos[[#All],[Llave]:[Objetivo Geográfico]],17,0),"-")))</f>
        <v/>
      </c>
    </row>
    <row r="51" spans="1:13" x14ac:dyDescent="0.35">
      <c r="A51" s="44"/>
      <c r="B51" s="46"/>
      <c r="C51" s="44"/>
      <c r="D51" s="46"/>
      <c r="E51" s="43" t="str">
        <f>IF(C51="","",IF(_xlfn.IFNA(VLOOKUP(C51,BaseDatos[[#All],[Llave]:[Objetivo Geográfico]],6,0),"No encontrado")="","-",_xlfn.IFNA(VLOOKUP(C51,BaseDatos[[#All],[Llave]:[Objetivo Geográfico]],6,0),"-")))</f>
        <v/>
      </c>
      <c r="F51" s="45" t="str">
        <f>IF(C51="","",IF(_xlfn.IFNA(VLOOKUP(C51,BaseDatos[[#All],[Llave]:[Por Definir4]],13,0),"No encontrado")="","-",_xlfn.IFNA(VLOOKUP(C51,BaseDatos[[#All],[Llave]:[Por Definir4]],13,0),"-")))</f>
        <v/>
      </c>
      <c r="G51" s="43" t="str">
        <f>IF(C51="","",IF(_xlfn.IFNA(VLOOKUP(C51,BaseDatos[[#All],[Llave]:[Objetivo Geográfico]],2,0),"No disponible en la Base de Datos")="","-",_xlfn.IFNA(VLOOKUP(C51,BaseDatos[[#All],[Llave]:[Objetivo Geográfico]],2,0),"No disponible en la Base de Datos")))</f>
        <v/>
      </c>
      <c r="H51" s="43" t="str">
        <f>IF(C51="","",IF(_xlfn.IFNA(VLOOKUP(C51,BaseDatos[[#All],[Llave]:[Objetivo Geográfico]],11,0),"No encontrado")="","-",_xlfn.IFNA(VLOOKUP(C51,BaseDatos[[#All],[Llave]:[Objetivo Geográfico]],11,0),"-")))</f>
        <v/>
      </c>
      <c r="I51" s="43" t="str">
        <f>IF(C51="","",IF(_xlfn.IFNA(VLOOKUP(C51,BaseDatos[[#All],[Llave]:[Objetivo Geográfico]],12,0),"No encontrado")="","-",_xlfn.IFNA(VLOOKUP(C51,BaseDatos[[#All],[Llave]:[Objetivo Geográfico]],12,0),"-")))</f>
        <v/>
      </c>
      <c r="J51" s="2" t="str">
        <f>IF(C51="","",IF(_xlfn.IFNA(VLOOKUP(C51,BaseDatos[[#All],[Llave]:[Por Definir4]],14,0),"No encontrado")="","-",_xlfn.IFNA(VLOOKUP(C51,BaseDatos[[#All],[Llave]:[Objetivo Geográfico]],14,0),"-")))</f>
        <v/>
      </c>
      <c r="K51" s="2" t="str">
        <f>IF(C51="","",IF(_xlfn.IFNA(VLOOKUP(C51,BaseDatos[[#All],[Llave]:[Por Definir4]],15,0),"No encontrado")="","-",_xlfn.IFNA(VLOOKUP(C51,BaseDatos[[#All],[Llave]:[Objetivo Geográfico]],15,0),"-")))</f>
        <v/>
      </c>
      <c r="L51" s="2" t="str">
        <f>IF(C51="","",IF(_xlfn.IFNA(VLOOKUP(C51,BaseDatos[[#All],[Llave]:[Por Definir4]],16,0),"No encontrado")="","-",_xlfn.IFNA(VLOOKUP(C51,BaseDatos[[#All],[Llave]:[Objetivo Geográfico]],16,0),"-")))</f>
        <v/>
      </c>
      <c r="M51" s="2" t="str">
        <f>IF(C51="","",IF(_xlfn.IFNA(VLOOKUP(C51,BaseDatos[[#All],[Llave]:[Por Definir4]],17,0),"No encontrado")="","-",_xlfn.IFNA(VLOOKUP(C51,BaseDatos[[#All],[Llave]:[Objetivo Geográfico]],17,0),"-")))</f>
        <v/>
      </c>
    </row>
    <row r="52" spans="1:13" x14ac:dyDescent="0.35">
      <c r="A52" s="44"/>
      <c r="B52" s="46"/>
      <c r="C52" s="44"/>
      <c r="D52" s="46"/>
      <c r="E52" s="43" t="str">
        <f>IF(C52="","",IF(_xlfn.IFNA(VLOOKUP(C52,BaseDatos[[#All],[Llave]:[Objetivo Geográfico]],6,0),"No encontrado")="","-",_xlfn.IFNA(VLOOKUP(C52,BaseDatos[[#All],[Llave]:[Objetivo Geográfico]],6,0),"-")))</f>
        <v/>
      </c>
      <c r="F52" s="45" t="str">
        <f>IF(C52="","",IF(_xlfn.IFNA(VLOOKUP(C52,BaseDatos[[#All],[Llave]:[Por Definir4]],13,0),"No encontrado")="","-",_xlfn.IFNA(VLOOKUP(C52,BaseDatos[[#All],[Llave]:[Por Definir4]],13,0),"-")))</f>
        <v/>
      </c>
      <c r="G52" s="43" t="str">
        <f>IF(C52="","",IF(_xlfn.IFNA(VLOOKUP(C52,BaseDatos[[#All],[Llave]:[Objetivo Geográfico]],2,0),"No disponible en la Base de Datos")="","-",_xlfn.IFNA(VLOOKUP(C52,BaseDatos[[#All],[Llave]:[Objetivo Geográfico]],2,0),"No disponible en la Base de Datos")))</f>
        <v/>
      </c>
      <c r="H52" s="43" t="str">
        <f>IF(C52="","",IF(_xlfn.IFNA(VLOOKUP(C52,BaseDatos[[#All],[Llave]:[Objetivo Geográfico]],11,0),"No encontrado")="","-",_xlfn.IFNA(VLOOKUP(C52,BaseDatos[[#All],[Llave]:[Objetivo Geográfico]],11,0),"-")))</f>
        <v/>
      </c>
      <c r="I52" s="43" t="str">
        <f>IF(C52="","",IF(_xlfn.IFNA(VLOOKUP(C52,BaseDatos[[#All],[Llave]:[Objetivo Geográfico]],12,0),"No encontrado")="","-",_xlfn.IFNA(VLOOKUP(C52,BaseDatos[[#All],[Llave]:[Objetivo Geográfico]],12,0),"-")))</f>
        <v/>
      </c>
      <c r="J52" s="2" t="str">
        <f>IF(C52="","",IF(_xlfn.IFNA(VLOOKUP(C52,BaseDatos[[#All],[Llave]:[Por Definir4]],14,0),"No encontrado")="","-",_xlfn.IFNA(VLOOKUP(C52,BaseDatos[[#All],[Llave]:[Objetivo Geográfico]],14,0),"-")))</f>
        <v/>
      </c>
      <c r="K52" s="2" t="str">
        <f>IF(C52="","",IF(_xlfn.IFNA(VLOOKUP(C52,BaseDatos[[#All],[Llave]:[Por Definir4]],15,0),"No encontrado")="","-",_xlfn.IFNA(VLOOKUP(C52,BaseDatos[[#All],[Llave]:[Objetivo Geográfico]],15,0),"-")))</f>
        <v/>
      </c>
      <c r="L52" s="2" t="str">
        <f>IF(C52="","",IF(_xlfn.IFNA(VLOOKUP(C52,BaseDatos[[#All],[Llave]:[Por Definir4]],16,0),"No encontrado")="","-",_xlfn.IFNA(VLOOKUP(C52,BaseDatos[[#All],[Llave]:[Objetivo Geográfico]],16,0),"-")))</f>
        <v/>
      </c>
      <c r="M52" s="2" t="str">
        <f>IF(C52="","",IF(_xlfn.IFNA(VLOOKUP(C52,BaseDatos[[#All],[Llave]:[Por Definir4]],17,0),"No encontrado")="","-",_xlfn.IFNA(VLOOKUP(C52,BaseDatos[[#All],[Llave]:[Objetivo Geográfico]],17,0),"-")))</f>
        <v/>
      </c>
    </row>
    <row r="53" spans="1:13" x14ac:dyDescent="0.35">
      <c r="A53" s="44"/>
      <c r="B53" s="46"/>
      <c r="C53" s="44"/>
      <c r="D53" s="46"/>
      <c r="E53" s="43" t="str">
        <f>IF(C53="","",IF(_xlfn.IFNA(VLOOKUP(C53,BaseDatos[[#All],[Llave]:[Objetivo Geográfico]],6,0),"No encontrado")="","-",_xlfn.IFNA(VLOOKUP(C53,BaseDatos[[#All],[Llave]:[Objetivo Geográfico]],6,0),"-")))</f>
        <v/>
      </c>
      <c r="F53" s="45" t="str">
        <f>IF(C53="","",IF(_xlfn.IFNA(VLOOKUP(C53,BaseDatos[[#All],[Llave]:[Por Definir4]],13,0),"No encontrado")="","-",_xlfn.IFNA(VLOOKUP(C53,BaseDatos[[#All],[Llave]:[Por Definir4]],13,0),"-")))</f>
        <v/>
      </c>
      <c r="G53" s="43" t="str">
        <f>IF(C53="","",IF(_xlfn.IFNA(VLOOKUP(C53,BaseDatos[[#All],[Llave]:[Objetivo Geográfico]],2,0),"No disponible en la Base de Datos")="","-",_xlfn.IFNA(VLOOKUP(C53,BaseDatos[[#All],[Llave]:[Objetivo Geográfico]],2,0),"No disponible en la Base de Datos")))</f>
        <v/>
      </c>
      <c r="H53" s="43" t="str">
        <f>IF(C53="","",IF(_xlfn.IFNA(VLOOKUP(C53,BaseDatos[[#All],[Llave]:[Objetivo Geográfico]],11,0),"No encontrado")="","-",_xlfn.IFNA(VLOOKUP(C53,BaseDatos[[#All],[Llave]:[Objetivo Geográfico]],11,0),"-")))</f>
        <v/>
      </c>
      <c r="I53" s="43" t="str">
        <f>IF(C53="","",IF(_xlfn.IFNA(VLOOKUP(C53,BaseDatos[[#All],[Llave]:[Objetivo Geográfico]],12,0),"No encontrado")="","-",_xlfn.IFNA(VLOOKUP(C53,BaseDatos[[#All],[Llave]:[Objetivo Geográfico]],12,0),"-")))</f>
        <v/>
      </c>
      <c r="J53" s="2" t="str">
        <f>IF(C53="","",IF(_xlfn.IFNA(VLOOKUP(C53,BaseDatos[[#All],[Llave]:[Por Definir4]],14,0),"No encontrado")="","-",_xlfn.IFNA(VLOOKUP(C53,BaseDatos[[#All],[Llave]:[Objetivo Geográfico]],14,0),"-")))</f>
        <v/>
      </c>
      <c r="K53" s="2" t="str">
        <f>IF(C53="","",IF(_xlfn.IFNA(VLOOKUP(C53,BaseDatos[[#All],[Llave]:[Por Definir4]],15,0),"No encontrado")="","-",_xlfn.IFNA(VLOOKUP(C53,BaseDatos[[#All],[Llave]:[Objetivo Geográfico]],15,0),"-")))</f>
        <v/>
      </c>
      <c r="L53" s="2" t="str">
        <f>IF(C53="","",IF(_xlfn.IFNA(VLOOKUP(C53,BaseDatos[[#All],[Llave]:[Por Definir4]],16,0),"No encontrado")="","-",_xlfn.IFNA(VLOOKUP(C53,BaseDatos[[#All],[Llave]:[Objetivo Geográfico]],16,0),"-")))</f>
        <v/>
      </c>
      <c r="M53" s="2" t="str">
        <f>IF(C53="","",IF(_xlfn.IFNA(VLOOKUP(C53,BaseDatos[[#All],[Llave]:[Por Definir4]],17,0),"No encontrado")="","-",_xlfn.IFNA(VLOOKUP(C53,BaseDatos[[#All],[Llave]:[Objetivo Geográfico]],17,0),"-")))</f>
        <v/>
      </c>
    </row>
    <row r="54" spans="1:13" x14ac:dyDescent="0.35">
      <c r="A54" s="44"/>
      <c r="B54" s="46"/>
      <c r="C54" s="44"/>
      <c r="D54" s="46"/>
      <c r="E54" s="43" t="str">
        <f>IF(C54="","",IF(_xlfn.IFNA(VLOOKUP(C54,BaseDatos[[#All],[Llave]:[Objetivo Geográfico]],6,0),"No encontrado")="","-",_xlfn.IFNA(VLOOKUP(C54,BaseDatos[[#All],[Llave]:[Objetivo Geográfico]],6,0),"-")))</f>
        <v/>
      </c>
      <c r="F54" s="45" t="str">
        <f>IF(C54="","",IF(_xlfn.IFNA(VLOOKUP(C54,BaseDatos[[#All],[Llave]:[Por Definir4]],13,0),"No encontrado")="","-",_xlfn.IFNA(VLOOKUP(C54,BaseDatos[[#All],[Llave]:[Por Definir4]],13,0),"-")))</f>
        <v/>
      </c>
      <c r="G54" s="43" t="str">
        <f>IF(C54="","",IF(_xlfn.IFNA(VLOOKUP(C54,BaseDatos[[#All],[Llave]:[Objetivo Geográfico]],2,0),"No disponible en la Base de Datos")="","-",_xlfn.IFNA(VLOOKUP(C54,BaseDatos[[#All],[Llave]:[Objetivo Geográfico]],2,0),"No disponible en la Base de Datos")))</f>
        <v/>
      </c>
      <c r="H54" s="43" t="str">
        <f>IF(C54="","",IF(_xlfn.IFNA(VLOOKUP(C54,BaseDatos[[#All],[Llave]:[Objetivo Geográfico]],11,0),"No encontrado")="","-",_xlfn.IFNA(VLOOKUP(C54,BaseDatos[[#All],[Llave]:[Objetivo Geográfico]],11,0),"-")))</f>
        <v/>
      </c>
      <c r="I54" s="43" t="str">
        <f>IF(C54="","",IF(_xlfn.IFNA(VLOOKUP(C54,BaseDatos[[#All],[Llave]:[Objetivo Geográfico]],12,0),"No encontrado")="","-",_xlfn.IFNA(VLOOKUP(C54,BaseDatos[[#All],[Llave]:[Objetivo Geográfico]],12,0),"-")))</f>
        <v/>
      </c>
      <c r="J54" s="2" t="str">
        <f>IF(C54="","",IF(_xlfn.IFNA(VLOOKUP(C54,BaseDatos[[#All],[Llave]:[Por Definir4]],14,0),"No encontrado")="","-",_xlfn.IFNA(VLOOKUP(C54,BaseDatos[[#All],[Llave]:[Objetivo Geográfico]],14,0),"-")))</f>
        <v/>
      </c>
      <c r="K54" s="2" t="str">
        <f>IF(C54="","",IF(_xlfn.IFNA(VLOOKUP(C54,BaseDatos[[#All],[Llave]:[Por Definir4]],15,0),"No encontrado")="","-",_xlfn.IFNA(VLOOKUP(C54,BaseDatos[[#All],[Llave]:[Objetivo Geográfico]],15,0),"-")))</f>
        <v/>
      </c>
      <c r="L54" s="2" t="str">
        <f>IF(C54="","",IF(_xlfn.IFNA(VLOOKUP(C54,BaseDatos[[#All],[Llave]:[Por Definir4]],16,0),"No encontrado")="","-",_xlfn.IFNA(VLOOKUP(C54,BaseDatos[[#All],[Llave]:[Objetivo Geográfico]],16,0),"-")))</f>
        <v/>
      </c>
      <c r="M54" s="2" t="str">
        <f>IF(C54="","",IF(_xlfn.IFNA(VLOOKUP(C54,BaseDatos[[#All],[Llave]:[Por Definir4]],17,0),"No encontrado")="","-",_xlfn.IFNA(VLOOKUP(C54,BaseDatos[[#All],[Llave]:[Objetivo Geográfico]],17,0),"-")))</f>
        <v/>
      </c>
    </row>
    <row r="55" spans="1:13" x14ac:dyDescent="0.35">
      <c r="A55" s="44"/>
      <c r="B55" s="46"/>
      <c r="C55" s="44"/>
      <c r="D55" s="46"/>
      <c r="E55" s="43" t="str">
        <f>IF(C55="","",IF(_xlfn.IFNA(VLOOKUP(C55,BaseDatos[[#All],[Llave]:[Objetivo Geográfico]],6,0),"No encontrado")="","-",_xlfn.IFNA(VLOOKUP(C55,BaseDatos[[#All],[Llave]:[Objetivo Geográfico]],6,0),"-")))</f>
        <v/>
      </c>
      <c r="F55" s="45" t="str">
        <f>IF(C55="","",IF(_xlfn.IFNA(VLOOKUP(C55,BaseDatos[[#All],[Llave]:[Por Definir4]],13,0),"No encontrado")="","-",_xlfn.IFNA(VLOOKUP(C55,BaseDatos[[#All],[Llave]:[Por Definir4]],13,0),"-")))</f>
        <v/>
      </c>
      <c r="G55" s="43" t="str">
        <f>IF(C55="","",IF(_xlfn.IFNA(VLOOKUP(C55,BaseDatos[[#All],[Llave]:[Objetivo Geográfico]],2,0),"No disponible en la Base de Datos")="","-",_xlfn.IFNA(VLOOKUP(C55,BaseDatos[[#All],[Llave]:[Objetivo Geográfico]],2,0),"No disponible en la Base de Datos")))</f>
        <v/>
      </c>
      <c r="H55" s="43" t="str">
        <f>IF(C55="","",IF(_xlfn.IFNA(VLOOKUP(C55,BaseDatos[[#All],[Llave]:[Objetivo Geográfico]],11,0),"No encontrado")="","-",_xlfn.IFNA(VLOOKUP(C55,BaseDatos[[#All],[Llave]:[Objetivo Geográfico]],11,0),"-")))</f>
        <v/>
      </c>
      <c r="I55" s="43" t="str">
        <f>IF(C55="","",IF(_xlfn.IFNA(VLOOKUP(C55,BaseDatos[[#All],[Llave]:[Objetivo Geográfico]],12,0),"No encontrado")="","-",_xlfn.IFNA(VLOOKUP(C55,BaseDatos[[#All],[Llave]:[Objetivo Geográfico]],12,0),"-")))</f>
        <v/>
      </c>
      <c r="J55" s="2" t="str">
        <f>IF(C55="","",IF(_xlfn.IFNA(VLOOKUP(C55,BaseDatos[[#All],[Llave]:[Por Definir4]],14,0),"No encontrado")="","-",_xlfn.IFNA(VLOOKUP(C55,BaseDatos[[#All],[Llave]:[Objetivo Geográfico]],14,0),"-")))</f>
        <v/>
      </c>
      <c r="K55" s="2" t="str">
        <f>IF(C55="","",IF(_xlfn.IFNA(VLOOKUP(C55,BaseDatos[[#All],[Llave]:[Por Definir4]],15,0),"No encontrado")="","-",_xlfn.IFNA(VLOOKUP(C55,BaseDatos[[#All],[Llave]:[Objetivo Geográfico]],15,0),"-")))</f>
        <v/>
      </c>
      <c r="L55" s="2" t="str">
        <f>IF(C55="","",IF(_xlfn.IFNA(VLOOKUP(C55,BaseDatos[[#All],[Llave]:[Por Definir4]],16,0),"No encontrado")="","-",_xlfn.IFNA(VLOOKUP(C55,BaseDatos[[#All],[Llave]:[Objetivo Geográfico]],16,0),"-")))</f>
        <v/>
      </c>
      <c r="M55" s="2" t="str">
        <f>IF(C55="","",IF(_xlfn.IFNA(VLOOKUP(C55,BaseDatos[[#All],[Llave]:[Por Definir4]],17,0),"No encontrado")="","-",_xlfn.IFNA(VLOOKUP(C55,BaseDatos[[#All],[Llave]:[Objetivo Geográfico]],17,0),"-")))</f>
        <v/>
      </c>
    </row>
    <row r="56" spans="1:13" x14ac:dyDescent="0.35">
      <c r="A56" s="44"/>
      <c r="B56" s="46"/>
      <c r="C56" s="44"/>
      <c r="D56" s="46"/>
      <c r="E56" s="43" t="str">
        <f>IF(C56="","",IF(_xlfn.IFNA(VLOOKUP(C56,BaseDatos[[#All],[Llave]:[Objetivo Geográfico]],6,0),"No encontrado")="","-",_xlfn.IFNA(VLOOKUP(C56,BaseDatos[[#All],[Llave]:[Objetivo Geográfico]],6,0),"-")))</f>
        <v/>
      </c>
      <c r="F56" s="45" t="str">
        <f>IF(C56="","",IF(_xlfn.IFNA(VLOOKUP(C56,BaseDatos[[#All],[Llave]:[Por Definir4]],13,0),"No encontrado")="","-",_xlfn.IFNA(VLOOKUP(C56,BaseDatos[[#All],[Llave]:[Por Definir4]],13,0),"-")))</f>
        <v/>
      </c>
      <c r="G56" s="43" t="str">
        <f>IF(C56="","",IF(_xlfn.IFNA(VLOOKUP(C56,BaseDatos[[#All],[Llave]:[Objetivo Geográfico]],2,0),"No disponible en la Base de Datos")="","-",_xlfn.IFNA(VLOOKUP(C56,BaseDatos[[#All],[Llave]:[Objetivo Geográfico]],2,0),"No disponible en la Base de Datos")))</f>
        <v/>
      </c>
      <c r="H56" s="43" t="str">
        <f>IF(C56="","",IF(_xlfn.IFNA(VLOOKUP(C56,BaseDatos[[#All],[Llave]:[Objetivo Geográfico]],11,0),"No encontrado")="","-",_xlfn.IFNA(VLOOKUP(C56,BaseDatos[[#All],[Llave]:[Objetivo Geográfico]],11,0),"-")))</f>
        <v/>
      </c>
      <c r="I56" s="43" t="str">
        <f>IF(C56="","",IF(_xlfn.IFNA(VLOOKUP(C56,BaseDatos[[#All],[Llave]:[Objetivo Geográfico]],12,0),"No encontrado")="","-",_xlfn.IFNA(VLOOKUP(C56,BaseDatos[[#All],[Llave]:[Objetivo Geográfico]],12,0),"-")))</f>
        <v/>
      </c>
      <c r="J56" s="2" t="str">
        <f>IF(C56="","",IF(_xlfn.IFNA(VLOOKUP(C56,BaseDatos[[#All],[Llave]:[Por Definir4]],14,0),"No encontrado")="","-",_xlfn.IFNA(VLOOKUP(C56,BaseDatos[[#All],[Llave]:[Objetivo Geográfico]],14,0),"-")))</f>
        <v/>
      </c>
      <c r="K56" s="2" t="str">
        <f>IF(C56="","",IF(_xlfn.IFNA(VLOOKUP(C56,BaseDatos[[#All],[Llave]:[Por Definir4]],15,0),"No encontrado")="","-",_xlfn.IFNA(VLOOKUP(C56,BaseDatos[[#All],[Llave]:[Objetivo Geográfico]],15,0),"-")))</f>
        <v/>
      </c>
      <c r="L56" s="2" t="str">
        <f>IF(C56="","",IF(_xlfn.IFNA(VLOOKUP(C56,BaseDatos[[#All],[Llave]:[Por Definir4]],16,0),"No encontrado")="","-",_xlfn.IFNA(VLOOKUP(C56,BaseDatos[[#All],[Llave]:[Objetivo Geográfico]],16,0),"-")))</f>
        <v/>
      </c>
      <c r="M56" s="2" t="str">
        <f>IF(C56="","",IF(_xlfn.IFNA(VLOOKUP(C56,BaseDatos[[#All],[Llave]:[Por Definir4]],17,0),"No encontrado")="","-",_xlfn.IFNA(VLOOKUP(C56,BaseDatos[[#All],[Llave]:[Objetivo Geográfico]],17,0),"-")))</f>
        <v/>
      </c>
    </row>
    <row r="57" spans="1:13" x14ac:dyDescent="0.35">
      <c r="A57" s="44"/>
      <c r="B57" s="46"/>
      <c r="C57" s="44"/>
      <c r="D57" s="46"/>
      <c r="E57" s="43" t="str">
        <f>IF(C57="","",IF(_xlfn.IFNA(VLOOKUP(C57,BaseDatos[[#All],[Llave]:[Objetivo Geográfico]],6,0),"No encontrado")="","-",_xlfn.IFNA(VLOOKUP(C57,BaseDatos[[#All],[Llave]:[Objetivo Geográfico]],6,0),"-")))</f>
        <v/>
      </c>
      <c r="F57" s="45" t="str">
        <f>IF(C57="","",IF(_xlfn.IFNA(VLOOKUP(C57,BaseDatos[[#All],[Llave]:[Por Definir4]],13,0),"No encontrado")="","-",_xlfn.IFNA(VLOOKUP(C57,BaseDatos[[#All],[Llave]:[Por Definir4]],13,0),"-")))</f>
        <v/>
      </c>
      <c r="G57" s="43" t="str">
        <f>IF(C57="","",IF(_xlfn.IFNA(VLOOKUP(C57,BaseDatos[[#All],[Llave]:[Objetivo Geográfico]],2,0),"No disponible en la Base de Datos")="","-",_xlfn.IFNA(VLOOKUP(C57,BaseDatos[[#All],[Llave]:[Objetivo Geográfico]],2,0),"No disponible en la Base de Datos")))</f>
        <v/>
      </c>
      <c r="H57" s="43" t="str">
        <f>IF(C57="","",IF(_xlfn.IFNA(VLOOKUP(C57,BaseDatos[[#All],[Llave]:[Objetivo Geográfico]],11,0),"No encontrado")="","-",_xlfn.IFNA(VLOOKUP(C57,BaseDatos[[#All],[Llave]:[Objetivo Geográfico]],11,0),"-")))</f>
        <v/>
      </c>
      <c r="I57" s="43" t="str">
        <f>IF(C57="","",IF(_xlfn.IFNA(VLOOKUP(C57,BaseDatos[[#All],[Llave]:[Objetivo Geográfico]],12,0),"No encontrado")="","-",_xlfn.IFNA(VLOOKUP(C57,BaseDatos[[#All],[Llave]:[Objetivo Geográfico]],12,0),"-")))</f>
        <v/>
      </c>
      <c r="J57" s="2" t="str">
        <f>IF(C57="","",IF(_xlfn.IFNA(VLOOKUP(C57,BaseDatos[[#All],[Llave]:[Por Definir4]],14,0),"No encontrado")="","-",_xlfn.IFNA(VLOOKUP(C57,BaseDatos[[#All],[Llave]:[Objetivo Geográfico]],14,0),"-")))</f>
        <v/>
      </c>
      <c r="K57" s="2" t="str">
        <f>IF(C57="","",IF(_xlfn.IFNA(VLOOKUP(C57,BaseDatos[[#All],[Llave]:[Por Definir4]],15,0),"No encontrado")="","-",_xlfn.IFNA(VLOOKUP(C57,BaseDatos[[#All],[Llave]:[Objetivo Geográfico]],15,0),"-")))</f>
        <v/>
      </c>
      <c r="L57" s="2" t="str">
        <f>IF(C57="","",IF(_xlfn.IFNA(VLOOKUP(C57,BaseDatos[[#All],[Llave]:[Por Definir4]],16,0),"No encontrado")="","-",_xlfn.IFNA(VLOOKUP(C57,BaseDatos[[#All],[Llave]:[Objetivo Geográfico]],16,0),"-")))</f>
        <v/>
      </c>
      <c r="M57" s="2" t="str">
        <f>IF(C57="","",IF(_xlfn.IFNA(VLOOKUP(C57,BaseDatos[[#All],[Llave]:[Por Definir4]],17,0),"No encontrado")="","-",_xlfn.IFNA(VLOOKUP(C57,BaseDatos[[#All],[Llave]:[Objetivo Geográfico]],17,0),"-")))</f>
        <v/>
      </c>
    </row>
    <row r="58" spans="1:13" x14ac:dyDescent="0.35">
      <c r="A58" s="44"/>
      <c r="B58" s="46"/>
      <c r="C58" s="44"/>
      <c r="D58" s="46"/>
      <c r="E58" s="43" t="str">
        <f>IF(C58="","",IF(_xlfn.IFNA(VLOOKUP(C58,BaseDatos[[#All],[Llave]:[Objetivo Geográfico]],6,0),"No encontrado")="","-",_xlfn.IFNA(VLOOKUP(C58,BaseDatos[[#All],[Llave]:[Objetivo Geográfico]],6,0),"-")))</f>
        <v/>
      </c>
      <c r="F58" s="45" t="str">
        <f>IF(C58="","",IF(_xlfn.IFNA(VLOOKUP(C58,BaseDatos[[#All],[Llave]:[Por Definir4]],13,0),"No encontrado")="","-",_xlfn.IFNA(VLOOKUP(C58,BaseDatos[[#All],[Llave]:[Por Definir4]],13,0),"-")))</f>
        <v/>
      </c>
      <c r="G58" s="43" t="str">
        <f>IF(C58="","",IF(_xlfn.IFNA(VLOOKUP(C58,BaseDatos[[#All],[Llave]:[Objetivo Geográfico]],2,0),"No disponible en la Base de Datos")="","-",_xlfn.IFNA(VLOOKUP(C58,BaseDatos[[#All],[Llave]:[Objetivo Geográfico]],2,0),"No disponible en la Base de Datos")))</f>
        <v/>
      </c>
      <c r="H58" s="43" t="str">
        <f>IF(C58="","",IF(_xlfn.IFNA(VLOOKUP(C58,BaseDatos[[#All],[Llave]:[Objetivo Geográfico]],11,0),"No encontrado")="","-",_xlfn.IFNA(VLOOKUP(C58,BaseDatos[[#All],[Llave]:[Objetivo Geográfico]],11,0),"-")))</f>
        <v/>
      </c>
      <c r="I58" s="43" t="str">
        <f>IF(C58="","",IF(_xlfn.IFNA(VLOOKUP(C58,BaseDatos[[#All],[Llave]:[Objetivo Geográfico]],12,0),"No encontrado")="","-",_xlfn.IFNA(VLOOKUP(C58,BaseDatos[[#All],[Llave]:[Objetivo Geográfico]],12,0),"-")))</f>
        <v/>
      </c>
      <c r="J58" s="2" t="str">
        <f>IF(C58="","",IF(_xlfn.IFNA(VLOOKUP(C58,BaseDatos[[#All],[Llave]:[Por Definir4]],14,0),"No encontrado")="","-",_xlfn.IFNA(VLOOKUP(C58,BaseDatos[[#All],[Llave]:[Objetivo Geográfico]],14,0),"-")))</f>
        <v/>
      </c>
      <c r="K58" s="2" t="str">
        <f>IF(C58="","",IF(_xlfn.IFNA(VLOOKUP(C58,BaseDatos[[#All],[Llave]:[Por Definir4]],15,0),"No encontrado")="","-",_xlfn.IFNA(VLOOKUP(C58,BaseDatos[[#All],[Llave]:[Objetivo Geográfico]],15,0),"-")))</f>
        <v/>
      </c>
      <c r="L58" s="2" t="str">
        <f>IF(C58="","",IF(_xlfn.IFNA(VLOOKUP(C58,BaseDatos[[#All],[Llave]:[Por Definir4]],16,0),"No encontrado")="","-",_xlfn.IFNA(VLOOKUP(C58,BaseDatos[[#All],[Llave]:[Objetivo Geográfico]],16,0),"-")))</f>
        <v/>
      </c>
      <c r="M58" s="2" t="str">
        <f>IF(C58="","",IF(_xlfn.IFNA(VLOOKUP(C58,BaseDatos[[#All],[Llave]:[Por Definir4]],17,0),"No encontrado")="","-",_xlfn.IFNA(VLOOKUP(C58,BaseDatos[[#All],[Llave]:[Objetivo Geográfico]],17,0),"-")))</f>
        <v/>
      </c>
    </row>
    <row r="59" spans="1:13" x14ac:dyDescent="0.35">
      <c r="A59" s="44"/>
      <c r="B59" s="46"/>
      <c r="C59" s="44"/>
      <c r="D59" s="46"/>
      <c r="E59" s="43" t="str">
        <f>IF(C59="","",IF(_xlfn.IFNA(VLOOKUP(C59,BaseDatos[[#All],[Llave]:[Objetivo Geográfico]],6,0),"No encontrado")="","-",_xlfn.IFNA(VLOOKUP(C59,BaseDatos[[#All],[Llave]:[Objetivo Geográfico]],6,0),"-")))</f>
        <v/>
      </c>
      <c r="F59" s="45" t="str">
        <f>IF(C59="","",IF(_xlfn.IFNA(VLOOKUP(C59,BaseDatos[[#All],[Llave]:[Por Definir4]],13,0),"No encontrado")="","-",_xlfn.IFNA(VLOOKUP(C59,BaseDatos[[#All],[Llave]:[Por Definir4]],13,0),"-")))</f>
        <v/>
      </c>
      <c r="G59" s="43" t="str">
        <f>IF(C59="","",IF(_xlfn.IFNA(VLOOKUP(C59,BaseDatos[[#All],[Llave]:[Objetivo Geográfico]],2,0),"No disponible en la Base de Datos")="","-",_xlfn.IFNA(VLOOKUP(C59,BaseDatos[[#All],[Llave]:[Objetivo Geográfico]],2,0),"No disponible en la Base de Datos")))</f>
        <v/>
      </c>
      <c r="H59" s="43" t="str">
        <f>IF(C59="","",IF(_xlfn.IFNA(VLOOKUP(C59,BaseDatos[[#All],[Llave]:[Objetivo Geográfico]],11,0),"No encontrado")="","-",_xlfn.IFNA(VLOOKUP(C59,BaseDatos[[#All],[Llave]:[Objetivo Geográfico]],11,0),"-")))</f>
        <v/>
      </c>
      <c r="I59" s="43" t="str">
        <f>IF(C59="","",IF(_xlfn.IFNA(VLOOKUP(C59,BaseDatos[[#All],[Llave]:[Objetivo Geográfico]],12,0),"No encontrado")="","-",_xlfn.IFNA(VLOOKUP(C59,BaseDatos[[#All],[Llave]:[Objetivo Geográfico]],12,0),"-")))</f>
        <v/>
      </c>
      <c r="J59" s="2" t="str">
        <f>IF(C59="","",IF(_xlfn.IFNA(VLOOKUP(C59,BaseDatos[[#All],[Llave]:[Por Definir4]],14,0),"No encontrado")="","-",_xlfn.IFNA(VLOOKUP(C59,BaseDatos[[#All],[Llave]:[Objetivo Geográfico]],14,0),"-")))</f>
        <v/>
      </c>
      <c r="K59" s="2" t="str">
        <f>IF(C59="","",IF(_xlfn.IFNA(VLOOKUP(C59,BaseDatos[[#All],[Llave]:[Por Definir4]],15,0),"No encontrado")="","-",_xlfn.IFNA(VLOOKUP(C59,BaseDatos[[#All],[Llave]:[Objetivo Geográfico]],15,0),"-")))</f>
        <v/>
      </c>
      <c r="L59" s="2" t="str">
        <f>IF(C59="","",IF(_xlfn.IFNA(VLOOKUP(C59,BaseDatos[[#All],[Llave]:[Por Definir4]],16,0),"No encontrado")="","-",_xlfn.IFNA(VLOOKUP(C59,BaseDatos[[#All],[Llave]:[Objetivo Geográfico]],16,0),"-")))</f>
        <v/>
      </c>
      <c r="M59" s="2" t="str">
        <f>IF(C59="","",IF(_xlfn.IFNA(VLOOKUP(C59,BaseDatos[[#All],[Llave]:[Por Definir4]],17,0),"No encontrado")="","-",_xlfn.IFNA(VLOOKUP(C59,BaseDatos[[#All],[Llave]:[Objetivo Geográfico]],17,0),"-")))</f>
        <v/>
      </c>
    </row>
    <row r="60" spans="1:13" x14ac:dyDescent="0.35">
      <c r="A60" s="44"/>
      <c r="B60" s="46"/>
      <c r="C60" s="44"/>
      <c r="D60" s="46"/>
      <c r="E60" s="43" t="str">
        <f>IF(C60="","",IF(_xlfn.IFNA(VLOOKUP(C60,BaseDatos[[#All],[Llave]:[Objetivo Geográfico]],6,0),"No encontrado")="","-",_xlfn.IFNA(VLOOKUP(C60,BaseDatos[[#All],[Llave]:[Objetivo Geográfico]],6,0),"-")))</f>
        <v/>
      </c>
      <c r="F60" s="45" t="str">
        <f>IF(C60="","",IF(_xlfn.IFNA(VLOOKUP(C60,BaseDatos[[#All],[Llave]:[Por Definir4]],13,0),"No encontrado")="","-",_xlfn.IFNA(VLOOKUP(C60,BaseDatos[[#All],[Llave]:[Por Definir4]],13,0),"-")))</f>
        <v/>
      </c>
      <c r="G60" s="43" t="str">
        <f>IF(C60="","",IF(_xlfn.IFNA(VLOOKUP(C60,BaseDatos[[#All],[Llave]:[Objetivo Geográfico]],2,0),"No disponible en la Base de Datos")="","-",_xlfn.IFNA(VLOOKUP(C60,BaseDatos[[#All],[Llave]:[Objetivo Geográfico]],2,0),"No disponible en la Base de Datos")))</f>
        <v/>
      </c>
      <c r="H60" s="43" t="str">
        <f>IF(C60="","",IF(_xlfn.IFNA(VLOOKUP(C60,BaseDatos[[#All],[Llave]:[Objetivo Geográfico]],11,0),"No encontrado")="","-",_xlfn.IFNA(VLOOKUP(C60,BaseDatos[[#All],[Llave]:[Objetivo Geográfico]],11,0),"-")))</f>
        <v/>
      </c>
      <c r="I60" s="43" t="str">
        <f>IF(C60="","",IF(_xlfn.IFNA(VLOOKUP(C60,BaseDatos[[#All],[Llave]:[Objetivo Geográfico]],12,0),"No encontrado")="","-",_xlfn.IFNA(VLOOKUP(C60,BaseDatos[[#All],[Llave]:[Objetivo Geográfico]],12,0),"-")))</f>
        <v/>
      </c>
      <c r="J60" s="2" t="str">
        <f>IF(C60="","",IF(_xlfn.IFNA(VLOOKUP(C60,BaseDatos[[#All],[Llave]:[Por Definir4]],14,0),"No encontrado")="","-",_xlfn.IFNA(VLOOKUP(C60,BaseDatos[[#All],[Llave]:[Objetivo Geográfico]],14,0),"-")))</f>
        <v/>
      </c>
      <c r="K60" s="2" t="str">
        <f>IF(C60="","",IF(_xlfn.IFNA(VLOOKUP(C60,BaseDatos[[#All],[Llave]:[Por Definir4]],15,0),"No encontrado")="","-",_xlfn.IFNA(VLOOKUP(C60,BaseDatos[[#All],[Llave]:[Objetivo Geográfico]],15,0),"-")))</f>
        <v/>
      </c>
      <c r="L60" s="2" t="str">
        <f>IF(C60="","",IF(_xlfn.IFNA(VLOOKUP(C60,BaseDatos[[#All],[Llave]:[Por Definir4]],16,0),"No encontrado")="","-",_xlfn.IFNA(VLOOKUP(C60,BaseDatos[[#All],[Llave]:[Objetivo Geográfico]],16,0),"-")))</f>
        <v/>
      </c>
      <c r="M60" s="2" t="str">
        <f>IF(C60="","",IF(_xlfn.IFNA(VLOOKUP(C60,BaseDatos[[#All],[Llave]:[Por Definir4]],17,0),"No encontrado")="","-",_xlfn.IFNA(VLOOKUP(C60,BaseDatos[[#All],[Llave]:[Objetivo Geográfico]],17,0),"-")))</f>
        <v/>
      </c>
    </row>
    <row r="61" spans="1:13" x14ac:dyDescent="0.35">
      <c r="A61" s="44"/>
      <c r="B61" s="46"/>
      <c r="C61" s="44"/>
      <c r="D61" s="46"/>
      <c r="E61" s="43" t="str">
        <f>IF(C61="","",IF(_xlfn.IFNA(VLOOKUP(C61,BaseDatos[[#All],[Llave]:[Objetivo Geográfico]],6,0),"No encontrado")="","-",_xlfn.IFNA(VLOOKUP(C61,BaseDatos[[#All],[Llave]:[Objetivo Geográfico]],6,0),"-")))</f>
        <v/>
      </c>
      <c r="F61" s="45" t="str">
        <f>IF(C61="","",IF(_xlfn.IFNA(VLOOKUP(C61,BaseDatos[[#All],[Llave]:[Por Definir4]],13,0),"No encontrado")="","-",_xlfn.IFNA(VLOOKUP(C61,BaseDatos[[#All],[Llave]:[Por Definir4]],13,0),"-")))</f>
        <v/>
      </c>
      <c r="G61" s="43" t="str">
        <f>IF(C61="","",IF(_xlfn.IFNA(VLOOKUP(C61,BaseDatos[[#All],[Llave]:[Objetivo Geográfico]],2,0),"No disponible en la Base de Datos")="","-",_xlfn.IFNA(VLOOKUP(C61,BaseDatos[[#All],[Llave]:[Objetivo Geográfico]],2,0),"No disponible en la Base de Datos")))</f>
        <v/>
      </c>
      <c r="H61" s="43" t="str">
        <f>IF(C61="","",IF(_xlfn.IFNA(VLOOKUP(C61,BaseDatos[[#All],[Llave]:[Objetivo Geográfico]],11,0),"No encontrado")="","-",_xlfn.IFNA(VLOOKUP(C61,BaseDatos[[#All],[Llave]:[Objetivo Geográfico]],11,0),"-")))</f>
        <v/>
      </c>
      <c r="I61" s="43" t="str">
        <f>IF(C61="","",IF(_xlfn.IFNA(VLOOKUP(C61,BaseDatos[[#All],[Llave]:[Objetivo Geográfico]],12,0),"No encontrado")="","-",_xlfn.IFNA(VLOOKUP(C61,BaseDatos[[#All],[Llave]:[Objetivo Geográfico]],12,0),"-")))</f>
        <v/>
      </c>
      <c r="J61" s="2" t="str">
        <f>IF(C61="","",IF(_xlfn.IFNA(VLOOKUP(C61,BaseDatos[[#All],[Llave]:[Por Definir4]],14,0),"No encontrado")="","-",_xlfn.IFNA(VLOOKUP(C61,BaseDatos[[#All],[Llave]:[Objetivo Geográfico]],14,0),"-")))</f>
        <v/>
      </c>
      <c r="K61" s="2" t="str">
        <f>IF(C61="","",IF(_xlfn.IFNA(VLOOKUP(C61,BaseDatos[[#All],[Llave]:[Por Definir4]],15,0),"No encontrado")="","-",_xlfn.IFNA(VLOOKUP(C61,BaseDatos[[#All],[Llave]:[Objetivo Geográfico]],15,0),"-")))</f>
        <v/>
      </c>
      <c r="L61" s="2" t="str">
        <f>IF(C61="","",IF(_xlfn.IFNA(VLOOKUP(C61,BaseDatos[[#All],[Llave]:[Por Definir4]],16,0),"No encontrado")="","-",_xlfn.IFNA(VLOOKUP(C61,BaseDatos[[#All],[Llave]:[Objetivo Geográfico]],16,0),"-")))</f>
        <v/>
      </c>
      <c r="M61" s="2" t="str">
        <f>IF(C61="","",IF(_xlfn.IFNA(VLOOKUP(C61,BaseDatos[[#All],[Llave]:[Por Definir4]],17,0),"No encontrado")="","-",_xlfn.IFNA(VLOOKUP(C61,BaseDatos[[#All],[Llave]:[Objetivo Geográfico]],17,0),"-")))</f>
        <v/>
      </c>
    </row>
    <row r="62" spans="1:13" x14ac:dyDescent="0.35">
      <c r="A62" s="44"/>
      <c r="B62" s="46"/>
      <c r="C62" s="44"/>
      <c r="D62" s="46"/>
      <c r="E62" s="43" t="str">
        <f>IF(C62="","",IF(_xlfn.IFNA(VLOOKUP(C62,BaseDatos[[#All],[Llave]:[Objetivo Geográfico]],6,0),"No encontrado")="","-",_xlfn.IFNA(VLOOKUP(C62,BaseDatos[[#All],[Llave]:[Objetivo Geográfico]],6,0),"-")))</f>
        <v/>
      </c>
      <c r="F62" s="45" t="str">
        <f>IF(C62="","",IF(_xlfn.IFNA(VLOOKUP(C62,BaseDatos[[#All],[Llave]:[Por Definir4]],13,0),"No encontrado")="","-",_xlfn.IFNA(VLOOKUP(C62,BaseDatos[[#All],[Llave]:[Por Definir4]],13,0),"-")))</f>
        <v/>
      </c>
      <c r="G62" s="43" t="str">
        <f>IF(C62="","",IF(_xlfn.IFNA(VLOOKUP(C62,BaseDatos[[#All],[Llave]:[Objetivo Geográfico]],2,0),"No disponible en la Base de Datos")="","-",_xlfn.IFNA(VLOOKUP(C62,BaseDatos[[#All],[Llave]:[Objetivo Geográfico]],2,0),"No disponible en la Base de Datos")))</f>
        <v/>
      </c>
      <c r="H62" s="43" t="str">
        <f>IF(C62="","",IF(_xlfn.IFNA(VLOOKUP(C62,BaseDatos[[#All],[Llave]:[Objetivo Geográfico]],11,0),"No encontrado")="","-",_xlfn.IFNA(VLOOKUP(C62,BaseDatos[[#All],[Llave]:[Objetivo Geográfico]],11,0),"-")))</f>
        <v/>
      </c>
      <c r="I62" s="43" t="str">
        <f>IF(C62="","",IF(_xlfn.IFNA(VLOOKUP(C62,BaseDatos[[#All],[Llave]:[Objetivo Geográfico]],12,0),"No encontrado")="","-",_xlfn.IFNA(VLOOKUP(C62,BaseDatos[[#All],[Llave]:[Objetivo Geográfico]],12,0),"-")))</f>
        <v/>
      </c>
      <c r="J62" s="2" t="str">
        <f>IF(C62="","",IF(_xlfn.IFNA(VLOOKUP(C62,BaseDatos[[#All],[Llave]:[Por Definir4]],14,0),"No encontrado")="","-",_xlfn.IFNA(VLOOKUP(C62,BaseDatos[[#All],[Llave]:[Objetivo Geográfico]],14,0),"-")))</f>
        <v/>
      </c>
      <c r="K62" s="2" t="str">
        <f>IF(C62="","",IF(_xlfn.IFNA(VLOOKUP(C62,BaseDatos[[#All],[Llave]:[Por Definir4]],15,0),"No encontrado")="","-",_xlfn.IFNA(VLOOKUP(C62,BaseDatos[[#All],[Llave]:[Objetivo Geográfico]],15,0),"-")))</f>
        <v/>
      </c>
      <c r="L62" s="2" t="str">
        <f>IF(C62="","",IF(_xlfn.IFNA(VLOOKUP(C62,BaseDatos[[#All],[Llave]:[Por Definir4]],16,0),"No encontrado")="","-",_xlfn.IFNA(VLOOKUP(C62,BaseDatos[[#All],[Llave]:[Objetivo Geográfico]],16,0),"-")))</f>
        <v/>
      </c>
      <c r="M62" s="2" t="str">
        <f>IF(C62="","",IF(_xlfn.IFNA(VLOOKUP(C62,BaseDatos[[#All],[Llave]:[Por Definir4]],17,0),"No encontrado")="","-",_xlfn.IFNA(VLOOKUP(C62,BaseDatos[[#All],[Llave]:[Objetivo Geográfico]],17,0),"-")))</f>
        <v/>
      </c>
    </row>
    <row r="63" spans="1:13" x14ac:dyDescent="0.35">
      <c r="A63" s="44"/>
      <c r="B63" s="46"/>
      <c r="C63" s="44"/>
      <c r="D63" s="46"/>
      <c r="E63" s="43" t="str">
        <f>IF(C63="","",IF(_xlfn.IFNA(VLOOKUP(C63,BaseDatos[[#All],[Llave]:[Objetivo Geográfico]],6,0),"No encontrado")="","-",_xlfn.IFNA(VLOOKUP(C63,BaseDatos[[#All],[Llave]:[Objetivo Geográfico]],6,0),"-")))</f>
        <v/>
      </c>
      <c r="F63" s="45" t="str">
        <f>IF(C63="","",IF(_xlfn.IFNA(VLOOKUP(C63,BaseDatos[[#All],[Llave]:[Por Definir4]],13,0),"No encontrado")="","-",_xlfn.IFNA(VLOOKUP(C63,BaseDatos[[#All],[Llave]:[Por Definir4]],13,0),"-")))</f>
        <v/>
      </c>
      <c r="G63" s="43" t="str">
        <f>IF(C63="","",IF(_xlfn.IFNA(VLOOKUP(C63,BaseDatos[[#All],[Llave]:[Objetivo Geográfico]],2,0),"No disponible en la Base de Datos")="","-",_xlfn.IFNA(VLOOKUP(C63,BaseDatos[[#All],[Llave]:[Objetivo Geográfico]],2,0),"No disponible en la Base de Datos")))</f>
        <v/>
      </c>
      <c r="H63" s="43" t="str">
        <f>IF(C63="","",IF(_xlfn.IFNA(VLOOKUP(C63,BaseDatos[[#All],[Llave]:[Objetivo Geográfico]],11,0),"No encontrado")="","-",_xlfn.IFNA(VLOOKUP(C63,BaseDatos[[#All],[Llave]:[Objetivo Geográfico]],11,0),"-")))</f>
        <v/>
      </c>
      <c r="I63" s="43" t="str">
        <f>IF(C63="","",IF(_xlfn.IFNA(VLOOKUP(C63,BaseDatos[[#All],[Llave]:[Objetivo Geográfico]],12,0),"No encontrado")="","-",_xlfn.IFNA(VLOOKUP(C63,BaseDatos[[#All],[Llave]:[Objetivo Geográfico]],12,0),"-")))</f>
        <v/>
      </c>
      <c r="J63" s="2" t="str">
        <f>IF(C63="","",IF(_xlfn.IFNA(VLOOKUP(C63,BaseDatos[[#All],[Llave]:[Por Definir4]],14,0),"No encontrado")="","-",_xlfn.IFNA(VLOOKUP(C63,BaseDatos[[#All],[Llave]:[Objetivo Geográfico]],14,0),"-")))</f>
        <v/>
      </c>
      <c r="K63" s="2" t="str">
        <f>IF(C63="","",IF(_xlfn.IFNA(VLOOKUP(C63,BaseDatos[[#All],[Llave]:[Por Definir4]],15,0),"No encontrado")="","-",_xlfn.IFNA(VLOOKUP(C63,BaseDatos[[#All],[Llave]:[Objetivo Geográfico]],15,0),"-")))</f>
        <v/>
      </c>
      <c r="L63" s="2" t="str">
        <f>IF(C63="","",IF(_xlfn.IFNA(VLOOKUP(C63,BaseDatos[[#All],[Llave]:[Por Definir4]],16,0),"No encontrado")="","-",_xlfn.IFNA(VLOOKUP(C63,BaseDatos[[#All],[Llave]:[Objetivo Geográfico]],16,0),"-")))</f>
        <v/>
      </c>
      <c r="M63" s="2" t="str">
        <f>IF(C63="","",IF(_xlfn.IFNA(VLOOKUP(C63,BaseDatos[[#All],[Llave]:[Por Definir4]],17,0),"No encontrado")="","-",_xlfn.IFNA(VLOOKUP(C63,BaseDatos[[#All],[Llave]:[Objetivo Geográfico]],17,0),"-")))</f>
        <v/>
      </c>
    </row>
    <row r="64" spans="1:13" x14ac:dyDescent="0.35">
      <c r="A64" s="44"/>
      <c r="B64" s="46"/>
      <c r="C64" s="44"/>
      <c r="D64" s="46"/>
      <c r="E64" s="43" t="str">
        <f>IF(C64="","",IF(_xlfn.IFNA(VLOOKUP(C64,BaseDatos[[#All],[Llave]:[Objetivo Geográfico]],6,0),"No encontrado")="","-",_xlfn.IFNA(VLOOKUP(C64,BaseDatos[[#All],[Llave]:[Objetivo Geográfico]],6,0),"-")))</f>
        <v/>
      </c>
      <c r="F64" s="45" t="str">
        <f>IF(C64="","",IF(_xlfn.IFNA(VLOOKUP(C64,BaseDatos[[#All],[Llave]:[Por Definir4]],13,0),"No encontrado")="","-",_xlfn.IFNA(VLOOKUP(C64,BaseDatos[[#All],[Llave]:[Por Definir4]],13,0),"-")))</f>
        <v/>
      </c>
      <c r="G64" s="43" t="str">
        <f>IF(C64="","",IF(_xlfn.IFNA(VLOOKUP(C64,BaseDatos[[#All],[Llave]:[Objetivo Geográfico]],2,0),"No disponible en la Base de Datos")="","-",_xlfn.IFNA(VLOOKUP(C64,BaseDatos[[#All],[Llave]:[Objetivo Geográfico]],2,0),"No disponible en la Base de Datos")))</f>
        <v/>
      </c>
      <c r="H64" s="43" t="str">
        <f>IF(C64="","",IF(_xlfn.IFNA(VLOOKUP(C64,BaseDatos[[#All],[Llave]:[Objetivo Geográfico]],11,0),"No encontrado")="","-",_xlfn.IFNA(VLOOKUP(C64,BaseDatos[[#All],[Llave]:[Objetivo Geográfico]],11,0),"-")))</f>
        <v/>
      </c>
      <c r="I64" s="43" t="str">
        <f>IF(C64="","",IF(_xlfn.IFNA(VLOOKUP(C64,BaseDatos[[#All],[Llave]:[Objetivo Geográfico]],12,0),"No encontrado")="","-",_xlfn.IFNA(VLOOKUP(C64,BaseDatos[[#All],[Llave]:[Objetivo Geográfico]],12,0),"-")))</f>
        <v/>
      </c>
      <c r="J64" s="2" t="str">
        <f>IF(C64="","",IF(_xlfn.IFNA(VLOOKUP(C64,BaseDatos[[#All],[Llave]:[Por Definir4]],14,0),"No encontrado")="","-",_xlfn.IFNA(VLOOKUP(C64,BaseDatos[[#All],[Llave]:[Objetivo Geográfico]],14,0),"-")))</f>
        <v/>
      </c>
      <c r="K64" s="2" t="str">
        <f>IF(C64="","",IF(_xlfn.IFNA(VLOOKUP(C64,BaseDatos[[#All],[Llave]:[Por Definir4]],15,0),"No encontrado")="","-",_xlfn.IFNA(VLOOKUP(C64,BaseDatos[[#All],[Llave]:[Objetivo Geográfico]],15,0),"-")))</f>
        <v/>
      </c>
      <c r="L64" s="2" t="str">
        <f>IF(C64="","",IF(_xlfn.IFNA(VLOOKUP(C64,BaseDatos[[#All],[Llave]:[Por Definir4]],16,0),"No encontrado")="","-",_xlfn.IFNA(VLOOKUP(C64,BaseDatos[[#All],[Llave]:[Objetivo Geográfico]],16,0),"-")))</f>
        <v/>
      </c>
      <c r="M64" s="2" t="str">
        <f>IF(C64="","",IF(_xlfn.IFNA(VLOOKUP(C64,BaseDatos[[#All],[Llave]:[Por Definir4]],17,0),"No encontrado")="","-",_xlfn.IFNA(VLOOKUP(C64,BaseDatos[[#All],[Llave]:[Objetivo Geográfico]],17,0),"-")))</f>
        <v/>
      </c>
    </row>
    <row r="65" spans="1:13" x14ac:dyDescent="0.35">
      <c r="A65" s="44"/>
      <c r="B65" s="46"/>
      <c r="C65" s="44"/>
      <c r="D65" s="46"/>
      <c r="E65" s="43" t="str">
        <f>IF(C65="","",IF(_xlfn.IFNA(VLOOKUP(C65,BaseDatos[[#All],[Llave]:[Objetivo Geográfico]],6,0),"No encontrado")="","-",_xlfn.IFNA(VLOOKUP(C65,BaseDatos[[#All],[Llave]:[Objetivo Geográfico]],6,0),"-")))</f>
        <v/>
      </c>
      <c r="F65" s="45" t="str">
        <f>IF(C65="","",IF(_xlfn.IFNA(VLOOKUP(C65,BaseDatos[[#All],[Llave]:[Por Definir4]],13,0),"No encontrado")="","-",_xlfn.IFNA(VLOOKUP(C65,BaseDatos[[#All],[Llave]:[Por Definir4]],13,0),"-")))</f>
        <v/>
      </c>
      <c r="G65" s="43" t="str">
        <f>IF(C65="","",IF(_xlfn.IFNA(VLOOKUP(C65,BaseDatos[[#All],[Llave]:[Objetivo Geográfico]],2,0),"No disponible en la Base de Datos")="","-",_xlfn.IFNA(VLOOKUP(C65,BaseDatos[[#All],[Llave]:[Objetivo Geográfico]],2,0),"No disponible en la Base de Datos")))</f>
        <v/>
      </c>
      <c r="H65" s="43" t="str">
        <f>IF(C65="","",IF(_xlfn.IFNA(VLOOKUP(C65,BaseDatos[[#All],[Llave]:[Objetivo Geográfico]],11,0),"No encontrado")="","-",_xlfn.IFNA(VLOOKUP(C65,BaseDatos[[#All],[Llave]:[Objetivo Geográfico]],11,0),"-")))</f>
        <v/>
      </c>
      <c r="I65" s="43" t="str">
        <f>IF(C65="","",IF(_xlfn.IFNA(VLOOKUP(C65,BaseDatos[[#All],[Llave]:[Objetivo Geográfico]],12,0),"No encontrado")="","-",_xlfn.IFNA(VLOOKUP(C65,BaseDatos[[#All],[Llave]:[Objetivo Geográfico]],12,0),"-")))</f>
        <v/>
      </c>
      <c r="J65" s="2" t="str">
        <f>IF(C65="","",IF(_xlfn.IFNA(VLOOKUP(C65,BaseDatos[[#All],[Llave]:[Por Definir4]],14,0),"No encontrado")="","-",_xlfn.IFNA(VLOOKUP(C65,BaseDatos[[#All],[Llave]:[Objetivo Geográfico]],14,0),"-")))</f>
        <v/>
      </c>
      <c r="K65" s="2" t="str">
        <f>IF(C65="","",IF(_xlfn.IFNA(VLOOKUP(C65,BaseDatos[[#All],[Llave]:[Por Definir4]],15,0),"No encontrado")="","-",_xlfn.IFNA(VLOOKUP(C65,BaseDatos[[#All],[Llave]:[Objetivo Geográfico]],15,0),"-")))</f>
        <v/>
      </c>
      <c r="L65" s="2" t="str">
        <f>IF(C65="","",IF(_xlfn.IFNA(VLOOKUP(C65,BaseDatos[[#All],[Llave]:[Por Definir4]],16,0),"No encontrado")="","-",_xlfn.IFNA(VLOOKUP(C65,BaseDatos[[#All],[Llave]:[Objetivo Geográfico]],16,0),"-")))</f>
        <v/>
      </c>
      <c r="M65" s="2" t="str">
        <f>IF(C65="","",IF(_xlfn.IFNA(VLOOKUP(C65,BaseDatos[[#All],[Llave]:[Por Definir4]],17,0),"No encontrado")="","-",_xlfn.IFNA(VLOOKUP(C65,BaseDatos[[#All],[Llave]:[Objetivo Geográfico]],17,0),"-")))</f>
        <v/>
      </c>
    </row>
    <row r="66" spans="1:13" x14ac:dyDescent="0.35">
      <c r="A66" s="44"/>
      <c r="B66" s="46"/>
      <c r="C66" s="44"/>
      <c r="D66" s="46"/>
      <c r="E66" s="43" t="str">
        <f>IF(C66="","",IF(_xlfn.IFNA(VLOOKUP(C66,BaseDatos[[#All],[Llave]:[Objetivo Geográfico]],6,0),"No encontrado")="","-",_xlfn.IFNA(VLOOKUP(C66,BaseDatos[[#All],[Llave]:[Objetivo Geográfico]],6,0),"-")))</f>
        <v/>
      </c>
      <c r="F66" s="45" t="str">
        <f>IF(C66="","",IF(_xlfn.IFNA(VLOOKUP(C66,BaseDatos[[#All],[Llave]:[Por Definir4]],13,0),"No encontrado")="","-",_xlfn.IFNA(VLOOKUP(C66,BaseDatos[[#All],[Llave]:[Por Definir4]],13,0),"-")))</f>
        <v/>
      </c>
      <c r="G66" s="43" t="str">
        <f>IF(C66="","",IF(_xlfn.IFNA(VLOOKUP(C66,BaseDatos[[#All],[Llave]:[Objetivo Geográfico]],2,0),"No disponible en la Base de Datos")="","-",_xlfn.IFNA(VLOOKUP(C66,BaseDatos[[#All],[Llave]:[Objetivo Geográfico]],2,0),"No disponible en la Base de Datos")))</f>
        <v/>
      </c>
      <c r="H66" s="43" t="str">
        <f>IF(C66="","",IF(_xlfn.IFNA(VLOOKUP(C66,BaseDatos[[#All],[Llave]:[Objetivo Geográfico]],11,0),"No encontrado")="","-",_xlfn.IFNA(VLOOKUP(C66,BaseDatos[[#All],[Llave]:[Objetivo Geográfico]],11,0),"-")))</f>
        <v/>
      </c>
      <c r="I66" s="43" t="str">
        <f>IF(C66="","",IF(_xlfn.IFNA(VLOOKUP(C66,BaseDatos[[#All],[Llave]:[Objetivo Geográfico]],12,0),"No encontrado")="","-",_xlfn.IFNA(VLOOKUP(C66,BaseDatos[[#All],[Llave]:[Objetivo Geográfico]],12,0),"-")))</f>
        <v/>
      </c>
      <c r="J66" s="2" t="str">
        <f>IF(C66="","",IF(_xlfn.IFNA(VLOOKUP(C66,BaseDatos[[#All],[Llave]:[Por Definir4]],14,0),"No encontrado")="","-",_xlfn.IFNA(VLOOKUP(C66,BaseDatos[[#All],[Llave]:[Objetivo Geográfico]],14,0),"-")))</f>
        <v/>
      </c>
      <c r="K66" s="2" t="str">
        <f>IF(C66="","",IF(_xlfn.IFNA(VLOOKUP(C66,BaseDatos[[#All],[Llave]:[Por Definir4]],15,0),"No encontrado")="","-",_xlfn.IFNA(VLOOKUP(C66,BaseDatos[[#All],[Llave]:[Objetivo Geográfico]],15,0),"-")))</f>
        <v/>
      </c>
      <c r="L66" s="2" t="str">
        <f>IF(C66="","",IF(_xlfn.IFNA(VLOOKUP(C66,BaseDatos[[#All],[Llave]:[Por Definir4]],16,0),"No encontrado")="","-",_xlfn.IFNA(VLOOKUP(C66,BaseDatos[[#All],[Llave]:[Objetivo Geográfico]],16,0),"-")))</f>
        <v/>
      </c>
      <c r="M66" s="2" t="str">
        <f>IF(C66="","",IF(_xlfn.IFNA(VLOOKUP(C66,BaseDatos[[#All],[Llave]:[Por Definir4]],17,0),"No encontrado")="","-",_xlfn.IFNA(VLOOKUP(C66,BaseDatos[[#All],[Llave]:[Objetivo Geográfico]],17,0),"-")))</f>
        <v/>
      </c>
    </row>
    <row r="67" spans="1:13" x14ac:dyDescent="0.35">
      <c r="A67" s="44"/>
      <c r="B67" s="46"/>
      <c r="C67" s="44"/>
      <c r="D67" s="46"/>
      <c r="E67" s="43" t="str">
        <f>IF(C67="","",IF(_xlfn.IFNA(VLOOKUP(C67,BaseDatos[[#All],[Llave]:[Objetivo Geográfico]],6,0),"No encontrado")="","-",_xlfn.IFNA(VLOOKUP(C67,BaseDatos[[#All],[Llave]:[Objetivo Geográfico]],6,0),"-")))</f>
        <v/>
      </c>
      <c r="F67" s="45" t="str">
        <f>IF(C67="","",IF(_xlfn.IFNA(VLOOKUP(C67,BaseDatos[[#All],[Llave]:[Por Definir4]],13,0),"No encontrado")="","-",_xlfn.IFNA(VLOOKUP(C67,BaseDatos[[#All],[Llave]:[Por Definir4]],13,0),"-")))</f>
        <v/>
      </c>
      <c r="G67" s="43" t="str">
        <f>IF(C67="","",IF(_xlfn.IFNA(VLOOKUP(C67,BaseDatos[[#All],[Llave]:[Objetivo Geográfico]],2,0),"No disponible en la Base de Datos")="","-",_xlfn.IFNA(VLOOKUP(C67,BaseDatos[[#All],[Llave]:[Objetivo Geográfico]],2,0),"No disponible en la Base de Datos")))</f>
        <v/>
      </c>
      <c r="H67" s="43" t="str">
        <f>IF(C67="","",IF(_xlfn.IFNA(VLOOKUP(C67,BaseDatos[[#All],[Llave]:[Objetivo Geográfico]],11,0),"No encontrado")="","-",_xlfn.IFNA(VLOOKUP(C67,BaseDatos[[#All],[Llave]:[Objetivo Geográfico]],11,0),"-")))</f>
        <v/>
      </c>
      <c r="I67" s="43" t="str">
        <f>IF(C67="","",IF(_xlfn.IFNA(VLOOKUP(C67,BaseDatos[[#All],[Llave]:[Objetivo Geográfico]],12,0),"No encontrado")="","-",_xlfn.IFNA(VLOOKUP(C67,BaseDatos[[#All],[Llave]:[Objetivo Geográfico]],12,0),"-")))</f>
        <v/>
      </c>
      <c r="J67" s="2" t="str">
        <f>IF(C67="","",IF(_xlfn.IFNA(VLOOKUP(C67,BaseDatos[[#All],[Llave]:[Por Definir4]],14,0),"No encontrado")="","-",_xlfn.IFNA(VLOOKUP(C67,BaseDatos[[#All],[Llave]:[Objetivo Geográfico]],14,0),"-")))</f>
        <v/>
      </c>
      <c r="K67" s="2" t="str">
        <f>IF(C67="","",IF(_xlfn.IFNA(VLOOKUP(C67,BaseDatos[[#All],[Llave]:[Por Definir4]],15,0),"No encontrado")="","-",_xlfn.IFNA(VLOOKUP(C67,BaseDatos[[#All],[Llave]:[Objetivo Geográfico]],15,0),"-")))</f>
        <v/>
      </c>
      <c r="L67" s="2" t="str">
        <f>IF(C67="","",IF(_xlfn.IFNA(VLOOKUP(C67,BaseDatos[[#All],[Llave]:[Por Definir4]],16,0),"No encontrado")="","-",_xlfn.IFNA(VLOOKUP(C67,BaseDatos[[#All],[Llave]:[Objetivo Geográfico]],16,0),"-")))</f>
        <v/>
      </c>
      <c r="M67" s="2" t="str">
        <f>IF(C67="","",IF(_xlfn.IFNA(VLOOKUP(C67,BaseDatos[[#All],[Llave]:[Por Definir4]],17,0),"No encontrado")="","-",_xlfn.IFNA(VLOOKUP(C67,BaseDatos[[#All],[Llave]:[Objetivo Geográfico]],17,0),"-")))</f>
        <v/>
      </c>
    </row>
    <row r="68" spans="1:13" x14ac:dyDescent="0.35">
      <c r="A68" s="44"/>
      <c r="B68" s="46"/>
      <c r="C68" s="44"/>
      <c r="D68" s="46"/>
      <c r="E68" s="43" t="str">
        <f>IF(C68="","",IF(_xlfn.IFNA(VLOOKUP(C68,BaseDatos[[#All],[Llave]:[Objetivo Geográfico]],6,0),"No encontrado")="","-",_xlfn.IFNA(VLOOKUP(C68,BaseDatos[[#All],[Llave]:[Objetivo Geográfico]],6,0),"-")))</f>
        <v/>
      </c>
      <c r="F68" s="45" t="str">
        <f>IF(C68="","",IF(_xlfn.IFNA(VLOOKUP(C68,BaseDatos[[#All],[Llave]:[Por Definir4]],13,0),"No encontrado")="","-",_xlfn.IFNA(VLOOKUP(C68,BaseDatos[[#All],[Llave]:[Por Definir4]],13,0),"-")))</f>
        <v/>
      </c>
      <c r="G68" s="43" t="str">
        <f>IF(C68="","",IF(_xlfn.IFNA(VLOOKUP(C68,BaseDatos[[#All],[Llave]:[Objetivo Geográfico]],2,0),"No disponible en la Base de Datos")="","-",_xlfn.IFNA(VLOOKUP(C68,BaseDatos[[#All],[Llave]:[Objetivo Geográfico]],2,0),"No disponible en la Base de Datos")))</f>
        <v/>
      </c>
      <c r="H68" s="43" t="str">
        <f>IF(C68="","",IF(_xlfn.IFNA(VLOOKUP(C68,BaseDatos[[#All],[Llave]:[Objetivo Geográfico]],11,0),"No encontrado")="","-",_xlfn.IFNA(VLOOKUP(C68,BaseDatos[[#All],[Llave]:[Objetivo Geográfico]],11,0),"-")))</f>
        <v/>
      </c>
      <c r="I68" s="43" t="str">
        <f>IF(C68="","",IF(_xlfn.IFNA(VLOOKUP(C68,BaseDatos[[#All],[Llave]:[Objetivo Geográfico]],12,0),"No encontrado")="","-",_xlfn.IFNA(VLOOKUP(C68,BaseDatos[[#All],[Llave]:[Objetivo Geográfico]],12,0),"-")))</f>
        <v/>
      </c>
      <c r="J68" s="2" t="str">
        <f>IF(C68="","",IF(_xlfn.IFNA(VLOOKUP(C68,BaseDatos[[#All],[Llave]:[Por Definir4]],14,0),"No encontrado")="","-",_xlfn.IFNA(VLOOKUP(C68,BaseDatos[[#All],[Llave]:[Objetivo Geográfico]],14,0),"-")))</f>
        <v/>
      </c>
      <c r="K68" s="2" t="str">
        <f>IF(C68="","",IF(_xlfn.IFNA(VLOOKUP(C68,BaseDatos[[#All],[Llave]:[Por Definir4]],15,0),"No encontrado")="","-",_xlfn.IFNA(VLOOKUP(C68,BaseDatos[[#All],[Llave]:[Objetivo Geográfico]],15,0),"-")))</f>
        <v/>
      </c>
      <c r="L68" s="2" t="str">
        <f>IF(C68="","",IF(_xlfn.IFNA(VLOOKUP(C68,BaseDatos[[#All],[Llave]:[Por Definir4]],16,0),"No encontrado")="","-",_xlfn.IFNA(VLOOKUP(C68,BaseDatos[[#All],[Llave]:[Objetivo Geográfico]],16,0),"-")))</f>
        <v/>
      </c>
      <c r="M68" s="2" t="str">
        <f>IF(C68="","",IF(_xlfn.IFNA(VLOOKUP(C68,BaseDatos[[#All],[Llave]:[Por Definir4]],17,0),"No encontrado")="","-",_xlfn.IFNA(VLOOKUP(C68,BaseDatos[[#All],[Llave]:[Objetivo Geográfico]],17,0),"-")))</f>
        <v/>
      </c>
    </row>
    <row r="69" spans="1:13" x14ac:dyDescent="0.35">
      <c r="A69" s="44"/>
      <c r="B69" s="46"/>
      <c r="C69" s="44"/>
      <c r="D69" s="46"/>
      <c r="E69" s="43" t="str">
        <f>IF(C69="","",IF(_xlfn.IFNA(VLOOKUP(C69,BaseDatos[[#All],[Llave]:[Objetivo Geográfico]],6,0),"No encontrado")="","-",_xlfn.IFNA(VLOOKUP(C69,BaseDatos[[#All],[Llave]:[Objetivo Geográfico]],6,0),"-")))</f>
        <v/>
      </c>
      <c r="F69" s="45" t="str">
        <f>IF(C69="","",IF(_xlfn.IFNA(VLOOKUP(C69,BaseDatos[[#All],[Llave]:[Por Definir4]],13,0),"No encontrado")="","-",_xlfn.IFNA(VLOOKUP(C69,BaseDatos[[#All],[Llave]:[Por Definir4]],13,0),"-")))</f>
        <v/>
      </c>
      <c r="G69" s="43" t="str">
        <f>IF(C69="","",IF(_xlfn.IFNA(VLOOKUP(C69,BaseDatos[[#All],[Llave]:[Objetivo Geográfico]],2,0),"No disponible en la Base de Datos")="","-",_xlfn.IFNA(VLOOKUP(C69,BaseDatos[[#All],[Llave]:[Objetivo Geográfico]],2,0),"No disponible en la Base de Datos")))</f>
        <v/>
      </c>
      <c r="H69" s="43" t="str">
        <f>IF(C69="","",IF(_xlfn.IFNA(VLOOKUP(C69,BaseDatos[[#All],[Llave]:[Objetivo Geográfico]],11,0),"No encontrado")="","-",_xlfn.IFNA(VLOOKUP(C69,BaseDatos[[#All],[Llave]:[Objetivo Geográfico]],11,0),"-")))</f>
        <v/>
      </c>
      <c r="I69" s="43" t="str">
        <f>IF(C69="","",IF(_xlfn.IFNA(VLOOKUP(C69,BaseDatos[[#All],[Llave]:[Objetivo Geográfico]],12,0),"No encontrado")="","-",_xlfn.IFNA(VLOOKUP(C69,BaseDatos[[#All],[Llave]:[Objetivo Geográfico]],12,0),"-")))</f>
        <v/>
      </c>
      <c r="J69" s="2" t="str">
        <f>IF(C69="","",IF(_xlfn.IFNA(VLOOKUP(C69,BaseDatos[[#All],[Llave]:[Por Definir4]],14,0),"No encontrado")="","-",_xlfn.IFNA(VLOOKUP(C69,BaseDatos[[#All],[Llave]:[Objetivo Geográfico]],14,0),"-")))</f>
        <v/>
      </c>
      <c r="K69" s="2" t="str">
        <f>IF(C69="","",IF(_xlfn.IFNA(VLOOKUP(C69,BaseDatos[[#All],[Llave]:[Por Definir4]],15,0),"No encontrado")="","-",_xlfn.IFNA(VLOOKUP(C69,BaseDatos[[#All],[Llave]:[Objetivo Geográfico]],15,0),"-")))</f>
        <v/>
      </c>
      <c r="L69" s="2" t="str">
        <f>IF(C69="","",IF(_xlfn.IFNA(VLOOKUP(C69,BaseDatos[[#All],[Llave]:[Por Definir4]],16,0),"No encontrado")="","-",_xlfn.IFNA(VLOOKUP(C69,BaseDatos[[#All],[Llave]:[Objetivo Geográfico]],16,0),"-")))</f>
        <v/>
      </c>
      <c r="M69" s="2" t="str">
        <f>IF(C69="","",IF(_xlfn.IFNA(VLOOKUP(C69,BaseDatos[[#All],[Llave]:[Por Definir4]],17,0),"No encontrado")="","-",_xlfn.IFNA(VLOOKUP(C69,BaseDatos[[#All],[Llave]:[Objetivo Geográfico]],17,0),"-")))</f>
        <v/>
      </c>
    </row>
    <row r="70" spans="1:13" x14ac:dyDescent="0.35">
      <c r="A70" s="44"/>
      <c r="B70" s="46"/>
      <c r="C70" s="44"/>
      <c r="D70" s="46"/>
      <c r="E70" s="43" t="str">
        <f>IF(C70="","",IF(_xlfn.IFNA(VLOOKUP(C70,BaseDatos[[#All],[Llave]:[Objetivo Geográfico]],6,0),"No encontrado")="","-",_xlfn.IFNA(VLOOKUP(C70,BaseDatos[[#All],[Llave]:[Objetivo Geográfico]],6,0),"-")))</f>
        <v/>
      </c>
      <c r="F70" s="45" t="str">
        <f>IF(C70="","",IF(_xlfn.IFNA(VLOOKUP(C70,BaseDatos[[#All],[Llave]:[Por Definir4]],13,0),"No encontrado")="","-",_xlfn.IFNA(VLOOKUP(C70,BaseDatos[[#All],[Llave]:[Por Definir4]],13,0),"-")))</f>
        <v/>
      </c>
      <c r="G70" s="43" t="str">
        <f>IF(C70="","",IF(_xlfn.IFNA(VLOOKUP(C70,BaseDatos[[#All],[Llave]:[Objetivo Geográfico]],2,0),"No disponible en la Base de Datos")="","-",_xlfn.IFNA(VLOOKUP(C70,BaseDatos[[#All],[Llave]:[Objetivo Geográfico]],2,0),"No disponible en la Base de Datos")))</f>
        <v/>
      </c>
      <c r="H70" s="43" t="str">
        <f>IF(C70="","",IF(_xlfn.IFNA(VLOOKUP(C70,BaseDatos[[#All],[Llave]:[Objetivo Geográfico]],11,0),"No encontrado")="","-",_xlfn.IFNA(VLOOKUP(C70,BaseDatos[[#All],[Llave]:[Objetivo Geográfico]],11,0),"-")))</f>
        <v/>
      </c>
      <c r="I70" s="43" t="str">
        <f>IF(C70="","",IF(_xlfn.IFNA(VLOOKUP(C70,BaseDatos[[#All],[Llave]:[Objetivo Geográfico]],12,0),"No encontrado")="","-",_xlfn.IFNA(VLOOKUP(C70,BaseDatos[[#All],[Llave]:[Objetivo Geográfico]],12,0),"-")))</f>
        <v/>
      </c>
      <c r="J70" s="2" t="str">
        <f>IF(C70="","",IF(_xlfn.IFNA(VLOOKUP(C70,BaseDatos[[#All],[Llave]:[Por Definir4]],14,0),"No encontrado")="","-",_xlfn.IFNA(VLOOKUP(C70,BaseDatos[[#All],[Llave]:[Objetivo Geográfico]],14,0),"-")))</f>
        <v/>
      </c>
      <c r="K70" s="2" t="str">
        <f>IF(C70="","",IF(_xlfn.IFNA(VLOOKUP(C70,BaseDatos[[#All],[Llave]:[Por Definir4]],15,0),"No encontrado")="","-",_xlfn.IFNA(VLOOKUP(C70,BaseDatos[[#All],[Llave]:[Objetivo Geográfico]],15,0),"-")))</f>
        <v/>
      </c>
      <c r="L70" s="2" t="str">
        <f>IF(C70="","",IF(_xlfn.IFNA(VLOOKUP(C70,BaseDatos[[#All],[Llave]:[Por Definir4]],16,0),"No encontrado")="","-",_xlfn.IFNA(VLOOKUP(C70,BaseDatos[[#All],[Llave]:[Objetivo Geográfico]],16,0),"-")))</f>
        <v/>
      </c>
      <c r="M70" s="2" t="str">
        <f>IF(C70="","",IF(_xlfn.IFNA(VLOOKUP(C70,BaseDatos[[#All],[Llave]:[Por Definir4]],17,0),"No encontrado")="","-",_xlfn.IFNA(VLOOKUP(C70,BaseDatos[[#All],[Llave]:[Objetivo Geográfico]],17,0),"-")))</f>
        <v/>
      </c>
    </row>
    <row r="71" spans="1:13" x14ac:dyDescent="0.35">
      <c r="A71" s="44"/>
      <c r="B71" s="46"/>
      <c r="C71" s="44"/>
      <c r="D71" s="46"/>
      <c r="E71" s="43" t="str">
        <f>IF(C71="","",IF(_xlfn.IFNA(VLOOKUP(C71,BaseDatos[[#All],[Llave]:[Objetivo Geográfico]],6,0),"No encontrado")="","-",_xlfn.IFNA(VLOOKUP(C71,BaseDatos[[#All],[Llave]:[Objetivo Geográfico]],6,0),"-")))</f>
        <v/>
      </c>
      <c r="F71" s="45" t="str">
        <f>IF(C71="","",IF(_xlfn.IFNA(VLOOKUP(C71,BaseDatos[[#All],[Llave]:[Por Definir4]],13,0),"No encontrado")="","-",_xlfn.IFNA(VLOOKUP(C71,BaseDatos[[#All],[Llave]:[Por Definir4]],13,0),"-")))</f>
        <v/>
      </c>
      <c r="G71" s="43" t="str">
        <f>IF(C71="","",IF(_xlfn.IFNA(VLOOKUP(C71,BaseDatos[[#All],[Llave]:[Objetivo Geográfico]],2,0),"No disponible en la Base de Datos")="","-",_xlfn.IFNA(VLOOKUP(C71,BaseDatos[[#All],[Llave]:[Objetivo Geográfico]],2,0),"No disponible en la Base de Datos")))</f>
        <v/>
      </c>
      <c r="H71" s="43" t="str">
        <f>IF(C71="","",IF(_xlfn.IFNA(VLOOKUP(C71,BaseDatos[[#All],[Llave]:[Objetivo Geográfico]],11,0),"No encontrado")="","-",_xlfn.IFNA(VLOOKUP(C71,BaseDatos[[#All],[Llave]:[Objetivo Geográfico]],11,0),"-")))</f>
        <v/>
      </c>
      <c r="I71" s="43" t="str">
        <f>IF(C71="","",IF(_xlfn.IFNA(VLOOKUP(C71,BaseDatos[[#All],[Llave]:[Objetivo Geográfico]],12,0),"No encontrado")="","-",_xlfn.IFNA(VLOOKUP(C71,BaseDatos[[#All],[Llave]:[Objetivo Geográfico]],12,0),"-")))</f>
        <v/>
      </c>
      <c r="J71" s="2" t="str">
        <f>IF(C71="","",IF(_xlfn.IFNA(VLOOKUP(C71,BaseDatos[[#All],[Llave]:[Por Definir4]],14,0),"No encontrado")="","-",_xlfn.IFNA(VLOOKUP(C71,BaseDatos[[#All],[Llave]:[Objetivo Geográfico]],14,0),"-")))</f>
        <v/>
      </c>
      <c r="K71" s="2" t="str">
        <f>IF(C71="","",IF(_xlfn.IFNA(VLOOKUP(C71,BaseDatos[[#All],[Llave]:[Por Definir4]],15,0),"No encontrado")="","-",_xlfn.IFNA(VLOOKUP(C71,BaseDatos[[#All],[Llave]:[Objetivo Geográfico]],15,0),"-")))</f>
        <v/>
      </c>
      <c r="L71" s="2" t="str">
        <f>IF(C71="","",IF(_xlfn.IFNA(VLOOKUP(C71,BaseDatos[[#All],[Llave]:[Por Definir4]],16,0),"No encontrado")="","-",_xlfn.IFNA(VLOOKUP(C71,BaseDatos[[#All],[Llave]:[Objetivo Geográfico]],16,0),"-")))</f>
        <v/>
      </c>
      <c r="M71" s="2" t="str">
        <f>IF(C71="","",IF(_xlfn.IFNA(VLOOKUP(C71,BaseDatos[[#All],[Llave]:[Por Definir4]],17,0),"No encontrado")="","-",_xlfn.IFNA(VLOOKUP(C71,BaseDatos[[#All],[Llave]:[Objetivo Geográfico]],17,0),"-")))</f>
        <v/>
      </c>
    </row>
    <row r="72" spans="1:13" x14ac:dyDescent="0.35">
      <c r="A72" s="44"/>
      <c r="B72" s="46"/>
      <c r="C72" s="44"/>
      <c r="D72" s="46"/>
      <c r="E72" s="43" t="str">
        <f>IF(C72="","",IF(_xlfn.IFNA(VLOOKUP(C72,BaseDatos[[#All],[Llave]:[Objetivo Geográfico]],6,0),"No encontrado")="","-",_xlfn.IFNA(VLOOKUP(C72,BaseDatos[[#All],[Llave]:[Objetivo Geográfico]],6,0),"-")))</f>
        <v/>
      </c>
      <c r="F72" s="45" t="str">
        <f>IF(C72="","",IF(_xlfn.IFNA(VLOOKUP(C72,BaseDatos[[#All],[Llave]:[Por Definir4]],13,0),"No encontrado")="","-",_xlfn.IFNA(VLOOKUP(C72,BaseDatos[[#All],[Llave]:[Por Definir4]],13,0),"-")))</f>
        <v/>
      </c>
      <c r="G72" s="43" t="str">
        <f>IF(C72="","",IF(_xlfn.IFNA(VLOOKUP(C72,BaseDatos[[#All],[Llave]:[Objetivo Geográfico]],2,0),"No disponible en la Base de Datos")="","-",_xlfn.IFNA(VLOOKUP(C72,BaseDatos[[#All],[Llave]:[Objetivo Geográfico]],2,0),"No disponible en la Base de Datos")))</f>
        <v/>
      </c>
      <c r="H72" s="43" t="str">
        <f>IF(C72="","",IF(_xlfn.IFNA(VLOOKUP(C72,BaseDatos[[#All],[Llave]:[Objetivo Geográfico]],11,0),"No encontrado")="","-",_xlfn.IFNA(VLOOKUP(C72,BaseDatos[[#All],[Llave]:[Objetivo Geográfico]],11,0),"-")))</f>
        <v/>
      </c>
      <c r="I72" s="43" t="str">
        <f>IF(C72="","",IF(_xlfn.IFNA(VLOOKUP(C72,BaseDatos[[#All],[Llave]:[Objetivo Geográfico]],12,0),"No encontrado")="","-",_xlfn.IFNA(VLOOKUP(C72,BaseDatos[[#All],[Llave]:[Objetivo Geográfico]],12,0),"-")))</f>
        <v/>
      </c>
      <c r="J72" s="2" t="str">
        <f>IF(C72="","",IF(_xlfn.IFNA(VLOOKUP(C72,BaseDatos[[#All],[Llave]:[Por Definir4]],14,0),"No encontrado")="","-",_xlfn.IFNA(VLOOKUP(C72,BaseDatos[[#All],[Llave]:[Objetivo Geográfico]],14,0),"-")))</f>
        <v/>
      </c>
      <c r="K72" s="2" t="str">
        <f>IF(C72="","",IF(_xlfn.IFNA(VLOOKUP(C72,BaseDatos[[#All],[Llave]:[Por Definir4]],15,0),"No encontrado")="","-",_xlfn.IFNA(VLOOKUP(C72,BaseDatos[[#All],[Llave]:[Objetivo Geográfico]],15,0),"-")))</f>
        <v/>
      </c>
      <c r="L72" s="2" t="str">
        <f>IF(C72="","",IF(_xlfn.IFNA(VLOOKUP(C72,BaseDatos[[#All],[Llave]:[Por Definir4]],16,0),"No encontrado")="","-",_xlfn.IFNA(VLOOKUP(C72,BaseDatos[[#All],[Llave]:[Objetivo Geográfico]],16,0),"-")))</f>
        <v/>
      </c>
      <c r="M72" s="2" t="str">
        <f>IF(C72="","",IF(_xlfn.IFNA(VLOOKUP(C72,BaseDatos[[#All],[Llave]:[Por Definir4]],17,0),"No encontrado")="","-",_xlfn.IFNA(VLOOKUP(C72,BaseDatos[[#All],[Llave]:[Objetivo Geográfico]],17,0),"-")))</f>
        <v/>
      </c>
    </row>
    <row r="73" spans="1:13" x14ac:dyDescent="0.35">
      <c r="A73" s="44"/>
      <c r="B73" s="46"/>
      <c r="C73" s="44"/>
      <c r="D73" s="46"/>
      <c r="E73" s="43" t="str">
        <f>IF(C73="","",IF(_xlfn.IFNA(VLOOKUP(C73,BaseDatos[[#All],[Llave]:[Objetivo Geográfico]],6,0),"No encontrado")="","-",_xlfn.IFNA(VLOOKUP(C73,BaseDatos[[#All],[Llave]:[Objetivo Geográfico]],6,0),"-")))</f>
        <v/>
      </c>
      <c r="F73" s="45" t="str">
        <f>IF(C73="","",IF(_xlfn.IFNA(VLOOKUP(C73,BaseDatos[[#All],[Llave]:[Por Definir4]],13,0),"No encontrado")="","-",_xlfn.IFNA(VLOOKUP(C73,BaseDatos[[#All],[Llave]:[Por Definir4]],13,0),"-")))</f>
        <v/>
      </c>
      <c r="G73" s="43" t="str">
        <f>IF(C73="","",IF(_xlfn.IFNA(VLOOKUP(C73,BaseDatos[[#All],[Llave]:[Objetivo Geográfico]],2,0),"No disponible en la Base de Datos")="","-",_xlfn.IFNA(VLOOKUP(C73,BaseDatos[[#All],[Llave]:[Objetivo Geográfico]],2,0),"No disponible en la Base de Datos")))</f>
        <v/>
      </c>
      <c r="H73" s="43" t="str">
        <f>IF(C73="","",IF(_xlfn.IFNA(VLOOKUP(C73,BaseDatos[[#All],[Llave]:[Objetivo Geográfico]],11,0),"No encontrado")="","-",_xlfn.IFNA(VLOOKUP(C73,BaseDatos[[#All],[Llave]:[Objetivo Geográfico]],11,0),"-")))</f>
        <v/>
      </c>
      <c r="I73" s="43" t="str">
        <f>IF(C73="","",IF(_xlfn.IFNA(VLOOKUP(C73,BaseDatos[[#All],[Llave]:[Objetivo Geográfico]],12,0),"No encontrado")="","-",_xlfn.IFNA(VLOOKUP(C73,BaseDatos[[#All],[Llave]:[Objetivo Geográfico]],12,0),"-")))</f>
        <v/>
      </c>
      <c r="J73" s="2" t="str">
        <f>IF(C73="","",IF(_xlfn.IFNA(VLOOKUP(C73,BaseDatos[[#All],[Llave]:[Por Definir4]],14,0),"No encontrado")="","-",_xlfn.IFNA(VLOOKUP(C73,BaseDatos[[#All],[Llave]:[Objetivo Geográfico]],14,0),"-")))</f>
        <v/>
      </c>
      <c r="K73" s="2" t="str">
        <f>IF(C73="","",IF(_xlfn.IFNA(VLOOKUP(C73,BaseDatos[[#All],[Llave]:[Por Definir4]],15,0),"No encontrado")="","-",_xlfn.IFNA(VLOOKUP(C73,BaseDatos[[#All],[Llave]:[Objetivo Geográfico]],15,0),"-")))</f>
        <v/>
      </c>
      <c r="L73" s="2" t="str">
        <f>IF(C73="","",IF(_xlfn.IFNA(VLOOKUP(C73,BaseDatos[[#All],[Llave]:[Por Definir4]],16,0),"No encontrado")="","-",_xlfn.IFNA(VLOOKUP(C73,BaseDatos[[#All],[Llave]:[Objetivo Geográfico]],16,0),"-")))</f>
        <v/>
      </c>
      <c r="M73" s="2" t="str">
        <f>IF(C73="","",IF(_xlfn.IFNA(VLOOKUP(C73,BaseDatos[[#All],[Llave]:[Por Definir4]],17,0),"No encontrado")="","-",_xlfn.IFNA(VLOOKUP(C73,BaseDatos[[#All],[Llave]:[Objetivo Geográfico]],17,0),"-")))</f>
        <v/>
      </c>
    </row>
    <row r="74" spans="1:13" x14ac:dyDescent="0.35">
      <c r="A74" s="44"/>
      <c r="B74" s="46"/>
      <c r="C74" s="44"/>
      <c r="D74" s="46"/>
      <c r="E74" s="43" t="str">
        <f>IF(C74="","",IF(_xlfn.IFNA(VLOOKUP(C74,BaseDatos[[#All],[Llave]:[Objetivo Geográfico]],6,0),"No encontrado")="","-",_xlfn.IFNA(VLOOKUP(C74,BaseDatos[[#All],[Llave]:[Objetivo Geográfico]],6,0),"-")))</f>
        <v/>
      </c>
      <c r="F74" s="45" t="str">
        <f>IF(C74="","",IF(_xlfn.IFNA(VLOOKUP(C74,BaseDatos[[#All],[Llave]:[Por Definir4]],13,0),"No encontrado")="","-",_xlfn.IFNA(VLOOKUP(C74,BaseDatos[[#All],[Llave]:[Por Definir4]],13,0),"-")))</f>
        <v/>
      </c>
      <c r="G74" s="43" t="str">
        <f>IF(C74="","",IF(_xlfn.IFNA(VLOOKUP(C74,BaseDatos[[#All],[Llave]:[Objetivo Geográfico]],2,0),"No disponible en la Base de Datos")="","-",_xlfn.IFNA(VLOOKUP(C74,BaseDatos[[#All],[Llave]:[Objetivo Geográfico]],2,0),"No disponible en la Base de Datos")))</f>
        <v/>
      </c>
      <c r="H74" s="43" t="str">
        <f>IF(C74="","",IF(_xlfn.IFNA(VLOOKUP(C74,BaseDatos[[#All],[Llave]:[Objetivo Geográfico]],11,0),"No encontrado")="","-",_xlfn.IFNA(VLOOKUP(C74,BaseDatos[[#All],[Llave]:[Objetivo Geográfico]],11,0),"-")))</f>
        <v/>
      </c>
      <c r="I74" s="43" t="str">
        <f>IF(C74="","",IF(_xlfn.IFNA(VLOOKUP(C74,BaseDatos[[#All],[Llave]:[Objetivo Geográfico]],12,0),"No encontrado")="","-",_xlfn.IFNA(VLOOKUP(C74,BaseDatos[[#All],[Llave]:[Objetivo Geográfico]],12,0),"-")))</f>
        <v/>
      </c>
      <c r="J74" s="2" t="str">
        <f>IF(C74="","",IF(_xlfn.IFNA(VLOOKUP(C74,BaseDatos[[#All],[Llave]:[Por Definir4]],14,0),"No encontrado")="","-",_xlfn.IFNA(VLOOKUP(C74,BaseDatos[[#All],[Llave]:[Objetivo Geográfico]],14,0),"-")))</f>
        <v/>
      </c>
      <c r="K74" s="2" t="str">
        <f>IF(C74="","",IF(_xlfn.IFNA(VLOOKUP(C74,BaseDatos[[#All],[Llave]:[Por Definir4]],15,0),"No encontrado")="","-",_xlfn.IFNA(VLOOKUP(C74,BaseDatos[[#All],[Llave]:[Objetivo Geográfico]],15,0),"-")))</f>
        <v/>
      </c>
      <c r="L74" s="2" t="str">
        <f>IF(C74="","",IF(_xlfn.IFNA(VLOOKUP(C74,BaseDatos[[#All],[Llave]:[Por Definir4]],16,0),"No encontrado")="","-",_xlfn.IFNA(VLOOKUP(C74,BaseDatos[[#All],[Llave]:[Objetivo Geográfico]],16,0),"-")))</f>
        <v/>
      </c>
      <c r="M74" s="2" t="str">
        <f>IF(C74="","",IF(_xlfn.IFNA(VLOOKUP(C74,BaseDatos[[#All],[Llave]:[Por Definir4]],17,0),"No encontrado")="","-",_xlfn.IFNA(VLOOKUP(C74,BaseDatos[[#All],[Llave]:[Objetivo Geográfico]],17,0),"-")))</f>
        <v/>
      </c>
    </row>
    <row r="75" spans="1:13" x14ac:dyDescent="0.35">
      <c r="A75" s="44"/>
      <c r="B75" s="46"/>
      <c r="C75" s="44"/>
      <c r="D75" s="46"/>
      <c r="E75" s="43" t="str">
        <f>IF(C75="","",IF(_xlfn.IFNA(VLOOKUP(C75,BaseDatos[[#All],[Llave]:[Objetivo Geográfico]],6,0),"No encontrado")="","-",_xlfn.IFNA(VLOOKUP(C75,BaseDatos[[#All],[Llave]:[Objetivo Geográfico]],6,0),"-")))</f>
        <v/>
      </c>
      <c r="F75" s="45" t="str">
        <f>IF(C75="","",IF(_xlfn.IFNA(VLOOKUP(C75,BaseDatos[[#All],[Llave]:[Por Definir4]],13,0),"No encontrado")="","-",_xlfn.IFNA(VLOOKUP(C75,BaseDatos[[#All],[Llave]:[Por Definir4]],13,0),"-")))</f>
        <v/>
      </c>
      <c r="G75" s="43" t="str">
        <f>IF(C75="","",IF(_xlfn.IFNA(VLOOKUP(C75,BaseDatos[[#All],[Llave]:[Objetivo Geográfico]],2,0),"No disponible en la Base de Datos")="","-",_xlfn.IFNA(VLOOKUP(C75,BaseDatos[[#All],[Llave]:[Objetivo Geográfico]],2,0),"No disponible en la Base de Datos")))</f>
        <v/>
      </c>
      <c r="H75" s="43" t="str">
        <f>IF(C75="","",IF(_xlfn.IFNA(VLOOKUP(C75,BaseDatos[[#All],[Llave]:[Objetivo Geográfico]],11,0),"No encontrado")="","-",_xlfn.IFNA(VLOOKUP(C75,BaseDatos[[#All],[Llave]:[Objetivo Geográfico]],11,0),"-")))</f>
        <v/>
      </c>
      <c r="I75" s="43" t="str">
        <f>IF(C75="","",IF(_xlfn.IFNA(VLOOKUP(C75,BaseDatos[[#All],[Llave]:[Objetivo Geográfico]],12,0),"No encontrado")="","-",_xlfn.IFNA(VLOOKUP(C75,BaseDatos[[#All],[Llave]:[Objetivo Geográfico]],12,0),"-")))</f>
        <v/>
      </c>
      <c r="J75" s="2" t="str">
        <f>IF(C75="","",IF(_xlfn.IFNA(VLOOKUP(C75,BaseDatos[[#All],[Llave]:[Por Definir4]],14,0),"No encontrado")="","-",_xlfn.IFNA(VLOOKUP(C75,BaseDatos[[#All],[Llave]:[Objetivo Geográfico]],14,0),"-")))</f>
        <v/>
      </c>
      <c r="K75" s="2" t="str">
        <f>IF(C75="","",IF(_xlfn.IFNA(VLOOKUP(C75,BaseDatos[[#All],[Llave]:[Por Definir4]],15,0),"No encontrado")="","-",_xlfn.IFNA(VLOOKUP(C75,BaseDatos[[#All],[Llave]:[Objetivo Geográfico]],15,0),"-")))</f>
        <v/>
      </c>
      <c r="L75" s="2" t="str">
        <f>IF(C75="","",IF(_xlfn.IFNA(VLOOKUP(C75,BaseDatos[[#All],[Llave]:[Por Definir4]],16,0),"No encontrado")="","-",_xlfn.IFNA(VLOOKUP(C75,BaseDatos[[#All],[Llave]:[Objetivo Geográfico]],16,0),"-")))</f>
        <v/>
      </c>
      <c r="M75" s="2" t="str">
        <f>IF(C75="","",IF(_xlfn.IFNA(VLOOKUP(C75,BaseDatos[[#All],[Llave]:[Por Definir4]],17,0),"No encontrado")="","-",_xlfn.IFNA(VLOOKUP(C75,BaseDatos[[#All],[Llave]:[Objetivo Geográfico]],17,0),"-")))</f>
        <v/>
      </c>
    </row>
    <row r="76" spans="1:13" x14ac:dyDescent="0.35">
      <c r="A76" s="44"/>
      <c r="B76" s="46"/>
      <c r="C76" s="44"/>
      <c r="D76" s="46"/>
      <c r="E76" s="43" t="str">
        <f>IF(C76="","",IF(_xlfn.IFNA(VLOOKUP(C76,BaseDatos[[#All],[Llave]:[Objetivo Geográfico]],6,0),"No encontrado")="","-",_xlfn.IFNA(VLOOKUP(C76,BaseDatos[[#All],[Llave]:[Objetivo Geográfico]],6,0),"-")))</f>
        <v/>
      </c>
      <c r="F76" s="45" t="str">
        <f>IF(C76="","",IF(_xlfn.IFNA(VLOOKUP(C76,BaseDatos[[#All],[Llave]:[Por Definir4]],13,0),"No encontrado")="","-",_xlfn.IFNA(VLOOKUP(C76,BaseDatos[[#All],[Llave]:[Por Definir4]],13,0),"-")))</f>
        <v/>
      </c>
      <c r="G76" s="43" t="str">
        <f>IF(C76="","",IF(_xlfn.IFNA(VLOOKUP(C76,BaseDatos[[#All],[Llave]:[Objetivo Geográfico]],2,0),"No disponible en la Base de Datos")="","-",_xlfn.IFNA(VLOOKUP(C76,BaseDatos[[#All],[Llave]:[Objetivo Geográfico]],2,0),"No disponible en la Base de Datos")))</f>
        <v/>
      </c>
      <c r="H76" s="43" t="str">
        <f>IF(C76="","",IF(_xlfn.IFNA(VLOOKUP(C76,BaseDatos[[#All],[Llave]:[Objetivo Geográfico]],11,0),"No encontrado")="","-",_xlfn.IFNA(VLOOKUP(C76,BaseDatos[[#All],[Llave]:[Objetivo Geográfico]],11,0),"-")))</f>
        <v/>
      </c>
      <c r="I76" s="43" t="str">
        <f>IF(C76="","",IF(_xlfn.IFNA(VLOOKUP(C76,BaseDatos[[#All],[Llave]:[Objetivo Geográfico]],12,0),"No encontrado")="","-",_xlfn.IFNA(VLOOKUP(C76,BaseDatos[[#All],[Llave]:[Objetivo Geográfico]],12,0),"-")))</f>
        <v/>
      </c>
      <c r="J76" s="2" t="str">
        <f>IF(C76="","",IF(_xlfn.IFNA(VLOOKUP(C76,BaseDatos[[#All],[Llave]:[Por Definir4]],14,0),"No encontrado")="","-",_xlfn.IFNA(VLOOKUP(C76,BaseDatos[[#All],[Llave]:[Objetivo Geográfico]],14,0),"-")))</f>
        <v/>
      </c>
      <c r="K76" s="2" t="str">
        <f>IF(C76="","",IF(_xlfn.IFNA(VLOOKUP(C76,BaseDatos[[#All],[Llave]:[Por Definir4]],15,0),"No encontrado")="","-",_xlfn.IFNA(VLOOKUP(C76,BaseDatos[[#All],[Llave]:[Objetivo Geográfico]],15,0),"-")))</f>
        <v/>
      </c>
      <c r="L76" s="2" t="str">
        <f>IF(C76="","",IF(_xlfn.IFNA(VLOOKUP(C76,BaseDatos[[#All],[Llave]:[Por Definir4]],16,0),"No encontrado")="","-",_xlfn.IFNA(VLOOKUP(C76,BaseDatos[[#All],[Llave]:[Objetivo Geográfico]],16,0),"-")))</f>
        <v/>
      </c>
      <c r="M76" s="2" t="str">
        <f>IF(C76="","",IF(_xlfn.IFNA(VLOOKUP(C76,BaseDatos[[#All],[Llave]:[Por Definir4]],17,0),"No encontrado")="","-",_xlfn.IFNA(VLOOKUP(C76,BaseDatos[[#All],[Llave]:[Objetivo Geográfico]],17,0),"-")))</f>
        <v/>
      </c>
    </row>
    <row r="77" spans="1:13" x14ac:dyDescent="0.35">
      <c r="A77" s="44"/>
      <c r="B77" s="46"/>
      <c r="C77" s="44"/>
      <c r="D77" s="46"/>
      <c r="E77" s="43" t="str">
        <f>IF(C77="","",IF(_xlfn.IFNA(VLOOKUP(C77,BaseDatos[[#All],[Llave]:[Objetivo Geográfico]],6,0),"No encontrado")="","-",_xlfn.IFNA(VLOOKUP(C77,BaseDatos[[#All],[Llave]:[Objetivo Geográfico]],6,0),"-")))</f>
        <v/>
      </c>
      <c r="F77" s="45" t="str">
        <f>IF(C77="","",IF(_xlfn.IFNA(VLOOKUP(C77,BaseDatos[[#All],[Llave]:[Por Definir4]],13,0),"No encontrado")="","-",_xlfn.IFNA(VLOOKUP(C77,BaseDatos[[#All],[Llave]:[Por Definir4]],13,0),"-")))</f>
        <v/>
      </c>
      <c r="G77" s="43" t="str">
        <f>IF(C77="","",IF(_xlfn.IFNA(VLOOKUP(C77,BaseDatos[[#All],[Llave]:[Objetivo Geográfico]],2,0),"No disponible en la Base de Datos")="","-",_xlfn.IFNA(VLOOKUP(C77,BaseDatos[[#All],[Llave]:[Objetivo Geográfico]],2,0),"No disponible en la Base de Datos")))</f>
        <v/>
      </c>
      <c r="H77" s="43" t="str">
        <f>IF(C77="","",IF(_xlfn.IFNA(VLOOKUP(C77,BaseDatos[[#All],[Llave]:[Objetivo Geográfico]],11,0),"No encontrado")="","-",_xlfn.IFNA(VLOOKUP(C77,BaseDatos[[#All],[Llave]:[Objetivo Geográfico]],11,0),"-")))</f>
        <v/>
      </c>
      <c r="I77" s="43" t="str">
        <f>IF(C77="","",IF(_xlfn.IFNA(VLOOKUP(C77,BaseDatos[[#All],[Llave]:[Objetivo Geográfico]],12,0),"No encontrado")="","-",_xlfn.IFNA(VLOOKUP(C77,BaseDatos[[#All],[Llave]:[Objetivo Geográfico]],12,0),"-")))</f>
        <v/>
      </c>
      <c r="J77" s="2" t="str">
        <f>IF(C77="","",IF(_xlfn.IFNA(VLOOKUP(C77,BaseDatos[[#All],[Llave]:[Por Definir4]],14,0),"No encontrado")="","-",_xlfn.IFNA(VLOOKUP(C77,BaseDatos[[#All],[Llave]:[Objetivo Geográfico]],14,0),"-")))</f>
        <v/>
      </c>
      <c r="K77" s="2" t="str">
        <f>IF(C77="","",IF(_xlfn.IFNA(VLOOKUP(C77,BaseDatos[[#All],[Llave]:[Por Definir4]],15,0),"No encontrado")="","-",_xlfn.IFNA(VLOOKUP(C77,BaseDatos[[#All],[Llave]:[Objetivo Geográfico]],15,0),"-")))</f>
        <v/>
      </c>
      <c r="L77" s="2" t="str">
        <f>IF(C77="","",IF(_xlfn.IFNA(VLOOKUP(C77,BaseDatos[[#All],[Llave]:[Por Definir4]],16,0),"No encontrado")="","-",_xlfn.IFNA(VLOOKUP(C77,BaseDatos[[#All],[Llave]:[Objetivo Geográfico]],16,0),"-")))</f>
        <v/>
      </c>
      <c r="M77" s="2" t="str">
        <f>IF(C77="","",IF(_xlfn.IFNA(VLOOKUP(C77,BaseDatos[[#All],[Llave]:[Por Definir4]],17,0),"No encontrado")="","-",_xlfn.IFNA(VLOOKUP(C77,BaseDatos[[#All],[Llave]:[Objetivo Geográfico]],17,0),"-")))</f>
        <v/>
      </c>
    </row>
    <row r="78" spans="1:13" x14ac:dyDescent="0.35">
      <c r="A78" s="44"/>
      <c r="B78" s="46"/>
      <c r="C78" s="44"/>
      <c r="D78" s="46"/>
      <c r="E78" s="43" t="str">
        <f>IF(C78="","",IF(_xlfn.IFNA(VLOOKUP(C78,BaseDatos[[#All],[Llave]:[Objetivo Geográfico]],6,0),"No encontrado")="","-",_xlfn.IFNA(VLOOKUP(C78,BaseDatos[[#All],[Llave]:[Objetivo Geográfico]],6,0),"-")))</f>
        <v/>
      </c>
      <c r="F78" s="45" t="str">
        <f>IF(C78="","",IF(_xlfn.IFNA(VLOOKUP(C78,BaseDatos[[#All],[Llave]:[Por Definir4]],13,0),"No encontrado")="","-",_xlfn.IFNA(VLOOKUP(C78,BaseDatos[[#All],[Llave]:[Por Definir4]],13,0),"-")))</f>
        <v/>
      </c>
      <c r="G78" s="43" t="str">
        <f>IF(C78="","",IF(_xlfn.IFNA(VLOOKUP(C78,BaseDatos[[#All],[Llave]:[Objetivo Geográfico]],2,0),"No disponible en la Base de Datos")="","-",_xlfn.IFNA(VLOOKUP(C78,BaseDatos[[#All],[Llave]:[Objetivo Geográfico]],2,0),"No disponible en la Base de Datos")))</f>
        <v/>
      </c>
      <c r="H78" s="43" t="str">
        <f>IF(C78="","",IF(_xlfn.IFNA(VLOOKUP(C78,BaseDatos[[#All],[Llave]:[Objetivo Geográfico]],11,0),"No encontrado")="","-",_xlfn.IFNA(VLOOKUP(C78,BaseDatos[[#All],[Llave]:[Objetivo Geográfico]],11,0),"-")))</f>
        <v/>
      </c>
      <c r="I78" s="43" t="str">
        <f>IF(C78="","",IF(_xlfn.IFNA(VLOOKUP(C78,BaseDatos[[#All],[Llave]:[Objetivo Geográfico]],12,0),"No encontrado")="","-",_xlfn.IFNA(VLOOKUP(C78,BaseDatos[[#All],[Llave]:[Objetivo Geográfico]],12,0),"-")))</f>
        <v/>
      </c>
      <c r="J78" s="2" t="str">
        <f>IF(C78="","",IF(_xlfn.IFNA(VLOOKUP(C78,BaseDatos[[#All],[Llave]:[Por Definir4]],14,0),"No encontrado")="","-",_xlfn.IFNA(VLOOKUP(C78,BaseDatos[[#All],[Llave]:[Objetivo Geográfico]],14,0),"-")))</f>
        <v/>
      </c>
      <c r="K78" s="2" t="str">
        <f>IF(C78="","",IF(_xlfn.IFNA(VLOOKUP(C78,BaseDatos[[#All],[Llave]:[Por Definir4]],15,0),"No encontrado")="","-",_xlfn.IFNA(VLOOKUP(C78,BaseDatos[[#All],[Llave]:[Objetivo Geográfico]],15,0),"-")))</f>
        <v/>
      </c>
      <c r="L78" s="2" t="str">
        <f>IF(C78="","",IF(_xlfn.IFNA(VLOOKUP(C78,BaseDatos[[#All],[Llave]:[Por Definir4]],16,0),"No encontrado")="","-",_xlfn.IFNA(VLOOKUP(C78,BaseDatos[[#All],[Llave]:[Objetivo Geográfico]],16,0),"-")))</f>
        <v/>
      </c>
      <c r="M78" s="2" t="str">
        <f>IF(C78="","",IF(_xlfn.IFNA(VLOOKUP(C78,BaseDatos[[#All],[Llave]:[Por Definir4]],17,0),"No encontrado")="","-",_xlfn.IFNA(VLOOKUP(C78,BaseDatos[[#All],[Llave]:[Objetivo Geográfico]],17,0),"-")))</f>
        <v/>
      </c>
    </row>
    <row r="79" spans="1:13" x14ac:dyDescent="0.35">
      <c r="A79" s="44"/>
      <c r="B79" s="46"/>
      <c r="C79" s="44"/>
      <c r="D79" s="46"/>
      <c r="E79" s="43" t="str">
        <f>IF(C79="","",IF(_xlfn.IFNA(VLOOKUP(C79,BaseDatos[[#All],[Llave]:[Objetivo Geográfico]],6,0),"No encontrado")="","-",_xlfn.IFNA(VLOOKUP(C79,BaseDatos[[#All],[Llave]:[Objetivo Geográfico]],6,0),"-")))</f>
        <v/>
      </c>
      <c r="F79" s="45" t="str">
        <f>IF(C79="","",IF(_xlfn.IFNA(VLOOKUP(C79,BaseDatos[[#All],[Llave]:[Por Definir4]],13,0),"No encontrado")="","-",_xlfn.IFNA(VLOOKUP(C79,BaseDatos[[#All],[Llave]:[Por Definir4]],13,0),"-")))</f>
        <v/>
      </c>
      <c r="G79" s="43" t="str">
        <f>IF(C79="","",IF(_xlfn.IFNA(VLOOKUP(C79,BaseDatos[[#All],[Llave]:[Objetivo Geográfico]],2,0),"No disponible en la Base de Datos")="","-",_xlfn.IFNA(VLOOKUP(C79,BaseDatos[[#All],[Llave]:[Objetivo Geográfico]],2,0),"No disponible en la Base de Datos")))</f>
        <v/>
      </c>
      <c r="H79" s="43" t="str">
        <f>IF(C79="","",IF(_xlfn.IFNA(VLOOKUP(C79,BaseDatos[[#All],[Llave]:[Objetivo Geográfico]],11,0),"No encontrado")="","-",_xlfn.IFNA(VLOOKUP(C79,BaseDatos[[#All],[Llave]:[Objetivo Geográfico]],11,0),"-")))</f>
        <v/>
      </c>
      <c r="I79" s="43" t="str">
        <f>IF(C79="","",IF(_xlfn.IFNA(VLOOKUP(C79,BaseDatos[[#All],[Llave]:[Objetivo Geográfico]],12,0),"No encontrado")="","-",_xlfn.IFNA(VLOOKUP(C79,BaseDatos[[#All],[Llave]:[Objetivo Geográfico]],12,0),"-")))</f>
        <v/>
      </c>
      <c r="J79" s="2" t="str">
        <f>IF(C79="","",IF(_xlfn.IFNA(VLOOKUP(C79,BaseDatos[[#All],[Llave]:[Por Definir4]],14,0),"No encontrado")="","-",_xlfn.IFNA(VLOOKUP(C79,BaseDatos[[#All],[Llave]:[Objetivo Geográfico]],14,0),"-")))</f>
        <v/>
      </c>
      <c r="K79" s="2" t="str">
        <f>IF(C79="","",IF(_xlfn.IFNA(VLOOKUP(C79,BaseDatos[[#All],[Llave]:[Por Definir4]],15,0),"No encontrado")="","-",_xlfn.IFNA(VLOOKUP(C79,BaseDatos[[#All],[Llave]:[Objetivo Geográfico]],15,0),"-")))</f>
        <v/>
      </c>
      <c r="L79" s="2" t="str">
        <f>IF(C79="","",IF(_xlfn.IFNA(VLOOKUP(C79,BaseDatos[[#All],[Llave]:[Por Definir4]],16,0),"No encontrado")="","-",_xlfn.IFNA(VLOOKUP(C79,BaseDatos[[#All],[Llave]:[Objetivo Geográfico]],16,0),"-")))</f>
        <v/>
      </c>
      <c r="M79" s="2" t="str">
        <f>IF(C79="","",IF(_xlfn.IFNA(VLOOKUP(C79,BaseDatos[[#All],[Llave]:[Por Definir4]],17,0),"No encontrado")="","-",_xlfn.IFNA(VLOOKUP(C79,BaseDatos[[#All],[Llave]:[Objetivo Geográfico]],17,0),"-")))</f>
        <v/>
      </c>
    </row>
    <row r="80" spans="1:13" x14ac:dyDescent="0.35">
      <c r="A80" s="44"/>
      <c r="B80" s="46"/>
      <c r="C80" s="44"/>
      <c r="D80" s="46"/>
      <c r="E80" s="43" t="str">
        <f>IF(C80="","",IF(_xlfn.IFNA(VLOOKUP(C80,BaseDatos[[#All],[Llave]:[Objetivo Geográfico]],6,0),"No encontrado")="","-",_xlfn.IFNA(VLOOKUP(C80,BaseDatos[[#All],[Llave]:[Objetivo Geográfico]],6,0),"-")))</f>
        <v/>
      </c>
      <c r="F80" s="45" t="str">
        <f>IF(C80="","",IF(_xlfn.IFNA(VLOOKUP(C80,BaseDatos[[#All],[Llave]:[Por Definir4]],13,0),"No encontrado")="","-",_xlfn.IFNA(VLOOKUP(C80,BaseDatos[[#All],[Llave]:[Por Definir4]],13,0),"-")))</f>
        <v/>
      </c>
      <c r="G80" s="43" t="str">
        <f>IF(C80="","",IF(_xlfn.IFNA(VLOOKUP(C80,BaseDatos[[#All],[Llave]:[Objetivo Geográfico]],2,0),"No disponible en la Base de Datos")="","-",_xlfn.IFNA(VLOOKUP(C80,BaseDatos[[#All],[Llave]:[Objetivo Geográfico]],2,0),"No disponible en la Base de Datos")))</f>
        <v/>
      </c>
      <c r="H80" s="43" t="str">
        <f>IF(C80="","",IF(_xlfn.IFNA(VLOOKUP(C80,BaseDatos[[#All],[Llave]:[Objetivo Geográfico]],11,0),"No encontrado")="","-",_xlfn.IFNA(VLOOKUP(C80,BaseDatos[[#All],[Llave]:[Objetivo Geográfico]],11,0),"-")))</f>
        <v/>
      </c>
      <c r="I80" s="43" t="str">
        <f>IF(C80="","",IF(_xlfn.IFNA(VLOOKUP(C80,BaseDatos[[#All],[Llave]:[Objetivo Geográfico]],12,0),"No encontrado")="","-",_xlfn.IFNA(VLOOKUP(C80,BaseDatos[[#All],[Llave]:[Objetivo Geográfico]],12,0),"-")))</f>
        <v/>
      </c>
      <c r="J80" s="2" t="str">
        <f>IF(C80="","",IF(_xlfn.IFNA(VLOOKUP(C80,BaseDatos[[#All],[Llave]:[Por Definir4]],14,0),"No encontrado")="","-",_xlfn.IFNA(VLOOKUP(C80,BaseDatos[[#All],[Llave]:[Objetivo Geográfico]],14,0),"-")))</f>
        <v/>
      </c>
      <c r="K80" s="2" t="str">
        <f>IF(C80="","",IF(_xlfn.IFNA(VLOOKUP(C80,BaseDatos[[#All],[Llave]:[Por Definir4]],15,0),"No encontrado")="","-",_xlfn.IFNA(VLOOKUP(C80,BaseDatos[[#All],[Llave]:[Objetivo Geográfico]],15,0),"-")))</f>
        <v/>
      </c>
      <c r="L80" s="2" t="str">
        <f>IF(C80="","",IF(_xlfn.IFNA(VLOOKUP(C80,BaseDatos[[#All],[Llave]:[Por Definir4]],16,0),"No encontrado")="","-",_xlfn.IFNA(VLOOKUP(C80,BaseDatos[[#All],[Llave]:[Objetivo Geográfico]],16,0),"-")))</f>
        <v/>
      </c>
      <c r="M80" s="2" t="str">
        <f>IF(C80="","",IF(_xlfn.IFNA(VLOOKUP(C80,BaseDatos[[#All],[Llave]:[Por Definir4]],17,0),"No encontrado")="","-",_xlfn.IFNA(VLOOKUP(C80,BaseDatos[[#All],[Llave]:[Objetivo Geográfico]],17,0),"-")))</f>
        <v/>
      </c>
    </row>
    <row r="81" spans="1:13" x14ac:dyDescent="0.35">
      <c r="A81" s="44"/>
      <c r="B81" s="46"/>
      <c r="C81" s="44"/>
      <c r="D81" s="46"/>
      <c r="E81" s="43" t="str">
        <f>IF(C81="","",IF(_xlfn.IFNA(VLOOKUP(C81,BaseDatos[[#All],[Llave]:[Objetivo Geográfico]],6,0),"No encontrado")="","-",_xlfn.IFNA(VLOOKUP(C81,BaseDatos[[#All],[Llave]:[Objetivo Geográfico]],6,0),"-")))</f>
        <v/>
      </c>
      <c r="F81" s="45" t="str">
        <f>IF(C81="","",IF(_xlfn.IFNA(VLOOKUP(C81,BaseDatos[[#All],[Llave]:[Por Definir4]],13,0),"No encontrado")="","-",_xlfn.IFNA(VLOOKUP(C81,BaseDatos[[#All],[Llave]:[Por Definir4]],13,0),"-")))</f>
        <v/>
      </c>
      <c r="G81" s="43" t="str">
        <f>IF(C81="","",IF(_xlfn.IFNA(VLOOKUP(C81,BaseDatos[[#All],[Llave]:[Objetivo Geográfico]],2,0),"No disponible en la Base de Datos")="","-",_xlfn.IFNA(VLOOKUP(C81,BaseDatos[[#All],[Llave]:[Objetivo Geográfico]],2,0),"No disponible en la Base de Datos")))</f>
        <v/>
      </c>
      <c r="H81" s="43" t="str">
        <f>IF(C81="","",IF(_xlfn.IFNA(VLOOKUP(C81,BaseDatos[[#All],[Llave]:[Objetivo Geográfico]],11,0),"No encontrado")="","-",_xlfn.IFNA(VLOOKUP(C81,BaseDatos[[#All],[Llave]:[Objetivo Geográfico]],11,0),"-")))</f>
        <v/>
      </c>
      <c r="I81" s="43" t="str">
        <f>IF(C81="","",IF(_xlfn.IFNA(VLOOKUP(C81,BaseDatos[[#All],[Llave]:[Objetivo Geográfico]],12,0),"No encontrado")="","-",_xlfn.IFNA(VLOOKUP(C81,BaseDatos[[#All],[Llave]:[Objetivo Geográfico]],12,0),"-")))</f>
        <v/>
      </c>
      <c r="J81" s="2" t="str">
        <f>IF(C81="","",IF(_xlfn.IFNA(VLOOKUP(C81,BaseDatos[[#All],[Llave]:[Por Definir4]],14,0),"No encontrado")="","-",_xlfn.IFNA(VLOOKUP(C81,BaseDatos[[#All],[Llave]:[Objetivo Geográfico]],14,0),"-")))</f>
        <v/>
      </c>
      <c r="K81" s="2" t="str">
        <f>IF(C81="","",IF(_xlfn.IFNA(VLOOKUP(C81,BaseDatos[[#All],[Llave]:[Por Definir4]],15,0),"No encontrado")="","-",_xlfn.IFNA(VLOOKUP(C81,BaseDatos[[#All],[Llave]:[Objetivo Geográfico]],15,0),"-")))</f>
        <v/>
      </c>
      <c r="L81" s="2" t="str">
        <f>IF(C81="","",IF(_xlfn.IFNA(VLOOKUP(C81,BaseDatos[[#All],[Llave]:[Por Definir4]],16,0),"No encontrado")="","-",_xlfn.IFNA(VLOOKUP(C81,BaseDatos[[#All],[Llave]:[Objetivo Geográfico]],16,0),"-")))</f>
        <v/>
      </c>
      <c r="M81" s="2" t="str">
        <f>IF(C81="","",IF(_xlfn.IFNA(VLOOKUP(C81,BaseDatos[[#All],[Llave]:[Por Definir4]],17,0),"No encontrado")="","-",_xlfn.IFNA(VLOOKUP(C81,BaseDatos[[#All],[Llave]:[Objetivo Geográfico]],17,0),"-")))</f>
        <v/>
      </c>
    </row>
    <row r="82" spans="1:13" x14ac:dyDescent="0.35">
      <c r="A82" s="44"/>
      <c r="B82" s="46"/>
      <c r="C82" s="44"/>
      <c r="D82" s="46"/>
      <c r="E82" s="43" t="str">
        <f>IF(C82="","",IF(_xlfn.IFNA(VLOOKUP(C82,BaseDatos[[#All],[Llave]:[Objetivo Geográfico]],6,0),"No encontrado")="","-",_xlfn.IFNA(VLOOKUP(C82,BaseDatos[[#All],[Llave]:[Objetivo Geográfico]],6,0),"-")))</f>
        <v/>
      </c>
      <c r="F82" s="45" t="str">
        <f>IF(C82="","",IF(_xlfn.IFNA(VLOOKUP(C82,BaseDatos[[#All],[Llave]:[Por Definir4]],13,0),"No encontrado")="","-",_xlfn.IFNA(VLOOKUP(C82,BaseDatos[[#All],[Llave]:[Por Definir4]],13,0),"-")))</f>
        <v/>
      </c>
      <c r="G82" s="43" t="str">
        <f>IF(C82="","",IF(_xlfn.IFNA(VLOOKUP(C82,BaseDatos[[#All],[Llave]:[Objetivo Geográfico]],2,0),"No disponible en la Base de Datos")="","-",_xlfn.IFNA(VLOOKUP(C82,BaseDatos[[#All],[Llave]:[Objetivo Geográfico]],2,0),"No disponible en la Base de Datos")))</f>
        <v/>
      </c>
      <c r="H82" s="43" t="str">
        <f>IF(C82="","",IF(_xlfn.IFNA(VLOOKUP(C82,BaseDatos[[#All],[Llave]:[Objetivo Geográfico]],11,0),"No encontrado")="","-",_xlfn.IFNA(VLOOKUP(C82,BaseDatos[[#All],[Llave]:[Objetivo Geográfico]],11,0),"-")))</f>
        <v/>
      </c>
      <c r="I82" s="43" t="str">
        <f>IF(C82="","",IF(_xlfn.IFNA(VLOOKUP(C82,BaseDatos[[#All],[Llave]:[Objetivo Geográfico]],12,0),"No encontrado")="","-",_xlfn.IFNA(VLOOKUP(C82,BaseDatos[[#All],[Llave]:[Objetivo Geográfico]],12,0),"-")))</f>
        <v/>
      </c>
      <c r="J82" s="2" t="str">
        <f>IF(C82="","",IF(_xlfn.IFNA(VLOOKUP(C82,BaseDatos[[#All],[Llave]:[Por Definir4]],14,0),"No encontrado")="","-",_xlfn.IFNA(VLOOKUP(C82,BaseDatos[[#All],[Llave]:[Objetivo Geográfico]],14,0),"-")))</f>
        <v/>
      </c>
      <c r="K82" s="2" t="str">
        <f>IF(C82="","",IF(_xlfn.IFNA(VLOOKUP(C82,BaseDatos[[#All],[Llave]:[Por Definir4]],15,0),"No encontrado")="","-",_xlfn.IFNA(VLOOKUP(C82,BaseDatos[[#All],[Llave]:[Objetivo Geográfico]],15,0),"-")))</f>
        <v/>
      </c>
      <c r="L82" s="2" t="str">
        <f>IF(C82="","",IF(_xlfn.IFNA(VLOOKUP(C82,BaseDatos[[#All],[Llave]:[Por Definir4]],16,0),"No encontrado")="","-",_xlfn.IFNA(VLOOKUP(C82,BaseDatos[[#All],[Llave]:[Objetivo Geográfico]],16,0),"-")))</f>
        <v/>
      </c>
      <c r="M82" s="2" t="str">
        <f>IF(C82="","",IF(_xlfn.IFNA(VLOOKUP(C82,BaseDatos[[#All],[Llave]:[Por Definir4]],17,0),"No encontrado")="","-",_xlfn.IFNA(VLOOKUP(C82,BaseDatos[[#All],[Llave]:[Objetivo Geográfico]],17,0),"-")))</f>
        <v/>
      </c>
    </row>
    <row r="83" spans="1:13" x14ac:dyDescent="0.35">
      <c r="A83" s="44"/>
      <c r="B83" s="46"/>
      <c r="C83" s="44"/>
      <c r="D83" s="46"/>
      <c r="E83" s="43" t="str">
        <f>IF(C83="","",IF(_xlfn.IFNA(VLOOKUP(C83,BaseDatos[[#All],[Llave]:[Objetivo Geográfico]],6,0),"No encontrado")="","-",_xlfn.IFNA(VLOOKUP(C83,BaseDatos[[#All],[Llave]:[Objetivo Geográfico]],6,0),"-")))</f>
        <v/>
      </c>
      <c r="F83" s="45" t="str">
        <f>IF(C83="","",IF(_xlfn.IFNA(VLOOKUP(C83,BaseDatos[[#All],[Llave]:[Por Definir4]],13,0),"No encontrado")="","-",_xlfn.IFNA(VLOOKUP(C83,BaseDatos[[#All],[Llave]:[Por Definir4]],13,0),"-")))</f>
        <v/>
      </c>
      <c r="G83" s="43" t="str">
        <f>IF(C83="","",IF(_xlfn.IFNA(VLOOKUP(C83,BaseDatos[[#All],[Llave]:[Objetivo Geográfico]],2,0),"No disponible en la Base de Datos")="","-",_xlfn.IFNA(VLOOKUP(C83,BaseDatos[[#All],[Llave]:[Objetivo Geográfico]],2,0),"No disponible en la Base de Datos")))</f>
        <v/>
      </c>
      <c r="H83" s="43" t="str">
        <f>IF(C83="","",IF(_xlfn.IFNA(VLOOKUP(C83,BaseDatos[[#All],[Llave]:[Objetivo Geográfico]],11,0),"No encontrado")="","-",_xlfn.IFNA(VLOOKUP(C83,BaseDatos[[#All],[Llave]:[Objetivo Geográfico]],11,0),"-")))</f>
        <v/>
      </c>
      <c r="I83" s="43" t="str">
        <f>IF(C83="","",IF(_xlfn.IFNA(VLOOKUP(C83,BaseDatos[[#All],[Llave]:[Objetivo Geográfico]],12,0),"No encontrado")="","-",_xlfn.IFNA(VLOOKUP(C83,BaseDatos[[#All],[Llave]:[Objetivo Geográfico]],12,0),"-")))</f>
        <v/>
      </c>
      <c r="J83" s="2" t="str">
        <f>IF(C83="","",IF(_xlfn.IFNA(VLOOKUP(C83,BaseDatos[[#All],[Llave]:[Por Definir4]],14,0),"No encontrado")="","-",_xlfn.IFNA(VLOOKUP(C83,BaseDatos[[#All],[Llave]:[Objetivo Geográfico]],14,0),"-")))</f>
        <v/>
      </c>
      <c r="K83" s="2" t="str">
        <f>IF(C83="","",IF(_xlfn.IFNA(VLOOKUP(C83,BaseDatos[[#All],[Llave]:[Por Definir4]],15,0),"No encontrado")="","-",_xlfn.IFNA(VLOOKUP(C83,BaseDatos[[#All],[Llave]:[Objetivo Geográfico]],15,0),"-")))</f>
        <v/>
      </c>
      <c r="L83" s="2" t="str">
        <f>IF(C83="","",IF(_xlfn.IFNA(VLOOKUP(C83,BaseDatos[[#All],[Llave]:[Por Definir4]],16,0),"No encontrado")="","-",_xlfn.IFNA(VLOOKUP(C83,BaseDatos[[#All],[Llave]:[Objetivo Geográfico]],16,0),"-")))</f>
        <v/>
      </c>
      <c r="M83" s="2" t="str">
        <f>IF(C83="","",IF(_xlfn.IFNA(VLOOKUP(C83,BaseDatos[[#All],[Llave]:[Por Definir4]],17,0),"No encontrado")="","-",_xlfn.IFNA(VLOOKUP(C83,BaseDatos[[#All],[Llave]:[Objetivo Geográfico]],17,0),"-")))</f>
        <v/>
      </c>
    </row>
    <row r="84" spans="1:13" x14ac:dyDescent="0.35">
      <c r="A84" s="44"/>
      <c r="B84" s="46"/>
      <c r="C84" s="44"/>
      <c r="D84" s="46"/>
      <c r="E84" s="43" t="str">
        <f>IF(C84="","",IF(_xlfn.IFNA(VLOOKUP(C84,BaseDatos[[#All],[Llave]:[Objetivo Geográfico]],6,0),"No encontrado")="","-",_xlfn.IFNA(VLOOKUP(C84,BaseDatos[[#All],[Llave]:[Objetivo Geográfico]],6,0),"-")))</f>
        <v/>
      </c>
      <c r="F84" s="45" t="str">
        <f>IF(C84="","",IF(_xlfn.IFNA(VLOOKUP(C84,BaseDatos[[#All],[Llave]:[Por Definir4]],13,0),"No encontrado")="","-",_xlfn.IFNA(VLOOKUP(C84,BaseDatos[[#All],[Llave]:[Por Definir4]],13,0),"-")))</f>
        <v/>
      </c>
      <c r="G84" s="43" t="str">
        <f>IF(C84="","",IF(_xlfn.IFNA(VLOOKUP(C84,BaseDatos[[#All],[Llave]:[Objetivo Geográfico]],2,0),"No disponible en la Base de Datos")="","-",_xlfn.IFNA(VLOOKUP(C84,BaseDatos[[#All],[Llave]:[Objetivo Geográfico]],2,0),"No disponible en la Base de Datos")))</f>
        <v/>
      </c>
      <c r="H84" s="43" t="str">
        <f>IF(C84="","",IF(_xlfn.IFNA(VLOOKUP(C84,BaseDatos[[#All],[Llave]:[Objetivo Geográfico]],11,0),"No encontrado")="","-",_xlfn.IFNA(VLOOKUP(C84,BaseDatos[[#All],[Llave]:[Objetivo Geográfico]],11,0),"-")))</f>
        <v/>
      </c>
      <c r="I84" s="43" t="str">
        <f>IF(C84="","",IF(_xlfn.IFNA(VLOOKUP(C84,BaseDatos[[#All],[Llave]:[Objetivo Geográfico]],12,0),"No encontrado")="","-",_xlfn.IFNA(VLOOKUP(C84,BaseDatos[[#All],[Llave]:[Objetivo Geográfico]],12,0),"-")))</f>
        <v/>
      </c>
      <c r="J84" s="2" t="str">
        <f>IF(C84="","",IF(_xlfn.IFNA(VLOOKUP(C84,BaseDatos[[#All],[Llave]:[Por Definir4]],14,0),"No encontrado")="","-",_xlfn.IFNA(VLOOKUP(C84,BaseDatos[[#All],[Llave]:[Objetivo Geográfico]],14,0),"-")))</f>
        <v/>
      </c>
      <c r="K84" s="2" t="str">
        <f>IF(C84="","",IF(_xlfn.IFNA(VLOOKUP(C84,BaseDatos[[#All],[Llave]:[Por Definir4]],15,0),"No encontrado")="","-",_xlfn.IFNA(VLOOKUP(C84,BaseDatos[[#All],[Llave]:[Objetivo Geográfico]],15,0),"-")))</f>
        <v/>
      </c>
      <c r="L84" s="2" t="str">
        <f>IF(C84="","",IF(_xlfn.IFNA(VLOOKUP(C84,BaseDatos[[#All],[Llave]:[Por Definir4]],16,0),"No encontrado")="","-",_xlfn.IFNA(VLOOKUP(C84,BaseDatos[[#All],[Llave]:[Objetivo Geográfico]],16,0),"-")))</f>
        <v/>
      </c>
      <c r="M84" s="2" t="str">
        <f>IF(C84="","",IF(_xlfn.IFNA(VLOOKUP(C84,BaseDatos[[#All],[Llave]:[Por Definir4]],17,0),"No encontrado")="","-",_xlfn.IFNA(VLOOKUP(C84,BaseDatos[[#All],[Llave]:[Objetivo Geográfico]],17,0),"-")))</f>
        <v/>
      </c>
    </row>
    <row r="85" spans="1:13" x14ac:dyDescent="0.35">
      <c r="A85" s="44"/>
      <c r="B85" s="46"/>
      <c r="C85" s="44"/>
      <c r="D85" s="46"/>
      <c r="E85" s="43" t="str">
        <f>IF(C85="","",IF(_xlfn.IFNA(VLOOKUP(C85,BaseDatos[[#All],[Llave]:[Objetivo Geográfico]],6,0),"No encontrado")="","-",_xlfn.IFNA(VLOOKUP(C85,BaseDatos[[#All],[Llave]:[Objetivo Geográfico]],6,0),"-")))</f>
        <v/>
      </c>
      <c r="F85" s="45" t="str">
        <f>IF(C85="","",IF(_xlfn.IFNA(VLOOKUP(C85,BaseDatos[[#All],[Llave]:[Por Definir4]],13,0),"No encontrado")="","-",_xlfn.IFNA(VLOOKUP(C85,BaseDatos[[#All],[Llave]:[Por Definir4]],13,0),"-")))</f>
        <v/>
      </c>
      <c r="G85" s="43" t="str">
        <f>IF(C85="","",IF(_xlfn.IFNA(VLOOKUP(C85,BaseDatos[[#All],[Llave]:[Objetivo Geográfico]],2,0),"No disponible en la Base de Datos")="","-",_xlfn.IFNA(VLOOKUP(C85,BaseDatos[[#All],[Llave]:[Objetivo Geográfico]],2,0),"No disponible en la Base de Datos")))</f>
        <v/>
      </c>
      <c r="H85" s="43" t="str">
        <f>IF(C85="","",IF(_xlfn.IFNA(VLOOKUP(C85,BaseDatos[[#All],[Llave]:[Objetivo Geográfico]],11,0),"No encontrado")="","-",_xlfn.IFNA(VLOOKUP(C85,BaseDatos[[#All],[Llave]:[Objetivo Geográfico]],11,0),"-")))</f>
        <v/>
      </c>
      <c r="I85" s="43" t="str">
        <f>IF(C85="","",IF(_xlfn.IFNA(VLOOKUP(C85,BaseDatos[[#All],[Llave]:[Objetivo Geográfico]],12,0),"No encontrado")="","-",_xlfn.IFNA(VLOOKUP(C85,BaseDatos[[#All],[Llave]:[Objetivo Geográfico]],12,0),"-")))</f>
        <v/>
      </c>
      <c r="J85" s="2" t="str">
        <f>IF(C85="","",IF(_xlfn.IFNA(VLOOKUP(C85,BaseDatos[[#All],[Llave]:[Por Definir4]],14,0),"No encontrado")="","-",_xlfn.IFNA(VLOOKUP(C85,BaseDatos[[#All],[Llave]:[Objetivo Geográfico]],14,0),"-")))</f>
        <v/>
      </c>
      <c r="K85" s="2" t="str">
        <f>IF(C85="","",IF(_xlfn.IFNA(VLOOKUP(C85,BaseDatos[[#All],[Llave]:[Por Definir4]],15,0),"No encontrado")="","-",_xlfn.IFNA(VLOOKUP(C85,BaseDatos[[#All],[Llave]:[Objetivo Geográfico]],15,0),"-")))</f>
        <v/>
      </c>
      <c r="L85" s="2" t="str">
        <f>IF(C85="","",IF(_xlfn.IFNA(VLOOKUP(C85,BaseDatos[[#All],[Llave]:[Por Definir4]],16,0),"No encontrado")="","-",_xlfn.IFNA(VLOOKUP(C85,BaseDatos[[#All],[Llave]:[Objetivo Geográfico]],16,0),"-")))</f>
        <v/>
      </c>
      <c r="M85" s="2" t="str">
        <f>IF(C85="","",IF(_xlfn.IFNA(VLOOKUP(C85,BaseDatos[[#All],[Llave]:[Por Definir4]],17,0),"No encontrado")="","-",_xlfn.IFNA(VLOOKUP(C85,BaseDatos[[#All],[Llave]:[Objetivo Geográfico]],17,0),"-")))</f>
        <v/>
      </c>
    </row>
    <row r="86" spans="1:13" x14ac:dyDescent="0.35">
      <c r="A86" s="44"/>
      <c r="B86" s="46"/>
      <c r="C86" s="44"/>
      <c r="D86" s="46"/>
      <c r="E86" s="43" t="str">
        <f>IF(C86="","",IF(_xlfn.IFNA(VLOOKUP(C86,BaseDatos[[#All],[Llave]:[Objetivo Geográfico]],6,0),"No encontrado")="","-",_xlfn.IFNA(VLOOKUP(C86,BaseDatos[[#All],[Llave]:[Objetivo Geográfico]],6,0),"-")))</f>
        <v/>
      </c>
      <c r="F86" s="45" t="str">
        <f>IF(C86="","",IF(_xlfn.IFNA(VLOOKUP(C86,BaseDatos[[#All],[Llave]:[Por Definir4]],13,0),"No encontrado")="","-",_xlfn.IFNA(VLOOKUP(C86,BaseDatos[[#All],[Llave]:[Por Definir4]],13,0),"-")))</f>
        <v/>
      </c>
      <c r="G86" s="43" t="str">
        <f>IF(C86="","",IF(_xlfn.IFNA(VLOOKUP(C86,BaseDatos[[#All],[Llave]:[Objetivo Geográfico]],2,0),"No disponible en la Base de Datos")="","-",_xlfn.IFNA(VLOOKUP(C86,BaseDatos[[#All],[Llave]:[Objetivo Geográfico]],2,0),"No disponible en la Base de Datos")))</f>
        <v/>
      </c>
      <c r="H86" s="43" t="str">
        <f>IF(C86="","",IF(_xlfn.IFNA(VLOOKUP(C86,BaseDatos[[#All],[Llave]:[Objetivo Geográfico]],11,0),"No encontrado")="","-",_xlfn.IFNA(VLOOKUP(C86,BaseDatos[[#All],[Llave]:[Objetivo Geográfico]],11,0),"-")))</f>
        <v/>
      </c>
      <c r="I86" s="43" t="str">
        <f>IF(C86="","",IF(_xlfn.IFNA(VLOOKUP(C86,BaseDatos[[#All],[Llave]:[Objetivo Geográfico]],12,0),"No encontrado")="","-",_xlfn.IFNA(VLOOKUP(C86,BaseDatos[[#All],[Llave]:[Objetivo Geográfico]],12,0),"-")))</f>
        <v/>
      </c>
      <c r="J86" s="2" t="str">
        <f>IF(C86="","",IF(_xlfn.IFNA(VLOOKUP(C86,BaseDatos[[#All],[Llave]:[Por Definir4]],14,0),"No encontrado")="","-",_xlfn.IFNA(VLOOKUP(C86,BaseDatos[[#All],[Llave]:[Objetivo Geográfico]],14,0),"-")))</f>
        <v/>
      </c>
      <c r="K86" s="2" t="str">
        <f>IF(C86="","",IF(_xlfn.IFNA(VLOOKUP(C86,BaseDatos[[#All],[Llave]:[Por Definir4]],15,0),"No encontrado")="","-",_xlfn.IFNA(VLOOKUP(C86,BaseDatos[[#All],[Llave]:[Objetivo Geográfico]],15,0),"-")))</f>
        <v/>
      </c>
      <c r="L86" s="2" t="str">
        <f>IF(C86="","",IF(_xlfn.IFNA(VLOOKUP(C86,BaseDatos[[#All],[Llave]:[Por Definir4]],16,0),"No encontrado")="","-",_xlfn.IFNA(VLOOKUP(C86,BaseDatos[[#All],[Llave]:[Objetivo Geográfico]],16,0),"-")))</f>
        <v/>
      </c>
      <c r="M86" s="2" t="str">
        <f>IF(C86="","",IF(_xlfn.IFNA(VLOOKUP(C86,BaseDatos[[#All],[Llave]:[Por Definir4]],17,0),"No encontrado")="","-",_xlfn.IFNA(VLOOKUP(C86,BaseDatos[[#All],[Llave]:[Objetivo Geográfico]],17,0),"-")))</f>
        <v/>
      </c>
    </row>
    <row r="87" spans="1:13" x14ac:dyDescent="0.35">
      <c r="A87" s="44"/>
      <c r="B87" s="46"/>
      <c r="C87" s="44"/>
      <c r="D87" s="46"/>
      <c r="E87" s="43" t="str">
        <f>IF(C87="","",IF(_xlfn.IFNA(VLOOKUP(C87,BaseDatos[[#All],[Llave]:[Objetivo Geográfico]],6,0),"No encontrado")="","-",_xlfn.IFNA(VLOOKUP(C87,BaseDatos[[#All],[Llave]:[Objetivo Geográfico]],6,0),"-")))</f>
        <v/>
      </c>
      <c r="F87" s="45" t="str">
        <f>IF(C87="","",IF(_xlfn.IFNA(VLOOKUP(C87,BaseDatos[[#All],[Llave]:[Por Definir4]],13,0),"No encontrado")="","-",_xlfn.IFNA(VLOOKUP(C87,BaseDatos[[#All],[Llave]:[Por Definir4]],13,0),"-")))</f>
        <v/>
      </c>
      <c r="G87" s="43" t="str">
        <f>IF(C87="","",IF(_xlfn.IFNA(VLOOKUP(C87,BaseDatos[[#All],[Llave]:[Objetivo Geográfico]],2,0),"No disponible en la Base de Datos")="","-",_xlfn.IFNA(VLOOKUP(C87,BaseDatos[[#All],[Llave]:[Objetivo Geográfico]],2,0),"No disponible en la Base de Datos")))</f>
        <v/>
      </c>
      <c r="H87" s="43" t="str">
        <f>IF(C87="","",IF(_xlfn.IFNA(VLOOKUP(C87,BaseDatos[[#All],[Llave]:[Objetivo Geográfico]],11,0),"No encontrado")="","-",_xlfn.IFNA(VLOOKUP(C87,BaseDatos[[#All],[Llave]:[Objetivo Geográfico]],11,0),"-")))</f>
        <v/>
      </c>
      <c r="I87" s="43" t="str">
        <f>IF(C87="","",IF(_xlfn.IFNA(VLOOKUP(C87,BaseDatos[[#All],[Llave]:[Objetivo Geográfico]],12,0),"No encontrado")="","-",_xlfn.IFNA(VLOOKUP(C87,BaseDatos[[#All],[Llave]:[Objetivo Geográfico]],12,0),"-")))</f>
        <v/>
      </c>
      <c r="J87" s="2" t="str">
        <f>IF(C87="","",IF(_xlfn.IFNA(VLOOKUP(C87,BaseDatos[[#All],[Llave]:[Por Definir4]],14,0),"No encontrado")="","-",_xlfn.IFNA(VLOOKUP(C87,BaseDatos[[#All],[Llave]:[Objetivo Geográfico]],14,0),"-")))</f>
        <v/>
      </c>
      <c r="K87" s="2" t="str">
        <f>IF(C87="","",IF(_xlfn.IFNA(VLOOKUP(C87,BaseDatos[[#All],[Llave]:[Por Definir4]],15,0),"No encontrado")="","-",_xlfn.IFNA(VLOOKUP(C87,BaseDatos[[#All],[Llave]:[Objetivo Geográfico]],15,0),"-")))</f>
        <v/>
      </c>
      <c r="L87" s="2" t="str">
        <f>IF(C87="","",IF(_xlfn.IFNA(VLOOKUP(C87,BaseDatos[[#All],[Llave]:[Por Definir4]],16,0),"No encontrado")="","-",_xlfn.IFNA(VLOOKUP(C87,BaseDatos[[#All],[Llave]:[Objetivo Geográfico]],16,0),"-")))</f>
        <v/>
      </c>
      <c r="M87" s="2" t="str">
        <f>IF(C87="","",IF(_xlfn.IFNA(VLOOKUP(C87,BaseDatos[[#All],[Llave]:[Por Definir4]],17,0),"No encontrado")="","-",_xlfn.IFNA(VLOOKUP(C87,BaseDatos[[#All],[Llave]:[Objetivo Geográfico]],17,0),"-")))</f>
        <v/>
      </c>
    </row>
    <row r="88" spans="1:13" x14ac:dyDescent="0.35">
      <c r="A88" s="44"/>
      <c r="B88" s="46"/>
      <c r="C88" s="44"/>
      <c r="D88" s="46"/>
      <c r="E88" s="43" t="str">
        <f>IF(C88="","",IF(_xlfn.IFNA(VLOOKUP(C88,BaseDatos[[#All],[Llave]:[Objetivo Geográfico]],6,0),"No encontrado")="","-",_xlfn.IFNA(VLOOKUP(C88,BaseDatos[[#All],[Llave]:[Objetivo Geográfico]],6,0),"-")))</f>
        <v/>
      </c>
      <c r="F88" s="45" t="str">
        <f>IF(C88="","",IF(_xlfn.IFNA(VLOOKUP(C88,BaseDatos[[#All],[Llave]:[Por Definir4]],13,0),"No encontrado")="","-",_xlfn.IFNA(VLOOKUP(C88,BaseDatos[[#All],[Llave]:[Por Definir4]],13,0),"-")))</f>
        <v/>
      </c>
      <c r="G88" s="43" t="str">
        <f>IF(C88="","",IF(_xlfn.IFNA(VLOOKUP(C88,BaseDatos[[#All],[Llave]:[Objetivo Geográfico]],2,0),"No disponible en la Base de Datos")="","-",_xlfn.IFNA(VLOOKUP(C88,BaseDatos[[#All],[Llave]:[Objetivo Geográfico]],2,0),"No disponible en la Base de Datos")))</f>
        <v/>
      </c>
      <c r="H88" s="43" t="str">
        <f>IF(C88="","",IF(_xlfn.IFNA(VLOOKUP(C88,BaseDatos[[#All],[Llave]:[Objetivo Geográfico]],11,0),"No encontrado")="","-",_xlfn.IFNA(VLOOKUP(C88,BaseDatos[[#All],[Llave]:[Objetivo Geográfico]],11,0),"-")))</f>
        <v/>
      </c>
      <c r="I88" s="43" t="str">
        <f>IF(C88="","",IF(_xlfn.IFNA(VLOOKUP(C88,BaseDatos[[#All],[Llave]:[Objetivo Geográfico]],12,0),"No encontrado")="","-",_xlfn.IFNA(VLOOKUP(C88,BaseDatos[[#All],[Llave]:[Objetivo Geográfico]],12,0),"-")))</f>
        <v/>
      </c>
      <c r="J88" s="2" t="str">
        <f>IF(C88="","",IF(_xlfn.IFNA(VLOOKUP(C88,BaseDatos[[#All],[Llave]:[Por Definir4]],14,0),"No encontrado")="","-",_xlfn.IFNA(VLOOKUP(C88,BaseDatos[[#All],[Llave]:[Objetivo Geográfico]],14,0),"-")))</f>
        <v/>
      </c>
      <c r="K88" s="2" t="str">
        <f>IF(C88="","",IF(_xlfn.IFNA(VLOOKUP(C88,BaseDatos[[#All],[Llave]:[Por Definir4]],15,0),"No encontrado")="","-",_xlfn.IFNA(VLOOKUP(C88,BaseDatos[[#All],[Llave]:[Objetivo Geográfico]],15,0),"-")))</f>
        <v/>
      </c>
      <c r="L88" s="2" t="str">
        <f>IF(C88="","",IF(_xlfn.IFNA(VLOOKUP(C88,BaseDatos[[#All],[Llave]:[Por Definir4]],16,0),"No encontrado")="","-",_xlfn.IFNA(VLOOKUP(C88,BaseDatos[[#All],[Llave]:[Objetivo Geográfico]],16,0),"-")))</f>
        <v/>
      </c>
      <c r="M88" s="2" t="str">
        <f>IF(C88="","",IF(_xlfn.IFNA(VLOOKUP(C88,BaseDatos[[#All],[Llave]:[Por Definir4]],17,0),"No encontrado")="","-",_xlfn.IFNA(VLOOKUP(C88,BaseDatos[[#All],[Llave]:[Objetivo Geográfico]],17,0),"-")))</f>
        <v/>
      </c>
    </row>
    <row r="89" spans="1:13" x14ac:dyDescent="0.35">
      <c r="A89" s="44"/>
      <c r="B89" s="46"/>
      <c r="C89" s="44"/>
      <c r="D89" s="46"/>
      <c r="E89" s="43" t="str">
        <f>IF(C89="","",IF(_xlfn.IFNA(VLOOKUP(C89,BaseDatos[[#All],[Llave]:[Objetivo Geográfico]],6,0),"No encontrado")="","-",_xlfn.IFNA(VLOOKUP(C89,BaseDatos[[#All],[Llave]:[Objetivo Geográfico]],6,0),"-")))</f>
        <v/>
      </c>
      <c r="F89" s="45" t="str">
        <f>IF(C89="","",IF(_xlfn.IFNA(VLOOKUP(C89,BaseDatos[[#All],[Llave]:[Por Definir4]],13,0),"No encontrado")="","-",_xlfn.IFNA(VLOOKUP(C89,BaseDatos[[#All],[Llave]:[Por Definir4]],13,0),"-")))</f>
        <v/>
      </c>
      <c r="G89" s="43" t="str">
        <f>IF(C89="","",IF(_xlfn.IFNA(VLOOKUP(C89,BaseDatos[[#All],[Llave]:[Objetivo Geográfico]],2,0),"No disponible en la Base de Datos")="","-",_xlfn.IFNA(VLOOKUP(C89,BaseDatos[[#All],[Llave]:[Objetivo Geográfico]],2,0),"No disponible en la Base de Datos")))</f>
        <v/>
      </c>
      <c r="H89" s="43" t="str">
        <f>IF(C89="","",IF(_xlfn.IFNA(VLOOKUP(C89,BaseDatos[[#All],[Llave]:[Objetivo Geográfico]],11,0),"No encontrado")="","-",_xlfn.IFNA(VLOOKUP(C89,BaseDatos[[#All],[Llave]:[Objetivo Geográfico]],11,0),"-")))</f>
        <v/>
      </c>
      <c r="I89" s="43" t="str">
        <f>IF(C89="","",IF(_xlfn.IFNA(VLOOKUP(C89,BaseDatos[[#All],[Llave]:[Objetivo Geográfico]],12,0),"No encontrado")="","-",_xlfn.IFNA(VLOOKUP(C89,BaseDatos[[#All],[Llave]:[Objetivo Geográfico]],12,0),"-")))</f>
        <v/>
      </c>
      <c r="J89" s="2" t="str">
        <f>IF(C89="","",IF(_xlfn.IFNA(VLOOKUP(C89,BaseDatos[[#All],[Llave]:[Por Definir4]],14,0),"No encontrado")="","-",_xlfn.IFNA(VLOOKUP(C89,BaseDatos[[#All],[Llave]:[Objetivo Geográfico]],14,0),"-")))</f>
        <v/>
      </c>
      <c r="K89" s="2" t="str">
        <f>IF(C89="","",IF(_xlfn.IFNA(VLOOKUP(C89,BaseDatos[[#All],[Llave]:[Por Definir4]],15,0),"No encontrado")="","-",_xlfn.IFNA(VLOOKUP(C89,BaseDatos[[#All],[Llave]:[Objetivo Geográfico]],15,0),"-")))</f>
        <v/>
      </c>
      <c r="L89" s="2" t="str">
        <f>IF(C89="","",IF(_xlfn.IFNA(VLOOKUP(C89,BaseDatos[[#All],[Llave]:[Por Definir4]],16,0),"No encontrado")="","-",_xlfn.IFNA(VLOOKUP(C89,BaseDatos[[#All],[Llave]:[Objetivo Geográfico]],16,0),"-")))</f>
        <v/>
      </c>
      <c r="M89" s="2" t="str">
        <f>IF(C89="","",IF(_xlfn.IFNA(VLOOKUP(C89,BaseDatos[[#All],[Llave]:[Por Definir4]],17,0),"No encontrado")="","-",_xlfn.IFNA(VLOOKUP(C89,BaseDatos[[#All],[Llave]:[Objetivo Geográfico]],17,0),"-")))</f>
        <v/>
      </c>
    </row>
    <row r="90" spans="1:13" x14ac:dyDescent="0.35">
      <c r="A90" s="44"/>
      <c r="B90" s="46"/>
      <c r="C90" s="44"/>
      <c r="D90" s="46"/>
      <c r="E90" s="43" t="str">
        <f>IF(C90="","",IF(_xlfn.IFNA(VLOOKUP(C90,BaseDatos[[#All],[Llave]:[Objetivo Geográfico]],6,0),"No encontrado")="","-",_xlfn.IFNA(VLOOKUP(C90,BaseDatos[[#All],[Llave]:[Objetivo Geográfico]],6,0),"-")))</f>
        <v/>
      </c>
      <c r="F90" s="45" t="str">
        <f>IF(C90="","",IF(_xlfn.IFNA(VLOOKUP(C90,BaseDatos[[#All],[Llave]:[Por Definir4]],13,0),"No encontrado")="","-",_xlfn.IFNA(VLOOKUP(C90,BaseDatos[[#All],[Llave]:[Por Definir4]],13,0),"-")))</f>
        <v/>
      </c>
      <c r="G90" s="43" t="str">
        <f>IF(C90="","",IF(_xlfn.IFNA(VLOOKUP(C90,BaseDatos[[#All],[Llave]:[Objetivo Geográfico]],2,0),"No disponible en la Base de Datos")="","-",_xlfn.IFNA(VLOOKUP(C90,BaseDatos[[#All],[Llave]:[Objetivo Geográfico]],2,0),"No disponible en la Base de Datos")))</f>
        <v/>
      </c>
      <c r="H90" s="43" t="str">
        <f>IF(C90="","",IF(_xlfn.IFNA(VLOOKUP(C90,BaseDatos[[#All],[Llave]:[Objetivo Geográfico]],11,0),"No encontrado")="","-",_xlfn.IFNA(VLOOKUP(C90,BaseDatos[[#All],[Llave]:[Objetivo Geográfico]],11,0),"-")))</f>
        <v/>
      </c>
      <c r="I90" s="43" t="str">
        <f>IF(C90="","",IF(_xlfn.IFNA(VLOOKUP(C90,BaseDatos[[#All],[Llave]:[Objetivo Geográfico]],12,0),"No encontrado")="","-",_xlfn.IFNA(VLOOKUP(C90,BaseDatos[[#All],[Llave]:[Objetivo Geográfico]],12,0),"-")))</f>
        <v/>
      </c>
      <c r="J90" s="2" t="str">
        <f>IF(C90="","",IF(_xlfn.IFNA(VLOOKUP(C90,BaseDatos[[#All],[Llave]:[Por Definir4]],14,0),"No encontrado")="","-",_xlfn.IFNA(VLOOKUP(C90,BaseDatos[[#All],[Llave]:[Objetivo Geográfico]],14,0),"-")))</f>
        <v/>
      </c>
      <c r="K90" s="2" t="str">
        <f>IF(C90="","",IF(_xlfn.IFNA(VLOOKUP(C90,BaseDatos[[#All],[Llave]:[Por Definir4]],15,0),"No encontrado")="","-",_xlfn.IFNA(VLOOKUP(C90,BaseDatos[[#All],[Llave]:[Objetivo Geográfico]],15,0),"-")))</f>
        <v/>
      </c>
      <c r="L90" s="2" t="str">
        <f>IF(C90="","",IF(_xlfn.IFNA(VLOOKUP(C90,BaseDatos[[#All],[Llave]:[Por Definir4]],16,0),"No encontrado")="","-",_xlfn.IFNA(VLOOKUP(C90,BaseDatos[[#All],[Llave]:[Objetivo Geográfico]],16,0),"-")))</f>
        <v/>
      </c>
      <c r="M90" s="2" t="str">
        <f>IF(C90="","",IF(_xlfn.IFNA(VLOOKUP(C90,BaseDatos[[#All],[Llave]:[Por Definir4]],17,0),"No encontrado")="","-",_xlfn.IFNA(VLOOKUP(C90,BaseDatos[[#All],[Llave]:[Objetivo Geográfico]],17,0),"-")))</f>
        <v/>
      </c>
    </row>
    <row r="91" spans="1:13" x14ac:dyDescent="0.35">
      <c r="A91" s="44"/>
      <c r="B91" s="46"/>
      <c r="C91" s="44"/>
      <c r="D91" s="46"/>
      <c r="E91" s="43" t="str">
        <f>IF(C91="","",IF(_xlfn.IFNA(VLOOKUP(C91,BaseDatos[[#All],[Llave]:[Objetivo Geográfico]],6,0),"No encontrado")="","-",_xlfn.IFNA(VLOOKUP(C91,BaseDatos[[#All],[Llave]:[Objetivo Geográfico]],6,0),"-")))</f>
        <v/>
      </c>
      <c r="F91" s="45" t="str">
        <f>IF(C91="","",IF(_xlfn.IFNA(VLOOKUP(C91,BaseDatos[[#All],[Llave]:[Por Definir4]],13,0),"No encontrado")="","-",_xlfn.IFNA(VLOOKUP(C91,BaseDatos[[#All],[Llave]:[Por Definir4]],13,0),"-")))</f>
        <v/>
      </c>
      <c r="G91" s="43" t="str">
        <f>IF(C91="","",IF(_xlfn.IFNA(VLOOKUP(C91,BaseDatos[[#All],[Llave]:[Objetivo Geográfico]],2,0),"No disponible en la Base de Datos")="","-",_xlfn.IFNA(VLOOKUP(C91,BaseDatos[[#All],[Llave]:[Objetivo Geográfico]],2,0),"No disponible en la Base de Datos")))</f>
        <v/>
      </c>
      <c r="H91" s="43" t="str">
        <f>IF(C91="","",IF(_xlfn.IFNA(VLOOKUP(C91,BaseDatos[[#All],[Llave]:[Objetivo Geográfico]],11,0),"No encontrado")="","-",_xlfn.IFNA(VLOOKUP(C91,BaseDatos[[#All],[Llave]:[Objetivo Geográfico]],11,0),"-")))</f>
        <v/>
      </c>
      <c r="I91" s="43" t="str">
        <f>IF(C91="","",IF(_xlfn.IFNA(VLOOKUP(C91,BaseDatos[[#All],[Llave]:[Objetivo Geográfico]],12,0),"No encontrado")="","-",_xlfn.IFNA(VLOOKUP(C91,BaseDatos[[#All],[Llave]:[Objetivo Geográfico]],12,0),"-")))</f>
        <v/>
      </c>
      <c r="J91" s="2" t="str">
        <f>IF(C91="","",IF(_xlfn.IFNA(VLOOKUP(C91,BaseDatos[[#All],[Llave]:[Por Definir4]],14,0),"No encontrado")="","-",_xlfn.IFNA(VLOOKUP(C91,BaseDatos[[#All],[Llave]:[Objetivo Geográfico]],14,0),"-")))</f>
        <v/>
      </c>
      <c r="K91" s="2" t="str">
        <f>IF(C91="","",IF(_xlfn.IFNA(VLOOKUP(C91,BaseDatos[[#All],[Llave]:[Por Definir4]],15,0),"No encontrado")="","-",_xlfn.IFNA(VLOOKUP(C91,BaseDatos[[#All],[Llave]:[Objetivo Geográfico]],15,0),"-")))</f>
        <v/>
      </c>
      <c r="L91" s="2" t="str">
        <f>IF(C91="","",IF(_xlfn.IFNA(VLOOKUP(C91,BaseDatos[[#All],[Llave]:[Por Definir4]],16,0),"No encontrado")="","-",_xlfn.IFNA(VLOOKUP(C91,BaseDatos[[#All],[Llave]:[Objetivo Geográfico]],16,0),"-")))</f>
        <v/>
      </c>
      <c r="M91" s="2" t="str">
        <f>IF(C91="","",IF(_xlfn.IFNA(VLOOKUP(C91,BaseDatos[[#All],[Llave]:[Por Definir4]],17,0),"No encontrado")="","-",_xlfn.IFNA(VLOOKUP(C91,BaseDatos[[#All],[Llave]:[Objetivo Geográfico]],17,0),"-")))</f>
        <v/>
      </c>
    </row>
    <row r="92" spans="1:13" x14ac:dyDescent="0.35">
      <c r="A92" s="44"/>
      <c r="B92" s="46"/>
      <c r="C92" s="44"/>
      <c r="D92" s="46"/>
      <c r="E92" s="43" t="str">
        <f>IF(C92="","",IF(_xlfn.IFNA(VLOOKUP(C92,BaseDatos[[#All],[Llave]:[Objetivo Geográfico]],6,0),"No encontrado")="","-",_xlfn.IFNA(VLOOKUP(C92,BaseDatos[[#All],[Llave]:[Objetivo Geográfico]],6,0),"-")))</f>
        <v/>
      </c>
      <c r="F92" s="45" t="str">
        <f>IF(C92="","",IF(_xlfn.IFNA(VLOOKUP(C92,BaseDatos[[#All],[Llave]:[Por Definir4]],13,0),"No encontrado")="","-",_xlfn.IFNA(VLOOKUP(C92,BaseDatos[[#All],[Llave]:[Por Definir4]],13,0),"-")))</f>
        <v/>
      </c>
      <c r="G92" s="43" t="str">
        <f>IF(C92="","",IF(_xlfn.IFNA(VLOOKUP(C92,BaseDatos[[#All],[Llave]:[Objetivo Geográfico]],2,0),"No disponible en la Base de Datos")="","-",_xlfn.IFNA(VLOOKUP(C92,BaseDatos[[#All],[Llave]:[Objetivo Geográfico]],2,0),"No disponible en la Base de Datos")))</f>
        <v/>
      </c>
      <c r="H92" s="43" t="str">
        <f>IF(C92="","",IF(_xlfn.IFNA(VLOOKUP(C92,BaseDatos[[#All],[Llave]:[Objetivo Geográfico]],11,0),"No encontrado")="","-",_xlfn.IFNA(VLOOKUP(C92,BaseDatos[[#All],[Llave]:[Objetivo Geográfico]],11,0),"-")))</f>
        <v/>
      </c>
      <c r="I92" s="43" t="str">
        <f>IF(C92="","",IF(_xlfn.IFNA(VLOOKUP(C92,BaseDatos[[#All],[Llave]:[Objetivo Geográfico]],12,0),"No encontrado")="","-",_xlfn.IFNA(VLOOKUP(C92,BaseDatos[[#All],[Llave]:[Objetivo Geográfico]],12,0),"-")))</f>
        <v/>
      </c>
      <c r="J92" s="2" t="str">
        <f>IF(C92="","",IF(_xlfn.IFNA(VLOOKUP(C92,BaseDatos[[#All],[Llave]:[Por Definir4]],14,0),"No encontrado")="","-",_xlfn.IFNA(VLOOKUP(C92,BaseDatos[[#All],[Llave]:[Objetivo Geográfico]],14,0),"-")))</f>
        <v/>
      </c>
      <c r="K92" s="2" t="str">
        <f>IF(C92="","",IF(_xlfn.IFNA(VLOOKUP(C92,BaseDatos[[#All],[Llave]:[Por Definir4]],15,0),"No encontrado")="","-",_xlfn.IFNA(VLOOKUP(C92,BaseDatos[[#All],[Llave]:[Objetivo Geográfico]],15,0),"-")))</f>
        <v/>
      </c>
      <c r="L92" s="2" t="str">
        <f>IF(C92="","",IF(_xlfn.IFNA(VLOOKUP(C92,BaseDatos[[#All],[Llave]:[Por Definir4]],16,0),"No encontrado")="","-",_xlfn.IFNA(VLOOKUP(C92,BaseDatos[[#All],[Llave]:[Objetivo Geográfico]],16,0),"-")))</f>
        <v/>
      </c>
      <c r="M92" s="2" t="str">
        <f>IF(C92="","",IF(_xlfn.IFNA(VLOOKUP(C92,BaseDatos[[#All],[Llave]:[Por Definir4]],17,0),"No encontrado")="","-",_xlfn.IFNA(VLOOKUP(C92,BaseDatos[[#All],[Llave]:[Objetivo Geográfico]],17,0),"-")))</f>
        <v/>
      </c>
    </row>
    <row r="93" spans="1:13" x14ac:dyDescent="0.35">
      <c r="A93" s="44"/>
      <c r="B93" s="46"/>
      <c r="C93" s="44"/>
      <c r="D93" s="46"/>
      <c r="E93" s="43" t="str">
        <f>IF(C93="","",IF(_xlfn.IFNA(VLOOKUP(C93,BaseDatos[[#All],[Llave]:[Objetivo Geográfico]],6,0),"No encontrado")="","-",_xlfn.IFNA(VLOOKUP(C93,BaseDatos[[#All],[Llave]:[Objetivo Geográfico]],6,0),"-")))</f>
        <v/>
      </c>
      <c r="F93" s="45" t="str">
        <f>IF(C93="","",IF(_xlfn.IFNA(VLOOKUP(C93,BaseDatos[[#All],[Llave]:[Por Definir4]],13,0),"No encontrado")="","-",_xlfn.IFNA(VLOOKUP(C93,BaseDatos[[#All],[Llave]:[Por Definir4]],13,0),"-")))</f>
        <v/>
      </c>
      <c r="G93" s="43" t="str">
        <f>IF(C93="","",IF(_xlfn.IFNA(VLOOKUP(C93,BaseDatos[[#All],[Llave]:[Objetivo Geográfico]],2,0),"No disponible en la Base de Datos")="","-",_xlfn.IFNA(VLOOKUP(C93,BaseDatos[[#All],[Llave]:[Objetivo Geográfico]],2,0),"No disponible en la Base de Datos")))</f>
        <v/>
      </c>
      <c r="H93" s="43" t="str">
        <f>IF(C93="","",IF(_xlfn.IFNA(VLOOKUP(C93,BaseDatos[[#All],[Llave]:[Objetivo Geográfico]],11,0),"No encontrado")="","-",_xlfn.IFNA(VLOOKUP(C93,BaseDatos[[#All],[Llave]:[Objetivo Geográfico]],11,0),"-")))</f>
        <v/>
      </c>
      <c r="I93" s="43" t="str">
        <f>IF(C93="","",IF(_xlfn.IFNA(VLOOKUP(C93,BaseDatos[[#All],[Llave]:[Objetivo Geográfico]],12,0),"No encontrado")="","-",_xlfn.IFNA(VLOOKUP(C93,BaseDatos[[#All],[Llave]:[Objetivo Geográfico]],12,0),"-")))</f>
        <v/>
      </c>
      <c r="J93" s="2" t="str">
        <f>IF(C93="","",IF(_xlfn.IFNA(VLOOKUP(C93,BaseDatos[[#All],[Llave]:[Por Definir4]],14,0),"No encontrado")="","-",_xlfn.IFNA(VLOOKUP(C93,BaseDatos[[#All],[Llave]:[Objetivo Geográfico]],14,0),"-")))</f>
        <v/>
      </c>
      <c r="K93" s="2" t="str">
        <f>IF(C93="","",IF(_xlfn.IFNA(VLOOKUP(C93,BaseDatos[[#All],[Llave]:[Por Definir4]],15,0),"No encontrado")="","-",_xlfn.IFNA(VLOOKUP(C93,BaseDatos[[#All],[Llave]:[Objetivo Geográfico]],15,0),"-")))</f>
        <v/>
      </c>
      <c r="L93" s="2" t="str">
        <f>IF(C93="","",IF(_xlfn.IFNA(VLOOKUP(C93,BaseDatos[[#All],[Llave]:[Por Definir4]],16,0),"No encontrado")="","-",_xlfn.IFNA(VLOOKUP(C93,BaseDatos[[#All],[Llave]:[Objetivo Geográfico]],16,0),"-")))</f>
        <v/>
      </c>
      <c r="M93" s="2" t="str">
        <f>IF(C93="","",IF(_xlfn.IFNA(VLOOKUP(C93,BaseDatos[[#All],[Llave]:[Por Definir4]],17,0),"No encontrado")="","-",_xlfn.IFNA(VLOOKUP(C93,BaseDatos[[#All],[Llave]:[Objetivo Geográfico]],17,0),"-")))</f>
        <v/>
      </c>
    </row>
    <row r="94" spans="1:13" x14ac:dyDescent="0.35">
      <c r="A94" s="44"/>
      <c r="B94" s="46"/>
      <c r="C94" s="44"/>
      <c r="D94" s="46"/>
      <c r="E94" s="43" t="str">
        <f>IF(C94="","",IF(_xlfn.IFNA(VLOOKUP(C94,BaseDatos[[#All],[Llave]:[Objetivo Geográfico]],6,0),"No encontrado")="","-",_xlfn.IFNA(VLOOKUP(C94,BaseDatos[[#All],[Llave]:[Objetivo Geográfico]],6,0),"-")))</f>
        <v/>
      </c>
      <c r="F94" s="45" t="str">
        <f>IF(C94="","",IF(_xlfn.IFNA(VLOOKUP(C94,BaseDatos[[#All],[Llave]:[Por Definir4]],13,0),"No encontrado")="","-",_xlfn.IFNA(VLOOKUP(C94,BaseDatos[[#All],[Llave]:[Por Definir4]],13,0),"-")))</f>
        <v/>
      </c>
      <c r="G94" s="43" t="str">
        <f>IF(C94="","",IF(_xlfn.IFNA(VLOOKUP(C94,BaseDatos[[#All],[Llave]:[Objetivo Geográfico]],2,0),"No disponible en la Base de Datos")="","-",_xlfn.IFNA(VLOOKUP(C94,BaseDatos[[#All],[Llave]:[Objetivo Geográfico]],2,0),"No disponible en la Base de Datos")))</f>
        <v/>
      </c>
      <c r="H94" s="43" t="str">
        <f>IF(C94="","",IF(_xlfn.IFNA(VLOOKUP(C94,BaseDatos[[#All],[Llave]:[Objetivo Geográfico]],11,0),"No encontrado")="","-",_xlfn.IFNA(VLOOKUP(C94,BaseDatos[[#All],[Llave]:[Objetivo Geográfico]],11,0),"-")))</f>
        <v/>
      </c>
      <c r="I94" s="43" t="str">
        <f>IF(C94="","",IF(_xlfn.IFNA(VLOOKUP(C94,BaseDatos[[#All],[Llave]:[Objetivo Geográfico]],12,0),"No encontrado")="","-",_xlfn.IFNA(VLOOKUP(C94,BaseDatos[[#All],[Llave]:[Objetivo Geográfico]],12,0),"-")))</f>
        <v/>
      </c>
      <c r="J94" s="2" t="str">
        <f>IF(C94="","",IF(_xlfn.IFNA(VLOOKUP(C94,BaseDatos[[#All],[Llave]:[Por Definir4]],14,0),"No encontrado")="","-",_xlfn.IFNA(VLOOKUP(C94,BaseDatos[[#All],[Llave]:[Objetivo Geográfico]],14,0),"-")))</f>
        <v/>
      </c>
      <c r="K94" s="2" t="str">
        <f>IF(C94="","",IF(_xlfn.IFNA(VLOOKUP(C94,BaseDatos[[#All],[Llave]:[Por Definir4]],15,0),"No encontrado")="","-",_xlfn.IFNA(VLOOKUP(C94,BaseDatos[[#All],[Llave]:[Objetivo Geográfico]],15,0),"-")))</f>
        <v/>
      </c>
      <c r="L94" s="2" t="str">
        <f>IF(C94="","",IF(_xlfn.IFNA(VLOOKUP(C94,BaseDatos[[#All],[Llave]:[Por Definir4]],16,0),"No encontrado")="","-",_xlfn.IFNA(VLOOKUP(C94,BaseDatos[[#All],[Llave]:[Objetivo Geográfico]],16,0),"-")))</f>
        <v/>
      </c>
      <c r="M94" s="2" t="str">
        <f>IF(C94="","",IF(_xlfn.IFNA(VLOOKUP(C94,BaseDatos[[#All],[Llave]:[Por Definir4]],17,0),"No encontrado")="","-",_xlfn.IFNA(VLOOKUP(C94,BaseDatos[[#All],[Llave]:[Objetivo Geográfico]],17,0),"-")))</f>
        <v/>
      </c>
    </row>
    <row r="95" spans="1:13" x14ac:dyDescent="0.35">
      <c r="A95" s="44"/>
      <c r="B95" s="46"/>
      <c r="C95" s="44"/>
      <c r="D95" s="46"/>
      <c r="E95" s="43" t="str">
        <f>IF(C95="","",IF(_xlfn.IFNA(VLOOKUP(C95,BaseDatos[[#All],[Llave]:[Objetivo Geográfico]],6,0),"No encontrado")="","-",_xlfn.IFNA(VLOOKUP(C95,BaseDatos[[#All],[Llave]:[Objetivo Geográfico]],6,0),"-")))</f>
        <v/>
      </c>
      <c r="F95" s="45" t="str">
        <f>IF(C95="","",IF(_xlfn.IFNA(VLOOKUP(C95,BaseDatos[[#All],[Llave]:[Por Definir4]],13,0),"No encontrado")="","-",_xlfn.IFNA(VLOOKUP(C95,BaseDatos[[#All],[Llave]:[Por Definir4]],13,0),"-")))</f>
        <v/>
      </c>
      <c r="G95" s="43" t="str">
        <f>IF(C95="","",IF(_xlfn.IFNA(VLOOKUP(C95,BaseDatos[[#All],[Llave]:[Objetivo Geográfico]],2,0),"No disponible en la Base de Datos")="","-",_xlfn.IFNA(VLOOKUP(C95,BaseDatos[[#All],[Llave]:[Objetivo Geográfico]],2,0),"No disponible en la Base de Datos")))</f>
        <v/>
      </c>
      <c r="H95" s="43" t="str">
        <f>IF(C95="","",IF(_xlfn.IFNA(VLOOKUP(C95,BaseDatos[[#All],[Llave]:[Objetivo Geográfico]],11,0),"No encontrado")="","-",_xlfn.IFNA(VLOOKUP(C95,BaseDatos[[#All],[Llave]:[Objetivo Geográfico]],11,0),"-")))</f>
        <v/>
      </c>
      <c r="I95" s="43" t="str">
        <f>IF(C95="","",IF(_xlfn.IFNA(VLOOKUP(C95,BaseDatos[[#All],[Llave]:[Objetivo Geográfico]],12,0),"No encontrado")="","-",_xlfn.IFNA(VLOOKUP(C95,BaseDatos[[#All],[Llave]:[Objetivo Geográfico]],12,0),"-")))</f>
        <v/>
      </c>
      <c r="J95" s="2" t="str">
        <f>IF(C95="","",IF(_xlfn.IFNA(VLOOKUP(C95,BaseDatos[[#All],[Llave]:[Por Definir4]],14,0),"No encontrado")="","-",_xlfn.IFNA(VLOOKUP(C95,BaseDatos[[#All],[Llave]:[Objetivo Geográfico]],14,0),"-")))</f>
        <v/>
      </c>
      <c r="K95" s="2" t="str">
        <f>IF(C95="","",IF(_xlfn.IFNA(VLOOKUP(C95,BaseDatos[[#All],[Llave]:[Por Definir4]],15,0),"No encontrado")="","-",_xlfn.IFNA(VLOOKUP(C95,BaseDatos[[#All],[Llave]:[Objetivo Geográfico]],15,0),"-")))</f>
        <v/>
      </c>
      <c r="L95" s="2" t="str">
        <f>IF(C95="","",IF(_xlfn.IFNA(VLOOKUP(C95,BaseDatos[[#All],[Llave]:[Por Definir4]],16,0),"No encontrado")="","-",_xlfn.IFNA(VLOOKUP(C95,BaseDatos[[#All],[Llave]:[Objetivo Geográfico]],16,0),"-")))</f>
        <v/>
      </c>
      <c r="M95" s="2" t="str">
        <f>IF(C95="","",IF(_xlfn.IFNA(VLOOKUP(C95,BaseDatos[[#All],[Llave]:[Por Definir4]],17,0),"No encontrado")="","-",_xlfn.IFNA(VLOOKUP(C95,BaseDatos[[#All],[Llave]:[Objetivo Geográfico]],17,0),"-")))</f>
        <v/>
      </c>
    </row>
    <row r="96" spans="1:13" x14ac:dyDescent="0.35">
      <c r="A96" s="44"/>
      <c r="B96" s="46"/>
      <c r="C96" s="44"/>
      <c r="D96" s="46"/>
      <c r="E96" s="43" t="str">
        <f>IF(C96="","",IF(_xlfn.IFNA(VLOOKUP(C96,BaseDatos[[#All],[Llave]:[Objetivo Geográfico]],6,0),"No encontrado")="","-",_xlfn.IFNA(VLOOKUP(C96,BaseDatos[[#All],[Llave]:[Objetivo Geográfico]],6,0),"-")))</f>
        <v/>
      </c>
      <c r="F96" s="45" t="str">
        <f>IF(C96="","",IF(_xlfn.IFNA(VLOOKUP(C96,BaseDatos[[#All],[Llave]:[Por Definir4]],13,0),"No encontrado")="","-",_xlfn.IFNA(VLOOKUP(C96,BaseDatos[[#All],[Llave]:[Por Definir4]],13,0),"-")))</f>
        <v/>
      </c>
      <c r="G96" s="43" t="str">
        <f>IF(C96="","",IF(_xlfn.IFNA(VLOOKUP(C96,BaseDatos[[#All],[Llave]:[Objetivo Geográfico]],2,0),"No disponible en la Base de Datos")="","-",_xlfn.IFNA(VLOOKUP(C96,BaseDatos[[#All],[Llave]:[Objetivo Geográfico]],2,0),"No disponible en la Base de Datos")))</f>
        <v/>
      </c>
      <c r="H96" s="43" t="str">
        <f>IF(C96="","",IF(_xlfn.IFNA(VLOOKUP(C96,BaseDatos[[#All],[Llave]:[Objetivo Geográfico]],11,0),"No encontrado")="","-",_xlfn.IFNA(VLOOKUP(C96,BaseDatos[[#All],[Llave]:[Objetivo Geográfico]],11,0),"-")))</f>
        <v/>
      </c>
      <c r="I96" s="43" t="str">
        <f>IF(C96="","",IF(_xlfn.IFNA(VLOOKUP(C96,BaseDatos[[#All],[Llave]:[Objetivo Geográfico]],12,0),"No encontrado")="","-",_xlfn.IFNA(VLOOKUP(C96,BaseDatos[[#All],[Llave]:[Objetivo Geográfico]],12,0),"-")))</f>
        <v/>
      </c>
      <c r="J96" s="2" t="str">
        <f>IF(C96="","",IF(_xlfn.IFNA(VLOOKUP(C96,BaseDatos[[#All],[Llave]:[Por Definir4]],14,0),"No encontrado")="","-",_xlfn.IFNA(VLOOKUP(C96,BaseDatos[[#All],[Llave]:[Objetivo Geográfico]],14,0),"-")))</f>
        <v/>
      </c>
      <c r="K96" s="2" t="str">
        <f>IF(C96="","",IF(_xlfn.IFNA(VLOOKUP(C96,BaseDatos[[#All],[Llave]:[Por Definir4]],15,0),"No encontrado")="","-",_xlfn.IFNA(VLOOKUP(C96,BaseDatos[[#All],[Llave]:[Objetivo Geográfico]],15,0),"-")))</f>
        <v/>
      </c>
      <c r="L96" s="2" t="str">
        <f>IF(C96="","",IF(_xlfn.IFNA(VLOOKUP(C96,BaseDatos[[#All],[Llave]:[Por Definir4]],16,0),"No encontrado")="","-",_xlfn.IFNA(VLOOKUP(C96,BaseDatos[[#All],[Llave]:[Objetivo Geográfico]],16,0),"-")))</f>
        <v/>
      </c>
      <c r="M96" s="2" t="str">
        <f>IF(C96="","",IF(_xlfn.IFNA(VLOOKUP(C96,BaseDatos[[#All],[Llave]:[Por Definir4]],17,0),"No encontrado")="","-",_xlfn.IFNA(VLOOKUP(C96,BaseDatos[[#All],[Llave]:[Objetivo Geográfico]],17,0),"-")))</f>
        <v/>
      </c>
    </row>
    <row r="97" spans="1:13" x14ac:dyDescent="0.35">
      <c r="A97" s="44"/>
      <c r="B97" s="46"/>
      <c r="C97" s="44"/>
      <c r="D97" s="46"/>
      <c r="E97" s="43" t="str">
        <f>IF(C97="","",IF(_xlfn.IFNA(VLOOKUP(C97,BaseDatos[[#All],[Llave]:[Objetivo Geográfico]],6,0),"No encontrado")="","-",_xlfn.IFNA(VLOOKUP(C97,BaseDatos[[#All],[Llave]:[Objetivo Geográfico]],6,0),"-")))</f>
        <v/>
      </c>
      <c r="F97" s="45" t="str">
        <f>IF(C97="","",IF(_xlfn.IFNA(VLOOKUP(C97,BaseDatos[[#All],[Llave]:[Por Definir4]],13,0),"No encontrado")="","-",_xlfn.IFNA(VLOOKUP(C97,BaseDatos[[#All],[Llave]:[Por Definir4]],13,0),"-")))</f>
        <v/>
      </c>
      <c r="G97" s="43" t="str">
        <f>IF(C97="","",IF(_xlfn.IFNA(VLOOKUP(C97,BaseDatos[[#All],[Llave]:[Objetivo Geográfico]],2,0),"No disponible en la Base de Datos")="","-",_xlfn.IFNA(VLOOKUP(C97,BaseDatos[[#All],[Llave]:[Objetivo Geográfico]],2,0),"No disponible en la Base de Datos")))</f>
        <v/>
      </c>
      <c r="H97" s="43" t="str">
        <f>IF(C97="","",IF(_xlfn.IFNA(VLOOKUP(C97,BaseDatos[[#All],[Llave]:[Objetivo Geográfico]],11,0),"No encontrado")="","-",_xlfn.IFNA(VLOOKUP(C97,BaseDatos[[#All],[Llave]:[Objetivo Geográfico]],11,0),"-")))</f>
        <v/>
      </c>
      <c r="I97" s="43" t="str">
        <f>IF(C97="","",IF(_xlfn.IFNA(VLOOKUP(C97,BaseDatos[[#All],[Llave]:[Objetivo Geográfico]],12,0),"No encontrado")="","-",_xlfn.IFNA(VLOOKUP(C97,BaseDatos[[#All],[Llave]:[Objetivo Geográfico]],12,0),"-")))</f>
        <v/>
      </c>
      <c r="J97" s="2" t="str">
        <f>IF(C97="","",IF(_xlfn.IFNA(VLOOKUP(C97,BaseDatos[[#All],[Llave]:[Por Definir4]],14,0),"No encontrado")="","-",_xlfn.IFNA(VLOOKUP(C97,BaseDatos[[#All],[Llave]:[Objetivo Geográfico]],14,0),"-")))</f>
        <v/>
      </c>
      <c r="K97" s="2" t="str">
        <f>IF(C97="","",IF(_xlfn.IFNA(VLOOKUP(C97,BaseDatos[[#All],[Llave]:[Por Definir4]],15,0),"No encontrado")="","-",_xlfn.IFNA(VLOOKUP(C97,BaseDatos[[#All],[Llave]:[Objetivo Geográfico]],15,0),"-")))</f>
        <v/>
      </c>
      <c r="L97" s="2" t="str">
        <f>IF(C97="","",IF(_xlfn.IFNA(VLOOKUP(C97,BaseDatos[[#All],[Llave]:[Por Definir4]],16,0),"No encontrado")="","-",_xlfn.IFNA(VLOOKUP(C97,BaseDatos[[#All],[Llave]:[Objetivo Geográfico]],16,0),"-")))</f>
        <v/>
      </c>
      <c r="M97" s="2" t="str">
        <f>IF(C97="","",IF(_xlfn.IFNA(VLOOKUP(C97,BaseDatos[[#All],[Llave]:[Por Definir4]],17,0),"No encontrado")="","-",_xlfn.IFNA(VLOOKUP(C97,BaseDatos[[#All],[Llave]:[Objetivo Geográfico]],17,0),"-")))</f>
        <v/>
      </c>
    </row>
    <row r="98" spans="1:13" x14ac:dyDescent="0.35">
      <c r="A98" s="44"/>
      <c r="B98" s="46"/>
      <c r="C98" s="44"/>
      <c r="D98" s="46"/>
      <c r="E98" s="43" t="str">
        <f>IF(C98="","",IF(_xlfn.IFNA(VLOOKUP(C98,BaseDatos[[#All],[Llave]:[Objetivo Geográfico]],6,0),"No encontrado")="","-",_xlfn.IFNA(VLOOKUP(C98,BaseDatos[[#All],[Llave]:[Objetivo Geográfico]],6,0),"-")))</f>
        <v/>
      </c>
      <c r="F98" s="45" t="str">
        <f>IF(C98="","",IF(_xlfn.IFNA(VLOOKUP(C98,BaseDatos[[#All],[Llave]:[Por Definir4]],13,0),"No encontrado")="","-",_xlfn.IFNA(VLOOKUP(C98,BaseDatos[[#All],[Llave]:[Por Definir4]],13,0),"-")))</f>
        <v/>
      </c>
      <c r="G98" s="43" t="str">
        <f>IF(C98="","",IF(_xlfn.IFNA(VLOOKUP(C98,BaseDatos[[#All],[Llave]:[Objetivo Geográfico]],2,0),"No disponible en la Base de Datos")="","-",_xlfn.IFNA(VLOOKUP(C98,BaseDatos[[#All],[Llave]:[Objetivo Geográfico]],2,0),"No disponible en la Base de Datos")))</f>
        <v/>
      </c>
      <c r="H98" s="43" t="str">
        <f>IF(C98="","",IF(_xlfn.IFNA(VLOOKUP(C98,BaseDatos[[#All],[Llave]:[Objetivo Geográfico]],11,0),"No encontrado")="","-",_xlfn.IFNA(VLOOKUP(C98,BaseDatos[[#All],[Llave]:[Objetivo Geográfico]],11,0),"-")))</f>
        <v/>
      </c>
      <c r="I98" s="43" t="str">
        <f>IF(C98="","",IF(_xlfn.IFNA(VLOOKUP(C98,BaseDatos[[#All],[Llave]:[Objetivo Geográfico]],12,0),"No encontrado")="","-",_xlfn.IFNA(VLOOKUP(C98,BaseDatos[[#All],[Llave]:[Objetivo Geográfico]],12,0),"-")))</f>
        <v/>
      </c>
      <c r="J98" s="2" t="str">
        <f>IF(C98="","",IF(_xlfn.IFNA(VLOOKUP(C98,BaseDatos[[#All],[Llave]:[Por Definir4]],14,0),"No encontrado")="","-",_xlfn.IFNA(VLOOKUP(C98,BaseDatos[[#All],[Llave]:[Objetivo Geográfico]],14,0),"-")))</f>
        <v/>
      </c>
      <c r="K98" s="2" t="str">
        <f>IF(C98="","",IF(_xlfn.IFNA(VLOOKUP(C98,BaseDatos[[#All],[Llave]:[Por Definir4]],15,0),"No encontrado")="","-",_xlfn.IFNA(VLOOKUP(C98,BaseDatos[[#All],[Llave]:[Objetivo Geográfico]],15,0),"-")))</f>
        <v/>
      </c>
      <c r="L98" s="2" t="str">
        <f>IF(C98="","",IF(_xlfn.IFNA(VLOOKUP(C98,BaseDatos[[#All],[Llave]:[Por Definir4]],16,0),"No encontrado")="","-",_xlfn.IFNA(VLOOKUP(C98,BaseDatos[[#All],[Llave]:[Objetivo Geográfico]],16,0),"-")))</f>
        <v/>
      </c>
      <c r="M98" s="2" t="str">
        <f>IF(C98="","",IF(_xlfn.IFNA(VLOOKUP(C98,BaseDatos[[#All],[Llave]:[Por Definir4]],17,0),"No encontrado")="","-",_xlfn.IFNA(VLOOKUP(C98,BaseDatos[[#All],[Llave]:[Objetivo Geográfico]],17,0),"-")))</f>
        <v/>
      </c>
    </row>
    <row r="99" spans="1:13" x14ac:dyDescent="0.35">
      <c r="A99" s="44"/>
      <c r="B99" s="46"/>
      <c r="C99" s="44"/>
      <c r="D99" s="46"/>
      <c r="E99" s="43" t="str">
        <f>IF(C99="","",IF(_xlfn.IFNA(VLOOKUP(C99,BaseDatos[[#All],[Llave]:[Objetivo Geográfico]],6,0),"No encontrado")="","-",_xlfn.IFNA(VLOOKUP(C99,BaseDatos[[#All],[Llave]:[Objetivo Geográfico]],6,0),"-")))</f>
        <v/>
      </c>
      <c r="F99" s="45" t="str">
        <f>IF(C99="","",IF(_xlfn.IFNA(VLOOKUP(C99,BaseDatos[[#All],[Llave]:[Por Definir4]],13,0),"No encontrado")="","-",_xlfn.IFNA(VLOOKUP(C99,BaseDatos[[#All],[Llave]:[Por Definir4]],13,0),"-")))</f>
        <v/>
      </c>
      <c r="G99" s="43" t="str">
        <f>IF(C99="","",IF(_xlfn.IFNA(VLOOKUP(C99,BaseDatos[[#All],[Llave]:[Objetivo Geográfico]],2,0),"No disponible en la Base de Datos")="","-",_xlfn.IFNA(VLOOKUP(C99,BaseDatos[[#All],[Llave]:[Objetivo Geográfico]],2,0),"No disponible en la Base de Datos")))</f>
        <v/>
      </c>
      <c r="H99" s="43" t="str">
        <f>IF(C99="","",IF(_xlfn.IFNA(VLOOKUP(C99,BaseDatos[[#All],[Llave]:[Objetivo Geográfico]],11,0),"No encontrado")="","-",_xlfn.IFNA(VLOOKUP(C99,BaseDatos[[#All],[Llave]:[Objetivo Geográfico]],11,0),"-")))</f>
        <v/>
      </c>
      <c r="I99" s="43" t="str">
        <f>IF(C99="","",IF(_xlfn.IFNA(VLOOKUP(C99,BaseDatos[[#All],[Llave]:[Objetivo Geográfico]],12,0),"No encontrado")="","-",_xlfn.IFNA(VLOOKUP(C99,BaseDatos[[#All],[Llave]:[Objetivo Geográfico]],12,0),"-")))</f>
        <v/>
      </c>
      <c r="J99" s="2" t="str">
        <f>IF(C99="","",IF(_xlfn.IFNA(VLOOKUP(C99,BaseDatos[[#All],[Llave]:[Por Definir4]],14,0),"No encontrado")="","-",_xlfn.IFNA(VLOOKUP(C99,BaseDatos[[#All],[Llave]:[Objetivo Geográfico]],14,0),"-")))</f>
        <v/>
      </c>
      <c r="K99" s="2" t="str">
        <f>IF(C99="","",IF(_xlfn.IFNA(VLOOKUP(C99,BaseDatos[[#All],[Llave]:[Por Definir4]],15,0),"No encontrado")="","-",_xlfn.IFNA(VLOOKUP(C99,BaseDatos[[#All],[Llave]:[Objetivo Geográfico]],15,0),"-")))</f>
        <v/>
      </c>
      <c r="L99" s="2" t="str">
        <f>IF(C99="","",IF(_xlfn.IFNA(VLOOKUP(C99,BaseDatos[[#All],[Llave]:[Por Definir4]],16,0),"No encontrado")="","-",_xlfn.IFNA(VLOOKUP(C99,BaseDatos[[#All],[Llave]:[Objetivo Geográfico]],16,0),"-")))</f>
        <v/>
      </c>
      <c r="M99" s="2" t="str">
        <f>IF(C99="","",IF(_xlfn.IFNA(VLOOKUP(C99,BaseDatos[[#All],[Llave]:[Por Definir4]],17,0),"No encontrado")="","-",_xlfn.IFNA(VLOOKUP(C99,BaseDatos[[#All],[Llave]:[Objetivo Geográfico]],17,0),"-")))</f>
        <v/>
      </c>
    </row>
    <row r="100" spans="1:13" x14ac:dyDescent="0.35">
      <c r="A100" s="44"/>
      <c r="B100" s="46"/>
      <c r="C100" s="44"/>
      <c r="D100" s="46"/>
      <c r="E100" s="43" t="str">
        <f>IF(C100="","",IF(_xlfn.IFNA(VLOOKUP(C100,BaseDatos[[#All],[Llave]:[Objetivo Geográfico]],6,0),"No encontrado")="","-",_xlfn.IFNA(VLOOKUP(C100,BaseDatos[[#All],[Llave]:[Objetivo Geográfico]],6,0),"-")))</f>
        <v/>
      </c>
      <c r="F100" s="45" t="str">
        <f>IF(C100="","",IF(_xlfn.IFNA(VLOOKUP(C100,BaseDatos[[#All],[Llave]:[Por Definir4]],13,0),"No encontrado")="","-",_xlfn.IFNA(VLOOKUP(C100,BaseDatos[[#All],[Llave]:[Por Definir4]],13,0),"-")))</f>
        <v/>
      </c>
      <c r="G100" s="43" t="str">
        <f>IF(C100="","",IF(_xlfn.IFNA(VLOOKUP(C100,BaseDatos[[#All],[Llave]:[Objetivo Geográfico]],2,0),"No disponible en la Base de Datos")="","-",_xlfn.IFNA(VLOOKUP(C100,BaseDatos[[#All],[Llave]:[Objetivo Geográfico]],2,0),"No disponible en la Base de Datos")))</f>
        <v/>
      </c>
      <c r="H100" s="43" t="str">
        <f>IF(C100="","",IF(_xlfn.IFNA(VLOOKUP(C100,BaseDatos[[#All],[Llave]:[Objetivo Geográfico]],11,0),"No encontrado")="","-",_xlfn.IFNA(VLOOKUP(C100,BaseDatos[[#All],[Llave]:[Objetivo Geográfico]],11,0),"-")))</f>
        <v/>
      </c>
      <c r="I100" s="43" t="str">
        <f>IF(C100="","",IF(_xlfn.IFNA(VLOOKUP(C100,BaseDatos[[#All],[Llave]:[Objetivo Geográfico]],12,0),"No encontrado")="","-",_xlfn.IFNA(VLOOKUP(C100,BaseDatos[[#All],[Llave]:[Objetivo Geográfico]],12,0),"-")))</f>
        <v/>
      </c>
      <c r="J100" s="2" t="str">
        <f>IF(C100="","",IF(_xlfn.IFNA(VLOOKUP(C100,BaseDatos[[#All],[Llave]:[Por Definir4]],14,0),"No encontrado")="","-",_xlfn.IFNA(VLOOKUP(C100,BaseDatos[[#All],[Llave]:[Objetivo Geográfico]],14,0),"-")))</f>
        <v/>
      </c>
      <c r="K100" s="2" t="str">
        <f>IF(C100="","",IF(_xlfn.IFNA(VLOOKUP(C100,BaseDatos[[#All],[Llave]:[Por Definir4]],15,0),"No encontrado")="","-",_xlfn.IFNA(VLOOKUP(C100,BaseDatos[[#All],[Llave]:[Objetivo Geográfico]],15,0),"-")))</f>
        <v/>
      </c>
      <c r="L100" s="2" t="str">
        <f>IF(C100="","",IF(_xlfn.IFNA(VLOOKUP(C100,BaseDatos[[#All],[Llave]:[Por Definir4]],16,0),"No encontrado")="","-",_xlfn.IFNA(VLOOKUP(C100,BaseDatos[[#All],[Llave]:[Objetivo Geográfico]],16,0),"-")))</f>
        <v/>
      </c>
      <c r="M100" s="2" t="str">
        <f>IF(C100="","",IF(_xlfn.IFNA(VLOOKUP(C100,BaseDatos[[#All],[Llave]:[Por Definir4]],17,0),"No encontrado")="","-",_xlfn.IFNA(VLOOKUP(C100,BaseDatos[[#All],[Llave]:[Objetivo Geográfico]],17,0),"-")))</f>
        <v/>
      </c>
    </row>
    <row r="101" spans="1:13" x14ac:dyDescent="0.35">
      <c r="A101" s="44"/>
      <c r="B101" s="46"/>
      <c r="C101" s="44"/>
      <c r="D101" s="46"/>
      <c r="E101" s="43" t="str">
        <f>IF(C101="","",IF(_xlfn.IFNA(VLOOKUP(C101,BaseDatos[[#All],[Llave]:[Objetivo Geográfico]],6,0),"No encontrado")="","-",_xlfn.IFNA(VLOOKUP(C101,BaseDatos[[#All],[Llave]:[Objetivo Geográfico]],6,0),"-")))</f>
        <v/>
      </c>
      <c r="F101" s="45" t="str">
        <f>IF(C101="","",IF(_xlfn.IFNA(VLOOKUP(C101,BaseDatos[[#All],[Llave]:[Por Definir4]],13,0),"No encontrado")="","-",_xlfn.IFNA(VLOOKUP(C101,BaseDatos[[#All],[Llave]:[Por Definir4]],13,0),"-")))</f>
        <v/>
      </c>
      <c r="G101" s="43" t="str">
        <f>IF(C101="","",IF(_xlfn.IFNA(VLOOKUP(C101,BaseDatos[[#All],[Llave]:[Objetivo Geográfico]],2,0),"No disponible en la Base de Datos")="","-",_xlfn.IFNA(VLOOKUP(C101,BaseDatos[[#All],[Llave]:[Objetivo Geográfico]],2,0),"No disponible en la Base de Datos")))</f>
        <v/>
      </c>
      <c r="H101" s="43" t="str">
        <f>IF(C101="","",IF(_xlfn.IFNA(VLOOKUP(C101,BaseDatos[[#All],[Llave]:[Objetivo Geográfico]],11,0),"No encontrado")="","-",_xlfn.IFNA(VLOOKUP(C101,BaseDatos[[#All],[Llave]:[Objetivo Geográfico]],11,0),"-")))</f>
        <v/>
      </c>
      <c r="I101" s="43" t="str">
        <f>IF(C101="","",IF(_xlfn.IFNA(VLOOKUP(C101,BaseDatos[[#All],[Llave]:[Objetivo Geográfico]],12,0),"No encontrado")="","-",_xlfn.IFNA(VLOOKUP(C101,BaseDatos[[#All],[Llave]:[Objetivo Geográfico]],12,0),"-")))</f>
        <v/>
      </c>
      <c r="J101" s="2" t="str">
        <f>IF(C101="","",IF(_xlfn.IFNA(VLOOKUP(C101,BaseDatos[[#All],[Llave]:[Por Definir4]],14,0),"No encontrado")="","-",_xlfn.IFNA(VLOOKUP(C101,BaseDatos[[#All],[Llave]:[Objetivo Geográfico]],14,0),"-")))</f>
        <v/>
      </c>
      <c r="K101" s="2" t="str">
        <f>IF(C101="","",IF(_xlfn.IFNA(VLOOKUP(C101,BaseDatos[[#All],[Llave]:[Por Definir4]],15,0),"No encontrado")="","-",_xlfn.IFNA(VLOOKUP(C101,BaseDatos[[#All],[Llave]:[Objetivo Geográfico]],15,0),"-")))</f>
        <v/>
      </c>
      <c r="L101" s="2" t="str">
        <f>IF(C101="","",IF(_xlfn.IFNA(VLOOKUP(C101,BaseDatos[[#All],[Llave]:[Por Definir4]],16,0),"No encontrado")="","-",_xlfn.IFNA(VLOOKUP(C101,BaseDatos[[#All],[Llave]:[Objetivo Geográfico]],16,0),"-")))</f>
        <v/>
      </c>
      <c r="M101" s="2" t="str">
        <f>IF(C101="","",IF(_xlfn.IFNA(VLOOKUP(C101,BaseDatos[[#All],[Llave]:[Por Definir4]],17,0),"No encontrado")="","-",_xlfn.IFNA(VLOOKUP(C101,BaseDatos[[#All],[Llave]:[Objetivo Geográfico]],17,0),"-")))</f>
        <v/>
      </c>
    </row>
    <row r="102" spans="1:13" x14ac:dyDescent="0.35">
      <c r="A102" s="44"/>
      <c r="B102" s="46"/>
      <c r="C102" s="44"/>
      <c r="D102" s="46"/>
      <c r="E102" s="43" t="str">
        <f>IF(C102="","",IF(_xlfn.IFNA(VLOOKUP(C102,BaseDatos[[#All],[Llave]:[Objetivo Geográfico]],6,0),"No encontrado")="","-",_xlfn.IFNA(VLOOKUP(C102,BaseDatos[[#All],[Llave]:[Objetivo Geográfico]],6,0),"-")))</f>
        <v/>
      </c>
      <c r="F102" s="45" t="str">
        <f>IF(C102="","",IF(_xlfn.IFNA(VLOOKUP(C102,BaseDatos[[#All],[Llave]:[Por Definir4]],13,0),"No encontrado")="","-",_xlfn.IFNA(VLOOKUP(C102,BaseDatos[[#All],[Llave]:[Por Definir4]],13,0),"-")))</f>
        <v/>
      </c>
      <c r="G102" s="43" t="str">
        <f>IF(C102="","",IF(_xlfn.IFNA(VLOOKUP(C102,BaseDatos[[#All],[Llave]:[Objetivo Geográfico]],2,0),"No disponible en la Base de Datos")="","-",_xlfn.IFNA(VLOOKUP(C102,BaseDatos[[#All],[Llave]:[Objetivo Geográfico]],2,0),"No disponible en la Base de Datos")))</f>
        <v/>
      </c>
      <c r="H102" s="43" t="str">
        <f>IF(C102="","",IF(_xlfn.IFNA(VLOOKUP(C102,BaseDatos[[#All],[Llave]:[Objetivo Geográfico]],11,0),"No encontrado")="","-",_xlfn.IFNA(VLOOKUP(C102,BaseDatos[[#All],[Llave]:[Objetivo Geográfico]],11,0),"-")))</f>
        <v/>
      </c>
      <c r="I102" s="43" t="str">
        <f>IF(C102="","",IF(_xlfn.IFNA(VLOOKUP(C102,BaseDatos[[#All],[Llave]:[Objetivo Geográfico]],12,0),"No encontrado")="","-",_xlfn.IFNA(VLOOKUP(C102,BaseDatos[[#All],[Llave]:[Objetivo Geográfico]],12,0),"-")))</f>
        <v/>
      </c>
      <c r="J102" s="2" t="str">
        <f>IF(C102="","",IF(_xlfn.IFNA(VLOOKUP(C102,BaseDatos[[#All],[Llave]:[Por Definir4]],14,0),"No encontrado")="","-",_xlfn.IFNA(VLOOKUP(C102,BaseDatos[[#All],[Llave]:[Objetivo Geográfico]],14,0),"-")))</f>
        <v/>
      </c>
      <c r="K102" s="2" t="str">
        <f>IF(C102="","",IF(_xlfn.IFNA(VLOOKUP(C102,BaseDatos[[#All],[Llave]:[Por Definir4]],15,0),"No encontrado")="","-",_xlfn.IFNA(VLOOKUP(C102,BaseDatos[[#All],[Llave]:[Objetivo Geográfico]],15,0),"-")))</f>
        <v/>
      </c>
      <c r="L102" s="2" t="str">
        <f>IF(C102="","",IF(_xlfn.IFNA(VLOOKUP(C102,BaseDatos[[#All],[Llave]:[Por Definir4]],16,0),"No encontrado")="","-",_xlfn.IFNA(VLOOKUP(C102,BaseDatos[[#All],[Llave]:[Objetivo Geográfico]],16,0),"-")))</f>
        <v/>
      </c>
      <c r="M102" s="2" t="str">
        <f>IF(C102="","",IF(_xlfn.IFNA(VLOOKUP(C102,BaseDatos[[#All],[Llave]:[Por Definir4]],17,0),"No encontrado")="","-",_xlfn.IFNA(VLOOKUP(C102,BaseDatos[[#All],[Llave]:[Objetivo Geográfico]],17,0),"-")))</f>
        <v/>
      </c>
    </row>
    <row r="103" spans="1:13" x14ac:dyDescent="0.35">
      <c r="A103" s="44"/>
      <c r="B103" s="46"/>
      <c r="C103" s="44"/>
      <c r="D103" s="46"/>
      <c r="E103" s="43" t="str">
        <f>IF(C103="","",IF(_xlfn.IFNA(VLOOKUP(C103,BaseDatos[[#All],[Llave]:[Objetivo Geográfico]],6,0),"No encontrado")="","-",_xlfn.IFNA(VLOOKUP(C103,BaseDatos[[#All],[Llave]:[Objetivo Geográfico]],6,0),"-")))</f>
        <v/>
      </c>
      <c r="F103" s="45" t="str">
        <f>IF(C103="","",IF(_xlfn.IFNA(VLOOKUP(C103,BaseDatos[[#All],[Llave]:[Por Definir4]],13,0),"No encontrado")="","-",_xlfn.IFNA(VLOOKUP(C103,BaseDatos[[#All],[Llave]:[Por Definir4]],13,0),"-")))</f>
        <v/>
      </c>
      <c r="G103" s="43" t="str">
        <f>IF(C103="","",IF(_xlfn.IFNA(VLOOKUP(C103,BaseDatos[[#All],[Llave]:[Objetivo Geográfico]],2,0),"No disponible en la Base de Datos")="","-",_xlfn.IFNA(VLOOKUP(C103,BaseDatos[[#All],[Llave]:[Objetivo Geográfico]],2,0),"No disponible en la Base de Datos")))</f>
        <v/>
      </c>
      <c r="H103" s="43" t="str">
        <f>IF(C103="","",IF(_xlfn.IFNA(VLOOKUP(C103,BaseDatos[[#All],[Llave]:[Objetivo Geográfico]],11,0),"No encontrado")="","-",_xlfn.IFNA(VLOOKUP(C103,BaseDatos[[#All],[Llave]:[Objetivo Geográfico]],11,0),"-")))</f>
        <v/>
      </c>
      <c r="I103" s="43" t="str">
        <f>IF(C103="","",IF(_xlfn.IFNA(VLOOKUP(C103,BaseDatos[[#All],[Llave]:[Objetivo Geográfico]],12,0),"No encontrado")="","-",_xlfn.IFNA(VLOOKUP(C103,BaseDatos[[#All],[Llave]:[Objetivo Geográfico]],12,0),"-")))</f>
        <v/>
      </c>
      <c r="J103" s="2" t="str">
        <f>IF(C103="","",IF(_xlfn.IFNA(VLOOKUP(C103,BaseDatos[[#All],[Llave]:[Por Definir4]],14,0),"No encontrado")="","-",_xlfn.IFNA(VLOOKUP(C103,BaseDatos[[#All],[Llave]:[Objetivo Geográfico]],14,0),"-")))</f>
        <v/>
      </c>
      <c r="K103" s="2" t="str">
        <f>IF(C103="","",IF(_xlfn.IFNA(VLOOKUP(C103,BaseDatos[[#All],[Llave]:[Por Definir4]],15,0),"No encontrado")="","-",_xlfn.IFNA(VLOOKUP(C103,BaseDatos[[#All],[Llave]:[Objetivo Geográfico]],15,0),"-")))</f>
        <v/>
      </c>
      <c r="L103" s="2" t="str">
        <f>IF(C103="","",IF(_xlfn.IFNA(VLOOKUP(C103,BaseDatos[[#All],[Llave]:[Por Definir4]],16,0),"No encontrado")="","-",_xlfn.IFNA(VLOOKUP(C103,BaseDatos[[#All],[Llave]:[Objetivo Geográfico]],16,0),"-")))</f>
        <v/>
      </c>
      <c r="M103" s="2" t="str">
        <f>IF(C103="","",IF(_xlfn.IFNA(VLOOKUP(C103,BaseDatos[[#All],[Llave]:[Por Definir4]],17,0),"No encontrado")="","-",_xlfn.IFNA(VLOOKUP(C103,BaseDatos[[#All],[Llave]:[Objetivo Geográfico]],17,0),"-")))</f>
        <v/>
      </c>
    </row>
  </sheetData>
  <sheetProtection algorithmName="SHA-512" hashValue="KrA68FOtiTCMu6vWyfqIp8WMVbu3epDvOembJVxYNaKNctIGvOSy6EIy40CYWbHje2SXlngDhhg+QCYlz6b6jA==" saltValue="Yc7J4qcGN+XQHvY6zirHIw==" spinCount="100000" sheet="1" objects="1" scenarios="1" formatColumns="0" formatRows="0"/>
  <conditionalFormatting sqref="G5:G103">
    <cfRule type="containsText" dxfId="60" priority="1" operator="containsText" text="No disponible en la Base de Datos">
      <formula>NOT(ISERROR(SEARCH("No disponible en la Base de Datos",G5)))</formula>
    </cfRule>
  </conditionalFormatting>
  <pageMargins left="0.7" right="0.7" top="0.75" bottom="0.75" header="0.3" footer="0.3"/>
  <drawing r:id="rId1"/>
  <legacyDrawing r:id="rId2"/>
  <controls>
    <mc:AlternateContent xmlns:mc="http://schemas.openxmlformats.org/markup-compatibility/2006">
      <mc:Choice Requires="x14">
        <control shapeId="37889" r:id="rId3" name="TempCombo">
          <controlPr locked="0" defaultSize="0" autoLine="0" autoPict="0" r:id="rId4">
            <anchor moveWithCells="1">
              <from>
                <xdr:col>2</xdr:col>
                <xdr:colOff>0</xdr:colOff>
                <xdr:row>8</xdr:row>
                <xdr:rowOff>0</xdr:rowOff>
              </from>
              <to>
                <xdr:col>3</xdr:col>
                <xdr:colOff>63500</xdr:colOff>
                <xdr:row>9</xdr:row>
                <xdr:rowOff>63500</xdr:rowOff>
              </to>
            </anchor>
          </controlPr>
        </control>
      </mc:Choice>
      <mc:Fallback>
        <control shapeId="37889" r:id="rId3" name="TempCombo"/>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2BEE2546-6229-41EE-8346-5B71AB54C48D}">
          <x14:formula1>
            <xm:f>Parametros!$B$2:$B$4</xm:f>
          </x14:formula1>
          <xm:sqref>A5:A103</xm:sqref>
        </x14:dataValidation>
        <x14:dataValidation type="list" allowBlank="1" showDropDown="1" showInputMessage="1" showErrorMessage="1" xr:uid="{5453A2E8-0727-449E-920B-2C3AA41CCC1A}">
          <x14:formula1>
            <xm:f>BD!$AH$6:$AH$1001</xm:f>
          </x14:formula1>
          <xm:sqref>C5:C103</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4FE075-9BB7-41FF-9EDC-71B3E63CC2DF}">
  <sheetPr codeName="Hoja9"/>
  <dimension ref="A4:M103"/>
  <sheetViews>
    <sheetView showGridLines="0" zoomScale="80" zoomScaleNormal="80" workbookViewId="0">
      <selection activeCell="D7" sqref="D7"/>
    </sheetView>
  </sheetViews>
  <sheetFormatPr baseColWidth="10" defaultRowHeight="14.5" x14ac:dyDescent="0.35"/>
  <cols>
    <col min="1" max="1" width="26.6328125" customWidth="1"/>
    <col min="2" max="2" width="29.1796875" customWidth="1"/>
    <col min="3" max="3" width="50.54296875" bestFit="1" customWidth="1"/>
    <col min="6" max="6" width="64.08984375" customWidth="1"/>
    <col min="8" max="8" width="14.08984375" customWidth="1"/>
    <col min="9" max="9" width="13.453125" customWidth="1"/>
    <col min="10" max="13" width="0" hidden="1" customWidth="1"/>
  </cols>
  <sheetData>
    <row r="4" spans="1:13" ht="29" x14ac:dyDescent="0.35">
      <c r="A4" s="33" t="s">
        <v>338</v>
      </c>
      <c r="B4" s="33" t="s">
        <v>35</v>
      </c>
      <c r="C4" s="33" t="str">
        <f>BaseDatos[[#Headers],[Material]]</f>
        <v>Material</v>
      </c>
      <c r="D4" s="33" t="s">
        <v>36</v>
      </c>
      <c r="E4" s="33" t="str">
        <f>BaseDatos[[#Headers],[Unidad]]</f>
        <v>Unidad</v>
      </c>
      <c r="F4" s="33" t="str">
        <f>BaseDatos[[#Headers],[Descripción de Material]]</f>
        <v>Descripción de Material</v>
      </c>
      <c r="G4" s="33" t="s">
        <v>339</v>
      </c>
      <c r="H4" s="33" t="str">
        <f>BaseDatos[[#Headers],[Administrador EPDs]]</f>
        <v>Administrador EPDs</v>
      </c>
      <c r="I4" s="33" t="str">
        <f>BaseDatos[[#Headers],[Objetivo Geográfico]]</f>
        <v>Objetivo Geográfico</v>
      </c>
      <c r="J4" s="33" t="str">
        <f>BaseDatos[[#Headers],[Por Definir]]</f>
        <v>Por Definir</v>
      </c>
      <c r="K4" s="33" t="str">
        <f>BaseDatos[[#Headers],[Por Definir2]]</f>
        <v>Por Definir2</v>
      </c>
      <c r="L4" s="33" t="str">
        <f>BaseDatos[[#Headers],[Por Definir3]]</f>
        <v>Por Definir3</v>
      </c>
      <c r="M4" s="33" t="str">
        <f>BaseDatos[[#Headers],[Por Definir4]]</f>
        <v>Por Definir4</v>
      </c>
    </row>
    <row r="5" spans="1:13" x14ac:dyDescent="0.35">
      <c r="A5" s="44"/>
      <c r="B5" s="46"/>
      <c r="C5" s="44"/>
      <c r="D5" s="46"/>
      <c r="E5" s="43" t="str">
        <f>IF(C5="","",IF(_xlfn.IFNA(VLOOKUP(C5,BaseDatos[[#All],[Llave]:[Objetivo Geográfico]],6,0),"No encontrado")="","-",_xlfn.IFNA(VLOOKUP(C5,BaseDatos[[#All],[Llave]:[Objetivo Geográfico]],6,0),"-")))</f>
        <v/>
      </c>
      <c r="F5" s="45" t="str">
        <f>IF(C5="","",IF(_xlfn.IFNA(VLOOKUP(C5,BaseDatos[[#All],[Llave]:[Por Definir4]],13,0),"No encontrado")="","-",_xlfn.IFNA(VLOOKUP(C5,BaseDatos[[#All],[Llave]:[Por Definir4]],13,0),"-")))</f>
        <v/>
      </c>
      <c r="G5" s="43" t="str">
        <f>IF(C5="","",IF(_xlfn.IFNA(VLOOKUP(C5,BaseDatos[[#All],[Llave]:[Objetivo Geográfico]],2,0),"No disponible en la Base de Datos")="","-",_xlfn.IFNA(VLOOKUP(C5,BaseDatos[[#All],[Llave]:[Objetivo Geográfico]],2,0),"No disponible en la Base de Datos")))</f>
        <v/>
      </c>
      <c r="H5" s="43" t="str">
        <f>IF(C5="","",IF(_xlfn.IFNA(VLOOKUP(C5,BaseDatos[[#All],[Llave]:[Objetivo Geográfico]],11,0),"No encontrado")="","-",_xlfn.IFNA(VLOOKUP(C5,BaseDatos[[#All],[Llave]:[Objetivo Geográfico]],11,0),"-")))</f>
        <v/>
      </c>
      <c r="I5" s="43" t="str">
        <f>IF(C5="","",IF(_xlfn.IFNA(VLOOKUP(C5,BaseDatos[[#All],[Llave]:[Objetivo Geográfico]],12,0),"No encontrado")="","-",_xlfn.IFNA(VLOOKUP(C5,BaseDatos[[#All],[Llave]:[Objetivo Geográfico]],12,0),"-")))</f>
        <v/>
      </c>
      <c r="J5" s="2" t="str">
        <f>IF(C5="","",IF(_xlfn.IFNA(VLOOKUP(C5,BaseDatos[[#All],[Llave]:[Por Definir4]],14,0),"No encontrado")="","-",_xlfn.IFNA(VLOOKUP(C5,BaseDatos[[#All],[Llave]:[Objetivo Geográfico]],14,0),"-")))</f>
        <v/>
      </c>
      <c r="K5" s="2" t="str">
        <f>IF(C5="","",IF(_xlfn.IFNA(VLOOKUP(C5,BaseDatos[[#All],[Llave]:[Por Definir4]],15,0),"No encontrado")="","-",_xlfn.IFNA(VLOOKUP(C5,BaseDatos[[#All],[Llave]:[Objetivo Geográfico]],15,0),"-")))</f>
        <v/>
      </c>
      <c r="L5" s="2" t="str">
        <f>IF(C5="","",IF(_xlfn.IFNA(VLOOKUP(C5,BaseDatos[[#All],[Llave]:[Por Definir4]],16,0),"No encontrado")="","-",_xlfn.IFNA(VLOOKUP(C5,BaseDatos[[#All],[Llave]:[Objetivo Geográfico]],16,0),"-")))</f>
        <v/>
      </c>
      <c r="M5" s="2" t="str">
        <f>IF(C5="","",IF(_xlfn.IFNA(VLOOKUP(C5,BaseDatos[[#All],[Llave]:[Por Definir4]],17,0),"No encontrado")="","-",_xlfn.IFNA(VLOOKUP(C5,BaseDatos[[#All],[Llave]:[Objetivo Geográfico]],17,0),"-")))</f>
        <v/>
      </c>
    </row>
    <row r="6" spans="1:13" x14ac:dyDescent="0.35">
      <c r="A6" s="44"/>
      <c r="B6" s="46"/>
      <c r="C6" s="44"/>
      <c r="D6" s="46"/>
      <c r="E6" s="43" t="str">
        <f>IF(C6="","",IF(_xlfn.IFNA(VLOOKUP(C6,BaseDatos[[#All],[Llave]:[Objetivo Geográfico]],6,0),"No encontrado")="","-",_xlfn.IFNA(VLOOKUP(C6,BaseDatos[[#All],[Llave]:[Objetivo Geográfico]],6,0),"-")))</f>
        <v/>
      </c>
      <c r="F6" s="45" t="str">
        <f>IF(C6="","",IF(_xlfn.IFNA(VLOOKUP(C6,BaseDatos[[#All],[Llave]:[Por Definir4]],13,0),"No encontrado")="","-",_xlfn.IFNA(VLOOKUP(C6,BaseDatos[[#All],[Llave]:[Por Definir4]],13,0),"-")))</f>
        <v/>
      </c>
      <c r="G6" s="43" t="str">
        <f>IF(C6="","",IF(_xlfn.IFNA(VLOOKUP(C6,BaseDatos[[#All],[Llave]:[Objetivo Geográfico]],2,0),"No disponible en la Base de Datos")="","-",_xlfn.IFNA(VLOOKUP(C6,BaseDatos[[#All],[Llave]:[Objetivo Geográfico]],2,0),"No disponible en la Base de Datos")))</f>
        <v/>
      </c>
      <c r="H6" s="43" t="str">
        <f>IF(C6="","",IF(_xlfn.IFNA(VLOOKUP(C6,BaseDatos[[#All],[Llave]:[Objetivo Geográfico]],11,0),"No encontrado")="","-",_xlfn.IFNA(VLOOKUP(C6,BaseDatos[[#All],[Llave]:[Objetivo Geográfico]],11,0),"-")))</f>
        <v/>
      </c>
      <c r="I6" s="43" t="str">
        <f>IF(C6="","",IF(_xlfn.IFNA(VLOOKUP(C6,BaseDatos[[#All],[Llave]:[Objetivo Geográfico]],12,0),"No encontrado")="","-",_xlfn.IFNA(VLOOKUP(C6,BaseDatos[[#All],[Llave]:[Objetivo Geográfico]],12,0),"-")))</f>
        <v/>
      </c>
      <c r="J6" s="2" t="str">
        <f>IF(C6="","",IF(_xlfn.IFNA(VLOOKUP(C6,BaseDatos[[#All],[Llave]:[Por Definir4]],14,0),"No encontrado")="","-",_xlfn.IFNA(VLOOKUP(C6,BaseDatos[[#All],[Llave]:[Objetivo Geográfico]],14,0),"-")))</f>
        <v/>
      </c>
      <c r="K6" s="2" t="str">
        <f>IF(C6="","",IF(_xlfn.IFNA(VLOOKUP(C6,BaseDatos[[#All],[Llave]:[Por Definir4]],15,0),"No encontrado")="","-",_xlfn.IFNA(VLOOKUP(C6,BaseDatos[[#All],[Llave]:[Objetivo Geográfico]],15,0),"-")))</f>
        <v/>
      </c>
      <c r="L6" s="2" t="str">
        <f>IF(C6="","",IF(_xlfn.IFNA(VLOOKUP(C6,BaseDatos[[#All],[Llave]:[Por Definir4]],16,0),"No encontrado")="","-",_xlfn.IFNA(VLOOKUP(C6,BaseDatos[[#All],[Llave]:[Objetivo Geográfico]],16,0),"-")))</f>
        <v/>
      </c>
      <c r="M6" s="2" t="str">
        <f>IF(C6="","",IF(_xlfn.IFNA(VLOOKUP(C6,BaseDatos[[#All],[Llave]:[Por Definir4]],17,0),"No encontrado")="","-",_xlfn.IFNA(VLOOKUP(C6,BaseDatos[[#All],[Llave]:[Objetivo Geográfico]],17,0),"-")))</f>
        <v/>
      </c>
    </row>
    <row r="7" spans="1:13" x14ac:dyDescent="0.35">
      <c r="A7" s="44"/>
      <c r="B7" s="46"/>
      <c r="C7" s="44"/>
      <c r="D7" s="46"/>
      <c r="E7" s="43" t="str">
        <f>IF(C7="","",IF(_xlfn.IFNA(VLOOKUP(C7,BaseDatos[[#All],[Llave]:[Objetivo Geográfico]],6,0),"No encontrado")="","-",_xlfn.IFNA(VLOOKUP(C7,BaseDatos[[#All],[Llave]:[Objetivo Geográfico]],6,0),"-")))</f>
        <v/>
      </c>
      <c r="F7" s="45" t="str">
        <f>IF(C7="","",IF(_xlfn.IFNA(VLOOKUP(C7,BaseDatos[[#All],[Llave]:[Por Definir4]],13,0),"No encontrado")="","-",_xlfn.IFNA(VLOOKUP(C7,BaseDatos[[#All],[Llave]:[Por Definir4]],13,0),"-")))</f>
        <v/>
      </c>
      <c r="G7" s="43" t="str">
        <f>IF(C7="","",IF(_xlfn.IFNA(VLOOKUP(C7,BaseDatos[[#All],[Llave]:[Objetivo Geográfico]],2,0),"No disponible en la Base de Datos")="","-",_xlfn.IFNA(VLOOKUP(C7,BaseDatos[[#All],[Llave]:[Objetivo Geográfico]],2,0),"No disponible en la Base de Datos")))</f>
        <v/>
      </c>
      <c r="H7" s="43" t="str">
        <f>IF(C7="","",IF(_xlfn.IFNA(VLOOKUP(C7,BaseDatos[[#All],[Llave]:[Objetivo Geográfico]],11,0),"No encontrado")="","-",_xlfn.IFNA(VLOOKUP(C7,BaseDatos[[#All],[Llave]:[Objetivo Geográfico]],11,0),"-")))</f>
        <v/>
      </c>
      <c r="I7" s="43" t="str">
        <f>IF(C7="","",IF(_xlfn.IFNA(VLOOKUP(C7,BaseDatos[[#All],[Llave]:[Objetivo Geográfico]],12,0),"No encontrado")="","-",_xlfn.IFNA(VLOOKUP(C7,BaseDatos[[#All],[Llave]:[Objetivo Geográfico]],12,0),"-")))</f>
        <v/>
      </c>
      <c r="J7" s="2" t="str">
        <f>IF(C7="","",IF(_xlfn.IFNA(VLOOKUP(C7,BaseDatos[[#All],[Llave]:[Por Definir4]],14,0),"No encontrado")="","-",_xlfn.IFNA(VLOOKUP(C7,BaseDatos[[#All],[Llave]:[Objetivo Geográfico]],14,0),"-")))</f>
        <v/>
      </c>
      <c r="K7" s="2" t="str">
        <f>IF(C7="","",IF(_xlfn.IFNA(VLOOKUP(C7,BaseDatos[[#All],[Llave]:[Por Definir4]],15,0),"No encontrado")="","-",_xlfn.IFNA(VLOOKUP(C7,BaseDatos[[#All],[Llave]:[Objetivo Geográfico]],15,0),"-")))</f>
        <v/>
      </c>
      <c r="L7" s="2" t="str">
        <f>IF(C7="","",IF(_xlfn.IFNA(VLOOKUP(C7,BaseDatos[[#All],[Llave]:[Por Definir4]],16,0),"No encontrado")="","-",_xlfn.IFNA(VLOOKUP(C7,BaseDatos[[#All],[Llave]:[Objetivo Geográfico]],16,0),"-")))</f>
        <v/>
      </c>
      <c r="M7" s="2" t="str">
        <f>IF(C7="","",IF(_xlfn.IFNA(VLOOKUP(C7,BaseDatos[[#All],[Llave]:[Por Definir4]],17,0),"No encontrado")="","-",_xlfn.IFNA(VLOOKUP(C7,BaseDatos[[#All],[Llave]:[Objetivo Geográfico]],17,0),"-")))</f>
        <v/>
      </c>
    </row>
    <row r="8" spans="1:13" x14ac:dyDescent="0.35">
      <c r="A8" s="44"/>
      <c r="B8" s="46"/>
      <c r="C8" s="44"/>
      <c r="D8" s="46"/>
      <c r="E8" s="43" t="str">
        <f>IF(C8="","",IF(_xlfn.IFNA(VLOOKUP(C8,BaseDatos[[#All],[Llave]:[Objetivo Geográfico]],6,0),"No encontrado")="","-",_xlfn.IFNA(VLOOKUP(C8,BaseDatos[[#All],[Llave]:[Objetivo Geográfico]],6,0),"-")))</f>
        <v/>
      </c>
      <c r="F8" s="45" t="str">
        <f>IF(C8="","",IF(_xlfn.IFNA(VLOOKUP(C8,BaseDatos[[#All],[Llave]:[Por Definir4]],13,0),"No encontrado")="","-",_xlfn.IFNA(VLOOKUP(C8,BaseDatos[[#All],[Llave]:[Por Definir4]],13,0),"-")))</f>
        <v/>
      </c>
      <c r="G8" s="43" t="str">
        <f>IF(C8="","",IF(_xlfn.IFNA(VLOOKUP(C8,BaseDatos[[#All],[Llave]:[Objetivo Geográfico]],2,0),"No disponible en la Base de Datos")="","-",_xlfn.IFNA(VLOOKUP(C8,BaseDatos[[#All],[Llave]:[Objetivo Geográfico]],2,0),"No disponible en la Base de Datos")))</f>
        <v/>
      </c>
      <c r="H8" s="43" t="str">
        <f>IF(C8="","",IF(_xlfn.IFNA(VLOOKUP(C8,BaseDatos[[#All],[Llave]:[Objetivo Geográfico]],11,0),"No encontrado")="","-",_xlfn.IFNA(VLOOKUP(C8,BaseDatos[[#All],[Llave]:[Objetivo Geográfico]],11,0),"-")))</f>
        <v/>
      </c>
      <c r="I8" s="43" t="str">
        <f>IF(C8="","",IF(_xlfn.IFNA(VLOOKUP(C8,BaseDatos[[#All],[Llave]:[Objetivo Geográfico]],12,0),"No encontrado")="","-",_xlfn.IFNA(VLOOKUP(C8,BaseDatos[[#All],[Llave]:[Objetivo Geográfico]],12,0),"-")))</f>
        <v/>
      </c>
      <c r="J8" s="2" t="str">
        <f>IF(C8="","",IF(_xlfn.IFNA(VLOOKUP(C8,BaseDatos[[#All],[Llave]:[Por Definir4]],14,0),"No encontrado")="","-",_xlfn.IFNA(VLOOKUP(C8,BaseDatos[[#All],[Llave]:[Objetivo Geográfico]],14,0),"-")))</f>
        <v/>
      </c>
      <c r="K8" s="2" t="str">
        <f>IF(C8="","",IF(_xlfn.IFNA(VLOOKUP(C8,BaseDatos[[#All],[Llave]:[Por Definir4]],15,0),"No encontrado")="","-",_xlfn.IFNA(VLOOKUP(C8,BaseDatos[[#All],[Llave]:[Objetivo Geográfico]],15,0),"-")))</f>
        <v/>
      </c>
      <c r="L8" s="2" t="str">
        <f>IF(C8="","",IF(_xlfn.IFNA(VLOOKUP(C8,BaseDatos[[#All],[Llave]:[Por Definir4]],16,0),"No encontrado")="","-",_xlfn.IFNA(VLOOKUP(C8,BaseDatos[[#All],[Llave]:[Objetivo Geográfico]],16,0),"-")))</f>
        <v/>
      </c>
      <c r="M8" s="2" t="str">
        <f>IF(C8="","",IF(_xlfn.IFNA(VLOOKUP(C8,BaseDatos[[#All],[Llave]:[Por Definir4]],17,0),"No encontrado")="","-",_xlfn.IFNA(VLOOKUP(C8,BaseDatos[[#All],[Llave]:[Objetivo Geográfico]],17,0),"-")))</f>
        <v/>
      </c>
    </row>
    <row r="9" spans="1:13" x14ac:dyDescent="0.35">
      <c r="A9" s="44"/>
      <c r="B9" s="46"/>
      <c r="C9" s="44"/>
      <c r="D9" s="46"/>
      <c r="E9" s="43" t="str">
        <f>IF(C9="","",IF(_xlfn.IFNA(VLOOKUP(C9,BaseDatos[[#All],[Llave]:[Objetivo Geográfico]],6,0),"No encontrado")="","-",_xlfn.IFNA(VLOOKUP(C9,BaseDatos[[#All],[Llave]:[Objetivo Geográfico]],6,0),"-")))</f>
        <v/>
      </c>
      <c r="F9" s="45" t="str">
        <f>IF(C9="","",IF(_xlfn.IFNA(VLOOKUP(C9,BaseDatos[[#All],[Llave]:[Por Definir4]],13,0),"No encontrado")="","-",_xlfn.IFNA(VLOOKUP(C9,BaseDatos[[#All],[Llave]:[Por Definir4]],13,0),"-")))</f>
        <v/>
      </c>
      <c r="G9" s="43" t="str">
        <f>IF(C9="","",IF(_xlfn.IFNA(VLOOKUP(C9,BaseDatos[[#All],[Llave]:[Objetivo Geográfico]],2,0),"No disponible en la Base de Datos")="","-",_xlfn.IFNA(VLOOKUP(C9,BaseDatos[[#All],[Llave]:[Objetivo Geográfico]],2,0),"No disponible en la Base de Datos")))</f>
        <v/>
      </c>
      <c r="H9" s="43" t="str">
        <f>IF(C9="","",IF(_xlfn.IFNA(VLOOKUP(C9,BaseDatos[[#All],[Llave]:[Objetivo Geográfico]],11,0),"No encontrado")="","-",_xlfn.IFNA(VLOOKUP(C9,BaseDatos[[#All],[Llave]:[Objetivo Geográfico]],11,0),"-")))</f>
        <v/>
      </c>
      <c r="I9" s="43" t="str">
        <f>IF(C9="","",IF(_xlfn.IFNA(VLOOKUP(C9,BaseDatos[[#All],[Llave]:[Objetivo Geográfico]],12,0),"No encontrado")="","-",_xlfn.IFNA(VLOOKUP(C9,BaseDatos[[#All],[Llave]:[Objetivo Geográfico]],12,0),"-")))</f>
        <v/>
      </c>
      <c r="J9" s="2" t="str">
        <f>IF(C9="","",IF(_xlfn.IFNA(VLOOKUP(C9,BaseDatos[[#All],[Llave]:[Por Definir4]],14,0),"No encontrado")="","-",_xlfn.IFNA(VLOOKUP(C9,BaseDatos[[#All],[Llave]:[Objetivo Geográfico]],14,0),"-")))</f>
        <v/>
      </c>
      <c r="K9" s="2" t="str">
        <f>IF(C9="","",IF(_xlfn.IFNA(VLOOKUP(C9,BaseDatos[[#All],[Llave]:[Por Definir4]],15,0),"No encontrado")="","-",_xlfn.IFNA(VLOOKUP(C9,BaseDatos[[#All],[Llave]:[Objetivo Geográfico]],15,0),"-")))</f>
        <v/>
      </c>
      <c r="L9" s="2" t="str">
        <f>IF(C9="","",IF(_xlfn.IFNA(VLOOKUP(C9,BaseDatos[[#All],[Llave]:[Por Definir4]],16,0),"No encontrado")="","-",_xlfn.IFNA(VLOOKUP(C9,BaseDatos[[#All],[Llave]:[Objetivo Geográfico]],16,0),"-")))</f>
        <v/>
      </c>
      <c r="M9" s="2" t="str">
        <f>IF(C9="","",IF(_xlfn.IFNA(VLOOKUP(C9,BaseDatos[[#All],[Llave]:[Por Definir4]],17,0),"No encontrado")="","-",_xlfn.IFNA(VLOOKUP(C9,BaseDatos[[#All],[Llave]:[Objetivo Geográfico]],17,0),"-")))</f>
        <v/>
      </c>
    </row>
    <row r="10" spans="1:13" x14ac:dyDescent="0.35">
      <c r="A10" s="44"/>
      <c r="B10" s="46"/>
      <c r="C10" s="44"/>
      <c r="D10" s="46"/>
      <c r="E10" s="43" t="str">
        <f>IF(C10="","",IF(_xlfn.IFNA(VLOOKUP(C10,BaseDatos[[#All],[Llave]:[Objetivo Geográfico]],6,0),"No encontrado")="","-",_xlfn.IFNA(VLOOKUP(C10,BaseDatos[[#All],[Llave]:[Objetivo Geográfico]],6,0),"-")))</f>
        <v/>
      </c>
      <c r="F10" s="45" t="str">
        <f>IF(C10="","",IF(_xlfn.IFNA(VLOOKUP(C10,BaseDatos[[#All],[Llave]:[Por Definir4]],13,0),"No encontrado")="","-",_xlfn.IFNA(VLOOKUP(C10,BaseDatos[[#All],[Llave]:[Por Definir4]],13,0),"-")))</f>
        <v/>
      </c>
      <c r="G10" s="43" t="str">
        <f>IF(C10="","",IF(_xlfn.IFNA(VLOOKUP(C10,BaseDatos[[#All],[Llave]:[Objetivo Geográfico]],2,0),"No disponible en la Base de Datos")="","-",_xlfn.IFNA(VLOOKUP(C10,BaseDatos[[#All],[Llave]:[Objetivo Geográfico]],2,0),"No disponible en la Base de Datos")))</f>
        <v/>
      </c>
      <c r="H10" s="43" t="str">
        <f>IF(C10="","",IF(_xlfn.IFNA(VLOOKUP(C10,BaseDatos[[#All],[Llave]:[Objetivo Geográfico]],11,0),"No encontrado")="","-",_xlfn.IFNA(VLOOKUP(C10,BaseDatos[[#All],[Llave]:[Objetivo Geográfico]],11,0),"-")))</f>
        <v/>
      </c>
      <c r="I10" s="43" t="str">
        <f>IF(C10="","",IF(_xlfn.IFNA(VLOOKUP(C10,BaseDatos[[#All],[Llave]:[Objetivo Geográfico]],12,0),"No encontrado")="","-",_xlfn.IFNA(VLOOKUP(C10,BaseDatos[[#All],[Llave]:[Objetivo Geográfico]],12,0),"-")))</f>
        <v/>
      </c>
      <c r="J10" s="2" t="str">
        <f>IF(C10="","",IF(_xlfn.IFNA(VLOOKUP(C10,BaseDatos[[#All],[Llave]:[Por Definir4]],14,0),"No encontrado")="","-",_xlfn.IFNA(VLOOKUP(C10,BaseDatos[[#All],[Llave]:[Objetivo Geográfico]],14,0),"-")))</f>
        <v/>
      </c>
      <c r="K10" s="2" t="str">
        <f>IF(C10="","",IF(_xlfn.IFNA(VLOOKUP(C10,BaseDatos[[#All],[Llave]:[Por Definir4]],15,0),"No encontrado")="","-",_xlfn.IFNA(VLOOKUP(C10,BaseDatos[[#All],[Llave]:[Objetivo Geográfico]],15,0),"-")))</f>
        <v/>
      </c>
      <c r="L10" s="2" t="str">
        <f>IF(C10="","",IF(_xlfn.IFNA(VLOOKUP(C10,BaseDatos[[#All],[Llave]:[Por Definir4]],16,0),"No encontrado")="","-",_xlfn.IFNA(VLOOKUP(C10,BaseDatos[[#All],[Llave]:[Objetivo Geográfico]],16,0),"-")))</f>
        <v/>
      </c>
      <c r="M10" s="2" t="str">
        <f>IF(C10="","",IF(_xlfn.IFNA(VLOOKUP(C10,BaseDatos[[#All],[Llave]:[Por Definir4]],17,0),"No encontrado")="","-",_xlfn.IFNA(VLOOKUP(C10,BaseDatos[[#All],[Llave]:[Objetivo Geográfico]],17,0),"-")))</f>
        <v/>
      </c>
    </row>
    <row r="11" spans="1:13" x14ac:dyDescent="0.35">
      <c r="A11" s="44"/>
      <c r="B11" s="46"/>
      <c r="C11" s="44"/>
      <c r="D11" s="46"/>
      <c r="E11" s="43" t="str">
        <f>IF(C11="","",IF(_xlfn.IFNA(VLOOKUP(C11,BaseDatos[[#All],[Llave]:[Objetivo Geográfico]],6,0),"No encontrado")="","-",_xlfn.IFNA(VLOOKUP(C11,BaseDatos[[#All],[Llave]:[Objetivo Geográfico]],6,0),"-")))</f>
        <v/>
      </c>
      <c r="F11" s="45" t="str">
        <f>IF(C11="","",IF(_xlfn.IFNA(VLOOKUP(C11,BaseDatos[[#All],[Llave]:[Por Definir4]],13,0),"No encontrado")="","-",_xlfn.IFNA(VLOOKUP(C11,BaseDatos[[#All],[Llave]:[Por Definir4]],13,0),"-")))</f>
        <v/>
      </c>
      <c r="G11" s="43" t="str">
        <f>IF(C11="","",IF(_xlfn.IFNA(VLOOKUP(C11,BaseDatos[[#All],[Llave]:[Objetivo Geográfico]],2,0),"No disponible en la Base de Datos")="","-",_xlfn.IFNA(VLOOKUP(C11,BaseDatos[[#All],[Llave]:[Objetivo Geográfico]],2,0),"No disponible en la Base de Datos")))</f>
        <v/>
      </c>
      <c r="H11" s="43" t="str">
        <f>IF(C11="","",IF(_xlfn.IFNA(VLOOKUP(C11,BaseDatos[[#All],[Llave]:[Objetivo Geográfico]],11,0),"No encontrado")="","-",_xlfn.IFNA(VLOOKUP(C11,BaseDatos[[#All],[Llave]:[Objetivo Geográfico]],11,0),"-")))</f>
        <v/>
      </c>
      <c r="I11" s="43" t="str">
        <f>IF(C11="","",IF(_xlfn.IFNA(VLOOKUP(C11,BaseDatos[[#All],[Llave]:[Objetivo Geográfico]],12,0),"No encontrado")="","-",_xlfn.IFNA(VLOOKUP(C11,BaseDatos[[#All],[Llave]:[Objetivo Geográfico]],12,0),"-")))</f>
        <v/>
      </c>
      <c r="J11" s="2" t="str">
        <f>IF(C11="","",IF(_xlfn.IFNA(VLOOKUP(C11,BaseDatos[[#All],[Llave]:[Por Definir4]],14,0),"No encontrado")="","-",_xlfn.IFNA(VLOOKUP(C11,BaseDatos[[#All],[Llave]:[Objetivo Geográfico]],14,0),"-")))</f>
        <v/>
      </c>
      <c r="K11" s="2" t="str">
        <f>IF(C11="","",IF(_xlfn.IFNA(VLOOKUP(C11,BaseDatos[[#All],[Llave]:[Por Definir4]],15,0),"No encontrado")="","-",_xlfn.IFNA(VLOOKUP(C11,BaseDatos[[#All],[Llave]:[Objetivo Geográfico]],15,0),"-")))</f>
        <v/>
      </c>
      <c r="L11" s="2" t="str">
        <f>IF(C11="","",IF(_xlfn.IFNA(VLOOKUP(C11,BaseDatos[[#All],[Llave]:[Por Definir4]],16,0),"No encontrado")="","-",_xlfn.IFNA(VLOOKUP(C11,BaseDatos[[#All],[Llave]:[Objetivo Geográfico]],16,0),"-")))</f>
        <v/>
      </c>
      <c r="M11" s="2" t="str">
        <f>IF(C11="","",IF(_xlfn.IFNA(VLOOKUP(C11,BaseDatos[[#All],[Llave]:[Por Definir4]],17,0),"No encontrado")="","-",_xlfn.IFNA(VLOOKUP(C11,BaseDatos[[#All],[Llave]:[Objetivo Geográfico]],17,0),"-")))</f>
        <v/>
      </c>
    </row>
    <row r="12" spans="1:13" x14ac:dyDescent="0.35">
      <c r="A12" s="44"/>
      <c r="B12" s="46"/>
      <c r="C12" s="44"/>
      <c r="D12" s="46"/>
      <c r="E12" s="43" t="str">
        <f>IF(C12="","",IF(_xlfn.IFNA(VLOOKUP(C12,BaseDatos[[#All],[Llave]:[Objetivo Geográfico]],6,0),"No encontrado")="","-",_xlfn.IFNA(VLOOKUP(C12,BaseDatos[[#All],[Llave]:[Objetivo Geográfico]],6,0),"-")))</f>
        <v/>
      </c>
      <c r="F12" s="45" t="str">
        <f>IF(C12="","",IF(_xlfn.IFNA(VLOOKUP(C12,BaseDatos[[#All],[Llave]:[Por Definir4]],13,0),"No encontrado")="","-",_xlfn.IFNA(VLOOKUP(C12,BaseDatos[[#All],[Llave]:[Por Definir4]],13,0),"-")))</f>
        <v/>
      </c>
      <c r="G12" s="43" t="str">
        <f>IF(C12="","",IF(_xlfn.IFNA(VLOOKUP(C12,BaseDatos[[#All],[Llave]:[Objetivo Geográfico]],2,0),"No disponible en la Base de Datos")="","-",_xlfn.IFNA(VLOOKUP(C12,BaseDatos[[#All],[Llave]:[Objetivo Geográfico]],2,0),"No disponible en la Base de Datos")))</f>
        <v/>
      </c>
      <c r="H12" s="43" t="str">
        <f>IF(C12="","",IF(_xlfn.IFNA(VLOOKUP(C12,BaseDatos[[#All],[Llave]:[Objetivo Geográfico]],11,0),"No encontrado")="","-",_xlfn.IFNA(VLOOKUP(C12,BaseDatos[[#All],[Llave]:[Objetivo Geográfico]],11,0),"-")))</f>
        <v/>
      </c>
      <c r="I12" s="43" t="str">
        <f>IF(C12="","",IF(_xlfn.IFNA(VLOOKUP(C12,BaseDatos[[#All],[Llave]:[Objetivo Geográfico]],12,0),"No encontrado")="","-",_xlfn.IFNA(VLOOKUP(C12,BaseDatos[[#All],[Llave]:[Objetivo Geográfico]],12,0),"-")))</f>
        <v/>
      </c>
      <c r="J12" s="2" t="str">
        <f>IF(C12="","",IF(_xlfn.IFNA(VLOOKUP(C12,BaseDatos[[#All],[Llave]:[Por Definir4]],14,0),"No encontrado")="","-",_xlfn.IFNA(VLOOKUP(C12,BaseDatos[[#All],[Llave]:[Objetivo Geográfico]],14,0),"-")))</f>
        <v/>
      </c>
      <c r="K12" s="2" t="str">
        <f>IF(C12="","",IF(_xlfn.IFNA(VLOOKUP(C12,BaseDatos[[#All],[Llave]:[Por Definir4]],15,0),"No encontrado")="","-",_xlfn.IFNA(VLOOKUP(C12,BaseDatos[[#All],[Llave]:[Objetivo Geográfico]],15,0),"-")))</f>
        <v/>
      </c>
      <c r="L12" s="2" t="str">
        <f>IF(C12="","",IF(_xlfn.IFNA(VLOOKUP(C12,BaseDatos[[#All],[Llave]:[Por Definir4]],16,0),"No encontrado")="","-",_xlfn.IFNA(VLOOKUP(C12,BaseDatos[[#All],[Llave]:[Objetivo Geográfico]],16,0),"-")))</f>
        <v/>
      </c>
      <c r="M12" s="2" t="str">
        <f>IF(C12="","",IF(_xlfn.IFNA(VLOOKUP(C12,BaseDatos[[#All],[Llave]:[Por Definir4]],17,0),"No encontrado")="","-",_xlfn.IFNA(VLOOKUP(C12,BaseDatos[[#All],[Llave]:[Objetivo Geográfico]],17,0),"-")))</f>
        <v/>
      </c>
    </row>
    <row r="13" spans="1:13" x14ac:dyDescent="0.35">
      <c r="A13" s="44"/>
      <c r="B13" s="46"/>
      <c r="C13" s="44"/>
      <c r="D13" s="46"/>
      <c r="E13" s="43" t="str">
        <f>IF(C13="","",IF(_xlfn.IFNA(VLOOKUP(C13,BaseDatos[[#All],[Llave]:[Objetivo Geográfico]],6,0),"No encontrado")="","-",_xlfn.IFNA(VLOOKUP(C13,BaseDatos[[#All],[Llave]:[Objetivo Geográfico]],6,0),"-")))</f>
        <v/>
      </c>
      <c r="F13" s="45" t="str">
        <f>IF(C13="","",IF(_xlfn.IFNA(VLOOKUP(C13,BaseDatos[[#All],[Llave]:[Por Definir4]],13,0),"No encontrado")="","-",_xlfn.IFNA(VLOOKUP(C13,BaseDatos[[#All],[Llave]:[Por Definir4]],13,0),"-")))</f>
        <v/>
      </c>
      <c r="G13" s="43" t="str">
        <f>IF(C13="","",IF(_xlfn.IFNA(VLOOKUP(C13,BaseDatos[[#All],[Llave]:[Objetivo Geográfico]],2,0),"No disponible en la Base de Datos")="","-",_xlfn.IFNA(VLOOKUP(C13,BaseDatos[[#All],[Llave]:[Objetivo Geográfico]],2,0),"No disponible en la Base de Datos")))</f>
        <v/>
      </c>
      <c r="H13" s="43" t="str">
        <f>IF(C13="","",IF(_xlfn.IFNA(VLOOKUP(C13,BaseDatos[[#All],[Llave]:[Objetivo Geográfico]],11,0),"No encontrado")="","-",_xlfn.IFNA(VLOOKUP(C13,BaseDatos[[#All],[Llave]:[Objetivo Geográfico]],11,0),"-")))</f>
        <v/>
      </c>
      <c r="I13" s="43" t="str">
        <f>IF(C13="","",IF(_xlfn.IFNA(VLOOKUP(C13,BaseDatos[[#All],[Llave]:[Objetivo Geográfico]],12,0),"No encontrado")="","-",_xlfn.IFNA(VLOOKUP(C13,BaseDatos[[#All],[Llave]:[Objetivo Geográfico]],12,0),"-")))</f>
        <v/>
      </c>
      <c r="J13" s="2" t="str">
        <f>IF(C13="","",IF(_xlfn.IFNA(VLOOKUP(C13,BaseDatos[[#All],[Llave]:[Por Definir4]],14,0),"No encontrado")="","-",_xlfn.IFNA(VLOOKUP(C13,BaseDatos[[#All],[Llave]:[Objetivo Geográfico]],14,0),"-")))</f>
        <v/>
      </c>
      <c r="K13" s="2" t="str">
        <f>IF(C13="","",IF(_xlfn.IFNA(VLOOKUP(C13,BaseDatos[[#All],[Llave]:[Por Definir4]],15,0),"No encontrado")="","-",_xlfn.IFNA(VLOOKUP(C13,BaseDatos[[#All],[Llave]:[Objetivo Geográfico]],15,0),"-")))</f>
        <v/>
      </c>
      <c r="L13" s="2" t="str">
        <f>IF(C13="","",IF(_xlfn.IFNA(VLOOKUP(C13,BaseDatos[[#All],[Llave]:[Por Definir4]],16,0),"No encontrado")="","-",_xlfn.IFNA(VLOOKUP(C13,BaseDatos[[#All],[Llave]:[Objetivo Geográfico]],16,0),"-")))</f>
        <v/>
      </c>
      <c r="M13" s="2" t="str">
        <f>IF(C13="","",IF(_xlfn.IFNA(VLOOKUP(C13,BaseDatos[[#All],[Llave]:[Por Definir4]],17,0),"No encontrado")="","-",_xlfn.IFNA(VLOOKUP(C13,BaseDatos[[#All],[Llave]:[Objetivo Geográfico]],17,0),"-")))</f>
        <v/>
      </c>
    </row>
    <row r="14" spans="1:13" x14ac:dyDescent="0.35">
      <c r="A14" s="44"/>
      <c r="B14" s="46"/>
      <c r="C14" s="44"/>
      <c r="D14" s="46"/>
      <c r="E14" s="43" t="str">
        <f>IF(C14="","",IF(_xlfn.IFNA(VLOOKUP(C14,BaseDatos[[#All],[Llave]:[Objetivo Geográfico]],6,0),"No encontrado")="","-",_xlfn.IFNA(VLOOKUP(C14,BaseDatos[[#All],[Llave]:[Objetivo Geográfico]],6,0),"-")))</f>
        <v/>
      </c>
      <c r="F14" s="45" t="str">
        <f>IF(C14="","",IF(_xlfn.IFNA(VLOOKUP(C14,BaseDatos[[#All],[Llave]:[Por Definir4]],13,0),"No encontrado")="","-",_xlfn.IFNA(VLOOKUP(C14,BaseDatos[[#All],[Llave]:[Por Definir4]],13,0),"-")))</f>
        <v/>
      </c>
      <c r="G14" s="43" t="str">
        <f>IF(C14="","",IF(_xlfn.IFNA(VLOOKUP(C14,BaseDatos[[#All],[Llave]:[Objetivo Geográfico]],2,0),"No disponible en la Base de Datos")="","-",_xlfn.IFNA(VLOOKUP(C14,BaseDatos[[#All],[Llave]:[Objetivo Geográfico]],2,0),"No disponible en la Base de Datos")))</f>
        <v/>
      </c>
      <c r="H14" s="43" t="str">
        <f>IF(C14="","",IF(_xlfn.IFNA(VLOOKUP(C14,BaseDatos[[#All],[Llave]:[Objetivo Geográfico]],11,0),"No encontrado")="","-",_xlfn.IFNA(VLOOKUP(C14,BaseDatos[[#All],[Llave]:[Objetivo Geográfico]],11,0),"-")))</f>
        <v/>
      </c>
      <c r="I14" s="43" t="str">
        <f>IF(C14="","",IF(_xlfn.IFNA(VLOOKUP(C14,BaseDatos[[#All],[Llave]:[Objetivo Geográfico]],12,0),"No encontrado")="","-",_xlfn.IFNA(VLOOKUP(C14,BaseDatos[[#All],[Llave]:[Objetivo Geográfico]],12,0),"-")))</f>
        <v/>
      </c>
      <c r="J14" s="2" t="str">
        <f>IF(C14="","",IF(_xlfn.IFNA(VLOOKUP(C14,BaseDatos[[#All],[Llave]:[Por Definir4]],14,0),"No encontrado")="","-",_xlfn.IFNA(VLOOKUP(C14,BaseDatos[[#All],[Llave]:[Objetivo Geográfico]],14,0),"-")))</f>
        <v/>
      </c>
      <c r="K14" s="2" t="str">
        <f>IF(C14="","",IF(_xlfn.IFNA(VLOOKUP(C14,BaseDatos[[#All],[Llave]:[Por Definir4]],15,0),"No encontrado")="","-",_xlfn.IFNA(VLOOKUP(C14,BaseDatos[[#All],[Llave]:[Objetivo Geográfico]],15,0),"-")))</f>
        <v/>
      </c>
      <c r="L14" s="2" t="str">
        <f>IF(C14="","",IF(_xlfn.IFNA(VLOOKUP(C14,BaseDatos[[#All],[Llave]:[Por Definir4]],16,0),"No encontrado")="","-",_xlfn.IFNA(VLOOKUP(C14,BaseDatos[[#All],[Llave]:[Objetivo Geográfico]],16,0),"-")))</f>
        <v/>
      </c>
      <c r="M14" s="2" t="str">
        <f>IF(C14="","",IF(_xlfn.IFNA(VLOOKUP(C14,BaseDatos[[#All],[Llave]:[Por Definir4]],17,0),"No encontrado")="","-",_xlfn.IFNA(VLOOKUP(C14,BaseDatos[[#All],[Llave]:[Objetivo Geográfico]],17,0),"-")))</f>
        <v/>
      </c>
    </row>
    <row r="15" spans="1:13" x14ac:dyDescent="0.35">
      <c r="A15" s="44"/>
      <c r="B15" s="46"/>
      <c r="C15" s="44"/>
      <c r="D15" s="46"/>
      <c r="E15" s="43" t="str">
        <f>IF(C15="","",IF(_xlfn.IFNA(VLOOKUP(C15,BaseDatos[[#All],[Llave]:[Objetivo Geográfico]],6,0),"No encontrado")="","-",_xlfn.IFNA(VLOOKUP(C15,BaseDatos[[#All],[Llave]:[Objetivo Geográfico]],6,0),"-")))</f>
        <v/>
      </c>
      <c r="F15" s="45" t="str">
        <f>IF(C15="","",IF(_xlfn.IFNA(VLOOKUP(C15,BaseDatos[[#All],[Llave]:[Por Definir4]],13,0),"No encontrado")="","-",_xlfn.IFNA(VLOOKUP(C15,BaseDatos[[#All],[Llave]:[Por Definir4]],13,0),"-")))</f>
        <v/>
      </c>
      <c r="G15" s="43" t="str">
        <f>IF(C15="","",IF(_xlfn.IFNA(VLOOKUP(C15,BaseDatos[[#All],[Llave]:[Objetivo Geográfico]],2,0),"No disponible en la Base de Datos")="","-",_xlfn.IFNA(VLOOKUP(C15,BaseDatos[[#All],[Llave]:[Objetivo Geográfico]],2,0),"No disponible en la Base de Datos")))</f>
        <v/>
      </c>
      <c r="H15" s="43" t="str">
        <f>IF(C15="","",IF(_xlfn.IFNA(VLOOKUP(C15,BaseDatos[[#All],[Llave]:[Objetivo Geográfico]],11,0),"No encontrado")="","-",_xlfn.IFNA(VLOOKUP(C15,BaseDatos[[#All],[Llave]:[Objetivo Geográfico]],11,0),"-")))</f>
        <v/>
      </c>
      <c r="I15" s="43" t="str">
        <f>IF(C15="","",IF(_xlfn.IFNA(VLOOKUP(C15,BaseDatos[[#All],[Llave]:[Objetivo Geográfico]],12,0),"No encontrado")="","-",_xlfn.IFNA(VLOOKUP(C15,BaseDatos[[#All],[Llave]:[Objetivo Geográfico]],12,0),"-")))</f>
        <v/>
      </c>
      <c r="J15" s="2" t="str">
        <f>IF(C15="","",IF(_xlfn.IFNA(VLOOKUP(C15,BaseDatos[[#All],[Llave]:[Por Definir4]],14,0),"No encontrado")="","-",_xlfn.IFNA(VLOOKUP(C15,BaseDatos[[#All],[Llave]:[Objetivo Geográfico]],14,0),"-")))</f>
        <v/>
      </c>
      <c r="K15" s="2" t="str">
        <f>IF(C15="","",IF(_xlfn.IFNA(VLOOKUP(C15,BaseDatos[[#All],[Llave]:[Por Definir4]],15,0),"No encontrado")="","-",_xlfn.IFNA(VLOOKUP(C15,BaseDatos[[#All],[Llave]:[Objetivo Geográfico]],15,0),"-")))</f>
        <v/>
      </c>
      <c r="L15" s="2" t="str">
        <f>IF(C15="","",IF(_xlfn.IFNA(VLOOKUP(C15,BaseDatos[[#All],[Llave]:[Por Definir4]],16,0),"No encontrado")="","-",_xlfn.IFNA(VLOOKUP(C15,BaseDatos[[#All],[Llave]:[Objetivo Geográfico]],16,0),"-")))</f>
        <v/>
      </c>
      <c r="M15" s="2" t="str">
        <f>IF(C15="","",IF(_xlfn.IFNA(VLOOKUP(C15,BaseDatos[[#All],[Llave]:[Por Definir4]],17,0),"No encontrado")="","-",_xlfn.IFNA(VLOOKUP(C15,BaseDatos[[#All],[Llave]:[Objetivo Geográfico]],17,0),"-")))</f>
        <v/>
      </c>
    </row>
    <row r="16" spans="1:13" x14ac:dyDescent="0.35">
      <c r="A16" s="44"/>
      <c r="B16" s="46"/>
      <c r="C16" s="44"/>
      <c r="D16" s="46"/>
      <c r="E16" s="43" t="str">
        <f>IF(C16="","",IF(_xlfn.IFNA(VLOOKUP(C16,BaseDatos[[#All],[Llave]:[Objetivo Geográfico]],6,0),"No encontrado")="","-",_xlfn.IFNA(VLOOKUP(C16,BaseDatos[[#All],[Llave]:[Objetivo Geográfico]],6,0),"-")))</f>
        <v/>
      </c>
      <c r="F16" s="45" t="str">
        <f>IF(C16="","",IF(_xlfn.IFNA(VLOOKUP(C16,BaseDatos[[#All],[Llave]:[Por Definir4]],13,0),"No encontrado")="","-",_xlfn.IFNA(VLOOKUP(C16,BaseDatos[[#All],[Llave]:[Por Definir4]],13,0),"-")))</f>
        <v/>
      </c>
      <c r="G16" s="43" t="str">
        <f>IF(C16="","",IF(_xlfn.IFNA(VLOOKUP(C16,BaseDatos[[#All],[Llave]:[Objetivo Geográfico]],2,0),"No disponible en la Base de Datos")="","-",_xlfn.IFNA(VLOOKUP(C16,BaseDatos[[#All],[Llave]:[Objetivo Geográfico]],2,0),"No disponible en la Base de Datos")))</f>
        <v/>
      </c>
      <c r="H16" s="43" t="str">
        <f>IF(C16="","",IF(_xlfn.IFNA(VLOOKUP(C16,BaseDatos[[#All],[Llave]:[Objetivo Geográfico]],11,0),"No encontrado")="","-",_xlfn.IFNA(VLOOKUP(C16,BaseDatos[[#All],[Llave]:[Objetivo Geográfico]],11,0),"-")))</f>
        <v/>
      </c>
      <c r="I16" s="43" t="str">
        <f>IF(C16="","",IF(_xlfn.IFNA(VLOOKUP(C16,BaseDatos[[#All],[Llave]:[Objetivo Geográfico]],12,0),"No encontrado")="","-",_xlfn.IFNA(VLOOKUP(C16,BaseDatos[[#All],[Llave]:[Objetivo Geográfico]],12,0),"-")))</f>
        <v/>
      </c>
      <c r="J16" s="2" t="str">
        <f>IF(C16="","",IF(_xlfn.IFNA(VLOOKUP(C16,BaseDatos[[#All],[Llave]:[Por Definir4]],14,0),"No encontrado")="","-",_xlfn.IFNA(VLOOKUP(C16,BaseDatos[[#All],[Llave]:[Objetivo Geográfico]],14,0),"-")))</f>
        <v/>
      </c>
      <c r="K16" s="2" t="str">
        <f>IF(C16="","",IF(_xlfn.IFNA(VLOOKUP(C16,BaseDatos[[#All],[Llave]:[Por Definir4]],15,0),"No encontrado")="","-",_xlfn.IFNA(VLOOKUP(C16,BaseDatos[[#All],[Llave]:[Objetivo Geográfico]],15,0),"-")))</f>
        <v/>
      </c>
      <c r="L16" s="2" t="str">
        <f>IF(C16="","",IF(_xlfn.IFNA(VLOOKUP(C16,BaseDatos[[#All],[Llave]:[Por Definir4]],16,0),"No encontrado")="","-",_xlfn.IFNA(VLOOKUP(C16,BaseDatos[[#All],[Llave]:[Objetivo Geográfico]],16,0),"-")))</f>
        <v/>
      </c>
      <c r="M16" s="2" t="str">
        <f>IF(C16="","",IF(_xlfn.IFNA(VLOOKUP(C16,BaseDatos[[#All],[Llave]:[Por Definir4]],17,0),"No encontrado")="","-",_xlfn.IFNA(VLOOKUP(C16,BaseDatos[[#All],[Llave]:[Objetivo Geográfico]],17,0),"-")))</f>
        <v/>
      </c>
    </row>
    <row r="17" spans="1:13" x14ac:dyDescent="0.35">
      <c r="A17" s="44"/>
      <c r="B17" s="46"/>
      <c r="C17" s="44"/>
      <c r="D17" s="46"/>
      <c r="E17" s="43" t="str">
        <f>IF(C17="","",IF(_xlfn.IFNA(VLOOKUP(C17,BaseDatos[[#All],[Llave]:[Objetivo Geográfico]],6,0),"No encontrado")="","-",_xlfn.IFNA(VLOOKUP(C17,BaseDatos[[#All],[Llave]:[Objetivo Geográfico]],6,0),"-")))</f>
        <v/>
      </c>
      <c r="F17" s="45" t="str">
        <f>IF(C17="","",IF(_xlfn.IFNA(VLOOKUP(C17,BaseDatos[[#All],[Llave]:[Por Definir4]],13,0),"No encontrado")="","-",_xlfn.IFNA(VLOOKUP(C17,BaseDatos[[#All],[Llave]:[Por Definir4]],13,0),"-")))</f>
        <v/>
      </c>
      <c r="G17" s="43" t="str">
        <f>IF(C17="","",IF(_xlfn.IFNA(VLOOKUP(C17,BaseDatos[[#All],[Llave]:[Objetivo Geográfico]],2,0),"No disponible en la Base de Datos")="","-",_xlfn.IFNA(VLOOKUP(C17,BaseDatos[[#All],[Llave]:[Objetivo Geográfico]],2,0),"No disponible en la Base de Datos")))</f>
        <v/>
      </c>
      <c r="H17" s="43" t="str">
        <f>IF(C17="","",IF(_xlfn.IFNA(VLOOKUP(C17,BaseDatos[[#All],[Llave]:[Objetivo Geográfico]],11,0),"No encontrado")="","-",_xlfn.IFNA(VLOOKUP(C17,BaseDatos[[#All],[Llave]:[Objetivo Geográfico]],11,0),"-")))</f>
        <v/>
      </c>
      <c r="I17" s="43" t="str">
        <f>IF(C17="","",IF(_xlfn.IFNA(VLOOKUP(C17,BaseDatos[[#All],[Llave]:[Objetivo Geográfico]],12,0),"No encontrado")="","-",_xlfn.IFNA(VLOOKUP(C17,BaseDatos[[#All],[Llave]:[Objetivo Geográfico]],12,0),"-")))</f>
        <v/>
      </c>
      <c r="J17" s="2" t="str">
        <f>IF(C17="","",IF(_xlfn.IFNA(VLOOKUP(C17,BaseDatos[[#All],[Llave]:[Por Definir4]],14,0),"No encontrado")="","-",_xlfn.IFNA(VLOOKUP(C17,BaseDatos[[#All],[Llave]:[Objetivo Geográfico]],14,0),"-")))</f>
        <v/>
      </c>
      <c r="K17" s="2" t="str">
        <f>IF(C17="","",IF(_xlfn.IFNA(VLOOKUP(C17,BaseDatos[[#All],[Llave]:[Por Definir4]],15,0),"No encontrado")="","-",_xlfn.IFNA(VLOOKUP(C17,BaseDatos[[#All],[Llave]:[Objetivo Geográfico]],15,0),"-")))</f>
        <v/>
      </c>
      <c r="L17" s="2" t="str">
        <f>IF(C17="","",IF(_xlfn.IFNA(VLOOKUP(C17,BaseDatos[[#All],[Llave]:[Por Definir4]],16,0),"No encontrado")="","-",_xlfn.IFNA(VLOOKUP(C17,BaseDatos[[#All],[Llave]:[Objetivo Geográfico]],16,0),"-")))</f>
        <v/>
      </c>
      <c r="M17" s="2" t="str">
        <f>IF(C17="","",IF(_xlfn.IFNA(VLOOKUP(C17,BaseDatos[[#All],[Llave]:[Por Definir4]],17,0),"No encontrado")="","-",_xlfn.IFNA(VLOOKUP(C17,BaseDatos[[#All],[Llave]:[Objetivo Geográfico]],17,0),"-")))</f>
        <v/>
      </c>
    </row>
    <row r="18" spans="1:13" x14ac:dyDescent="0.35">
      <c r="A18" s="44"/>
      <c r="B18" s="46"/>
      <c r="C18" s="44"/>
      <c r="D18" s="46"/>
      <c r="E18" s="43" t="str">
        <f>IF(C18="","",IF(_xlfn.IFNA(VLOOKUP(C18,BaseDatos[[#All],[Llave]:[Objetivo Geográfico]],6,0),"No encontrado")="","-",_xlfn.IFNA(VLOOKUP(C18,BaseDatos[[#All],[Llave]:[Objetivo Geográfico]],6,0),"-")))</f>
        <v/>
      </c>
      <c r="F18" s="45" t="str">
        <f>IF(C18="","",IF(_xlfn.IFNA(VLOOKUP(C18,BaseDatos[[#All],[Llave]:[Por Definir4]],13,0),"No encontrado")="","-",_xlfn.IFNA(VLOOKUP(C18,BaseDatos[[#All],[Llave]:[Por Definir4]],13,0),"-")))</f>
        <v/>
      </c>
      <c r="G18" s="43" t="str">
        <f>IF(C18="","",IF(_xlfn.IFNA(VLOOKUP(C18,BaseDatos[[#All],[Llave]:[Objetivo Geográfico]],2,0),"No disponible en la Base de Datos")="","-",_xlfn.IFNA(VLOOKUP(C18,BaseDatos[[#All],[Llave]:[Objetivo Geográfico]],2,0),"No disponible en la Base de Datos")))</f>
        <v/>
      </c>
      <c r="H18" s="43" t="str">
        <f>IF(C18="","",IF(_xlfn.IFNA(VLOOKUP(C18,BaseDatos[[#All],[Llave]:[Objetivo Geográfico]],11,0),"No encontrado")="","-",_xlfn.IFNA(VLOOKUP(C18,BaseDatos[[#All],[Llave]:[Objetivo Geográfico]],11,0),"-")))</f>
        <v/>
      </c>
      <c r="I18" s="43" t="str">
        <f>IF(C18="","",IF(_xlfn.IFNA(VLOOKUP(C18,BaseDatos[[#All],[Llave]:[Objetivo Geográfico]],12,0),"No encontrado")="","-",_xlfn.IFNA(VLOOKUP(C18,BaseDatos[[#All],[Llave]:[Objetivo Geográfico]],12,0),"-")))</f>
        <v/>
      </c>
      <c r="J18" s="2" t="str">
        <f>IF(C18="","",IF(_xlfn.IFNA(VLOOKUP(C18,BaseDatos[[#All],[Llave]:[Por Definir4]],14,0),"No encontrado")="","-",_xlfn.IFNA(VLOOKUP(C18,BaseDatos[[#All],[Llave]:[Objetivo Geográfico]],14,0),"-")))</f>
        <v/>
      </c>
      <c r="K18" s="2" t="str">
        <f>IF(C18="","",IF(_xlfn.IFNA(VLOOKUP(C18,BaseDatos[[#All],[Llave]:[Por Definir4]],15,0),"No encontrado")="","-",_xlfn.IFNA(VLOOKUP(C18,BaseDatos[[#All],[Llave]:[Objetivo Geográfico]],15,0),"-")))</f>
        <v/>
      </c>
      <c r="L18" s="2" t="str">
        <f>IF(C18="","",IF(_xlfn.IFNA(VLOOKUP(C18,BaseDatos[[#All],[Llave]:[Por Definir4]],16,0),"No encontrado")="","-",_xlfn.IFNA(VLOOKUP(C18,BaseDatos[[#All],[Llave]:[Objetivo Geográfico]],16,0),"-")))</f>
        <v/>
      </c>
      <c r="M18" s="2" t="str">
        <f>IF(C18="","",IF(_xlfn.IFNA(VLOOKUP(C18,BaseDatos[[#All],[Llave]:[Por Definir4]],17,0),"No encontrado")="","-",_xlfn.IFNA(VLOOKUP(C18,BaseDatos[[#All],[Llave]:[Objetivo Geográfico]],17,0),"-")))</f>
        <v/>
      </c>
    </row>
    <row r="19" spans="1:13" x14ac:dyDescent="0.35">
      <c r="A19" s="44"/>
      <c r="B19" s="46"/>
      <c r="C19" s="44"/>
      <c r="D19" s="46"/>
      <c r="E19" s="43" t="str">
        <f>IF(C19="","",IF(_xlfn.IFNA(VLOOKUP(C19,BaseDatos[[#All],[Llave]:[Objetivo Geográfico]],6,0),"No encontrado")="","-",_xlfn.IFNA(VLOOKUP(C19,BaseDatos[[#All],[Llave]:[Objetivo Geográfico]],6,0),"-")))</f>
        <v/>
      </c>
      <c r="F19" s="45" t="str">
        <f>IF(C19="","",IF(_xlfn.IFNA(VLOOKUP(C19,BaseDatos[[#All],[Llave]:[Por Definir4]],13,0),"No encontrado")="","-",_xlfn.IFNA(VLOOKUP(C19,BaseDatos[[#All],[Llave]:[Por Definir4]],13,0),"-")))</f>
        <v/>
      </c>
      <c r="G19" s="43" t="str">
        <f>IF(C19="","",IF(_xlfn.IFNA(VLOOKUP(C19,BaseDatos[[#All],[Llave]:[Objetivo Geográfico]],2,0),"No disponible en la Base de Datos")="","-",_xlfn.IFNA(VLOOKUP(C19,BaseDatos[[#All],[Llave]:[Objetivo Geográfico]],2,0),"No disponible en la Base de Datos")))</f>
        <v/>
      </c>
      <c r="H19" s="43" t="str">
        <f>IF(C19="","",IF(_xlfn.IFNA(VLOOKUP(C19,BaseDatos[[#All],[Llave]:[Objetivo Geográfico]],11,0),"No encontrado")="","-",_xlfn.IFNA(VLOOKUP(C19,BaseDatos[[#All],[Llave]:[Objetivo Geográfico]],11,0),"-")))</f>
        <v/>
      </c>
      <c r="I19" s="43" t="str">
        <f>IF(C19="","",IF(_xlfn.IFNA(VLOOKUP(C19,BaseDatos[[#All],[Llave]:[Objetivo Geográfico]],12,0),"No encontrado")="","-",_xlfn.IFNA(VLOOKUP(C19,BaseDatos[[#All],[Llave]:[Objetivo Geográfico]],12,0),"-")))</f>
        <v/>
      </c>
      <c r="J19" s="2" t="str">
        <f>IF(C19="","",IF(_xlfn.IFNA(VLOOKUP(C19,BaseDatos[[#All],[Llave]:[Por Definir4]],14,0),"No encontrado")="","-",_xlfn.IFNA(VLOOKUP(C19,BaseDatos[[#All],[Llave]:[Objetivo Geográfico]],14,0),"-")))</f>
        <v/>
      </c>
      <c r="K19" s="2" t="str">
        <f>IF(C19="","",IF(_xlfn.IFNA(VLOOKUP(C19,BaseDatos[[#All],[Llave]:[Por Definir4]],15,0),"No encontrado")="","-",_xlfn.IFNA(VLOOKUP(C19,BaseDatos[[#All],[Llave]:[Objetivo Geográfico]],15,0),"-")))</f>
        <v/>
      </c>
      <c r="L19" s="2" t="str">
        <f>IF(C19="","",IF(_xlfn.IFNA(VLOOKUP(C19,BaseDatos[[#All],[Llave]:[Por Definir4]],16,0),"No encontrado")="","-",_xlfn.IFNA(VLOOKUP(C19,BaseDatos[[#All],[Llave]:[Objetivo Geográfico]],16,0),"-")))</f>
        <v/>
      </c>
      <c r="M19" s="2" t="str">
        <f>IF(C19="","",IF(_xlfn.IFNA(VLOOKUP(C19,BaseDatos[[#All],[Llave]:[Por Definir4]],17,0),"No encontrado")="","-",_xlfn.IFNA(VLOOKUP(C19,BaseDatos[[#All],[Llave]:[Objetivo Geográfico]],17,0),"-")))</f>
        <v/>
      </c>
    </row>
    <row r="20" spans="1:13" x14ac:dyDescent="0.35">
      <c r="A20" s="44"/>
      <c r="B20" s="46"/>
      <c r="C20" s="44"/>
      <c r="D20" s="46"/>
      <c r="E20" s="43" t="str">
        <f>IF(C20="","",IF(_xlfn.IFNA(VLOOKUP(C20,BaseDatos[[#All],[Llave]:[Objetivo Geográfico]],6,0),"No encontrado")="","-",_xlfn.IFNA(VLOOKUP(C20,BaseDatos[[#All],[Llave]:[Objetivo Geográfico]],6,0),"-")))</f>
        <v/>
      </c>
      <c r="F20" s="45" t="str">
        <f>IF(C20="","",IF(_xlfn.IFNA(VLOOKUP(C20,BaseDatos[[#All],[Llave]:[Por Definir4]],13,0),"No encontrado")="","-",_xlfn.IFNA(VLOOKUP(C20,BaseDatos[[#All],[Llave]:[Por Definir4]],13,0),"-")))</f>
        <v/>
      </c>
      <c r="G20" s="43" t="str">
        <f>IF(C20="","",IF(_xlfn.IFNA(VLOOKUP(C20,BaseDatos[[#All],[Llave]:[Objetivo Geográfico]],2,0),"No disponible en la Base de Datos")="","-",_xlfn.IFNA(VLOOKUP(C20,BaseDatos[[#All],[Llave]:[Objetivo Geográfico]],2,0),"No disponible en la Base de Datos")))</f>
        <v/>
      </c>
      <c r="H20" s="43" t="str">
        <f>IF(C20="","",IF(_xlfn.IFNA(VLOOKUP(C20,BaseDatos[[#All],[Llave]:[Objetivo Geográfico]],11,0),"No encontrado")="","-",_xlfn.IFNA(VLOOKUP(C20,BaseDatos[[#All],[Llave]:[Objetivo Geográfico]],11,0),"-")))</f>
        <v/>
      </c>
      <c r="I20" s="43" t="str">
        <f>IF(C20="","",IF(_xlfn.IFNA(VLOOKUP(C20,BaseDatos[[#All],[Llave]:[Objetivo Geográfico]],12,0),"No encontrado")="","-",_xlfn.IFNA(VLOOKUP(C20,BaseDatos[[#All],[Llave]:[Objetivo Geográfico]],12,0),"-")))</f>
        <v/>
      </c>
      <c r="J20" s="2" t="str">
        <f>IF(C20="","",IF(_xlfn.IFNA(VLOOKUP(C20,BaseDatos[[#All],[Llave]:[Por Definir4]],14,0),"No encontrado")="","-",_xlfn.IFNA(VLOOKUP(C20,BaseDatos[[#All],[Llave]:[Objetivo Geográfico]],14,0),"-")))</f>
        <v/>
      </c>
      <c r="K20" s="2" t="str">
        <f>IF(C20="","",IF(_xlfn.IFNA(VLOOKUP(C20,BaseDatos[[#All],[Llave]:[Por Definir4]],15,0),"No encontrado")="","-",_xlfn.IFNA(VLOOKUP(C20,BaseDatos[[#All],[Llave]:[Objetivo Geográfico]],15,0),"-")))</f>
        <v/>
      </c>
      <c r="L20" s="2" t="str">
        <f>IF(C20="","",IF(_xlfn.IFNA(VLOOKUP(C20,BaseDatos[[#All],[Llave]:[Por Definir4]],16,0),"No encontrado")="","-",_xlfn.IFNA(VLOOKUP(C20,BaseDatos[[#All],[Llave]:[Objetivo Geográfico]],16,0),"-")))</f>
        <v/>
      </c>
      <c r="M20" s="2" t="str">
        <f>IF(C20="","",IF(_xlfn.IFNA(VLOOKUP(C20,BaseDatos[[#All],[Llave]:[Por Definir4]],17,0),"No encontrado")="","-",_xlfn.IFNA(VLOOKUP(C20,BaseDatos[[#All],[Llave]:[Objetivo Geográfico]],17,0),"-")))</f>
        <v/>
      </c>
    </row>
    <row r="21" spans="1:13" x14ac:dyDescent="0.35">
      <c r="A21" s="44"/>
      <c r="B21" s="46"/>
      <c r="C21" s="44" t="s">
        <v>337</v>
      </c>
      <c r="D21" s="46"/>
      <c r="E21" s="43" t="str">
        <f>IF(C21="","",IF(_xlfn.IFNA(VLOOKUP(C21,BaseDatos[[#All],[Llave]:[Objetivo Geográfico]],6,0),"No encontrado")="","-",_xlfn.IFNA(VLOOKUP(C21,BaseDatos[[#All],[Llave]:[Objetivo Geográfico]],6,0),"-")))</f>
        <v/>
      </c>
      <c r="F21" s="45" t="str">
        <f>IF(C21="","",IF(_xlfn.IFNA(VLOOKUP(C21,BaseDatos[[#All],[Llave]:[Por Definir4]],13,0),"No encontrado")="","-",_xlfn.IFNA(VLOOKUP(C21,BaseDatos[[#All],[Llave]:[Por Definir4]],13,0),"-")))</f>
        <v/>
      </c>
      <c r="G21" s="43" t="str">
        <f>IF(C21="","",IF(_xlfn.IFNA(VLOOKUP(C21,BaseDatos[[#All],[Llave]:[Objetivo Geográfico]],2,0),"No disponible en la Base de Datos")="","-",_xlfn.IFNA(VLOOKUP(C21,BaseDatos[[#All],[Llave]:[Objetivo Geográfico]],2,0),"No disponible en la Base de Datos")))</f>
        <v/>
      </c>
      <c r="H21" s="43" t="str">
        <f>IF(C21="","",IF(_xlfn.IFNA(VLOOKUP(C21,BaseDatos[[#All],[Llave]:[Objetivo Geográfico]],11,0),"No encontrado")="","-",_xlfn.IFNA(VLOOKUP(C21,BaseDatos[[#All],[Llave]:[Objetivo Geográfico]],11,0),"-")))</f>
        <v/>
      </c>
      <c r="I21" s="43" t="str">
        <f>IF(C21="","",IF(_xlfn.IFNA(VLOOKUP(C21,BaseDatos[[#All],[Llave]:[Objetivo Geográfico]],12,0),"No encontrado")="","-",_xlfn.IFNA(VLOOKUP(C21,BaseDatos[[#All],[Llave]:[Objetivo Geográfico]],12,0),"-")))</f>
        <v/>
      </c>
      <c r="J21" s="2" t="str">
        <f>IF(C21="","",IF(_xlfn.IFNA(VLOOKUP(C21,BaseDatos[[#All],[Llave]:[Por Definir4]],14,0),"No encontrado")="","-",_xlfn.IFNA(VLOOKUP(C21,BaseDatos[[#All],[Llave]:[Objetivo Geográfico]],14,0),"-")))</f>
        <v/>
      </c>
      <c r="K21" s="2" t="str">
        <f>IF(C21="","",IF(_xlfn.IFNA(VLOOKUP(C21,BaseDatos[[#All],[Llave]:[Por Definir4]],15,0),"No encontrado")="","-",_xlfn.IFNA(VLOOKUP(C21,BaseDatos[[#All],[Llave]:[Objetivo Geográfico]],15,0),"-")))</f>
        <v/>
      </c>
      <c r="L21" s="2" t="str">
        <f>IF(C21="","",IF(_xlfn.IFNA(VLOOKUP(C21,BaseDatos[[#All],[Llave]:[Por Definir4]],16,0),"No encontrado")="","-",_xlfn.IFNA(VLOOKUP(C21,BaseDatos[[#All],[Llave]:[Objetivo Geográfico]],16,0),"-")))</f>
        <v/>
      </c>
      <c r="M21" s="2" t="str">
        <f>IF(C21="","",IF(_xlfn.IFNA(VLOOKUP(C21,BaseDatos[[#All],[Llave]:[Por Definir4]],17,0),"No encontrado")="","-",_xlfn.IFNA(VLOOKUP(C21,BaseDatos[[#All],[Llave]:[Objetivo Geográfico]],17,0),"-")))</f>
        <v/>
      </c>
    </row>
    <row r="22" spans="1:13" x14ac:dyDescent="0.35">
      <c r="A22" s="44"/>
      <c r="B22" s="46"/>
      <c r="C22" s="44"/>
      <c r="D22" s="46"/>
      <c r="E22" s="43" t="str">
        <f>IF(C22="","",IF(_xlfn.IFNA(VLOOKUP(C22,BaseDatos[[#All],[Llave]:[Objetivo Geográfico]],6,0),"No encontrado")="","-",_xlfn.IFNA(VLOOKUP(C22,BaseDatos[[#All],[Llave]:[Objetivo Geográfico]],6,0),"-")))</f>
        <v/>
      </c>
      <c r="F22" s="45" t="str">
        <f>IF(C22="","",IF(_xlfn.IFNA(VLOOKUP(C22,BaseDatos[[#All],[Llave]:[Por Definir4]],13,0),"No encontrado")="","-",_xlfn.IFNA(VLOOKUP(C22,BaseDatos[[#All],[Llave]:[Por Definir4]],13,0),"-")))</f>
        <v/>
      </c>
      <c r="G22" s="43" t="str">
        <f>IF(C22="","",IF(_xlfn.IFNA(VLOOKUP(C22,BaseDatos[[#All],[Llave]:[Objetivo Geográfico]],2,0),"No disponible en la Base de Datos")="","-",_xlfn.IFNA(VLOOKUP(C22,BaseDatos[[#All],[Llave]:[Objetivo Geográfico]],2,0),"No disponible en la Base de Datos")))</f>
        <v/>
      </c>
      <c r="H22" s="43" t="str">
        <f>IF(C22="","",IF(_xlfn.IFNA(VLOOKUP(C22,BaseDatos[[#All],[Llave]:[Objetivo Geográfico]],11,0),"No encontrado")="","-",_xlfn.IFNA(VLOOKUP(C22,BaseDatos[[#All],[Llave]:[Objetivo Geográfico]],11,0),"-")))</f>
        <v/>
      </c>
      <c r="I22" s="43" t="str">
        <f>IF(C22="","",IF(_xlfn.IFNA(VLOOKUP(C22,BaseDatos[[#All],[Llave]:[Objetivo Geográfico]],12,0),"No encontrado")="","-",_xlfn.IFNA(VLOOKUP(C22,BaseDatos[[#All],[Llave]:[Objetivo Geográfico]],12,0),"-")))</f>
        <v/>
      </c>
      <c r="J22" s="2" t="str">
        <f>IF(C22="","",IF(_xlfn.IFNA(VLOOKUP(C22,BaseDatos[[#All],[Llave]:[Por Definir4]],14,0),"No encontrado")="","-",_xlfn.IFNA(VLOOKUP(C22,BaseDatos[[#All],[Llave]:[Objetivo Geográfico]],14,0),"-")))</f>
        <v/>
      </c>
      <c r="K22" s="2" t="str">
        <f>IF(C22="","",IF(_xlfn.IFNA(VLOOKUP(C22,BaseDatos[[#All],[Llave]:[Por Definir4]],15,0),"No encontrado")="","-",_xlfn.IFNA(VLOOKUP(C22,BaseDatos[[#All],[Llave]:[Objetivo Geográfico]],15,0),"-")))</f>
        <v/>
      </c>
      <c r="L22" s="2" t="str">
        <f>IF(C22="","",IF(_xlfn.IFNA(VLOOKUP(C22,BaseDatos[[#All],[Llave]:[Por Definir4]],16,0),"No encontrado")="","-",_xlfn.IFNA(VLOOKUP(C22,BaseDatos[[#All],[Llave]:[Objetivo Geográfico]],16,0),"-")))</f>
        <v/>
      </c>
      <c r="M22" s="2" t="str">
        <f>IF(C22="","",IF(_xlfn.IFNA(VLOOKUP(C22,BaseDatos[[#All],[Llave]:[Por Definir4]],17,0),"No encontrado")="","-",_xlfn.IFNA(VLOOKUP(C22,BaseDatos[[#All],[Llave]:[Objetivo Geográfico]],17,0),"-")))</f>
        <v/>
      </c>
    </row>
    <row r="23" spans="1:13" x14ac:dyDescent="0.35">
      <c r="A23" s="44"/>
      <c r="B23" s="46"/>
      <c r="C23" s="44"/>
      <c r="D23" s="46"/>
      <c r="E23" s="43" t="str">
        <f>IF(C23="","",IF(_xlfn.IFNA(VLOOKUP(C23,BaseDatos[[#All],[Llave]:[Objetivo Geográfico]],6,0),"No encontrado")="","-",_xlfn.IFNA(VLOOKUP(C23,BaseDatos[[#All],[Llave]:[Objetivo Geográfico]],6,0),"-")))</f>
        <v/>
      </c>
      <c r="F23" s="45" t="str">
        <f>IF(C23="","",IF(_xlfn.IFNA(VLOOKUP(C23,BaseDatos[[#All],[Llave]:[Por Definir4]],13,0),"No encontrado")="","-",_xlfn.IFNA(VLOOKUP(C23,BaseDatos[[#All],[Llave]:[Por Definir4]],13,0),"-")))</f>
        <v/>
      </c>
      <c r="G23" s="43" t="str">
        <f>IF(C23="","",IF(_xlfn.IFNA(VLOOKUP(C23,BaseDatos[[#All],[Llave]:[Objetivo Geográfico]],2,0),"No disponible en la Base de Datos")="","-",_xlfn.IFNA(VLOOKUP(C23,BaseDatos[[#All],[Llave]:[Objetivo Geográfico]],2,0),"No disponible en la Base de Datos")))</f>
        <v/>
      </c>
      <c r="H23" s="43" t="str">
        <f>IF(C23="","",IF(_xlfn.IFNA(VLOOKUP(C23,BaseDatos[[#All],[Llave]:[Objetivo Geográfico]],11,0),"No encontrado")="","-",_xlfn.IFNA(VLOOKUP(C23,BaseDatos[[#All],[Llave]:[Objetivo Geográfico]],11,0),"-")))</f>
        <v/>
      </c>
      <c r="I23" s="43" t="str">
        <f>IF(C23="","",IF(_xlfn.IFNA(VLOOKUP(C23,BaseDatos[[#All],[Llave]:[Objetivo Geográfico]],12,0),"No encontrado")="","-",_xlfn.IFNA(VLOOKUP(C23,BaseDatos[[#All],[Llave]:[Objetivo Geográfico]],12,0),"-")))</f>
        <v/>
      </c>
      <c r="J23" s="2" t="str">
        <f>IF(C23="","",IF(_xlfn.IFNA(VLOOKUP(C23,BaseDatos[[#All],[Llave]:[Por Definir4]],14,0),"No encontrado")="","-",_xlfn.IFNA(VLOOKUP(C23,BaseDatos[[#All],[Llave]:[Objetivo Geográfico]],14,0),"-")))</f>
        <v/>
      </c>
      <c r="K23" s="2" t="str">
        <f>IF(C23="","",IF(_xlfn.IFNA(VLOOKUP(C23,BaseDatos[[#All],[Llave]:[Por Definir4]],15,0),"No encontrado")="","-",_xlfn.IFNA(VLOOKUP(C23,BaseDatos[[#All],[Llave]:[Objetivo Geográfico]],15,0),"-")))</f>
        <v/>
      </c>
      <c r="L23" s="2" t="str">
        <f>IF(C23="","",IF(_xlfn.IFNA(VLOOKUP(C23,BaseDatos[[#All],[Llave]:[Por Definir4]],16,0),"No encontrado")="","-",_xlfn.IFNA(VLOOKUP(C23,BaseDatos[[#All],[Llave]:[Objetivo Geográfico]],16,0),"-")))</f>
        <v/>
      </c>
      <c r="M23" s="2" t="str">
        <f>IF(C23="","",IF(_xlfn.IFNA(VLOOKUP(C23,BaseDatos[[#All],[Llave]:[Por Definir4]],17,0),"No encontrado")="","-",_xlfn.IFNA(VLOOKUP(C23,BaseDatos[[#All],[Llave]:[Objetivo Geográfico]],17,0),"-")))</f>
        <v/>
      </c>
    </row>
    <row r="24" spans="1:13" x14ac:dyDescent="0.35">
      <c r="A24" s="44"/>
      <c r="B24" s="46"/>
      <c r="C24" s="44"/>
      <c r="D24" s="46"/>
      <c r="E24" s="43" t="str">
        <f>IF(C24="","",IF(_xlfn.IFNA(VLOOKUP(C24,BaseDatos[[#All],[Llave]:[Objetivo Geográfico]],6,0),"No encontrado")="","-",_xlfn.IFNA(VLOOKUP(C24,BaseDatos[[#All],[Llave]:[Objetivo Geográfico]],6,0),"-")))</f>
        <v/>
      </c>
      <c r="F24" s="45" t="str">
        <f>IF(C24="","",IF(_xlfn.IFNA(VLOOKUP(C24,BaseDatos[[#All],[Llave]:[Por Definir4]],13,0),"No encontrado")="","-",_xlfn.IFNA(VLOOKUP(C24,BaseDatos[[#All],[Llave]:[Por Definir4]],13,0),"-")))</f>
        <v/>
      </c>
      <c r="G24" s="43" t="str">
        <f>IF(C24="","",IF(_xlfn.IFNA(VLOOKUP(C24,BaseDatos[[#All],[Llave]:[Objetivo Geográfico]],2,0),"No disponible en la Base de Datos")="","-",_xlfn.IFNA(VLOOKUP(C24,BaseDatos[[#All],[Llave]:[Objetivo Geográfico]],2,0),"No disponible en la Base de Datos")))</f>
        <v/>
      </c>
      <c r="H24" s="43" t="str">
        <f>IF(C24="","",IF(_xlfn.IFNA(VLOOKUP(C24,BaseDatos[[#All],[Llave]:[Objetivo Geográfico]],11,0),"No encontrado")="","-",_xlfn.IFNA(VLOOKUP(C24,BaseDatos[[#All],[Llave]:[Objetivo Geográfico]],11,0),"-")))</f>
        <v/>
      </c>
      <c r="I24" s="43" t="str">
        <f>IF(C24="","",IF(_xlfn.IFNA(VLOOKUP(C24,BaseDatos[[#All],[Llave]:[Objetivo Geográfico]],12,0),"No encontrado")="","-",_xlfn.IFNA(VLOOKUP(C24,BaseDatos[[#All],[Llave]:[Objetivo Geográfico]],12,0),"-")))</f>
        <v/>
      </c>
      <c r="J24" s="2" t="str">
        <f>IF(C24="","",IF(_xlfn.IFNA(VLOOKUP(C24,BaseDatos[[#All],[Llave]:[Por Definir4]],14,0),"No encontrado")="","-",_xlfn.IFNA(VLOOKUP(C24,BaseDatos[[#All],[Llave]:[Objetivo Geográfico]],14,0),"-")))</f>
        <v/>
      </c>
      <c r="K24" s="2" t="str">
        <f>IF(C24="","",IF(_xlfn.IFNA(VLOOKUP(C24,BaseDatos[[#All],[Llave]:[Por Definir4]],15,0),"No encontrado")="","-",_xlfn.IFNA(VLOOKUP(C24,BaseDatos[[#All],[Llave]:[Objetivo Geográfico]],15,0),"-")))</f>
        <v/>
      </c>
      <c r="L24" s="2" t="str">
        <f>IF(C24="","",IF(_xlfn.IFNA(VLOOKUP(C24,BaseDatos[[#All],[Llave]:[Por Definir4]],16,0),"No encontrado")="","-",_xlfn.IFNA(VLOOKUP(C24,BaseDatos[[#All],[Llave]:[Objetivo Geográfico]],16,0),"-")))</f>
        <v/>
      </c>
      <c r="M24" s="2" t="str">
        <f>IF(C24="","",IF(_xlfn.IFNA(VLOOKUP(C24,BaseDatos[[#All],[Llave]:[Por Definir4]],17,0),"No encontrado")="","-",_xlfn.IFNA(VLOOKUP(C24,BaseDatos[[#All],[Llave]:[Objetivo Geográfico]],17,0),"-")))</f>
        <v/>
      </c>
    </row>
    <row r="25" spans="1:13" x14ac:dyDescent="0.35">
      <c r="A25" s="44"/>
      <c r="B25" s="46"/>
      <c r="C25" s="44"/>
      <c r="D25" s="46"/>
      <c r="E25" s="43" t="str">
        <f>IF(C25="","",IF(_xlfn.IFNA(VLOOKUP(C25,BaseDatos[[#All],[Llave]:[Objetivo Geográfico]],6,0),"No encontrado")="","-",_xlfn.IFNA(VLOOKUP(C25,BaseDatos[[#All],[Llave]:[Objetivo Geográfico]],6,0),"-")))</f>
        <v/>
      </c>
      <c r="F25" s="45" t="str">
        <f>IF(C25="","",IF(_xlfn.IFNA(VLOOKUP(C25,BaseDatos[[#All],[Llave]:[Por Definir4]],13,0),"No encontrado")="","-",_xlfn.IFNA(VLOOKUP(C25,BaseDatos[[#All],[Llave]:[Por Definir4]],13,0),"-")))</f>
        <v/>
      </c>
      <c r="G25" s="43" t="str">
        <f>IF(C25="","",IF(_xlfn.IFNA(VLOOKUP(C25,BaseDatos[[#All],[Llave]:[Objetivo Geográfico]],2,0),"No disponible en la Base de Datos")="","-",_xlfn.IFNA(VLOOKUP(C25,BaseDatos[[#All],[Llave]:[Objetivo Geográfico]],2,0),"No disponible en la Base de Datos")))</f>
        <v/>
      </c>
      <c r="H25" s="43" t="str">
        <f>IF(C25="","",IF(_xlfn.IFNA(VLOOKUP(C25,BaseDatos[[#All],[Llave]:[Objetivo Geográfico]],11,0),"No encontrado")="","-",_xlfn.IFNA(VLOOKUP(C25,BaseDatos[[#All],[Llave]:[Objetivo Geográfico]],11,0),"-")))</f>
        <v/>
      </c>
      <c r="I25" s="43" t="str">
        <f>IF(C25="","",IF(_xlfn.IFNA(VLOOKUP(C25,BaseDatos[[#All],[Llave]:[Objetivo Geográfico]],12,0),"No encontrado")="","-",_xlfn.IFNA(VLOOKUP(C25,BaseDatos[[#All],[Llave]:[Objetivo Geográfico]],12,0),"-")))</f>
        <v/>
      </c>
      <c r="J25" s="2" t="str">
        <f>IF(C25="","",IF(_xlfn.IFNA(VLOOKUP(C25,BaseDatos[[#All],[Llave]:[Por Definir4]],14,0),"No encontrado")="","-",_xlfn.IFNA(VLOOKUP(C25,BaseDatos[[#All],[Llave]:[Objetivo Geográfico]],14,0),"-")))</f>
        <v/>
      </c>
      <c r="K25" s="2" t="str">
        <f>IF(C25="","",IF(_xlfn.IFNA(VLOOKUP(C25,BaseDatos[[#All],[Llave]:[Por Definir4]],15,0),"No encontrado")="","-",_xlfn.IFNA(VLOOKUP(C25,BaseDatos[[#All],[Llave]:[Objetivo Geográfico]],15,0),"-")))</f>
        <v/>
      </c>
      <c r="L25" s="2" t="str">
        <f>IF(C25="","",IF(_xlfn.IFNA(VLOOKUP(C25,BaseDatos[[#All],[Llave]:[Por Definir4]],16,0),"No encontrado")="","-",_xlfn.IFNA(VLOOKUP(C25,BaseDatos[[#All],[Llave]:[Objetivo Geográfico]],16,0),"-")))</f>
        <v/>
      </c>
      <c r="M25" s="2" t="str">
        <f>IF(C25="","",IF(_xlfn.IFNA(VLOOKUP(C25,BaseDatos[[#All],[Llave]:[Por Definir4]],17,0),"No encontrado")="","-",_xlfn.IFNA(VLOOKUP(C25,BaseDatos[[#All],[Llave]:[Objetivo Geográfico]],17,0),"-")))</f>
        <v/>
      </c>
    </row>
    <row r="26" spans="1:13" x14ac:dyDescent="0.35">
      <c r="A26" s="44"/>
      <c r="B26" s="46"/>
      <c r="C26" s="44"/>
      <c r="D26" s="46"/>
      <c r="E26" s="43" t="str">
        <f>IF(C26="","",IF(_xlfn.IFNA(VLOOKUP(C26,BaseDatos[[#All],[Llave]:[Objetivo Geográfico]],6,0),"No encontrado")="","-",_xlfn.IFNA(VLOOKUP(C26,BaseDatos[[#All],[Llave]:[Objetivo Geográfico]],6,0),"-")))</f>
        <v/>
      </c>
      <c r="F26" s="45" t="str">
        <f>IF(C26="","",IF(_xlfn.IFNA(VLOOKUP(C26,BaseDatos[[#All],[Llave]:[Por Definir4]],13,0),"No encontrado")="","-",_xlfn.IFNA(VLOOKUP(C26,BaseDatos[[#All],[Llave]:[Por Definir4]],13,0),"-")))</f>
        <v/>
      </c>
      <c r="G26" s="43" t="str">
        <f>IF(C26="","",IF(_xlfn.IFNA(VLOOKUP(C26,BaseDatos[[#All],[Llave]:[Objetivo Geográfico]],2,0),"No disponible en la Base de Datos")="","-",_xlfn.IFNA(VLOOKUP(C26,BaseDatos[[#All],[Llave]:[Objetivo Geográfico]],2,0),"No disponible en la Base de Datos")))</f>
        <v/>
      </c>
      <c r="H26" s="43" t="str">
        <f>IF(C26="","",IF(_xlfn.IFNA(VLOOKUP(C26,BaseDatos[[#All],[Llave]:[Objetivo Geográfico]],11,0),"No encontrado")="","-",_xlfn.IFNA(VLOOKUP(C26,BaseDatos[[#All],[Llave]:[Objetivo Geográfico]],11,0),"-")))</f>
        <v/>
      </c>
      <c r="I26" s="43" t="str">
        <f>IF(C26="","",IF(_xlfn.IFNA(VLOOKUP(C26,BaseDatos[[#All],[Llave]:[Objetivo Geográfico]],12,0),"No encontrado")="","-",_xlfn.IFNA(VLOOKUP(C26,BaseDatos[[#All],[Llave]:[Objetivo Geográfico]],12,0),"-")))</f>
        <v/>
      </c>
      <c r="J26" s="2" t="str">
        <f>IF(C26="","",IF(_xlfn.IFNA(VLOOKUP(C26,BaseDatos[[#All],[Llave]:[Por Definir4]],14,0),"No encontrado")="","-",_xlfn.IFNA(VLOOKUP(C26,BaseDatos[[#All],[Llave]:[Objetivo Geográfico]],14,0),"-")))</f>
        <v/>
      </c>
      <c r="K26" s="2" t="str">
        <f>IF(C26="","",IF(_xlfn.IFNA(VLOOKUP(C26,BaseDatos[[#All],[Llave]:[Por Definir4]],15,0),"No encontrado")="","-",_xlfn.IFNA(VLOOKUP(C26,BaseDatos[[#All],[Llave]:[Objetivo Geográfico]],15,0),"-")))</f>
        <v/>
      </c>
      <c r="L26" s="2" t="str">
        <f>IF(C26="","",IF(_xlfn.IFNA(VLOOKUP(C26,BaseDatos[[#All],[Llave]:[Por Definir4]],16,0),"No encontrado")="","-",_xlfn.IFNA(VLOOKUP(C26,BaseDatos[[#All],[Llave]:[Objetivo Geográfico]],16,0),"-")))</f>
        <v/>
      </c>
      <c r="M26" s="2" t="str">
        <f>IF(C26="","",IF(_xlfn.IFNA(VLOOKUP(C26,BaseDatos[[#All],[Llave]:[Por Definir4]],17,0),"No encontrado")="","-",_xlfn.IFNA(VLOOKUP(C26,BaseDatos[[#All],[Llave]:[Objetivo Geográfico]],17,0),"-")))</f>
        <v/>
      </c>
    </row>
    <row r="27" spans="1:13" x14ac:dyDescent="0.35">
      <c r="A27" s="44"/>
      <c r="B27" s="46"/>
      <c r="C27" s="44"/>
      <c r="D27" s="46"/>
      <c r="E27" s="43" t="str">
        <f>IF(C27="","",IF(_xlfn.IFNA(VLOOKUP(C27,BaseDatos[[#All],[Llave]:[Objetivo Geográfico]],6,0),"No encontrado")="","-",_xlfn.IFNA(VLOOKUP(C27,BaseDatos[[#All],[Llave]:[Objetivo Geográfico]],6,0),"-")))</f>
        <v/>
      </c>
      <c r="F27" s="45" t="str">
        <f>IF(C27="","",IF(_xlfn.IFNA(VLOOKUP(C27,BaseDatos[[#All],[Llave]:[Por Definir4]],13,0),"No encontrado")="","-",_xlfn.IFNA(VLOOKUP(C27,BaseDatos[[#All],[Llave]:[Por Definir4]],13,0),"-")))</f>
        <v/>
      </c>
      <c r="G27" s="43" t="str">
        <f>IF(C27="","",IF(_xlfn.IFNA(VLOOKUP(C27,BaseDatos[[#All],[Llave]:[Objetivo Geográfico]],2,0),"No disponible en la Base de Datos")="","-",_xlfn.IFNA(VLOOKUP(C27,BaseDatos[[#All],[Llave]:[Objetivo Geográfico]],2,0),"No disponible en la Base de Datos")))</f>
        <v/>
      </c>
      <c r="H27" s="43" t="str">
        <f>IF(C27="","",IF(_xlfn.IFNA(VLOOKUP(C27,BaseDatos[[#All],[Llave]:[Objetivo Geográfico]],11,0),"No encontrado")="","-",_xlfn.IFNA(VLOOKUP(C27,BaseDatos[[#All],[Llave]:[Objetivo Geográfico]],11,0),"-")))</f>
        <v/>
      </c>
      <c r="I27" s="43" t="str">
        <f>IF(C27="","",IF(_xlfn.IFNA(VLOOKUP(C27,BaseDatos[[#All],[Llave]:[Objetivo Geográfico]],12,0),"No encontrado")="","-",_xlfn.IFNA(VLOOKUP(C27,BaseDatos[[#All],[Llave]:[Objetivo Geográfico]],12,0),"-")))</f>
        <v/>
      </c>
      <c r="J27" s="2" t="str">
        <f>IF(C27="","",IF(_xlfn.IFNA(VLOOKUP(C27,BaseDatos[[#All],[Llave]:[Por Definir4]],14,0),"No encontrado")="","-",_xlfn.IFNA(VLOOKUP(C27,BaseDatos[[#All],[Llave]:[Objetivo Geográfico]],14,0),"-")))</f>
        <v/>
      </c>
      <c r="K27" s="2" t="str">
        <f>IF(C27="","",IF(_xlfn.IFNA(VLOOKUP(C27,BaseDatos[[#All],[Llave]:[Por Definir4]],15,0),"No encontrado")="","-",_xlfn.IFNA(VLOOKUP(C27,BaseDatos[[#All],[Llave]:[Objetivo Geográfico]],15,0),"-")))</f>
        <v/>
      </c>
      <c r="L27" s="2" t="str">
        <f>IF(C27="","",IF(_xlfn.IFNA(VLOOKUP(C27,BaseDatos[[#All],[Llave]:[Por Definir4]],16,0),"No encontrado")="","-",_xlfn.IFNA(VLOOKUP(C27,BaseDatos[[#All],[Llave]:[Objetivo Geográfico]],16,0),"-")))</f>
        <v/>
      </c>
      <c r="M27" s="2" t="str">
        <f>IF(C27="","",IF(_xlfn.IFNA(VLOOKUP(C27,BaseDatos[[#All],[Llave]:[Por Definir4]],17,0),"No encontrado")="","-",_xlfn.IFNA(VLOOKUP(C27,BaseDatos[[#All],[Llave]:[Objetivo Geográfico]],17,0),"-")))</f>
        <v/>
      </c>
    </row>
    <row r="28" spans="1:13" x14ac:dyDescent="0.35">
      <c r="A28" s="44"/>
      <c r="B28" s="46"/>
      <c r="C28" s="44"/>
      <c r="D28" s="46"/>
      <c r="E28" s="43" t="str">
        <f>IF(C28="","",IF(_xlfn.IFNA(VLOOKUP(C28,BaseDatos[[#All],[Llave]:[Objetivo Geográfico]],6,0),"No encontrado")="","-",_xlfn.IFNA(VLOOKUP(C28,BaseDatos[[#All],[Llave]:[Objetivo Geográfico]],6,0),"-")))</f>
        <v/>
      </c>
      <c r="F28" s="45" t="str">
        <f>IF(C28="","",IF(_xlfn.IFNA(VLOOKUP(C28,BaseDatos[[#All],[Llave]:[Por Definir4]],13,0),"No encontrado")="","-",_xlfn.IFNA(VLOOKUP(C28,BaseDatos[[#All],[Llave]:[Por Definir4]],13,0),"-")))</f>
        <v/>
      </c>
      <c r="G28" s="43" t="str">
        <f>IF(C28="","",IF(_xlfn.IFNA(VLOOKUP(C28,BaseDatos[[#All],[Llave]:[Objetivo Geográfico]],2,0),"No disponible en la Base de Datos")="","-",_xlfn.IFNA(VLOOKUP(C28,BaseDatos[[#All],[Llave]:[Objetivo Geográfico]],2,0),"No disponible en la Base de Datos")))</f>
        <v/>
      </c>
      <c r="H28" s="43" t="str">
        <f>IF(C28="","",IF(_xlfn.IFNA(VLOOKUP(C28,BaseDatos[[#All],[Llave]:[Objetivo Geográfico]],11,0),"No encontrado")="","-",_xlfn.IFNA(VLOOKUP(C28,BaseDatos[[#All],[Llave]:[Objetivo Geográfico]],11,0),"-")))</f>
        <v/>
      </c>
      <c r="I28" s="43" t="str">
        <f>IF(C28="","",IF(_xlfn.IFNA(VLOOKUP(C28,BaseDatos[[#All],[Llave]:[Objetivo Geográfico]],12,0),"No encontrado")="","-",_xlfn.IFNA(VLOOKUP(C28,BaseDatos[[#All],[Llave]:[Objetivo Geográfico]],12,0),"-")))</f>
        <v/>
      </c>
      <c r="J28" s="2" t="str">
        <f>IF(C28="","",IF(_xlfn.IFNA(VLOOKUP(C28,BaseDatos[[#All],[Llave]:[Por Definir4]],14,0),"No encontrado")="","-",_xlfn.IFNA(VLOOKUP(C28,BaseDatos[[#All],[Llave]:[Objetivo Geográfico]],14,0),"-")))</f>
        <v/>
      </c>
      <c r="K28" s="2" t="str">
        <f>IF(C28="","",IF(_xlfn.IFNA(VLOOKUP(C28,BaseDatos[[#All],[Llave]:[Por Definir4]],15,0),"No encontrado")="","-",_xlfn.IFNA(VLOOKUP(C28,BaseDatos[[#All],[Llave]:[Objetivo Geográfico]],15,0),"-")))</f>
        <v/>
      </c>
      <c r="L28" s="2" t="str">
        <f>IF(C28="","",IF(_xlfn.IFNA(VLOOKUP(C28,BaseDatos[[#All],[Llave]:[Por Definir4]],16,0),"No encontrado")="","-",_xlfn.IFNA(VLOOKUP(C28,BaseDatos[[#All],[Llave]:[Objetivo Geográfico]],16,0),"-")))</f>
        <v/>
      </c>
      <c r="M28" s="2" t="str">
        <f>IF(C28="","",IF(_xlfn.IFNA(VLOOKUP(C28,BaseDatos[[#All],[Llave]:[Por Definir4]],17,0),"No encontrado")="","-",_xlfn.IFNA(VLOOKUP(C28,BaseDatos[[#All],[Llave]:[Objetivo Geográfico]],17,0),"-")))</f>
        <v/>
      </c>
    </row>
    <row r="29" spans="1:13" x14ac:dyDescent="0.35">
      <c r="A29" s="44"/>
      <c r="B29" s="46"/>
      <c r="C29" s="44"/>
      <c r="D29" s="46"/>
      <c r="E29" s="43" t="str">
        <f>IF(C29="","",IF(_xlfn.IFNA(VLOOKUP(C29,BaseDatos[[#All],[Llave]:[Objetivo Geográfico]],6,0),"No encontrado")="","-",_xlfn.IFNA(VLOOKUP(C29,BaseDatos[[#All],[Llave]:[Objetivo Geográfico]],6,0),"-")))</f>
        <v/>
      </c>
      <c r="F29" s="45" t="str">
        <f>IF(C29="","",IF(_xlfn.IFNA(VLOOKUP(C29,BaseDatos[[#All],[Llave]:[Por Definir4]],13,0),"No encontrado")="","-",_xlfn.IFNA(VLOOKUP(C29,BaseDatos[[#All],[Llave]:[Por Definir4]],13,0),"-")))</f>
        <v/>
      </c>
      <c r="G29" s="43" t="str">
        <f>IF(C29="","",IF(_xlfn.IFNA(VLOOKUP(C29,BaseDatos[[#All],[Llave]:[Objetivo Geográfico]],2,0),"No disponible en la Base de Datos")="","-",_xlfn.IFNA(VLOOKUP(C29,BaseDatos[[#All],[Llave]:[Objetivo Geográfico]],2,0),"No disponible en la Base de Datos")))</f>
        <v/>
      </c>
      <c r="H29" s="43" t="str">
        <f>IF(C29="","",IF(_xlfn.IFNA(VLOOKUP(C29,BaseDatos[[#All],[Llave]:[Objetivo Geográfico]],11,0),"No encontrado")="","-",_xlfn.IFNA(VLOOKUP(C29,BaseDatos[[#All],[Llave]:[Objetivo Geográfico]],11,0),"-")))</f>
        <v/>
      </c>
      <c r="I29" s="43" t="str">
        <f>IF(C29="","",IF(_xlfn.IFNA(VLOOKUP(C29,BaseDatos[[#All],[Llave]:[Objetivo Geográfico]],12,0),"No encontrado")="","-",_xlfn.IFNA(VLOOKUP(C29,BaseDatos[[#All],[Llave]:[Objetivo Geográfico]],12,0),"-")))</f>
        <v/>
      </c>
      <c r="J29" s="2" t="str">
        <f>IF(C29="","",IF(_xlfn.IFNA(VLOOKUP(C29,BaseDatos[[#All],[Llave]:[Por Definir4]],14,0),"No encontrado")="","-",_xlfn.IFNA(VLOOKUP(C29,BaseDatos[[#All],[Llave]:[Objetivo Geográfico]],14,0),"-")))</f>
        <v/>
      </c>
      <c r="K29" s="2" t="str">
        <f>IF(C29="","",IF(_xlfn.IFNA(VLOOKUP(C29,BaseDatos[[#All],[Llave]:[Por Definir4]],15,0),"No encontrado")="","-",_xlfn.IFNA(VLOOKUP(C29,BaseDatos[[#All],[Llave]:[Objetivo Geográfico]],15,0),"-")))</f>
        <v/>
      </c>
      <c r="L29" s="2" t="str">
        <f>IF(C29="","",IF(_xlfn.IFNA(VLOOKUP(C29,BaseDatos[[#All],[Llave]:[Por Definir4]],16,0),"No encontrado")="","-",_xlfn.IFNA(VLOOKUP(C29,BaseDatos[[#All],[Llave]:[Objetivo Geográfico]],16,0),"-")))</f>
        <v/>
      </c>
      <c r="M29" s="2" t="str">
        <f>IF(C29="","",IF(_xlfn.IFNA(VLOOKUP(C29,BaseDatos[[#All],[Llave]:[Por Definir4]],17,0),"No encontrado")="","-",_xlfn.IFNA(VLOOKUP(C29,BaseDatos[[#All],[Llave]:[Objetivo Geográfico]],17,0),"-")))</f>
        <v/>
      </c>
    </row>
    <row r="30" spans="1:13" x14ac:dyDescent="0.35">
      <c r="A30" s="44"/>
      <c r="B30" s="46"/>
      <c r="C30" s="44"/>
      <c r="D30" s="46"/>
      <c r="E30" s="43" t="str">
        <f>IF(C30="","",IF(_xlfn.IFNA(VLOOKUP(C30,BaseDatos[[#All],[Llave]:[Objetivo Geográfico]],6,0),"No encontrado")="","-",_xlfn.IFNA(VLOOKUP(C30,BaseDatos[[#All],[Llave]:[Objetivo Geográfico]],6,0),"-")))</f>
        <v/>
      </c>
      <c r="F30" s="45" t="str">
        <f>IF(C30="","",IF(_xlfn.IFNA(VLOOKUP(C30,BaseDatos[[#All],[Llave]:[Por Definir4]],13,0),"No encontrado")="","-",_xlfn.IFNA(VLOOKUP(C30,BaseDatos[[#All],[Llave]:[Por Definir4]],13,0),"-")))</f>
        <v/>
      </c>
      <c r="G30" s="43" t="str">
        <f>IF(C30="","",IF(_xlfn.IFNA(VLOOKUP(C30,BaseDatos[[#All],[Llave]:[Objetivo Geográfico]],2,0),"No disponible en la Base de Datos")="","-",_xlfn.IFNA(VLOOKUP(C30,BaseDatos[[#All],[Llave]:[Objetivo Geográfico]],2,0),"No disponible en la Base de Datos")))</f>
        <v/>
      </c>
      <c r="H30" s="43" t="str">
        <f>IF(C30="","",IF(_xlfn.IFNA(VLOOKUP(C30,BaseDatos[[#All],[Llave]:[Objetivo Geográfico]],11,0),"No encontrado")="","-",_xlfn.IFNA(VLOOKUP(C30,BaseDatos[[#All],[Llave]:[Objetivo Geográfico]],11,0),"-")))</f>
        <v/>
      </c>
      <c r="I30" s="43" t="str">
        <f>IF(C30="","",IF(_xlfn.IFNA(VLOOKUP(C30,BaseDatos[[#All],[Llave]:[Objetivo Geográfico]],12,0),"No encontrado")="","-",_xlfn.IFNA(VLOOKUP(C30,BaseDatos[[#All],[Llave]:[Objetivo Geográfico]],12,0),"-")))</f>
        <v/>
      </c>
      <c r="J30" s="2" t="str">
        <f>IF(C30="","",IF(_xlfn.IFNA(VLOOKUP(C30,BaseDatos[[#All],[Llave]:[Por Definir4]],14,0),"No encontrado")="","-",_xlfn.IFNA(VLOOKUP(C30,BaseDatos[[#All],[Llave]:[Objetivo Geográfico]],14,0),"-")))</f>
        <v/>
      </c>
      <c r="K30" s="2" t="str">
        <f>IF(C30="","",IF(_xlfn.IFNA(VLOOKUP(C30,BaseDatos[[#All],[Llave]:[Por Definir4]],15,0),"No encontrado")="","-",_xlfn.IFNA(VLOOKUP(C30,BaseDatos[[#All],[Llave]:[Objetivo Geográfico]],15,0),"-")))</f>
        <v/>
      </c>
      <c r="L30" s="2" t="str">
        <f>IF(C30="","",IF(_xlfn.IFNA(VLOOKUP(C30,BaseDatos[[#All],[Llave]:[Por Definir4]],16,0),"No encontrado")="","-",_xlfn.IFNA(VLOOKUP(C30,BaseDatos[[#All],[Llave]:[Objetivo Geográfico]],16,0),"-")))</f>
        <v/>
      </c>
      <c r="M30" s="2" t="str">
        <f>IF(C30="","",IF(_xlfn.IFNA(VLOOKUP(C30,BaseDatos[[#All],[Llave]:[Por Definir4]],17,0),"No encontrado")="","-",_xlfn.IFNA(VLOOKUP(C30,BaseDatos[[#All],[Llave]:[Objetivo Geográfico]],17,0),"-")))</f>
        <v/>
      </c>
    </row>
    <row r="31" spans="1:13" x14ac:dyDescent="0.35">
      <c r="A31" s="44"/>
      <c r="B31" s="46"/>
      <c r="C31" s="44"/>
      <c r="D31" s="46"/>
      <c r="E31" s="43" t="str">
        <f>IF(C31="","",IF(_xlfn.IFNA(VLOOKUP(C31,BaseDatos[[#All],[Llave]:[Objetivo Geográfico]],6,0),"No encontrado")="","-",_xlfn.IFNA(VLOOKUP(C31,BaseDatos[[#All],[Llave]:[Objetivo Geográfico]],6,0),"-")))</f>
        <v/>
      </c>
      <c r="F31" s="45" t="str">
        <f>IF(C31="","",IF(_xlfn.IFNA(VLOOKUP(C31,BaseDatos[[#All],[Llave]:[Por Definir4]],13,0),"No encontrado")="","-",_xlfn.IFNA(VLOOKUP(C31,BaseDatos[[#All],[Llave]:[Por Definir4]],13,0),"-")))</f>
        <v/>
      </c>
      <c r="G31" s="43" t="str">
        <f>IF(C31="","",IF(_xlfn.IFNA(VLOOKUP(C31,BaseDatos[[#All],[Llave]:[Objetivo Geográfico]],2,0),"No disponible en la Base de Datos")="","-",_xlfn.IFNA(VLOOKUP(C31,BaseDatos[[#All],[Llave]:[Objetivo Geográfico]],2,0),"No disponible en la Base de Datos")))</f>
        <v/>
      </c>
      <c r="H31" s="43" t="str">
        <f>IF(C31="","",IF(_xlfn.IFNA(VLOOKUP(C31,BaseDatos[[#All],[Llave]:[Objetivo Geográfico]],11,0),"No encontrado")="","-",_xlfn.IFNA(VLOOKUP(C31,BaseDatos[[#All],[Llave]:[Objetivo Geográfico]],11,0),"-")))</f>
        <v/>
      </c>
      <c r="I31" s="43" t="str">
        <f>IF(C31="","",IF(_xlfn.IFNA(VLOOKUP(C31,BaseDatos[[#All],[Llave]:[Objetivo Geográfico]],12,0),"No encontrado")="","-",_xlfn.IFNA(VLOOKUP(C31,BaseDatos[[#All],[Llave]:[Objetivo Geográfico]],12,0),"-")))</f>
        <v/>
      </c>
      <c r="J31" s="2" t="str">
        <f>IF(C31="","",IF(_xlfn.IFNA(VLOOKUP(C31,BaseDatos[[#All],[Llave]:[Por Definir4]],14,0),"No encontrado")="","-",_xlfn.IFNA(VLOOKUP(C31,BaseDatos[[#All],[Llave]:[Objetivo Geográfico]],14,0),"-")))</f>
        <v/>
      </c>
      <c r="K31" s="2" t="str">
        <f>IF(C31="","",IF(_xlfn.IFNA(VLOOKUP(C31,BaseDatos[[#All],[Llave]:[Por Definir4]],15,0),"No encontrado")="","-",_xlfn.IFNA(VLOOKUP(C31,BaseDatos[[#All],[Llave]:[Objetivo Geográfico]],15,0),"-")))</f>
        <v/>
      </c>
      <c r="L31" s="2" t="str">
        <f>IF(C31="","",IF(_xlfn.IFNA(VLOOKUP(C31,BaseDatos[[#All],[Llave]:[Por Definir4]],16,0),"No encontrado")="","-",_xlfn.IFNA(VLOOKUP(C31,BaseDatos[[#All],[Llave]:[Objetivo Geográfico]],16,0),"-")))</f>
        <v/>
      </c>
      <c r="M31" s="2" t="str">
        <f>IF(C31="","",IF(_xlfn.IFNA(VLOOKUP(C31,BaseDatos[[#All],[Llave]:[Por Definir4]],17,0),"No encontrado")="","-",_xlfn.IFNA(VLOOKUP(C31,BaseDatos[[#All],[Llave]:[Objetivo Geográfico]],17,0),"-")))</f>
        <v/>
      </c>
    </row>
    <row r="32" spans="1:13" x14ac:dyDescent="0.35">
      <c r="A32" s="44"/>
      <c r="B32" s="46"/>
      <c r="C32" s="44"/>
      <c r="D32" s="46"/>
      <c r="E32" s="43" t="str">
        <f>IF(C32="","",IF(_xlfn.IFNA(VLOOKUP(C32,BaseDatos[[#All],[Llave]:[Objetivo Geográfico]],6,0),"No encontrado")="","-",_xlfn.IFNA(VLOOKUP(C32,BaseDatos[[#All],[Llave]:[Objetivo Geográfico]],6,0),"-")))</f>
        <v/>
      </c>
      <c r="F32" s="45" t="str">
        <f>IF(C32="","",IF(_xlfn.IFNA(VLOOKUP(C32,BaseDatos[[#All],[Llave]:[Por Definir4]],13,0),"No encontrado")="","-",_xlfn.IFNA(VLOOKUP(C32,BaseDatos[[#All],[Llave]:[Por Definir4]],13,0),"-")))</f>
        <v/>
      </c>
      <c r="G32" s="43" t="str">
        <f>IF(C32="","",IF(_xlfn.IFNA(VLOOKUP(C32,BaseDatos[[#All],[Llave]:[Objetivo Geográfico]],2,0),"No disponible en la Base de Datos")="","-",_xlfn.IFNA(VLOOKUP(C32,BaseDatos[[#All],[Llave]:[Objetivo Geográfico]],2,0),"No disponible en la Base de Datos")))</f>
        <v/>
      </c>
      <c r="H32" s="43" t="str">
        <f>IF(C32="","",IF(_xlfn.IFNA(VLOOKUP(C32,BaseDatos[[#All],[Llave]:[Objetivo Geográfico]],11,0),"No encontrado")="","-",_xlfn.IFNA(VLOOKUP(C32,BaseDatos[[#All],[Llave]:[Objetivo Geográfico]],11,0),"-")))</f>
        <v/>
      </c>
      <c r="I32" s="43" t="str">
        <f>IF(C32="","",IF(_xlfn.IFNA(VLOOKUP(C32,BaseDatos[[#All],[Llave]:[Objetivo Geográfico]],12,0),"No encontrado")="","-",_xlfn.IFNA(VLOOKUP(C32,BaseDatos[[#All],[Llave]:[Objetivo Geográfico]],12,0),"-")))</f>
        <v/>
      </c>
      <c r="J32" s="2" t="str">
        <f>IF(C32="","",IF(_xlfn.IFNA(VLOOKUP(C32,BaseDatos[[#All],[Llave]:[Por Definir4]],14,0),"No encontrado")="","-",_xlfn.IFNA(VLOOKUP(C32,BaseDatos[[#All],[Llave]:[Objetivo Geográfico]],14,0),"-")))</f>
        <v/>
      </c>
      <c r="K32" s="2" t="str">
        <f>IF(C32="","",IF(_xlfn.IFNA(VLOOKUP(C32,BaseDatos[[#All],[Llave]:[Por Definir4]],15,0),"No encontrado")="","-",_xlfn.IFNA(VLOOKUP(C32,BaseDatos[[#All],[Llave]:[Objetivo Geográfico]],15,0),"-")))</f>
        <v/>
      </c>
      <c r="L32" s="2" t="str">
        <f>IF(C32="","",IF(_xlfn.IFNA(VLOOKUP(C32,BaseDatos[[#All],[Llave]:[Por Definir4]],16,0),"No encontrado")="","-",_xlfn.IFNA(VLOOKUP(C32,BaseDatos[[#All],[Llave]:[Objetivo Geográfico]],16,0),"-")))</f>
        <v/>
      </c>
      <c r="M32" s="2" t="str">
        <f>IF(C32="","",IF(_xlfn.IFNA(VLOOKUP(C32,BaseDatos[[#All],[Llave]:[Por Definir4]],17,0),"No encontrado")="","-",_xlfn.IFNA(VLOOKUP(C32,BaseDatos[[#All],[Llave]:[Objetivo Geográfico]],17,0),"-")))</f>
        <v/>
      </c>
    </row>
    <row r="33" spans="1:13" x14ac:dyDescent="0.35">
      <c r="A33" s="44"/>
      <c r="B33" s="46"/>
      <c r="C33" s="44"/>
      <c r="D33" s="46"/>
      <c r="E33" s="43" t="str">
        <f>IF(C33="","",IF(_xlfn.IFNA(VLOOKUP(C33,BaseDatos[[#All],[Llave]:[Objetivo Geográfico]],6,0),"No encontrado")="","-",_xlfn.IFNA(VLOOKUP(C33,BaseDatos[[#All],[Llave]:[Objetivo Geográfico]],6,0),"-")))</f>
        <v/>
      </c>
      <c r="F33" s="45" t="str">
        <f>IF(C33="","",IF(_xlfn.IFNA(VLOOKUP(C33,BaseDatos[[#All],[Llave]:[Por Definir4]],13,0),"No encontrado")="","-",_xlfn.IFNA(VLOOKUP(C33,BaseDatos[[#All],[Llave]:[Por Definir4]],13,0),"-")))</f>
        <v/>
      </c>
      <c r="G33" s="43" t="str">
        <f>IF(C33="","",IF(_xlfn.IFNA(VLOOKUP(C33,BaseDatos[[#All],[Llave]:[Objetivo Geográfico]],2,0),"No disponible en la Base de Datos")="","-",_xlfn.IFNA(VLOOKUP(C33,BaseDatos[[#All],[Llave]:[Objetivo Geográfico]],2,0),"No disponible en la Base de Datos")))</f>
        <v/>
      </c>
      <c r="H33" s="43" t="str">
        <f>IF(C33="","",IF(_xlfn.IFNA(VLOOKUP(C33,BaseDatos[[#All],[Llave]:[Objetivo Geográfico]],11,0),"No encontrado")="","-",_xlfn.IFNA(VLOOKUP(C33,BaseDatos[[#All],[Llave]:[Objetivo Geográfico]],11,0),"-")))</f>
        <v/>
      </c>
      <c r="I33" s="43" t="str">
        <f>IF(C33="","",IF(_xlfn.IFNA(VLOOKUP(C33,BaseDatos[[#All],[Llave]:[Objetivo Geográfico]],12,0),"No encontrado")="","-",_xlfn.IFNA(VLOOKUP(C33,BaseDatos[[#All],[Llave]:[Objetivo Geográfico]],12,0),"-")))</f>
        <v/>
      </c>
      <c r="J33" s="2" t="str">
        <f>IF(C33="","",IF(_xlfn.IFNA(VLOOKUP(C33,BaseDatos[[#All],[Llave]:[Por Definir4]],14,0),"No encontrado")="","-",_xlfn.IFNA(VLOOKUP(C33,BaseDatos[[#All],[Llave]:[Objetivo Geográfico]],14,0),"-")))</f>
        <v/>
      </c>
      <c r="K33" s="2" t="str">
        <f>IF(C33="","",IF(_xlfn.IFNA(VLOOKUP(C33,BaseDatos[[#All],[Llave]:[Por Definir4]],15,0),"No encontrado")="","-",_xlfn.IFNA(VLOOKUP(C33,BaseDatos[[#All],[Llave]:[Objetivo Geográfico]],15,0),"-")))</f>
        <v/>
      </c>
      <c r="L33" s="2" t="str">
        <f>IF(C33="","",IF(_xlfn.IFNA(VLOOKUP(C33,BaseDatos[[#All],[Llave]:[Por Definir4]],16,0),"No encontrado")="","-",_xlfn.IFNA(VLOOKUP(C33,BaseDatos[[#All],[Llave]:[Objetivo Geográfico]],16,0),"-")))</f>
        <v/>
      </c>
      <c r="M33" s="2" t="str">
        <f>IF(C33="","",IF(_xlfn.IFNA(VLOOKUP(C33,BaseDatos[[#All],[Llave]:[Por Definir4]],17,0),"No encontrado")="","-",_xlfn.IFNA(VLOOKUP(C33,BaseDatos[[#All],[Llave]:[Objetivo Geográfico]],17,0),"-")))</f>
        <v/>
      </c>
    </row>
    <row r="34" spans="1:13" x14ac:dyDescent="0.35">
      <c r="A34" s="44"/>
      <c r="B34" s="46"/>
      <c r="C34" s="44"/>
      <c r="D34" s="46"/>
      <c r="E34" s="43" t="str">
        <f>IF(C34="","",IF(_xlfn.IFNA(VLOOKUP(C34,BaseDatos[[#All],[Llave]:[Objetivo Geográfico]],6,0),"No encontrado")="","-",_xlfn.IFNA(VLOOKUP(C34,BaseDatos[[#All],[Llave]:[Objetivo Geográfico]],6,0),"-")))</f>
        <v/>
      </c>
      <c r="F34" s="45" t="str">
        <f>IF(C34="","",IF(_xlfn.IFNA(VLOOKUP(C34,BaseDatos[[#All],[Llave]:[Por Definir4]],13,0),"No encontrado")="","-",_xlfn.IFNA(VLOOKUP(C34,BaseDatos[[#All],[Llave]:[Por Definir4]],13,0),"-")))</f>
        <v/>
      </c>
      <c r="G34" s="43" t="str">
        <f>IF(C34="","",IF(_xlfn.IFNA(VLOOKUP(C34,BaseDatos[[#All],[Llave]:[Objetivo Geográfico]],2,0),"No disponible en la Base de Datos")="","-",_xlfn.IFNA(VLOOKUP(C34,BaseDatos[[#All],[Llave]:[Objetivo Geográfico]],2,0),"No disponible en la Base de Datos")))</f>
        <v/>
      </c>
      <c r="H34" s="43" t="str">
        <f>IF(C34="","",IF(_xlfn.IFNA(VLOOKUP(C34,BaseDatos[[#All],[Llave]:[Objetivo Geográfico]],11,0),"No encontrado")="","-",_xlfn.IFNA(VLOOKUP(C34,BaseDatos[[#All],[Llave]:[Objetivo Geográfico]],11,0),"-")))</f>
        <v/>
      </c>
      <c r="I34" s="43" t="str">
        <f>IF(C34="","",IF(_xlfn.IFNA(VLOOKUP(C34,BaseDatos[[#All],[Llave]:[Objetivo Geográfico]],12,0),"No encontrado")="","-",_xlfn.IFNA(VLOOKUP(C34,BaseDatos[[#All],[Llave]:[Objetivo Geográfico]],12,0),"-")))</f>
        <v/>
      </c>
      <c r="J34" s="2" t="str">
        <f>IF(C34="","",IF(_xlfn.IFNA(VLOOKUP(C34,BaseDatos[[#All],[Llave]:[Por Definir4]],14,0),"No encontrado")="","-",_xlfn.IFNA(VLOOKUP(C34,BaseDatos[[#All],[Llave]:[Objetivo Geográfico]],14,0),"-")))</f>
        <v/>
      </c>
      <c r="K34" s="2" t="str">
        <f>IF(C34="","",IF(_xlfn.IFNA(VLOOKUP(C34,BaseDatos[[#All],[Llave]:[Por Definir4]],15,0),"No encontrado")="","-",_xlfn.IFNA(VLOOKUP(C34,BaseDatos[[#All],[Llave]:[Objetivo Geográfico]],15,0),"-")))</f>
        <v/>
      </c>
      <c r="L34" s="2" t="str">
        <f>IF(C34="","",IF(_xlfn.IFNA(VLOOKUP(C34,BaseDatos[[#All],[Llave]:[Por Definir4]],16,0),"No encontrado")="","-",_xlfn.IFNA(VLOOKUP(C34,BaseDatos[[#All],[Llave]:[Objetivo Geográfico]],16,0),"-")))</f>
        <v/>
      </c>
      <c r="M34" s="2" t="str">
        <f>IF(C34="","",IF(_xlfn.IFNA(VLOOKUP(C34,BaseDatos[[#All],[Llave]:[Por Definir4]],17,0),"No encontrado")="","-",_xlfn.IFNA(VLOOKUP(C34,BaseDatos[[#All],[Llave]:[Objetivo Geográfico]],17,0),"-")))</f>
        <v/>
      </c>
    </row>
    <row r="35" spans="1:13" x14ac:dyDescent="0.35">
      <c r="A35" s="44"/>
      <c r="B35" s="46"/>
      <c r="C35" s="44"/>
      <c r="D35" s="46"/>
      <c r="E35" s="43" t="str">
        <f>IF(C35="","",IF(_xlfn.IFNA(VLOOKUP(C35,BaseDatos[[#All],[Llave]:[Objetivo Geográfico]],6,0),"No encontrado")="","-",_xlfn.IFNA(VLOOKUP(C35,BaseDatos[[#All],[Llave]:[Objetivo Geográfico]],6,0),"-")))</f>
        <v/>
      </c>
      <c r="F35" s="45" t="str">
        <f>IF(C35="","",IF(_xlfn.IFNA(VLOOKUP(C35,BaseDatos[[#All],[Llave]:[Por Definir4]],13,0),"No encontrado")="","-",_xlfn.IFNA(VLOOKUP(C35,BaseDatos[[#All],[Llave]:[Por Definir4]],13,0),"-")))</f>
        <v/>
      </c>
      <c r="G35" s="43" t="str">
        <f>IF(C35="","",IF(_xlfn.IFNA(VLOOKUP(C35,BaseDatos[[#All],[Llave]:[Objetivo Geográfico]],2,0),"No disponible en la Base de Datos")="","-",_xlfn.IFNA(VLOOKUP(C35,BaseDatos[[#All],[Llave]:[Objetivo Geográfico]],2,0),"No disponible en la Base de Datos")))</f>
        <v/>
      </c>
      <c r="H35" s="43" t="str">
        <f>IF(C35="","",IF(_xlfn.IFNA(VLOOKUP(C35,BaseDatos[[#All],[Llave]:[Objetivo Geográfico]],11,0),"No encontrado")="","-",_xlfn.IFNA(VLOOKUP(C35,BaseDatos[[#All],[Llave]:[Objetivo Geográfico]],11,0),"-")))</f>
        <v/>
      </c>
      <c r="I35" s="43" t="str">
        <f>IF(C35="","",IF(_xlfn.IFNA(VLOOKUP(C35,BaseDatos[[#All],[Llave]:[Objetivo Geográfico]],12,0),"No encontrado")="","-",_xlfn.IFNA(VLOOKUP(C35,BaseDatos[[#All],[Llave]:[Objetivo Geográfico]],12,0),"-")))</f>
        <v/>
      </c>
      <c r="J35" s="2" t="str">
        <f>IF(C35="","",IF(_xlfn.IFNA(VLOOKUP(C35,BaseDatos[[#All],[Llave]:[Por Definir4]],14,0),"No encontrado")="","-",_xlfn.IFNA(VLOOKUP(C35,BaseDatos[[#All],[Llave]:[Objetivo Geográfico]],14,0),"-")))</f>
        <v/>
      </c>
      <c r="K35" s="2" t="str">
        <f>IF(C35="","",IF(_xlfn.IFNA(VLOOKUP(C35,BaseDatos[[#All],[Llave]:[Por Definir4]],15,0),"No encontrado")="","-",_xlfn.IFNA(VLOOKUP(C35,BaseDatos[[#All],[Llave]:[Objetivo Geográfico]],15,0),"-")))</f>
        <v/>
      </c>
      <c r="L35" s="2" t="str">
        <f>IF(C35="","",IF(_xlfn.IFNA(VLOOKUP(C35,BaseDatos[[#All],[Llave]:[Por Definir4]],16,0),"No encontrado")="","-",_xlfn.IFNA(VLOOKUP(C35,BaseDatos[[#All],[Llave]:[Objetivo Geográfico]],16,0),"-")))</f>
        <v/>
      </c>
      <c r="M35" s="2" t="str">
        <f>IF(C35="","",IF(_xlfn.IFNA(VLOOKUP(C35,BaseDatos[[#All],[Llave]:[Por Definir4]],17,0),"No encontrado")="","-",_xlfn.IFNA(VLOOKUP(C35,BaseDatos[[#All],[Llave]:[Objetivo Geográfico]],17,0),"-")))</f>
        <v/>
      </c>
    </row>
    <row r="36" spans="1:13" x14ac:dyDescent="0.35">
      <c r="A36" s="44"/>
      <c r="B36" s="46"/>
      <c r="C36" s="44"/>
      <c r="D36" s="46"/>
      <c r="E36" s="43" t="str">
        <f>IF(C36="","",IF(_xlfn.IFNA(VLOOKUP(C36,BaseDatos[[#All],[Llave]:[Objetivo Geográfico]],6,0),"No encontrado")="","-",_xlfn.IFNA(VLOOKUP(C36,BaseDatos[[#All],[Llave]:[Objetivo Geográfico]],6,0),"-")))</f>
        <v/>
      </c>
      <c r="F36" s="45" t="str">
        <f>IF(C36="","",IF(_xlfn.IFNA(VLOOKUP(C36,BaseDatos[[#All],[Llave]:[Por Definir4]],13,0),"No encontrado")="","-",_xlfn.IFNA(VLOOKUP(C36,BaseDatos[[#All],[Llave]:[Por Definir4]],13,0),"-")))</f>
        <v/>
      </c>
      <c r="G36" s="43" t="str">
        <f>IF(C36="","",IF(_xlfn.IFNA(VLOOKUP(C36,BaseDatos[[#All],[Llave]:[Objetivo Geográfico]],2,0),"No disponible en la Base de Datos")="","-",_xlfn.IFNA(VLOOKUP(C36,BaseDatos[[#All],[Llave]:[Objetivo Geográfico]],2,0),"No disponible en la Base de Datos")))</f>
        <v/>
      </c>
      <c r="H36" s="43" t="str">
        <f>IF(C36="","",IF(_xlfn.IFNA(VLOOKUP(C36,BaseDatos[[#All],[Llave]:[Objetivo Geográfico]],11,0),"No encontrado")="","-",_xlfn.IFNA(VLOOKUP(C36,BaseDatos[[#All],[Llave]:[Objetivo Geográfico]],11,0),"-")))</f>
        <v/>
      </c>
      <c r="I36" s="43" t="str">
        <f>IF(C36="","",IF(_xlfn.IFNA(VLOOKUP(C36,BaseDatos[[#All],[Llave]:[Objetivo Geográfico]],12,0),"No encontrado")="","-",_xlfn.IFNA(VLOOKUP(C36,BaseDatos[[#All],[Llave]:[Objetivo Geográfico]],12,0),"-")))</f>
        <v/>
      </c>
      <c r="J36" s="2" t="str">
        <f>IF(C36="","",IF(_xlfn.IFNA(VLOOKUP(C36,BaseDatos[[#All],[Llave]:[Por Definir4]],14,0),"No encontrado")="","-",_xlfn.IFNA(VLOOKUP(C36,BaseDatos[[#All],[Llave]:[Objetivo Geográfico]],14,0),"-")))</f>
        <v/>
      </c>
      <c r="K36" s="2" t="str">
        <f>IF(C36="","",IF(_xlfn.IFNA(VLOOKUP(C36,BaseDatos[[#All],[Llave]:[Por Definir4]],15,0),"No encontrado")="","-",_xlfn.IFNA(VLOOKUP(C36,BaseDatos[[#All],[Llave]:[Objetivo Geográfico]],15,0),"-")))</f>
        <v/>
      </c>
      <c r="L36" s="2" t="str">
        <f>IF(C36="","",IF(_xlfn.IFNA(VLOOKUP(C36,BaseDatos[[#All],[Llave]:[Por Definir4]],16,0),"No encontrado")="","-",_xlfn.IFNA(VLOOKUP(C36,BaseDatos[[#All],[Llave]:[Objetivo Geográfico]],16,0),"-")))</f>
        <v/>
      </c>
      <c r="M36" s="2" t="str">
        <f>IF(C36="","",IF(_xlfn.IFNA(VLOOKUP(C36,BaseDatos[[#All],[Llave]:[Por Definir4]],17,0),"No encontrado")="","-",_xlfn.IFNA(VLOOKUP(C36,BaseDatos[[#All],[Llave]:[Objetivo Geográfico]],17,0),"-")))</f>
        <v/>
      </c>
    </row>
    <row r="37" spans="1:13" x14ac:dyDescent="0.35">
      <c r="A37" s="44"/>
      <c r="B37" s="46"/>
      <c r="C37" s="44"/>
      <c r="D37" s="46"/>
      <c r="E37" s="43" t="str">
        <f>IF(C37="","",IF(_xlfn.IFNA(VLOOKUP(C37,BaseDatos[[#All],[Llave]:[Objetivo Geográfico]],6,0),"No encontrado")="","-",_xlfn.IFNA(VLOOKUP(C37,BaseDatos[[#All],[Llave]:[Objetivo Geográfico]],6,0),"-")))</f>
        <v/>
      </c>
      <c r="F37" s="45" t="str">
        <f>IF(C37="","",IF(_xlfn.IFNA(VLOOKUP(C37,BaseDatos[[#All],[Llave]:[Por Definir4]],13,0),"No encontrado")="","-",_xlfn.IFNA(VLOOKUP(C37,BaseDatos[[#All],[Llave]:[Por Definir4]],13,0),"-")))</f>
        <v/>
      </c>
      <c r="G37" s="43" t="str">
        <f>IF(C37="","",IF(_xlfn.IFNA(VLOOKUP(C37,BaseDatos[[#All],[Llave]:[Objetivo Geográfico]],2,0),"No disponible en la Base de Datos")="","-",_xlfn.IFNA(VLOOKUP(C37,BaseDatos[[#All],[Llave]:[Objetivo Geográfico]],2,0),"No disponible en la Base de Datos")))</f>
        <v/>
      </c>
      <c r="H37" s="43" t="str">
        <f>IF(C37="","",IF(_xlfn.IFNA(VLOOKUP(C37,BaseDatos[[#All],[Llave]:[Objetivo Geográfico]],11,0),"No encontrado")="","-",_xlfn.IFNA(VLOOKUP(C37,BaseDatos[[#All],[Llave]:[Objetivo Geográfico]],11,0),"-")))</f>
        <v/>
      </c>
      <c r="I37" s="43" t="str">
        <f>IF(C37="","",IF(_xlfn.IFNA(VLOOKUP(C37,BaseDatos[[#All],[Llave]:[Objetivo Geográfico]],12,0),"No encontrado")="","-",_xlfn.IFNA(VLOOKUP(C37,BaseDatos[[#All],[Llave]:[Objetivo Geográfico]],12,0),"-")))</f>
        <v/>
      </c>
      <c r="J37" s="2" t="str">
        <f>IF(C37="","",IF(_xlfn.IFNA(VLOOKUP(C37,BaseDatos[[#All],[Llave]:[Por Definir4]],14,0),"No encontrado")="","-",_xlfn.IFNA(VLOOKUP(C37,BaseDatos[[#All],[Llave]:[Objetivo Geográfico]],14,0),"-")))</f>
        <v/>
      </c>
      <c r="K37" s="2" t="str">
        <f>IF(C37="","",IF(_xlfn.IFNA(VLOOKUP(C37,BaseDatos[[#All],[Llave]:[Por Definir4]],15,0),"No encontrado")="","-",_xlfn.IFNA(VLOOKUP(C37,BaseDatos[[#All],[Llave]:[Objetivo Geográfico]],15,0),"-")))</f>
        <v/>
      </c>
      <c r="L37" s="2" t="str">
        <f>IF(C37="","",IF(_xlfn.IFNA(VLOOKUP(C37,BaseDatos[[#All],[Llave]:[Por Definir4]],16,0),"No encontrado")="","-",_xlfn.IFNA(VLOOKUP(C37,BaseDatos[[#All],[Llave]:[Objetivo Geográfico]],16,0),"-")))</f>
        <v/>
      </c>
      <c r="M37" s="2" t="str">
        <f>IF(C37="","",IF(_xlfn.IFNA(VLOOKUP(C37,BaseDatos[[#All],[Llave]:[Por Definir4]],17,0),"No encontrado")="","-",_xlfn.IFNA(VLOOKUP(C37,BaseDatos[[#All],[Llave]:[Objetivo Geográfico]],17,0),"-")))</f>
        <v/>
      </c>
    </row>
    <row r="38" spans="1:13" x14ac:dyDescent="0.35">
      <c r="A38" s="44"/>
      <c r="B38" s="46"/>
      <c r="C38" s="44"/>
      <c r="D38" s="46"/>
      <c r="E38" s="43" t="str">
        <f>IF(C38="","",IF(_xlfn.IFNA(VLOOKUP(C38,BaseDatos[[#All],[Llave]:[Objetivo Geográfico]],6,0),"No encontrado")="","-",_xlfn.IFNA(VLOOKUP(C38,BaseDatos[[#All],[Llave]:[Objetivo Geográfico]],6,0),"-")))</f>
        <v/>
      </c>
      <c r="F38" s="45" t="str">
        <f>IF(C38="","",IF(_xlfn.IFNA(VLOOKUP(C38,BaseDatos[[#All],[Llave]:[Por Definir4]],13,0),"No encontrado")="","-",_xlfn.IFNA(VLOOKUP(C38,BaseDatos[[#All],[Llave]:[Por Definir4]],13,0),"-")))</f>
        <v/>
      </c>
      <c r="G38" s="43" t="str">
        <f>IF(C38="","",IF(_xlfn.IFNA(VLOOKUP(C38,BaseDatos[[#All],[Llave]:[Objetivo Geográfico]],2,0),"No disponible en la Base de Datos")="","-",_xlfn.IFNA(VLOOKUP(C38,BaseDatos[[#All],[Llave]:[Objetivo Geográfico]],2,0),"No disponible en la Base de Datos")))</f>
        <v/>
      </c>
      <c r="H38" s="43" t="str">
        <f>IF(C38="","",IF(_xlfn.IFNA(VLOOKUP(C38,BaseDatos[[#All],[Llave]:[Objetivo Geográfico]],11,0),"No encontrado")="","-",_xlfn.IFNA(VLOOKUP(C38,BaseDatos[[#All],[Llave]:[Objetivo Geográfico]],11,0),"-")))</f>
        <v/>
      </c>
      <c r="I38" s="43" t="str">
        <f>IF(C38="","",IF(_xlfn.IFNA(VLOOKUP(C38,BaseDatos[[#All],[Llave]:[Objetivo Geográfico]],12,0),"No encontrado")="","-",_xlfn.IFNA(VLOOKUP(C38,BaseDatos[[#All],[Llave]:[Objetivo Geográfico]],12,0),"-")))</f>
        <v/>
      </c>
      <c r="J38" s="2" t="str">
        <f>IF(C38="","",IF(_xlfn.IFNA(VLOOKUP(C38,BaseDatos[[#All],[Llave]:[Por Definir4]],14,0),"No encontrado")="","-",_xlfn.IFNA(VLOOKUP(C38,BaseDatos[[#All],[Llave]:[Objetivo Geográfico]],14,0),"-")))</f>
        <v/>
      </c>
      <c r="K38" s="2" t="str">
        <f>IF(C38="","",IF(_xlfn.IFNA(VLOOKUP(C38,BaseDatos[[#All],[Llave]:[Por Definir4]],15,0),"No encontrado")="","-",_xlfn.IFNA(VLOOKUP(C38,BaseDatos[[#All],[Llave]:[Objetivo Geográfico]],15,0),"-")))</f>
        <v/>
      </c>
      <c r="L38" s="2" t="str">
        <f>IF(C38="","",IF(_xlfn.IFNA(VLOOKUP(C38,BaseDatos[[#All],[Llave]:[Por Definir4]],16,0),"No encontrado")="","-",_xlfn.IFNA(VLOOKUP(C38,BaseDatos[[#All],[Llave]:[Objetivo Geográfico]],16,0),"-")))</f>
        <v/>
      </c>
      <c r="M38" s="2" t="str">
        <f>IF(C38="","",IF(_xlfn.IFNA(VLOOKUP(C38,BaseDatos[[#All],[Llave]:[Por Definir4]],17,0),"No encontrado")="","-",_xlfn.IFNA(VLOOKUP(C38,BaseDatos[[#All],[Llave]:[Objetivo Geográfico]],17,0),"-")))</f>
        <v/>
      </c>
    </row>
    <row r="39" spans="1:13" x14ac:dyDescent="0.35">
      <c r="A39" s="44"/>
      <c r="B39" s="46"/>
      <c r="C39" s="44"/>
      <c r="D39" s="46"/>
      <c r="E39" s="43" t="str">
        <f>IF(C39="","",IF(_xlfn.IFNA(VLOOKUP(C39,BaseDatos[[#All],[Llave]:[Objetivo Geográfico]],6,0),"No encontrado")="","-",_xlfn.IFNA(VLOOKUP(C39,BaseDatos[[#All],[Llave]:[Objetivo Geográfico]],6,0),"-")))</f>
        <v/>
      </c>
      <c r="F39" s="45" t="str">
        <f>IF(C39="","",IF(_xlfn.IFNA(VLOOKUP(C39,BaseDatos[[#All],[Llave]:[Por Definir4]],13,0),"No encontrado")="","-",_xlfn.IFNA(VLOOKUP(C39,BaseDatos[[#All],[Llave]:[Por Definir4]],13,0),"-")))</f>
        <v/>
      </c>
      <c r="G39" s="43" t="str">
        <f>IF(C39="","",IF(_xlfn.IFNA(VLOOKUP(C39,BaseDatos[[#All],[Llave]:[Objetivo Geográfico]],2,0),"No disponible en la Base de Datos")="","-",_xlfn.IFNA(VLOOKUP(C39,BaseDatos[[#All],[Llave]:[Objetivo Geográfico]],2,0),"No disponible en la Base de Datos")))</f>
        <v/>
      </c>
      <c r="H39" s="43" t="str">
        <f>IF(C39="","",IF(_xlfn.IFNA(VLOOKUP(C39,BaseDatos[[#All],[Llave]:[Objetivo Geográfico]],11,0),"No encontrado")="","-",_xlfn.IFNA(VLOOKUP(C39,BaseDatos[[#All],[Llave]:[Objetivo Geográfico]],11,0),"-")))</f>
        <v/>
      </c>
      <c r="I39" s="43" t="str">
        <f>IF(C39="","",IF(_xlfn.IFNA(VLOOKUP(C39,BaseDatos[[#All],[Llave]:[Objetivo Geográfico]],12,0),"No encontrado")="","-",_xlfn.IFNA(VLOOKUP(C39,BaseDatos[[#All],[Llave]:[Objetivo Geográfico]],12,0),"-")))</f>
        <v/>
      </c>
      <c r="J39" s="2" t="str">
        <f>IF(C39="","",IF(_xlfn.IFNA(VLOOKUP(C39,BaseDatos[[#All],[Llave]:[Por Definir4]],14,0),"No encontrado")="","-",_xlfn.IFNA(VLOOKUP(C39,BaseDatos[[#All],[Llave]:[Objetivo Geográfico]],14,0),"-")))</f>
        <v/>
      </c>
      <c r="K39" s="2" t="str">
        <f>IF(C39="","",IF(_xlfn.IFNA(VLOOKUP(C39,BaseDatos[[#All],[Llave]:[Por Definir4]],15,0),"No encontrado")="","-",_xlfn.IFNA(VLOOKUP(C39,BaseDatos[[#All],[Llave]:[Objetivo Geográfico]],15,0),"-")))</f>
        <v/>
      </c>
      <c r="L39" s="2" t="str">
        <f>IF(C39="","",IF(_xlfn.IFNA(VLOOKUP(C39,BaseDatos[[#All],[Llave]:[Por Definir4]],16,0),"No encontrado")="","-",_xlfn.IFNA(VLOOKUP(C39,BaseDatos[[#All],[Llave]:[Objetivo Geográfico]],16,0),"-")))</f>
        <v/>
      </c>
      <c r="M39" s="2" t="str">
        <f>IF(C39="","",IF(_xlfn.IFNA(VLOOKUP(C39,BaseDatos[[#All],[Llave]:[Por Definir4]],17,0),"No encontrado")="","-",_xlfn.IFNA(VLOOKUP(C39,BaseDatos[[#All],[Llave]:[Objetivo Geográfico]],17,0),"-")))</f>
        <v/>
      </c>
    </row>
    <row r="40" spans="1:13" x14ac:dyDescent="0.35">
      <c r="A40" s="44"/>
      <c r="B40" s="46"/>
      <c r="C40" s="44"/>
      <c r="D40" s="46"/>
      <c r="E40" s="43" t="str">
        <f>IF(C40="","",IF(_xlfn.IFNA(VLOOKUP(C40,BaseDatos[[#All],[Llave]:[Objetivo Geográfico]],6,0),"No encontrado")="","-",_xlfn.IFNA(VLOOKUP(C40,BaseDatos[[#All],[Llave]:[Objetivo Geográfico]],6,0),"-")))</f>
        <v/>
      </c>
      <c r="F40" s="45" t="str">
        <f>IF(C40="","",IF(_xlfn.IFNA(VLOOKUP(C40,BaseDatos[[#All],[Llave]:[Por Definir4]],13,0),"No encontrado")="","-",_xlfn.IFNA(VLOOKUP(C40,BaseDatos[[#All],[Llave]:[Por Definir4]],13,0),"-")))</f>
        <v/>
      </c>
      <c r="G40" s="43" t="str">
        <f>IF(C40="","",IF(_xlfn.IFNA(VLOOKUP(C40,BaseDatos[[#All],[Llave]:[Objetivo Geográfico]],2,0),"No disponible en la Base de Datos")="","-",_xlfn.IFNA(VLOOKUP(C40,BaseDatos[[#All],[Llave]:[Objetivo Geográfico]],2,0),"No disponible en la Base de Datos")))</f>
        <v/>
      </c>
      <c r="H40" s="43" t="str">
        <f>IF(C40="","",IF(_xlfn.IFNA(VLOOKUP(C40,BaseDatos[[#All],[Llave]:[Objetivo Geográfico]],11,0),"No encontrado")="","-",_xlfn.IFNA(VLOOKUP(C40,BaseDatos[[#All],[Llave]:[Objetivo Geográfico]],11,0),"-")))</f>
        <v/>
      </c>
      <c r="I40" s="43" t="str">
        <f>IF(C40="","",IF(_xlfn.IFNA(VLOOKUP(C40,BaseDatos[[#All],[Llave]:[Objetivo Geográfico]],12,0),"No encontrado")="","-",_xlfn.IFNA(VLOOKUP(C40,BaseDatos[[#All],[Llave]:[Objetivo Geográfico]],12,0),"-")))</f>
        <v/>
      </c>
      <c r="J40" s="2" t="str">
        <f>IF(C40="","",IF(_xlfn.IFNA(VLOOKUP(C40,BaseDatos[[#All],[Llave]:[Por Definir4]],14,0),"No encontrado")="","-",_xlfn.IFNA(VLOOKUP(C40,BaseDatos[[#All],[Llave]:[Objetivo Geográfico]],14,0),"-")))</f>
        <v/>
      </c>
      <c r="K40" s="2" t="str">
        <f>IF(C40="","",IF(_xlfn.IFNA(VLOOKUP(C40,BaseDatos[[#All],[Llave]:[Por Definir4]],15,0),"No encontrado")="","-",_xlfn.IFNA(VLOOKUP(C40,BaseDatos[[#All],[Llave]:[Objetivo Geográfico]],15,0),"-")))</f>
        <v/>
      </c>
      <c r="L40" s="2" t="str">
        <f>IF(C40="","",IF(_xlfn.IFNA(VLOOKUP(C40,BaseDatos[[#All],[Llave]:[Por Definir4]],16,0),"No encontrado")="","-",_xlfn.IFNA(VLOOKUP(C40,BaseDatos[[#All],[Llave]:[Objetivo Geográfico]],16,0),"-")))</f>
        <v/>
      </c>
      <c r="M40" s="2" t="str">
        <f>IF(C40="","",IF(_xlfn.IFNA(VLOOKUP(C40,BaseDatos[[#All],[Llave]:[Por Definir4]],17,0),"No encontrado")="","-",_xlfn.IFNA(VLOOKUP(C40,BaseDatos[[#All],[Llave]:[Objetivo Geográfico]],17,0),"-")))</f>
        <v/>
      </c>
    </row>
    <row r="41" spans="1:13" x14ac:dyDescent="0.35">
      <c r="A41" s="44"/>
      <c r="B41" s="46"/>
      <c r="C41" s="44"/>
      <c r="D41" s="46"/>
      <c r="E41" s="43" t="str">
        <f>IF(C41="","",IF(_xlfn.IFNA(VLOOKUP(C41,BaseDatos[[#All],[Llave]:[Objetivo Geográfico]],6,0),"No encontrado")="","-",_xlfn.IFNA(VLOOKUP(C41,BaseDatos[[#All],[Llave]:[Objetivo Geográfico]],6,0),"-")))</f>
        <v/>
      </c>
      <c r="F41" s="45" t="str">
        <f>IF(C41="","",IF(_xlfn.IFNA(VLOOKUP(C41,BaseDatos[[#All],[Llave]:[Por Definir4]],13,0),"No encontrado")="","-",_xlfn.IFNA(VLOOKUP(C41,BaseDatos[[#All],[Llave]:[Por Definir4]],13,0),"-")))</f>
        <v/>
      </c>
      <c r="G41" s="43" t="str">
        <f>IF(C41="","",IF(_xlfn.IFNA(VLOOKUP(C41,BaseDatos[[#All],[Llave]:[Objetivo Geográfico]],2,0),"No disponible en la Base de Datos")="","-",_xlfn.IFNA(VLOOKUP(C41,BaseDatos[[#All],[Llave]:[Objetivo Geográfico]],2,0),"No disponible en la Base de Datos")))</f>
        <v/>
      </c>
      <c r="H41" s="43" t="str">
        <f>IF(C41="","",IF(_xlfn.IFNA(VLOOKUP(C41,BaseDatos[[#All],[Llave]:[Objetivo Geográfico]],11,0),"No encontrado")="","-",_xlfn.IFNA(VLOOKUP(C41,BaseDatos[[#All],[Llave]:[Objetivo Geográfico]],11,0),"-")))</f>
        <v/>
      </c>
      <c r="I41" s="43" t="str">
        <f>IF(C41="","",IF(_xlfn.IFNA(VLOOKUP(C41,BaseDatos[[#All],[Llave]:[Objetivo Geográfico]],12,0),"No encontrado")="","-",_xlfn.IFNA(VLOOKUP(C41,BaseDatos[[#All],[Llave]:[Objetivo Geográfico]],12,0),"-")))</f>
        <v/>
      </c>
      <c r="J41" s="2" t="str">
        <f>IF(C41="","",IF(_xlfn.IFNA(VLOOKUP(C41,BaseDatos[[#All],[Llave]:[Por Definir4]],14,0),"No encontrado")="","-",_xlfn.IFNA(VLOOKUP(C41,BaseDatos[[#All],[Llave]:[Objetivo Geográfico]],14,0),"-")))</f>
        <v/>
      </c>
      <c r="K41" s="2" t="str">
        <f>IF(C41="","",IF(_xlfn.IFNA(VLOOKUP(C41,BaseDatos[[#All],[Llave]:[Por Definir4]],15,0),"No encontrado")="","-",_xlfn.IFNA(VLOOKUP(C41,BaseDatos[[#All],[Llave]:[Objetivo Geográfico]],15,0),"-")))</f>
        <v/>
      </c>
      <c r="L41" s="2" t="str">
        <f>IF(C41="","",IF(_xlfn.IFNA(VLOOKUP(C41,BaseDatos[[#All],[Llave]:[Por Definir4]],16,0),"No encontrado")="","-",_xlfn.IFNA(VLOOKUP(C41,BaseDatos[[#All],[Llave]:[Objetivo Geográfico]],16,0),"-")))</f>
        <v/>
      </c>
      <c r="M41" s="2" t="str">
        <f>IF(C41="","",IF(_xlfn.IFNA(VLOOKUP(C41,BaseDatos[[#All],[Llave]:[Por Definir4]],17,0),"No encontrado")="","-",_xlfn.IFNA(VLOOKUP(C41,BaseDatos[[#All],[Llave]:[Objetivo Geográfico]],17,0),"-")))</f>
        <v/>
      </c>
    </row>
    <row r="42" spans="1:13" x14ac:dyDescent="0.35">
      <c r="A42" s="44"/>
      <c r="B42" s="46"/>
      <c r="C42" s="44"/>
      <c r="D42" s="46"/>
      <c r="E42" s="43" t="str">
        <f>IF(C42="","",IF(_xlfn.IFNA(VLOOKUP(C42,BaseDatos[[#All],[Llave]:[Objetivo Geográfico]],6,0),"No encontrado")="","-",_xlfn.IFNA(VLOOKUP(C42,BaseDatos[[#All],[Llave]:[Objetivo Geográfico]],6,0),"-")))</f>
        <v/>
      </c>
      <c r="F42" s="45" t="str">
        <f>IF(C42="","",IF(_xlfn.IFNA(VLOOKUP(C42,BaseDatos[[#All],[Llave]:[Por Definir4]],13,0),"No encontrado")="","-",_xlfn.IFNA(VLOOKUP(C42,BaseDatos[[#All],[Llave]:[Por Definir4]],13,0),"-")))</f>
        <v/>
      </c>
      <c r="G42" s="43" t="str">
        <f>IF(C42="","",IF(_xlfn.IFNA(VLOOKUP(C42,BaseDatos[[#All],[Llave]:[Objetivo Geográfico]],2,0),"No disponible en la Base de Datos")="","-",_xlfn.IFNA(VLOOKUP(C42,BaseDatos[[#All],[Llave]:[Objetivo Geográfico]],2,0),"No disponible en la Base de Datos")))</f>
        <v/>
      </c>
      <c r="H42" s="43" t="str">
        <f>IF(C42="","",IF(_xlfn.IFNA(VLOOKUP(C42,BaseDatos[[#All],[Llave]:[Objetivo Geográfico]],11,0),"No encontrado")="","-",_xlfn.IFNA(VLOOKUP(C42,BaseDatos[[#All],[Llave]:[Objetivo Geográfico]],11,0),"-")))</f>
        <v/>
      </c>
      <c r="I42" s="43" t="str">
        <f>IF(C42="","",IF(_xlfn.IFNA(VLOOKUP(C42,BaseDatos[[#All],[Llave]:[Objetivo Geográfico]],12,0),"No encontrado")="","-",_xlfn.IFNA(VLOOKUP(C42,BaseDatos[[#All],[Llave]:[Objetivo Geográfico]],12,0),"-")))</f>
        <v/>
      </c>
      <c r="J42" s="2" t="str">
        <f>IF(C42="","",IF(_xlfn.IFNA(VLOOKUP(C42,BaseDatos[[#All],[Llave]:[Por Definir4]],14,0),"No encontrado")="","-",_xlfn.IFNA(VLOOKUP(C42,BaseDatos[[#All],[Llave]:[Objetivo Geográfico]],14,0),"-")))</f>
        <v/>
      </c>
      <c r="K42" s="2" t="str">
        <f>IF(C42="","",IF(_xlfn.IFNA(VLOOKUP(C42,BaseDatos[[#All],[Llave]:[Por Definir4]],15,0),"No encontrado")="","-",_xlfn.IFNA(VLOOKUP(C42,BaseDatos[[#All],[Llave]:[Objetivo Geográfico]],15,0),"-")))</f>
        <v/>
      </c>
      <c r="L42" s="2" t="str">
        <f>IF(C42="","",IF(_xlfn.IFNA(VLOOKUP(C42,BaseDatos[[#All],[Llave]:[Por Definir4]],16,0),"No encontrado")="","-",_xlfn.IFNA(VLOOKUP(C42,BaseDatos[[#All],[Llave]:[Objetivo Geográfico]],16,0),"-")))</f>
        <v/>
      </c>
      <c r="M42" s="2" t="str">
        <f>IF(C42="","",IF(_xlfn.IFNA(VLOOKUP(C42,BaseDatos[[#All],[Llave]:[Por Definir4]],17,0),"No encontrado")="","-",_xlfn.IFNA(VLOOKUP(C42,BaseDatos[[#All],[Llave]:[Objetivo Geográfico]],17,0),"-")))</f>
        <v/>
      </c>
    </row>
    <row r="43" spans="1:13" x14ac:dyDescent="0.35">
      <c r="A43" s="44"/>
      <c r="B43" s="46"/>
      <c r="C43" s="44"/>
      <c r="D43" s="46"/>
      <c r="E43" s="43" t="str">
        <f>IF(C43="","",IF(_xlfn.IFNA(VLOOKUP(C43,BaseDatos[[#All],[Llave]:[Objetivo Geográfico]],6,0),"No encontrado")="","-",_xlfn.IFNA(VLOOKUP(C43,BaseDatos[[#All],[Llave]:[Objetivo Geográfico]],6,0),"-")))</f>
        <v/>
      </c>
      <c r="F43" s="45" t="str">
        <f>IF(C43="","",IF(_xlfn.IFNA(VLOOKUP(C43,BaseDatos[[#All],[Llave]:[Por Definir4]],13,0),"No encontrado")="","-",_xlfn.IFNA(VLOOKUP(C43,BaseDatos[[#All],[Llave]:[Por Definir4]],13,0),"-")))</f>
        <v/>
      </c>
      <c r="G43" s="43" t="str">
        <f>IF(C43="","",IF(_xlfn.IFNA(VLOOKUP(C43,BaseDatos[[#All],[Llave]:[Objetivo Geográfico]],2,0),"No disponible en la Base de Datos")="","-",_xlfn.IFNA(VLOOKUP(C43,BaseDatos[[#All],[Llave]:[Objetivo Geográfico]],2,0),"No disponible en la Base de Datos")))</f>
        <v/>
      </c>
      <c r="H43" s="43" t="str">
        <f>IF(C43="","",IF(_xlfn.IFNA(VLOOKUP(C43,BaseDatos[[#All],[Llave]:[Objetivo Geográfico]],11,0),"No encontrado")="","-",_xlfn.IFNA(VLOOKUP(C43,BaseDatos[[#All],[Llave]:[Objetivo Geográfico]],11,0),"-")))</f>
        <v/>
      </c>
      <c r="I43" s="43" t="str">
        <f>IF(C43="","",IF(_xlfn.IFNA(VLOOKUP(C43,BaseDatos[[#All],[Llave]:[Objetivo Geográfico]],12,0),"No encontrado")="","-",_xlfn.IFNA(VLOOKUP(C43,BaseDatos[[#All],[Llave]:[Objetivo Geográfico]],12,0),"-")))</f>
        <v/>
      </c>
      <c r="J43" s="2" t="str">
        <f>IF(C43="","",IF(_xlfn.IFNA(VLOOKUP(C43,BaseDatos[[#All],[Llave]:[Por Definir4]],14,0),"No encontrado")="","-",_xlfn.IFNA(VLOOKUP(C43,BaseDatos[[#All],[Llave]:[Objetivo Geográfico]],14,0),"-")))</f>
        <v/>
      </c>
      <c r="K43" s="2" t="str">
        <f>IF(C43="","",IF(_xlfn.IFNA(VLOOKUP(C43,BaseDatos[[#All],[Llave]:[Por Definir4]],15,0),"No encontrado")="","-",_xlfn.IFNA(VLOOKUP(C43,BaseDatos[[#All],[Llave]:[Objetivo Geográfico]],15,0),"-")))</f>
        <v/>
      </c>
      <c r="L43" s="2" t="str">
        <f>IF(C43="","",IF(_xlfn.IFNA(VLOOKUP(C43,BaseDatos[[#All],[Llave]:[Por Definir4]],16,0),"No encontrado")="","-",_xlfn.IFNA(VLOOKUP(C43,BaseDatos[[#All],[Llave]:[Objetivo Geográfico]],16,0),"-")))</f>
        <v/>
      </c>
      <c r="M43" s="2" t="str">
        <f>IF(C43="","",IF(_xlfn.IFNA(VLOOKUP(C43,BaseDatos[[#All],[Llave]:[Por Definir4]],17,0),"No encontrado")="","-",_xlfn.IFNA(VLOOKUP(C43,BaseDatos[[#All],[Llave]:[Objetivo Geográfico]],17,0),"-")))</f>
        <v/>
      </c>
    </row>
    <row r="44" spans="1:13" x14ac:dyDescent="0.35">
      <c r="A44" s="44"/>
      <c r="B44" s="46"/>
      <c r="C44" s="44"/>
      <c r="D44" s="46"/>
      <c r="E44" s="43" t="str">
        <f>IF(C44="","",IF(_xlfn.IFNA(VLOOKUP(C44,BaseDatos[[#All],[Llave]:[Objetivo Geográfico]],6,0),"No encontrado")="","-",_xlfn.IFNA(VLOOKUP(C44,BaseDatos[[#All],[Llave]:[Objetivo Geográfico]],6,0),"-")))</f>
        <v/>
      </c>
      <c r="F44" s="45" t="str">
        <f>IF(C44="","",IF(_xlfn.IFNA(VLOOKUP(C44,BaseDatos[[#All],[Llave]:[Por Definir4]],13,0),"No encontrado")="","-",_xlfn.IFNA(VLOOKUP(C44,BaseDatos[[#All],[Llave]:[Por Definir4]],13,0),"-")))</f>
        <v/>
      </c>
      <c r="G44" s="43" t="str">
        <f>IF(C44="","",IF(_xlfn.IFNA(VLOOKUP(C44,BaseDatos[[#All],[Llave]:[Objetivo Geográfico]],2,0),"No disponible en la Base de Datos")="","-",_xlfn.IFNA(VLOOKUP(C44,BaseDatos[[#All],[Llave]:[Objetivo Geográfico]],2,0),"No disponible en la Base de Datos")))</f>
        <v/>
      </c>
      <c r="H44" s="43" t="str">
        <f>IF(C44="","",IF(_xlfn.IFNA(VLOOKUP(C44,BaseDatos[[#All],[Llave]:[Objetivo Geográfico]],11,0),"No encontrado")="","-",_xlfn.IFNA(VLOOKUP(C44,BaseDatos[[#All],[Llave]:[Objetivo Geográfico]],11,0),"-")))</f>
        <v/>
      </c>
      <c r="I44" s="43" t="str">
        <f>IF(C44="","",IF(_xlfn.IFNA(VLOOKUP(C44,BaseDatos[[#All],[Llave]:[Objetivo Geográfico]],12,0),"No encontrado")="","-",_xlfn.IFNA(VLOOKUP(C44,BaseDatos[[#All],[Llave]:[Objetivo Geográfico]],12,0),"-")))</f>
        <v/>
      </c>
      <c r="J44" s="2" t="str">
        <f>IF(C44="","",IF(_xlfn.IFNA(VLOOKUP(C44,BaseDatos[[#All],[Llave]:[Por Definir4]],14,0),"No encontrado")="","-",_xlfn.IFNA(VLOOKUP(C44,BaseDatos[[#All],[Llave]:[Objetivo Geográfico]],14,0),"-")))</f>
        <v/>
      </c>
      <c r="K44" s="2" t="str">
        <f>IF(C44="","",IF(_xlfn.IFNA(VLOOKUP(C44,BaseDatos[[#All],[Llave]:[Por Definir4]],15,0),"No encontrado")="","-",_xlfn.IFNA(VLOOKUP(C44,BaseDatos[[#All],[Llave]:[Objetivo Geográfico]],15,0),"-")))</f>
        <v/>
      </c>
      <c r="L44" s="2" t="str">
        <f>IF(C44="","",IF(_xlfn.IFNA(VLOOKUP(C44,BaseDatos[[#All],[Llave]:[Por Definir4]],16,0),"No encontrado")="","-",_xlfn.IFNA(VLOOKUP(C44,BaseDatos[[#All],[Llave]:[Objetivo Geográfico]],16,0),"-")))</f>
        <v/>
      </c>
      <c r="M44" s="2" t="str">
        <f>IF(C44="","",IF(_xlfn.IFNA(VLOOKUP(C44,BaseDatos[[#All],[Llave]:[Por Definir4]],17,0),"No encontrado")="","-",_xlfn.IFNA(VLOOKUP(C44,BaseDatos[[#All],[Llave]:[Objetivo Geográfico]],17,0),"-")))</f>
        <v/>
      </c>
    </row>
    <row r="45" spans="1:13" x14ac:dyDescent="0.35">
      <c r="A45" s="44"/>
      <c r="B45" s="46"/>
      <c r="C45" s="44"/>
      <c r="D45" s="46"/>
      <c r="E45" s="43" t="str">
        <f>IF(C45="","",IF(_xlfn.IFNA(VLOOKUP(C45,BaseDatos[[#All],[Llave]:[Objetivo Geográfico]],6,0),"No encontrado")="","-",_xlfn.IFNA(VLOOKUP(C45,BaseDatos[[#All],[Llave]:[Objetivo Geográfico]],6,0),"-")))</f>
        <v/>
      </c>
      <c r="F45" s="45" t="str">
        <f>IF(C45="","",IF(_xlfn.IFNA(VLOOKUP(C45,BaseDatos[[#All],[Llave]:[Por Definir4]],13,0),"No encontrado")="","-",_xlfn.IFNA(VLOOKUP(C45,BaseDatos[[#All],[Llave]:[Por Definir4]],13,0),"-")))</f>
        <v/>
      </c>
      <c r="G45" s="43" t="str">
        <f>IF(C45="","",IF(_xlfn.IFNA(VLOOKUP(C45,BaseDatos[[#All],[Llave]:[Objetivo Geográfico]],2,0),"No disponible en la Base de Datos")="","-",_xlfn.IFNA(VLOOKUP(C45,BaseDatos[[#All],[Llave]:[Objetivo Geográfico]],2,0),"No disponible en la Base de Datos")))</f>
        <v/>
      </c>
      <c r="H45" s="43" t="str">
        <f>IF(C45="","",IF(_xlfn.IFNA(VLOOKUP(C45,BaseDatos[[#All],[Llave]:[Objetivo Geográfico]],11,0),"No encontrado")="","-",_xlfn.IFNA(VLOOKUP(C45,BaseDatos[[#All],[Llave]:[Objetivo Geográfico]],11,0),"-")))</f>
        <v/>
      </c>
      <c r="I45" s="43" t="str">
        <f>IF(C45="","",IF(_xlfn.IFNA(VLOOKUP(C45,BaseDatos[[#All],[Llave]:[Objetivo Geográfico]],12,0),"No encontrado")="","-",_xlfn.IFNA(VLOOKUP(C45,BaseDatos[[#All],[Llave]:[Objetivo Geográfico]],12,0),"-")))</f>
        <v/>
      </c>
      <c r="J45" s="2" t="str">
        <f>IF(C45="","",IF(_xlfn.IFNA(VLOOKUP(C45,BaseDatos[[#All],[Llave]:[Por Definir4]],14,0),"No encontrado")="","-",_xlfn.IFNA(VLOOKUP(C45,BaseDatos[[#All],[Llave]:[Objetivo Geográfico]],14,0),"-")))</f>
        <v/>
      </c>
      <c r="K45" s="2" t="str">
        <f>IF(C45="","",IF(_xlfn.IFNA(VLOOKUP(C45,BaseDatos[[#All],[Llave]:[Por Definir4]],15,0),"No encontrado")="","-",_xlfn.IFNA(VLOOKUP(C45,BaseDatos[[#All],[Llave]:[Objetivo Geográfico]],15,0),"-")))</f>
        <v/>
      </c>
      <c r="L45" s="2" t="str">
        <f>IF(C45="","",IF(_xlfn.IFNA(VLOOKUP(C45,BaseDatos[[#All],[Llave]:[Por Definir4]],16,0),"No encontrado")="","-",_xlfn.IFNA(VLOOKUP(C45,BaseDatos[[#All],[Llave]:[Objetivo Geográfico]],16,0),"-")))</f>
        <v/>
      </c>
      <c r="M45" s="2" t="str">
        <f>IF(C45="","",IF(_xlfn.IFNA(VLOOKUP(C45,BaseDatos[[#All],[Llave]:[Por Definir4]],17,0),"No encontrado")="","-",_xlfn.IFNA(VLOOKUP(C45,BaseDatos[[#All],[Llave]:[Objetivo Geográfico]],17,0),"-")))</f>
        <v/>
      </c>
    </row>
    <row r="46" spans="1:13" x14ac:dyDescent="0.35">
      <c r="A46" s="44"/>
      <c r="B46" s="46"/>
      <c r="C46" s="44"/>
      <c r="D46" s="46"/>
      <c r="E46" s="43" t="str">
        <f>IF(C46="","",IF(_xlfn.IFNA(VLOOKUP(C46,BaseDatos[[#All],[Llave]:[Objetivo Geográfico]],6,0),"No encontrado")="","-",_xlfn.IFNA(VLOOKUP(C46,BaseDatos[[#All],[Llave]:[Objetivo Geográfico]],6,0),"-")))</f>
        <v/>
      </c>
      <c r="F46" s="45" t="str">
        <f>IF(C46="","",IF(_xlfn.IFNA(VLOOKUP(C46,BaseDatos[[#All],[Llave]:[Por Definir4]],13,0),"No encontrado")="","-",_xlfn.IFNA(VLOOKUP(C46,BaseDatos[[#All],[Llave]:[Por Definir4]],13,0),"-")))</f>
        <v/>
      </c>
      <c r="G46" s="43" t="str">
        <f>IF(C46="","",IF(_xlfn.IFNA(VLOOKUP(C46,BaseDatos[[#All],[Llave]:[Objetivo Geográfico]],2,0),"No disponible en la Base de Datos")="","-",_xlfn.IFNA(VLOOKUP(C46,BaseDatos[[#All],[Llave]:[Objetivo Geográfico]],2,0),"No disponible en la Base de Datos")))</f>
        <v/>
      </c>
      <c r="H46" s="43" t="str">
        <f>IF(C46="","",IF(_xlfn.IFNA(VLOOKUP(C46,BaseDatos[[#All],[Llave]:[Objetivo Geográfico]],11,0),"No encontrado")="","-",_xlfn.IFNA(VLOOKUP(C46,BaseDatos[[#All],[Llave]:[Objetivo Geográfico]],11,0),"-")))</f>
        <v/>
      </c>
      <c r="I46" s="43" t="str">
        <f>IF(C46="","",IF(_xlfn.IFNA(VLOOKUP(C46,BaseDatos[[#All],[Llave]:[Objetivo Geográfico]],12,0),"No encontrado")="","-",_xlfn.IFNA(VLOOKUP(C46,BaseDatos[[#All],[Llave]:[Objetivo Geográfico]],12,0),"-")))</f>
        <v/>
      </c>
      <c r="J46" s="2" t="str">
        <f>IF(C46="","",IF(_xlfn.IFNA(VLOOKUP(C46,BaseDatos[[#All],[Llave]:[Por Definir4]],14,0),"No encontrado")="","-",_xlfn.IFNA(VLOOKUP(C46,BaseDatos[[#All],[Llave]:[Objetivo Geográfico]],14,0),"-")))</f>
        <v/>
      </c>
      <c r="K46" s="2" t="str">
        <f>IF(C46="","",IF(_xlfn.IFNA(VLOOKUP(C46,BaseDatos[[#All],[Llave]:[Por Definir4]],15,0),"No encontrado")="","-",_xlfn.IFNA(VLOOKUP(C46,BaseDatos[[#All],[Llave]:[Objetivo Geográfico]],15,0),"-")))</f>
        <v/>
      </c>
      <c r="L46" s="2" t="str">
        <f>IF(C46="","",IF(_xlfn.IFNA(VLOOKUP(C46,BaseDatos[[#All],[Llave]:[Por Definir4]],16,0),"No encontrado")="","-",_xlfn.IFNA(VLOOKUP(C46,BaseDatos[[#All],[Llave]:[Objetivo Geográfico]],16,0),"-")))</f>
        <v/>
      </c>
      <c r="M46" s="2" t="str">
        <f>IF(C46="","",IF(_xlfn.IFNA(VLOOKUP(C46,BaseDatos[[#All],[Llave]:[Por Definir4]],17,0),"No encontrado")="","-",_xlfn.IFNA(VLOOKUP(C46,BaseDatos[[#All],[Llave]:[Objetivo Geográfico]],17,0),"-")))</f>
        <v/>
      </c>
    </row>
    <row r="47" spans="1:13" x14ac:dyDescent="0.35">
      <c r="A47" s="44"/>
      <c r="B47" s="46"/>
      <c r="C47" s="44"/>
      <c r="D47" s="46"/>
      <c r="E47" s="43" t="str">
        <f>IF(C47="","",IF(_xlfn.IFNA(VLOOKUP(C47,BaseDatos[[#All],[Llave]:[Objetivo Geográfico]],6,0),"No encontrado")="","-",_xlfn.IFNA(VLOOKUP(C47,BaseDatos[[#All],[Llave]:[Objetivo Geográfico]],6,0),"-")))</f>
        <v/>
      </c>
      <c r="F47" s="45" t="str">
        <f>IF(C47="","",IF(_xlfn.IFNA(VLOOKUP(C47,BaseDatos[[#All],[Llave]:[Por Definir4]],13,0),"No encontrado")="","-",_xlfn.IFNA(VLOOKUP(C47,BaseDatos[[#All],[Llave]:[Por Definir4]],13,0),"-")))</f>
        <v/>
      </c>
      <c r="G47" s="43" t="str">
        <f>IF(C47="","",IF(_xlfn.IFNA(VLOOKUP(C47,BaseDatos[[#All],[Llave]:[Objetivo Geográfico]],2,0),"No disponible en la Base de Datos")="","-",_xlfn.IFNA(VLOOKUP(C47,BaseDatos[[#All],[Llave]:[Objetivo Geográfico]],2,0),"No disponible en la Base de Datos")))</f>
        <v/>
      </c>
      <c r="H47" s="43" t="str">
        <f>IF(C47="","",IF(_xlfn.IFNA(VLOOKUP(C47,BaseDatos[[#All],[Llave]:[Objetivo Geográfico]],11,0),"No encontrado")="","-",_xlfn.IFNA(VLOOKUP(C47,BaseDatos[[#All],[Llave]:[Objetivo Geográfico]],11,0),"-")))</f>
        <v/>
      </c>
      <c r="I47" s="43" t="str">
        <f>IF(C47="","",IF(_xlfn.IFNA(VLOOKUP(C47,BaseDatos[[#All],[Llave]:[Objetivo Geográfico]],12,0),"No encontrado")="","-",_xlfn.IFNA(VLOOKUP(C47,BaseDatos[[#All],[Llave]:[Objetivo Geográfico]],12,0),"-")))</f>
        <v/>
      </c>
      <c r="J47" s="2" t="str">
        <f>IF(C47="","",IF(_xlfn.IFNA(VLOOKUP(C47,BaseDatos[[#All],[Llave]:[Por Definir4]],14,0),"No encontrado")="","-",_xlfn.IFNA(VLOOKUP(C47,BaseDatos[[#All],[Llave]:[Objetivo Geográfico]],14,0),"-")))</f>
        <v/>
      </c>
      <c r="K47" s="2" t="str">
        <f>IF(C47="","",IF(_xlfn.IFNA(VLOOKUP(C47,BaseDatos[[#All],[Llave]:[Por Definir4]],15,0),"No encontrado")="","-",_xlfn.IFNA(VLOOKUP(C47,BaseDatos[[#All],[Llave]:[Objetivo Geográfico]],15,0),"-")))</f>
        <v/>
      </c>
      <c r="L47" s="2" t="str">
        <f>IF(C47="","",IF(_xlfn.IFNA(VLOOKUP(C47,BaseDatos[[#All],[Llave]:[Por Definir4]],16,0),"No encontrado")="","-",_xlfn.IFNA(VLOOKUP(C47,BaseDatos[[#All],[Llave]:[Objetivo Geográfico]],16,0),"-")))</f>
        <v/>
      </c>
      <c r="M47" s="2" t="str">
        <f>IF(C47="","",IF(_xlfn.IFNA(VLOOKUP(C47,BaseDatos[[#All],[Llave]:[Por Definir4]],17,0),"No encontrado")="","-",_xlfn.IFNA(VLOOKUP(C47,BaseDatos[[#All],[Llave]:[Objetivo Geográfico]],17,0),"-")))</f>
        <v/>
      </c>
    </row>
    <row r="48" spans="1:13" x14ac:dyDescent="0.35">
      <c r="A48" s="44"/>
      <c r="B48" s="46"/>
      <c r="C48" s="44"/>
      <c r="D48" s="46"/>
      <c r="E48" s="43" t="str">
        <f>IF(C48="","",IF(_xlfn.IFNA(VLOOKUP(C48,BaseDatos[[#All],[Llave]:[Objetivo Geográfico]],6,0),"No encontrado")="","-",_xlfn.IFNA(VLOOKUP(C48,BaseDatos[[#All],[Llave]:[Objetivo Geográfico]],6,0),"-")))</f>
        <v/>
      </c>
      <c r="F48" s="45" t="str">
        <f>IF(C48="","",IF(_xlfn.IFNA(VLOOKUP(C48,BaseDatos[[#All],[Llave]:[Por Definir4]],13,0),"No encontrado")="","-",_xlfn.IFNA(VLOOKUP(C48,BaseDatos[[#All],[Llave]:[Por Definir4]],13,0),"-")))</f>
        <v/>
      </c>
      <c r="G48" s="43" t="str">
        <f>IF(C48="","",IF(_xlfn.IFNA(VLOOKUP(C48,BaseDatos[[#All],[Llave]:[Objetivo Geográfico]],2,0),"No disponible en la Base de Datos")="","-",_xlfn.IFNA(VLOOKUP(C48,BaseDatos[[#All],[Llave]:[Objetivo Geográfico]],2,0),"No disponible en la Base de Datos")))</f>
        <v/>
      </c>
      <c r="H48" s="43" t="str">
        <f>IF(C48="","",IF(_xlfn.IFNA(VLOOKUP(C48,BaseDatos[[#All],[Llave]:[Objetivo Geográfico]],11,0),"No encontrado")="","-",_xlfn.IFNA(VLOOKUP(C48,BaseDatos[[#All],[Llave]:[Objetivo Geográfico]],11,0),"-")))</f>
        <v/>
      </c>
      <c r="I48" s="43" t="str">
        <f>IF(C48="","",IF(_xlfn.IFNA(VLOOKUP(C48,BaseDatos[[#All],[Llave]:[Objetivo Geográfico]],12,0),"No encontrado")="","-",_xlfn.IFNA(VLOOKUP(C48,BaseDatos[[#All],[Llave]:[Objetivo Geográfico]],12,0),"-")))</f>
        <v/>
      </c>
      <c r="J48" s="2" t="str">
        <f>IF(C48="","",IF(_xlfn.IFNA(VLOOKUP(C48,BaseDatos[[#All],[Llave]:[Por Definir4]],14,0),"No encontrado")="","-",_xlfn.IFNA(VLOOKUP(C48,BaseDatos[[#All],[Llave]:[Objetivo Geográfico]],14,0),"-")))</f>
        <v/>
      </c>
      <c r="K48" s="2" t="str">
        <f>IF(C48="","",IF(_xlfn.IFNA(VLOOKUP(C48,BaseDatos[[#All],[Llave]:[Por Definir4]],15,0),"No encontrado")="","-",_xlfn.IFNA(VLOOKUP(C48,BaseDatos[[#All],[Llave]:[Objetivo Geográfico]],15,0),"-")))</f>
        <v/>
      </c>
      <c r="L48" s="2" t="str">
        <f>IF(C48="","",IF(_xlfn.IFNA(VLOOKUP(C48,BaseDatos[[#All],[Llave]:[Por Definir4]],16,0),"No encontrado")="","-",_xlfn.IFNA(VLOOKUP(C48,BaseDatos[[#All],[Llave]:[Objetivo Geográfico]],16,0),"-")))</f>
        <v/>
      </c>
      <c r="M48" s="2" t="str">
        <f>IF(C48="","",IF(_xlfn.IFNA(VLOOKUP(C48,BaseDatos[[#All],[Llave]:[Por Definir4]],17,0),"No encontrado")="","-",_xlfn.IFNA(VLOOKUP(C48,BaseDatos[[#All],[Llave]:[Objetivo Geográfico]],17,0),"-")))</f>
        <v/>
      </c>
    </row>
    <row r="49" spans="1:13" x14ac:dyDescent="0.35">
      <c r="A49" s="44"/>
      <c r="B49" s="46"/>
      <c r="C49" s="44"/>
      <c r="D49" s="46"/>
      <c r="E49" s="43" t="str">
        <f>IF(C49="","",IF(_xlfn.IFNA(VLOOKUP(C49,BaseDatos[[#All],[Llave]:[Objetivo Geográfico]],6,0),"No encontrado")="","-",_xlfn.IFNA(VLOOKUP(C49,BaseDatos[[#All],[Llave]:[Objetivo Geográfico]],6,0),"-")))</f>
        <v/>
      </c>
      <c r="F49" s="45" t="str">
        <f>IF(C49="","",IF(_xlfn.IFNA(VLOOKUP(C49,BaseDatos[[#All],[Llave]:[Por Definir4]],13,0),"No encontrado")="","-",_xlfn.IFNA(VLOOKUP(C49,BaseDatos[[#All],[Llave]:[Por Definir4]],13,0),"-")))</f>
        <v/>
      </c>
      <c r="G49" s="43" t="str">
        <f>IF(C49="","",IF(_xlfn.IFNA(VLOOKUP(C49,BaseDatos[[#All],[Llave]:[Objetivo Geográfico]],2,0),"No disponible en la Base de Datos")="","-",_xlfn.IFNA(VLOOKUP(C49,BaseDatos[[#All],[Llave]:[Objetivo Geográfico]],2,0),"No disponible en la Base de Datos")))</f>
        <v/>
      </c>
      <c r="H49" s="43" t="str">
        <f>IF(C49="","",IF(_xlfn.IFNA(VLOOKUP(C49,BaseDatos[[#All],[Llave]:[Objetivo Geográfico]],11,0),"No encontrado")="","-",_xlfn.IFNA(VLOOKUP(C49,BaseDatos[[#All],[Llave]:[Objetivo Geográfico]],11,0),"-")))</f>
        <v/>
      </c>
      <c r="I49" s="43" t="str">
        <f>IF(C49="","",IF(_xlfn.IFNA(VLOOKUP(C49,BaseDatos[[#All],[Llave]:[Objetivo Geográfico]],12,0),"No encontrado")="","-",_xlfn.IFNA(VLOOKUP(C49,BaseDatos[[#All],[Llave]:[Objetivo Geográfico]],12,0),"-")))</f>
        <v/>
      </c>
      <c r="J49" s="2" t="str">
        <f>IF(C49="","",IF(_xlfn.IFNA(VLOOKUP(C49,BaseDatos[[#All],[Llave]:[Por Definir4]],14,0),"No encontrado")="","-",_xlfn.IFNA(VLOOKUP(C49,BaseDatos[[#All],[Llave]:[Objetivo Geográfico]],14,0),"-")))</f>
        <v/>
      </c>
      <c r="K49" s="2" t="str">
        <f>IF(C49="","",IF(_xlfn.IFNA(VLOOKUP(C49,BaseDatos[[#All],[Llave]:[Por Definir4]],15,0),"No encontrado")="","-",_xlfn.IFNA(VLOOKUP(C49,BaseDatos[[#All],[Llave]:[Objetivo Geográfico]],15,0),"-")))</f>
        <v/>
      </c>
      <c r="L49" s="2" t="str">
        <f>IF(C49="","",IF(_xlfn.IFNA(VLOOKUP(C49,BaseDatos[[#All],[Llave]:[Por Definir4]],16,0),"No encontrado")="","-",_xlfn.IFNA(VLOOKUP(C49,BaseDatos[[#All],[Llave]:[Objetivo Geográfico]],16,0),"-")))</f>
        <v/>
      </c>
      <c r="M49" s="2" t="str">
        <f>IF(C49="","",IF(_xlfn.IFNA(VLOOKUP(C49,BaseDatos[[#All],[Llave]:[Por Definir4]],17,0),"No encontrado")="","-",_xlfn.IFNA(VLOOKUP(C49,BaseDatos[[#All],[Llave]:[Objetivo Geográfico]],17,0),"-")))</f>
        <v/>
      </c>
    </row>
    <row r="50" spans="1:13" x14ac:dyDescent="0.35">
      <c r="A50" s="44"/>
      <c r="B50" s="46"/>
      <c r="C50" s="44"/>
      <c r="D50" s="46"/>
      <c r="E50" s="43" t="str">
        <f>IF(C50="","",IF(_xlfn.IFNA(VLOOKUP(C50,BaseDatos[[#All],[Llave]:[Objetivo Geográfico]],6,0),"No encontrado")="","-",_xlfn.IFNA(VLOOKUP(C50,BaseDatos[[#All],[Llave]:[Objetivo Geográfico]],6,0),"-")))</f>
        <v/>
      </c>
      <c r="F50" s="45" t="str">
        <f>IF(C50="","",IF(_xlfn.IFNA(VLOOKUP(C50,BaseDatos[[#All],[Llave]:[Por Definir4]],13,0),"No encontrado")="","-",_xlfn.IFNA(VLOOKUP(C50,BaseDatos[[#All],[Llave]:[Por Definir4]],13,0),"-")))</f>
        <v/>
      </c>
      <c r="G50" s="43" t="str">
        <f>IF(C50="","",IF(_xlfn.IFNA(VLOOKUP(C50,BaseDatos[[#All],[Llave]:[Objetivo Geográfico]],2,0),"No disponible en la Base de Datos")="","-",_xlfn.IFNA(VLOOKUP(C50,BaseDatos[[#All],[Llave]:[Objetivo Geográfico]],2,0),"No disponible en la Base de Datos")))</f>
        <v/>
      </c>
      <c r="H50" s="43" t="str">
        <f>IF(C50="","",IF(_xlfn.IFNA(VLOOKUP(C50,BaseDatos[[#All],[Llave]:[Objetivo Geográfico]],11,0),"No encontrado")="","-",_xlfn.IFNA(VLOOKUP(C50,BaseDatos[[#All],[Llave]:[Objetivo Geográfico]],11,0),"-")))</f>
        <v/>
      </c>
      <c r="I50" s="43" t="str">
        <f>IF(C50="","",IF(_xlfn.IFNA(VLOOKUP(C50,BaseDatos[[#All],[Llave]:[Objetivo Geográfico]],12,0),"No encontrado")="","-",_xlfn.IFNA(VLOOKUP(C50,BaseDatos[[#All],[Llave]:[Objetivo Geográfico]],12,0),"-")))</f>
        <v/>
      </c>
      <c r="J50" s="2" t="str">
        <f>IF(C50="","",IF(_xlfn.IFNA(VLOOKUP(C50,BaseDatos[[#All],[Llave]:[Por Definir4]],14,0),"No encontrado")="","-",_xlfn.IFNA(VLOOKUP(C50,BaseDatos[[#All],[Llave]:[Objetivo Geográfico]],14,0),"-")))</f>
        <v/>
      </c>
      <c r="K50" s="2" t="str">
        <f>IF(C50="","",IF(_xlfn.IFNA(VLOOKUP(C50,BaseDatos[[#All],[Llave]:[Por Definir4]],15,0),"No encontrado")="","-",_xlfn.IFNA(VLOOKUP(C50,BaseDatos[[#All],[Llave]:[Objetivo Geográfico]],15,0),"-")))</f>
        <v/>
      </c>
      <c r="L50" s="2" t="str">
        <f>IF(C50="","",IF(_xlfn.IFNA(VLOOKUP(C50,BaseDatos[[#All],[Llave]:[Por Definir4]],16,0),"No encontrado")="","-",_xlfn.IFNA(VLOOKUP(C50,BaseDatos[[#All],[Llave]:[Objetivo Geográfico]],16,0),"-")))</f>
        <v/>
      </c>
      <c r="M50" s="2" t="str">
        <f>IF(C50="","",IF(_xlfn.IFNA(VLOOKUP(C50,BaseDatos[[#All],[Llave]:[Por Definir4]],17,0),"No encontrado")="","-",_xlfn.IFNA(VLOOKUP(C50,BaseDatos[[#All],[Llave]:[Objetivo Geográfico]],17,0),"-")))</f>
        <v/>
      </c>
    </row>
    <row r="51" spans="1:13" x14ac:dyDescent="0.35">
      <c r="A51" s="44"/>
      <c r="B51" s="46"/>
      <c r="C51" s="44"/>
      <c r="D51" s="46"/>
      <c r="E51" s="43" t="str">
        <f>IF(C51="","",IF(_xlfn.IFNA(VLOOKUP(C51,BaseDatos[[#All],[Llave]:[Objetivo Geográfico]],6,0),"No encontrado")="","-",_xlfn.IFNA(VLOOKUP(C51,BaseDatos[[#All],[Llave]:[Objetivo Geográfico]],6,0),"-")))</f>
        <v/>
      </c>
      <c r="F51" s="45" t="str">
        <f>IF(C51="","",IF(_xlfn.IFNA(VLOOKUP(C51,BaseDatos[[#All],[Llave]:[Por Definir4]],13,0),"No encontrado")="","-",_xlfn.IFNA(VLOOKUP(C51,BaseDatos[[#All],[Llave]:[Por Definir4]],13,0),"-")))</f>
        <v/>
      </c>
      <c r="G51" s="43" t="str">
        <f>IF(C51="","",IF(_xlfn.IFNA(VLOOKUP(C51,BaseDatos[[#All],[Llave]:[Objetivo Geográfico]],2,0),"No disponible en la Base de Datos")="","-",_xlfn.IFNA(VLOOKUP(C51,BaseDatos[[#All],[Llave]:[Objetivo Geográfico]],2,0),"No disponible en la Base de Datos")))</f>
        <v/>
      </c>
      <c r="H51" s="43" t="str">
        <f>IF(C51="","",IF(_xlfn.IFNA(VLOOKUP(C51,BaseDatos[[#All],[Llave]:[Objetivo Geográfico]],11,0),"No encontrado")="","-",_xlfn.IFNA(VLOOKUP(C51,BaseDatos[[#All],[Llave]:[Objetivo Geográfico]],11,0),"-")))</f>
        <v/>
      </c>
      <c r="I51" s="43" t="str">
        <f>IF(C51="","",IF(_xlfn.IFNA(VLOOKUP(C51,BaseDatos[[#All],[Llave]:[Objetivo Geográfico]],12,0),"No encontrado")="","-",_xlfn.IFNA(VLOOKUP(C51,BaseDatos[[#All],[Llave]:[Objetivo Geográfico]],12,0),"-")))</f>
        <v/>
      </c>
      <c r="J51" s="2" t="str">
        <f>IF(C51="","",IF(_xlfn.IFNA(VLOOKUP(C51,BaseDatos[[#All],[Llave]:[Por Definir4]],14,0),"No encontrado")="","-",_xlfn.IFNA(VLOOKUP(C51,BaseDatos[[#All],[Llave]:[Objetivo Geográfico]],14,0),"-")))</f>
        <v/>
      </c>
      <c r="K51" s="2" t="str">
        <f>IF(C51="","",IF(_xlfn.IFNA(VLOOKUP(C51,BaseDatos[[#All],[Llave]:[Por Definir4]],15,0),"No encontrado")="","-",_xlfn.IFNA(VLOOKUP(C51,BaseDatos[[#All],[Llave]:[Objetivo Geográfico]],15,0),"-")))</f>
        <v/>
      </c>
      <c r="L51" s="2" t="str">
        <f>IF(C51="","",IF(_xlfn.IFNA(VLOOKUP(C51,BaseDatos[[#All],[Llave]:[Por Definir4]],16,0),"No encontrado")="","-",_xlfn.IFNA(VLOOKUP(C51,BaseDatos[[#All],[Llave]:[Objetivo Geográfico]],16,0),"-")))</f>
        <v/>
      </c>
      <c r="M51" s="2" t="str">
        <f>IF(C51="","",IF(_xlfn.IFNA(VLOOKUP(C51,BaseDatos[[#All],[Llave]:[Por Definir4]],17,0),"No encontrado")="","-",_xlfn.IFNA(VLOOKUP(C51,BaseDatos[[#All],[Llave]:[Objetivo Geográfico]],17,0),"-")))</f>
        <v/>
      </c>
    </row>
    <row r="52" spans="1:13" x14ac:dyDescent="0.35">
      <c r="A52" s="44"/>
      <c r="B52" s="46"/>
      <c r="C52" s="44"/>
      <c r="D52" s="46"/>
      <c r="E52" s="43" t="str">
        <f>IF(C52="","",IF(_xlfn.IFNA(VLOOKUP(C52,BaseDatos[[#All],[Llave]:[Objetivo Geográfico]],6,0),"No encontrado")="","-",_xlfn.IFNA(VLOOKUP(C52,BaseDatos[[#All],[Llave]:[Objetivo Geográfico]],6,0),"-")))</f>
        <v/>
      </c>
      <c r="F52" s="45" t="str">
        <f>IF(C52="","",IF(_xlfn.IFNA(VLOOKUP(C52,BaseDatos[[#All],[Llave]:[Por Definir4]],13,0),"No encontrado")="","-",_xlfn.IFNA(VLOOKUP(C52,BaseDatos[[#All],[Llave]:[Por Definir4]],13,0),"-")))</f>
        <v/>
      </c>
      <c r="G52" s="43" t="str">
        <f>IF(C52="","",IF(_xlfn.IFNA(VLOOKUP(C52,BaseDatos[[#All],[Llave]:[Objetivo Geográfico]],2,0),"No disponible en la Base de Datos")="","-",_xlfn.IFNA(VLOOKUP(C52,BaseDatos[[#All],[Llave]:[Objetivo Geográfico]],2,0),"No disponible en la Base de Datos")))</f>
        <v/>
      </c>
      <c r="H52" s="43" t="str">
        <f>IF(C52="","",IF(_xlfn.IFNA(VLOOKUP(C52,BaseDatos[[#All],[Llave]:[Objetivo Geográfico]],11,0),"No encontrado")="","-",_xlfn.IFNA(VLOOKUP(C52,BaseDatos[[#All],[Llave]:[Objetivo Geográfico]],11,0),"-")))</f>
        <v/>
      </c>
      <c r="I52" s="43" t="str">
        <f>IF(C52="","",IF(_xlfn.IFNA(VLOOKUP(C52,BaseDatos[[#All],[Llave]:[Objetivo Geográfico]],12,0),"No encontrado")="","-",_xlfn.IFNA(VLOOKUP(C52,BaseDatos[[#All],[Llave]:[Objetivo Geográfico]],12,0),"-")))</f>
        <v/>
      </c>
      <c r="J52" s="2" t="str">
        <f>IF(C52="","",IF(_xlfn.IFNA(VLOOKUP(C52,BaseDatos[[#All],[Llave]:[Por Definir4]],14,0),"No encontrado")="","-",_xlfn.IFNA(VLOOKUP(C52,BaseDatos[[#All],[Llave]:[Objetivo Geográfico]],14,0),"-")))</f>
        <v/>
      </c>
      <c r="K52" s="2" t="str">
        <f>IF(C52="","",IF(_xlfn.IFNA(VLOOKUP(C52,BaseDatos[[#All],[Llave]:[Por Definir4]],15,0),"No encontrado")="","-",_xlfn.IFNA(VLOOKUP(C52,BaseDatos[[#All],[Llave]:[Objetivo Geográfico]],15,0),"-")))</f>
        <v/>
      </c>
      <c r="L52" s="2" t="str">
        <f>IF(C52="","",IF(_xlfn.IFNA(VLOOKUP(C52,BaseDatos[[#All],[Llave]:[Por Definir4]],16,0),"No encontrado")="","-",_xlfn.IFNA(VLOOKUP(C52,BaseDatos[[#All],[Llave]:[Objetivo Geográfico]],16,0),"-")))</f>
        <v/>
      </c>
      <c r="M52" s="2" t="str">
        <f>IF(C52="","",IF(_xlfn.IFNA(VLOOKUP(C52,BaseDatos[[#All],[Llave]:[Por Definir4]],17,0),"No encontrado")="","-",_xlfn.IFNA(VLOOKUP(C52,BaseDatos[[#All],[Llave]:[Objetivo Geográfico]],17,0),"-")))</f>
        <v/>
      </c>
    </row>
    <row r="53" spans="1:13" x14ac:dyDescent="0.35">
      <c r="A53" s="44"/>
      <c r="B53" s="46"/>
      <c r="C53" s="44"/>
      <c r="D53" s="46"/>
      <c r="E53" s="43" t="str">
        <f>IF(C53="","",IF(_xlfn.IFNA(VLOOKUP(C53,BaseDatos[[#All],[Llave]:[Objetivo Geográfico]],6,0),"No encontrado")="","-",_xlfn.IFNA(VLOOKUP(C53,BaseDatos[[#All],[Llave]:[Objetivo Geográfico]],6,0),"-")))</f>
        <v/>
      </c>
      <c r="F53" s="45" t="str">
        <f>IF(C53="","",IF(_xlfn.IFNA(VLOOKUP(C53,BaseDatos[[#All],[Llave]:[Por Definir4]],13,0),"No encontrado")="","-",_xlfn.IFNA(VLOOKUP(C53,BaseDatos[[#All],[Llave]:[Por Definir4]],13,0),"-")))</f>
        <v/>
      </c>
      <c r="G53" s="43" t="str">
        <f>IF(C53="","",IF(_xlfn.IFNA(VLOOKUP(C53,BaseDatos[[#All],[Llave]:[Objetivo Geográfico]],2,0),"No disponible en la Base de Datos")="","-",_xlfn.IFNA(VLOOKUP(C53,BaseDatos[[#All],[Llave]:[Objetivo Geográfico]],2,0),"No disponible en la Base de Datos")))</f>
        <v/>
      </c>
      <c r="H53" s="43" t="str">
        <f>IF(C53="","",IF(_xlfn.IFNA(VLOOKUP(C53,BaseDatos[[#All],[Llave]:[Objetivo Geográfico]],11,0),"No encontrado")="","-",_xlfn.IFNA(VLOOKUP(C53,BaseDatos[[#All],[Llave]:[Objetivo Geográfico]],11,0),"-")))</f>
        <v/>
      </c>
      <c r="I53" s="43" t="str">
        <f>IF(C53="","",IF(_xlfn.IFNA(VLOOKUP(C53,BaseDatos[[#All],[Llave]:[Objetivo Geográfico]],12,0),"No encontrado")="","-",_xlfn.IFNA(VLOOKUP(C53,BaseDatos[[#All],[Llave]:[Objetivo Geográfico]],12,0),"-")))</f>
        <v/>
      </c>
      <c r="J53" s="2" t="str">
        <f>IF(C53="","",IF(_xlfn.IFNA(VLOOKUP(C53,BaseDatos[[#All],[Llave]:[Por Definir4]],14,0),"No encontrado")="","-",_xlfn.IFNA(VLOOKUP(C53,BaseDatos[[#All],[Llave]:[Objetivo Geográfico]],14,0),"-")))</f>
        <v/>
      </c>
      <c r="K53" s="2" t="str">
        <f>IF(C53="","",IF(_xlfn.IFNA(VLOOKUP(C53,BaseDatos[[#All],[Llave]:[Por Definir4]],15,0),"No encontrado")="","-",_xlfn.IFNA(VLOOKUP(C53,BaseDatos[[#All],[Llave]:[Objetivo Geográfico]],15,0),"-")))</f>
        <v/>
      </c>
      <c r="L53" s="2" t="str">
        <f>IF(C53="","",IF(_xlfn.IFNA(VLOOKUP(C53,BaseDatos[[#All],[Llave]:[Por Definir4]],16,0),"No encontrado")="","-",_xlfn.IFNA(VLOOKUP(C53,BaseDatos[[#All],[Llave]:[Objetivo Geográfico]],16,0),"-")))</f>
        <v/>
      </c>
      <c r="M53" s="2" t="str">
        <f>IF(C53="","",IF(_xlfn.IFNA(VLOOKUP(C53,BaseDatos[[#All],[Llave]:[Por Definir4]],17,0),"No encontrado")="","-",_xlfn.IFNA(VLOOKUP(C53,BaseDatos[[#All],[Llave]:[Objetivo Geográfico]],17,0),"-")))</f>
        <v/>
      </c>
    </row>
    <row r="54" spans="1:13" x14ac:dyDescent="0.35">
      <c r="A54" s="44"/>
      <c r="B54" s="46"/>
      <c r="C54" s="44"/>
      <c r="D54" s="46"/>
      <c r="E54" s="43" t="str">
        <f>IF(C54="","",IF(_xlfn.IFNA(VLOOKUP(C54,BaseDatos[[#All],[Llave]:[Objetivo Geográfico]],6,0),"No encontrado")="","-",_xlfn.IFNA(VLOOKUP(C54,BaseDatos[[#All],[Llave]:[Objetivo Geográfico]],6,0),"-")))</f>
        <v/>
      </c>
      <c r="F54" s="45" t="str">
        <f>IF(C54="","",IF(_xlfn.IFNA(VLOOKUP(C54,BaseDatos[[#All],[Llave]:[Por Definir4]],13,0),"No encontrado")="","-",_xlfn.IFNA(VLOOKUP(C54,BaseDatos[[#All],[Llave]:[Por Definir4]],13,0),"-")))</f>
        <v/>
      </c>
      <c r="G54" s="43" t="str">
        <f>IF(C54="","",IF(_xlfn.IFNA(VLOOKUP(C54,BaseDatos[[#All],[Llave]:[Objetivo Geográfico]],2,0),"No disponible en la Base de Datos")="","-",_xlfn.IFNA(VLOOKUP(C54,BaseDatos[[#All],[Llave]:[Objetivo Geográfico]],2,0),"No disponible en la Base de Datos")))</f>
        <v/>
      </c>
      <c r="H54" s="43" t="str">
        <f>IF(C54="","",IF(_xlfn.IFNA(VLOOKUP(C54,BaseDatos[[#All],[Llave]:[Objetivo Geográfico]],11,0),"No encontrado")="","-",_xlfn.IFNA(VLOOKUP(C54,BaseDatos[[#All],[Llave]:[Objetivo Geográfico]],11,0),"-")))</f>
        <v/>
      </c>
      <c r="I54" s="43" t="str">
        <f>IF(C54="","",IF(_xlfn.IFNA(VLOOKUP(C54,BaseDatos[[#All],[Llave]:[Objetivo Geográfico]],12,0),"No encontrado")="","-",_xlfn.IFNA(VLOOKUP(C54,BaseDatos[[#All],[Llave]:[Objetivo Geográfico]],12,0),"-")))</f>
        <v/>
      </c>
      <c r="J54" s="2" t="str">
        <f>IF(C54="","",IF(_xlfn.IFNA(VLOOKUP(C54,BaseDatos[[#All],[Llave]:[Por Definir4]],14,0),"No encontrado")="","-",_xlfn.IFNA(VLOOKUP(C54,BaseDatos[[#All],[Llave]:[Objetivo Geográfico]],14,0),"-")))</f>
        <v/>
      </c>
      <c r="K54" s="2" t="str">
        <f>IF(C54="","",IF(_xlfn.IFNA(VLOOKUP(C54,BaseDatos[[#All],[Llave]:[Por Definir4]],15,0),"No encontrado")="","-",_xlfn.IFNA(VLOOKUP(C54,BaseDatos[[#All],[Llave]:[Objetivo Geográfico]],15,0),"-")))</f>
        <v/>
      </c>
      <c r="L54" s="2" t="str">
        <f>IF(C54="","",IF(_xlfn.IFNA(VLOOKUP(C54,BaseDatos[[#All],[Llave]:[Por Definir4]],16,0),"No encontrado")="","-",_xlfn.IFNA(VLOOKUP(C54,BaseDatos[[#All],[Llave]:[Objetivo Geográfico]],16,0),"-")))</f>
        <v/>
      </c>
      <c r="M54" s="2" t="str">
        <f>IF(C54="","",IF(_xlfn.IFNA(VLOOKUP(C54,BaseDatos[[#All],[Llave]:[Por Definir4]],17,0),"No encontrado")="","-",_xlfn.IFNA(VLOOKUP(C54,BaseDatos[[#All],[Llave]:[Objetivo Geográfico]],17,0),"-")))</f>
        <v/>
      </c>
    </row>
    <row r="55" spans="1:13" x14ac:dyDescent="0.35">
      <c r="A55" s="44"/>
      <c r="B55" s="46"/>
      <c r="C55" s="44"/>
      <c r="D55" s="46"/>
      <c r="E55" s="43" t="str">
        <f>IF(C55="","",IF(_xlfn.IFNA(VLOOKUP(C55,BaseDatos[[#All],[Llave]:[Objetivo Geográfico]],6,0),"No encontrado")="","-",_xlfn.IFNA(VLOOKUP(C55,BaseDatos[[#All],[Llave]:[Objetivo Geográfico]],6,0),"-")))</f>
        <v/>
      </c>
      <c r="F55" s="45" t="str">
        <f>IF(C55="","",IF(_xlfn.IFNA(VLOOKUP(C55,BaseDatos[[#All],[Llave]:[Por Definir4]],13,0),"No encontrado")="","-",_xlfn.IFNA(VLOOKUP(C55,BaseDatos[[#All],[Llave]:[Por Definir4]],13,0),"-")))</f>
        <v/>
      </c>
      <c r="G55" s="43" t="str">
        <f>IF(C55="","",IF(_xlfn.IFNA(VLOOKUP(C55,BaseDatos[[#All],[Llave]:[Objetivo Geográfico]],2,0),"No disponible en la Base de Datos")="","-",_xlfn.IFNA(VLOOKUP(C55,BaseDatos[[#All],[Llave]:[Objetivo Geográfico]],2,0),"No disponible en la Base de Datos")))</f>
        <v/>
      </c>
      <c r="H55" s="43" t="str">
        <f>IF(C55="","",IF(_xlfn.IFNA(VLOOKUP(C55,BaseDatos[[#All],[Llave]:[Objetivo Geográfico]],11,0),"No encontrado")="","-",_xlfn.IFNA(VLOOKUP(C55,BaseDatos[[#All],[Llave]:[Objetivo Geográfico]],11,0),"-")))</f>
        <v/>
      </c>
      <c r="I55" s="43" t="str">
        <f>IF(C55="","",IF(_xlfn.IFNA(VLOOKUP(C55,BaseDatos[[#All],[Llave]:[Objetivo Geográfico]],12,0),"No encontrado")="","-",_xlfn.IFNA(VLOOKUP(C55,BaseDatos[[#All],[Llave]:[Objetivo Geográfico]],12,0),"-")))</f>
        <v/>
      </c>
      <c r="J55" s="2" t="str">
        <f>IF(C55="","",IF(_xlfn.IFNA(VLOOKUP(C55,BaseDatos[[#All],[Llave]:[Por Definir4]],14,0),"No encontrado")="","-",_xlfn.IFNA(VLOOKUP(C55,BaseDatos[[#All],[Llave]:[Objetivo Geográfico]],14,0),"-")))</f>
        <v/>
      </c>
      <c r="K55" s="2" t="str">
        <f>IF(C55="","",IF(_xlfn.IFNA(VLOOKUP(C55,BaseDatos[[#All],[Llave]:[Por Definir4]],15,0),"No encontrado")="","-",_xlfn.IFNA(VLOOKUP(C55,BaseDatos[[#All],[Llave]:[Objetivo Geográfico]],15,0),"-")))</f>
        <v/>
      </c>
      <c r="L55" s="2" t="str">
        <f>IF(C55="","",IF(_xlfn.IFNA(VLOOKUP(C55,BaseDatos[[#All],[Llave]:[Por Definir4]],16,0),"No encontrado")="","-",_xlfn.IFNA(VLOOKUP(C55,BaseDatos[[#All],[Llave]:[Objetivo Geográfico]],16,0),"-")))</f>
        <v/>
      </c>
      <c r="M55" s="2" t="str">
        <f>IF(C55="","",IF(_xlfn.IFNA(VLOOKUP(C55,BaseDatos[[#All],[Llave]:[Por Definir4]],17,0),"No encontrado")="","-",_xlfn.IFNA(VLOOKUP(C55,BaseDatos[[#All],[Llave]:[Objetivo Geográfico]],17,0),"-")))</f>
        <v/>
      </c>
    </row>
    <row r="56" spans="1:13" x14ac:dyDescent="0.35">
      <c r="A56" s="44"/>
      <c r="B56" s="46"/>
      <c r="C56" s="44"/>
      <c r="D56" s="46"/>
      <c r="E56" s="43" t="str">
        <f>IF(C56="","",IF(_xlfn.IFNA(VLOOKUP(C56,BaseDatos[[#All],[Llave]:[Objetivo Geográfico]],6,0),"No encontrado")="","-",_xlfn.IFNA(VLOOKUP(C56,BaseDatos[[#All],[Llave]:[Objetivo Geográfico]],6,0),"-")))</f>
        <v/>
      </c>
      <c r="F56" s="45" t="str">
        <f>IF(C56="","",IF(_xlfn.IFNA(VLOOKUP(C56,BaseDatos[[#All],[Llave]:[Por Definir4]],13,0),"No encontrado")="","-",_xlfn.IFNA(VLOOKUP(C56,BaseDatos[[#All],[Llave]:[Por Definir4]],13,0),"-")))</f>
        <v/>
      </c>
      <c r="G56" s="43" t="str">
        <f>IF(C56="","",IF(_xlfn.IFNA(VLOOKUP(C56,BaseDatos[[#All],[Llave]:[Objetivo Geográfico]],2,0),"No disponible en la Base de Datos")="","-",_xlfn.IFNA(VLOOKUP(C56,BaseDatos[[#All],[Llave]:[Objetivo Geográfico]],2,0),"No disponible en la Base de Datos")))</f>
        <v/>
      </c>
      <c r="H56" s="43" t="str">
        <f>IF(C56="","",IF(_xlfn.IFNA(VLOOKUP(C56,BaseDatos[[#All],[Llave]:[Objetivo Geográfico]],11,0),"No encontrado")="","-",_xlfn.IFNA(VLOOKUP(C56,BaseDatos[[#All],[Llave]:[Objetivo Geográfico]],11,0),"-")))</f>
        <v/>
      </c>
      <c r="I56" s="43" t="str">
        <f>IF(C56="","",IF(_xlfn.IFNA(VLOOKUP(C56,BaseDatos[[#All],[Llave]:[Objetivo Geográfico]],12,0),"No encontrado")="","-",_xlfn.IFNA(VLOOKUP(C56,BaseDatos[[#All],[Llave]:[Objetivo Geográfico]],12,0),"-")))</f>
        <v/>
      </c>
      <c r="J56" s="2" t="str">
        <f>IF(C56="","",IF(_xlfn.IFNA(VLOOKUP(C56,BaseDatos[[#All],[Llave]:[Por Definir4]],14,0),"No encontrado")="","-",_xlfn.IFNA(VLOOKUP(C56,BaseDatos[[#All],[Llave]:[Objetivo Geográfico]],14,0),"-")))</f>
        <v/>
      </c>
      <c r="K56" s="2" t="str">
        <f>IF(C56="","",IF(_xlfn.IFNA(VLOOKUP(C56,BaseDatos[[#All],[Llave]:[Por Definir4]],15,0),"No encontrado")="","-",_xlfn.IFNA(VLOOKUP(C56,BaseDatos[[#All],[Llave]:[Objetivo Geográfico]],15,0),"-")))</f>
        <v/>
      </c>
      <c r="L56" s="2" t="str">
        <f>IF(C56="","",IF(_xlfn.IFNA(VLOOKUP(C56,BaseDatos[[#All],[Llave]:[Por Definir4]],16,0),"No encontrado")="","-",_xlfn.IFNA(VLOOKUP(C56,BaseDatos[[#All],[Llave]:[Objetivo Geográfico]],16,0),"-")))</f>
        <v/>
      </c>
      <c r="M56" s="2" t="str">
        <f>IF(C56="","",IF(_xlfn.IFNA(VLOOKUP(C56,BaseDatos[[#All],[Llave]:[Por Definir4]],17,0),"No encontrado")="","-",_xlfn.IFNA(VLOOKUP(C56,BaseDatos[[#All],[Llave]:[Objetivo Geográfico]],17,0),"-")))</f>
        <v/>
      </c>
    </row>
    <row r="57" spans="1:13" x14ac:dyDescent="0.35">
      <c r="A57" s="44"/>
      <c r="B57" s="46"/>
      <c r="C57" s="44"/>
      <c r="D57" s="46"/>
      <c r="E57" s="43" t="str">
        <f>IF(C57="","",IF(_xlfn.IFNA(VLOOKUP(C57,BaseDatos[[#All],[Llave]:[Objetivo Geográfico]],6,0),"No encontrado")="","-",_xlfn.IFNA(VLOOKUP(C57,BaseDatos[[#All],[Llave]:[Objetivo Geográfico]],6,0),"-")))</f>
        <v/>
      </c>
      <c r="F57" s="45" t="str">
        <f>IF(C57="","",IF(_xlfn.IFNA(VLOOKUP(C57,BaseDatos[[#All],[Llave]:[Por Definir4]],13,0),"No encontrado")="","-",_xlfn.IFNA(VLOOKUP(C57,BaseDatos[[#All],[Llave]:[Por Definir4]],13,0),"-")))</f>
        <v/>
      </c>
      <c r="G57" s="43" t="str">
        <f>IF(C57="","",IF(_xlfn.IFNA(VLOOKUP(C57,BaseDatos[[#All],[Llave]:[Objetivo Geográfico]],2,0),"No disponible en la Base de Datos")="","-",_xlfn.IFNA(VLOOKUP(C57,BaseDatos[[#All],[Llave]:[Objetivo Geográfico]],2,0),"No disponible en la Base de Datos")))</f>
        <v/>
      </c>
      <c r="H57" s="43" t="str">
        <f>IF(C57="","",IF(_xlfn.IFNA(VLOOKUP(C57,BaseDatos[[#All],[Llave]:[Objetivo Geográfico]],11,0),"No encontrado")="","-",_xlfn.IFNA(VLOOKUP(C57,BaseDatos[[#All],[Llave]:[Objetivo Geográfico]],11,0),"-")))</f>
        <v/>
      </c>
      <c r="I57" s="43" t="str">
        <f>IF(C57="","",IF(_xlfn.IFNA(VLOOKUP(C57,BaseDatos[[#All],[Llave]:[Objetivo Geográfico]],12,0),"No encontrado")="","-",_xlfn.IFNA(VLOOKUP(C57,BaseDatos[[#All],[Llave]:[Objetivo Geográfico]],12,0),"-")))</f>
        <v/>
      </c>
      <c r="J57" s="2" t="str">
        <f>IF(C57="","",IF(_xlfn.IFNA(VLOOKUP(C57,BaseDatos[[#All],[Llave]:[Por Definir4]],14,0),"No encontrado")="","-",_xlfn.IFNA(VLOOKUP(C57,BaseDatos[[#All],[Llave]:[Objetivo Geográfico]],14,0),"-")))</f>
        <v/>
      </c>
      <c r="K57" s="2" t="str">
        <f>IF(C57="","",IF(_xlfn.IFNA(VLOOKUP(C57,BaseDatos[[#All],[Llave]:[Por Definir4]],15,0),"No encontrado")="","-",_xlfn.IFNA(VLOOKUP(C57,BaseDatos[[#All],[Llave]:[Objetivo Geográfico]],15,0),"-")))</f>
        <v/>
      </c>
      <c r="L57" s="2" t="str">
        <f>IF(C57="","",IF(_xlfn.IFNA(VLOOKUP(C57,BaseDatos[[#All],[Llave]:[Por Definir4]],16,0),"No encontrado")="","-",_xlfn.IFNA(VLOOKUP(C57,BaseDatos[[#All],[Llave]:[Objetivo Geográfico]],16,0),"-")))</f>
        <v/>
      </c>
      <c r="M57" s="2" t="str">
        <f>IF(C57="","",IF(_xlfn.IFNA(VLOOKUP(C57,BaseDatos[[#All],[Llave]:[Por Definir4]],17,0),"No encontrado")="","-",_xlfn.IFNA(VLOOKUP(C57,BaseDatos[[#All],[Llave]:[Objetivo Geográfico]],17,0),"-")))</f>
        <v/>
      </c>
    </row>
    <row r="58" spans="1:13" x14ac:dyDescent="0.35">
      <c r="A58" s="44"/>
      <c r="B58" s="46"/>
      <c r="C58" s="44"/>
      <c r="D58" s="46"/>
      <c r="E58" s="43" t="str">
        <f>IF(C58="","",IF(_xlfn.IFNA(VLOOKUP(C58,BaseDatos[[#All],[Llave]:[Objetivo Geográfico]],6,0),"No encontrado")="","-",_xlfn.IFNA(VLOOKUP(C58,BaseDatos[[#All],[Llave]:[Objetivo Geográfico]],6,0),"-")))</f>
        <v/>
      </c>
      <c r="F58" s="45" t="str">
        <f>IF(C58="","",IF(_xlfn.IFNA(VLOOKUP(C58,BaseDatos[[#All],[Llave]:[Por Definir4]],13,0),"No encontrado")="","-",_xlfn.IFNA(VLOOKUP(C58,BaseDatos[[#All],[Llave]:[Por Definir4]],13,0),"-")))</f>
        <v/>
      </c>
      <c r="G58" s="43" t="str">
        <f>IF(C58="","",IF(_xlfn.IFNA(VLOOKUP(C58,BaseDatos[[#All],[Llave]:[Objetivo Geográfico]],2,0),"No disponible en la Base de Datos")="","-",_xlfn.IFNA(VLOOKUP(C58,BaseDatos[[#All],[Llave]:[Objetivo Geográfico]],2,0),"No disponible en la Base de Datos")))</f>
        <v/>
      </c>
      <c r="H58" s="43" t="str">
        <f>IF(C58="","",IF(_xlfn.IFNA(VLOOKUP(C58,BaseDatos[[#All],[Llave]:[Objetivo Geográfico]],11,0),"No encontrado")="","-",_xlfn.IFNA(VLOOKUP(C58,BaseDatos[[#All],[Llave]:[Objetivo Geográfico]],11,0),"-")))</f>
        <v/>
      </c>
      <c r="I58" s="43" t="str">
        <f>IF(C58="","",IF(_xlfn.IFNA(VLOOKUP(C58,BaseDatos[[#All],[Llave]:[Objetivo Geográfico]],12,0),"No encontrado")="","-",_xlfn.IFNA(VLOOKUP(C58,BaseDatos[[#All],[Llave]:[Objetivo Geográfico]],12,0),"-")))</f>
        <v/>
      </c>
      <c r="J58" s="2" t="str">
        <f>IF(C58="","",IF(_xlfn.IFNA(VLOOKUP(C58,BaseDatos[[#All],[Llave]:[Por Definir4]],14,0),"No encontrado")="","-",_xlfn.IFNA(VLOOKUP(C58,BaseDatos[[#All],[Llave]:[Objetivo Geográfico]],14,0),"-")))</f>
        <v/>
      </c>
      <c r="K58" s="2" t="str">
        <f>IF(C58="","",IF(_xlfn.IFNA(VLOOKUP(C58,BaseDatos[[#All],[Llave]:[Por Definir4]],15,0),"No encontrado")="","-",_xlfn.IFNA(VLOOKUP(C58,BaseDatos[[#All],[Llave]:[Objetivo Geográfico]],15,0),"-")))</f>
        <v/>
      </c>
      <c r="L58" s="2" t="str">
        <f>IF(C58="","",IF(_xlfn.IFNA(VLOOKUP(C58,BaseDatos[[#All],[Llave]:[Por Definir4]],16,0),"No encontrado")="","-",_xlfn.IFNA(VLOOKUP(C58,BaseDatos[[#All],[Llave]:[Objetivo Geográfico]],16,0),"-")))</f>
        <v/>
      </c>
      <c r="M58" s="2" t="str">
        <f>IF(C58="","",IF(_xlfn.IFNA(VLOOKUP(C58,BaseDatos[[#All],[Llave]:[Por Definir4]],17,0),"No encontrado")="","-",_xlfn.IFNA(VLOOKUP(C58,BaseDatos[[#All],[Llave]:[Objetivo Geográfico]],17,0),"-")))</f>
        <v/>
      </c>
    </row>
    <row r="59" spans="1:13" x14ac:dyDescent="0.35">
      <c r="A59" s="44"/>
      <c r="B59" s="46"/>
      <c r="C59" s="44"/>
      <c r="D59" s="46"/>
      <c r="E59" s="43" t="str">
        <f>IF(C59="","",IF(_xlfn.IFNA(VLOOKUP(C59,BaseDatos[[#All],[Llave]:[Objetivo Geográfico]],6,0),"No encontrado")="","-",_xlfn.IFNA(VLOOKUP(C59,BaseDatos[[#All],[Llave]:[Objetivo Geográfico]],6,0),"-")))</f>
        <v/>
      </c>
      <c r="F59" s="45" t="str">
        <f>IF(C59="","",IF(_xlfn.IFNA(VLOOKUP(C59,BaseDatos[[#All],[Llave]:[Por Definir4]],13,0),"No encontrado")="","-",_xlfn.IFNA(VLOOKUP(C59,BaseDatos[[#All],[Llave]:[Por Definir4]],13,0),"-")))</f>
        <v/>
      </c>
      <c r="G59" s="43" t="str">
        <f>IF(C59="","",IF(_xlfn.IFNA(VLOOKUP(C59,BaseDatos[[#All],[Llave]:[Objetivo Geográfico]],2,0),"No disponible en la Base de Datos")="","-",_xlfn.IFNA(VLOOKUP(C59,BaseDatos[[#All],[Llave]:[Objetivo Geográfico]],2,0),"No disponible en la Base de Datos")))</f>
        <v/>
      </c>
      <c r="H59" s="43" t="str">
        <f>IF(C59="","",IF(_xlfn.IFNA(VLOOKUP(C59,BaseDatos[[#All],[Llave]:[Objetivo Geográfico]],11,0),"No encontrado")="","-",_xlfn.IFNA(VLOOKUP(C59,BaseDatos[[#All],[Llave]:[Objetivo Geográfico]],11,0),"-")))</f>
        <v/>
      </c>
      <c r="I59" s="43" t="str">
        <f>IF(C59="","",IF(_xlfn.IFNA(VLOOKUP(C59,BaseDatos[[#All],[Llave]:[Objetivo Geográfico]],12,0),"No encontrado")="","-",_xlfn.IFNA(VLOOKUP(C59,BaseDatos[[#All],[Llave]:[Objetivo Geográfico]],12,0),"-")))</f>
        <v/>
      </c>
      <c r="J59" s="2" t="str">
        <f>IF(C59="","",IF(_xlfn.IFNA(VLOOKUP(C59,BaseDatos[[#All],[Llave]:[Por Definir4]],14,0),"No encontrado")="","-",_xlfn.IFNA(VLOOKUP(C59,BaseDatos[[#All],[Llave]:[Objetivo Geográfico]],14,0),"-")))</f>
        <v/>
      </c>
      <c r="K59" s="2" t="str">
        <f>IF(C59="","",IF(_xlfn.IFNA(VLOOKUP(C59,BaseDatos[[#All],[Llave]:[Por Definir4]],15,0),"No encontrado")="","-",_xlfn.IFNA(VLOOKUP(C59,BaseDatos[[#All],[Llave]:[Objetivo Geográfico]],15,0),"-")))</f>
        <v/>
      </c>
      <c r="L59" s="2" t="str">
        <f>IF(C59="","",IF(_xlfn.IFNA(VLOOKUP(C59,BaseDatos[[#All],[Llave]:[Por Definir4]],16,0),"No encontrado")="","-",_xlfn.IFNA(VLOOKUP(C59,BaseDatos[[#All],[Llave]:[Objetivo Geográfico]],16,0),"-")))</f>
        <v/>
      </c>
      <c r="M59" s="2" t="str">
        <f>IF(C59="","",IF(_xlfn.IFNA(VLOOKUP(C59,BaseDatos[[#All],[Llave]:[Por Definir4]],17,0),"No encontrado")="","-",_xlfn.IFNA(VLOOKUP(C59,BaseDatos[[#All],[Llave]:[Objetivo Geográfico]],17,0),"-")))</f>
        <v/>
      </c>
    </row>
    <row r="60" spans="1:13" x14ac:dyDescent="0.35">
      <c r="A60" s="44"/>
      <c r="B60" s="46"/>
      <c r="C60" s="44"/>
      <c r="D60" s="46"/>
      <c r="E60" s="43" t="str">
        <f>IF(C60="","",IF(_xlfn.IFNA(VLOOKUP(C60,BaseDatos[[#All],[Llave]:[Objetivo Geográfico]],6,0),"No encontrado")="","-",_xlfn.IFNA(VLOOKUP(C60,BaseDatos[[#All],[Llave]:[Objetivo Geográfico]],6,0),"-")))</f>
        <v/>
      </c>
      <c r="F60" s="45" t="str">
        <f>IF(C60="","",IF(_xlfn.IFNA(VLOOKUP(C60,BaseDatos[[#All],[Llave]:[Por Definir4]],13,0),"No encontrado")="","-",_xlfn.IFNA(VLOOKUP(C60,BaseDatos[[#All],[Llave]:[Por Definir4]],13,0),"-")))</f>
        <v/>
      </c>
      <c r="G60" s="43" t="str">
        <f>IF(C60="","",IF(_xlfn.IFNA(VLOOKUP(C60,BaseDatos[[#All],[Llave]:[Objetivo Geográfico]],2,0),"No disponible en la Base de Datos")="","-",_xlfn.IFNA(VLOOKUP(C60,BaseDatos[[#All],[Llave]:[Objetivo Geográfico]],2,0),"No disponible en la Base de Datos")))</f>
        <v/>
      </c>
      <c r="H60" s="43" t="str">
        <f>IF(C60="","",IF(_xlfn.IFNA(VLOOKUP(C60,BaseDatos[[#All],[Llave]:[Objetivo Geográfico]],11,0),"No encontrado")="","-",_xlfn.IFNA(VLOOKUP(C60,BaseDatos[[#All],[Llave]:[Objetivo Geográfico]],11,0),"-")))</f>
        <v/>
      </c>
      <c r="I60" s="43" t="str">
        <f>IF(C60="","",IF(_xlfn.IFNA(VLOOKUP(C60,BaseDatos[[#All],[Llave]:[Objetivo Geográfico]],12,0),"No encontrado")="","-",_xlfn.IFNA(VLOOKUP(C60,BaseDatos[[#All],[Llave]:[Objetivo Geográfico]],12,0),"-")))</f>
        <v/>
      </c>
      <c r="J60" s="2" t="str">
        <f>IF(C60="","",IF(_xlfn.IFNA(VLOOKUP(C60,BaseDatos[[#All],[Llave]:[Por Definir4]],14,0),"No encontrado")="","-",_xlfn.IFNA(VLOOKUP(C60,BaseDatos[[#All],[Llave]:[Objetivo Geográfico]],14,0),"-")))</f>
        <v/>
      </c>
      <c r="K60" s="2" t="str">
        <f>IF(C60="","",IF(_xlfn.IFNA(VLOOKUP(C60,BaseDatos[[#All],[Llave]:[Por Definir4]],15,0),"No encontrado")="","-",_xlfn.IFNA(VLOOKUP(C60,BaseDatos[[#All],[Llave]:[Objetivo Geográfico]],15,0),"-")))</f>
        <v/>
      </c>
      <c r="L60" s="2" t="str">
        <f>IF(C60="","",IF(_xlfn.IFNA(VLOOKUP(C60,BaseDatos[[#All],[Llave]:[Por Definir4]],16,0),"No encontrado")="","-",_xlfn.IFNA(VLOOKUP(C60,BaseDatos[[#All],[Llave]:[Objetivo Geográfico]],16,0),"-")))</f>
        <v/>
      </c>
      <c r="M60" s="2" t="str">
        <f>IF(C60="","",IF(_xlfn.IFNA(VLOOKUP(C60,BaseDatos[[#All],[Llave]:[Por Definir4]],17,0),"No encontrado")="","-",_xlfn.IFNA(VLOOKUP(C60,BaseDatos[[#All],[Llave]:[Objetivo Geográfico]],17,0),"-")))</f>
        <v/>
      </c>
    </row>
    <row r="61" spans="1:13" x14ac:dyDescent="0.35">
      <c r="A61" s="44"/>
      <c r="B61" s="46"/>
      <c r="C61" s="44"/>
      <c r="D61" s="46"/>
      <c r="E61" s="43" t="str">
        <f>IF(C61="","",IF(_xlfn.IFNA(VLOOKUP(C61,BaseDatos[[#All],[Llave]:[Objetivo Geográfico]],6,0),"No encontrado")="","-",_xlfn.IFNA(VLOOKUP(C61,BaseDatos[[#All],[Llave]:[Objetivo Geográfico]],6,0),"-")))</f>
        <v/>
      </c>
      <c r="F61" s="45" t="str">
        <f>IF(C61="","",IF(_xlfn.IFNA(VLOOKUP(C61,BaseDatos[[#All],[Llave]:[Por Definir4]],13,0),"No encontrado")="","-",_xlfn.IFNA(VLOOKUP(C61,BaseDatos[[#All],[Llave]:[Por Definir4]],13,0),"-")))</f>
        <v/>
      </c>
      <c r="G61" s="43" t="str">
        <f>IF(C61="","",IF(_xlfn.IFNA(VLOOKUP(C61,BaseDatos[[#All],[Llave]:[Objetivo Geográfico]],2,0),"No disponible en la Base de Datos")="","-",_xlfn.IFNA(VLOOKUP(C61,BaseDatos[[#All],[Llave]:[Objetivo Geográfico]],2,0),"No disponible en la Base de Datos")))</f>
        <v/>
      </c>
      <c r="H61" s="43" t="str">
        <f>IF(C61="","",IF(_xlfn.IFNA(VLOOKUP(C61,BaseDatos[[#All],[Llave]:[Objetivo Geográfico]],11,0),"No encontrado")="","-",_xlfn.IFNA(VLOOKUP(C61,BaseDatos[[#All],[Llave]:[Objetivo Geográfico]],11,0),"-")))</f>
        <v/>
      </c>
      <c r="I61" s="43" t="str">
        <f>IF(C61="","",IF(_xlfn.IFNA(VLOOKUP(C61,BaseDatos[[#All],[Llave]:[Objetivo Geográfico]],12,0),"No encontrado")="","-",_xlfn.IFNA(VLOOKUP(C61,BaseDatos[[#All],[Llave]:[Objetivo Geográfico]],12,0),"-")))</f>
        <v/>
      </c>
      <c r="J61" s="2" t="str">
        <f>IF(C61="","",IF(_xlfn.IFNA(VLOOKUP(C61,BaseDatos[[#All],[Llave]:[Por Definir4]],14,0),"No encontrado")="","-",_xlfn.IFNA(VLOOKUP(C61,BaseDatos[[#All],[Llave]:[Objetivo Geográfico]],14,0),"-")))</f>
        <v/>
      </c>
      <c r="K61" s="2" t="str">
        <f>IF(C61="","",IF(_xlfn.IFNA(VLOOKUP(C61,BaseDatos[[#All],[Llave]:[Por Definir4]],15,0),"No encontrado")="","-",_xlfn.IFNA(VLOOKUP(C61,BaseDatos[[#All],[Llave]:[Objetivo Geográfico]],15,0),"-")))</f>
        <v/>
      </c>
      <c r="L61" s="2" t="str">
        <f>IF(C61="","",IF(_xlfn.IFNA(VLOOKUP(C61,BaseDatos[[#All],[Llave]:[Por Definir4]],16,0),"No encontrado")="","-",_xlfn.IFNA(VLOOKUP(C61,BaseDatos[[#All],[Llave]:[Objetivo Geográfico]],16,0),"-")))</f>
        <v/>
      </c>
      <c r="M61" s="2" t="str">
        <f>IF(C61="","",IF(_xlfn.IFNA(VLOOKUP(C61,BaseDatos[[#All],[Llave]:[Por Definir4]],17,0),"No encontrado")="","-",_xlfn.IFNA(VLOOKUP(C61,BaseDatos[[#All],[Llave]:[Objetivo Geográfico]],17,0),"-")))</f>
        <v/>
      </c>
    </row>
    <row r="62" spans="1:13" x14ac:dyDescent="0.35">
      <c r="A62" s="44"/>
      <c r="B62" s="46"/>
      <c r="C62" s="44"/>
      <c r="D62" s="46"/>
      <c r="E62" s="43" t="str">
        <f>IF(C62="","",IF(_xlfn.IFNA(VLOOKUP(C62,BaseDatos[[#All],[Llave]:[Objetivo Geográfico]],6,0),"No encontrado")="","-",_xlfn.IFNA(VLOOKUP(C62,BaseDatos[[#All],[Llave]:[Objetivo Geográfico]],6,0),"-")))</f>
        <v/>
      </c>
      <c r="F62" s="45" t="str">
        <f>IF(C62="","",IF(_xlfn.IFNA(VLOOKUP(C62,BaseDatos[[#All],[Llave]:[Por Definir4]],13,0),"No encontrado")="","-",_xlfn.IFNA(VLOOKUP(C62,BaseDatos[[#All],[Llave]:[Por Definir4]],13,0),"-")))</f>
        <v/>
      </c>
      <c r="G62" s="43" t="str">
        <f>IF(C62="","",IF(_xlfn.IFNA(VLOOKUP(C62,BaseDatos[[#All],[Llave]:[Objetivo Geográfico]],2,0),"No disponible en la Base de Datos")="","-",_xlfn.IFNA(VLOOKUP(C62,BaseDatos[[#All],[Llave]:[Objetivo Geográfico]],2,0),"No disponible en la Base de Datos")))</f>
        <v/>
      </c>
      <c r="H62" s="43" t="str">
        <f>IF(C62="","",IF(_xlfn.IFNA(VLOOKUP(C62,BaseDatos[[#All],[Llave]:[Objetivo Geográfico]],11,0),"No encontrado")="","-",_xlfn.IFNA(VLOOKUP(C62,BaseDatos[[#All],[Llave]:[Objetivo Geográfico]],11,0),"-")))</f>
        <v/>
      </c>
      <c r="I62" s="43" t="str">
        <f>IF(C62="","",IF(_xlfn.IFNA(VLOOKUP(C62,BaseDatos[[#All],[Llave]:[Objetivo Geográfico]],12,0),"No encontrado")="","-",_xlfn.IFNA(VLOOKUP(C62,BaseDatos[[#All],[Llave]:[Objetivo Geográfico]],12,0),"-")))</f>
        <v/>
      </c>
      <c r="J62" s="2" t="str">
        <f>IF(C62="","",IF(_xlfn.IFNA(VLOOKUP(C62,BaseDatos[[#All],[Llave]:[Por Definir4]],14,0),"No encontrado")="","-",_xlfn.IFNA(VLOOKUP(C62,BaseDatos[[#All],[Llave]:[Objetivo Geográfico]],14,0),"-")))</f>
        <v/>
      </c>
      <c r="K62" s="2" t="str">
        <f>IF(C62="","",IF(_xlfn.IFNA(VLOOKUP(C62,BaseDatos[[#All],[Llave]:[Por Definir4]],15,0),"No encontrado")="","-",_xlfn.IFNA(VLOOKUP(C62,BaseDatos[[#All],[Llave]:[Objetivo Geográfico]],15,0),"-")))</f>
        <v/>
      </c>
      <c r="L62" s="2" t="str">
        <f>IF(C62="","",IF(_xlfn.IFNA(VLOOKUP(C62,BaseDatos[[#All],[Llave]:[Por Definir4]],16,0),"No encontrado")="","-",_xlfn.IFNA(VLOOKUP(C62,BaseDatos[[#All],[Llave]:[Objetivo Geográfico]],16,0),"-")))</f>
        <v/>
      </c>
      <c r="M62" s="2" t="str">
        <f>IF(C62="","",IF(_xlfn.IFNA(VLOOKUP(C62,BaseDatos[[#All],[Llave]:[Por Definir4]],17,0),"No encontrado")="","-",_xlfn.IFNA(VLOOKUP(C62,BaseDatos[[#All],[Llave]:[Objetivo Geográfico]],17,0),"-")))</f>
        <v/>
      </c>
    </row>
    <row r="63" spans="1:13" x14ac:dyDescent="0.35">
      <c r="A63" s="44"/>
      <c r="B63" s="46"/>
      <c r="C63" s="44"/>
      <c r="D63" s="46"/>
      <c r="E63" s="43" t="str">
        <f>IF(C63="","",IF(_xlfn.IFNA(VLOOKUP(C63,BaseDatos[[#All],[Llave]:[Objetivo Geográfico]],6,0),"No encontrado")="","-",_xlfn.IFNA(VLOOKUP(C63,BaseDatos[[#All],[Llave]:[Objetivo Geográfico]],6,0),"-")))</f>
        <v/>
      </c>
      <c r="F63" s="45" t="str">
        <f>IF(C63="","",IF(_xlfn.IFNA(VLOOKUP(C63,BaseDatos[[#All],[Llave]:[Por Definir4]],13,0),"No encontrado")="","-",_xlfn.IFNA(VLOOKUP(C63,BaseDatos[[#All],[Llave]:[Por Definir4]],13,0),"-")))</f>
        <v/>
      </c>
      <c r="G63" s="43" t="str">
        <f>IF(C63="","",IF(_xlfn.IFNA(VLOOKUP(C63,BaseDatos[[#All],[Llave]:[Objetivo Geográfico]],2,0),"No disponible en la Base de Datos")="","-",_xlfn.IFNA(VLOOKUP(C63,BaseDatos[[#All],[Llave]:[Objetivo Geográfico]],2,0),"No disponible en la Base de Datos")))</f>
        <v/>
      </c>
      <c r="H63" s="43" t="str">
        <f>IF(C63="","",IF(_xlfn.IFNA(VLOOKUP(C63,BaseDatos[[#All],[Llave]:[Objetivo Geográfico]],11,0),"No encontrado")="","-",_xlfn.IFNA(VLOOKUP(C63,BaseDatos[[#All],[Llave]:[Objetivo Geográfico]],11,0),"-")))</f>
        <v/>
      </c>
      <c r="I63" s="43" t="str">
        <f>IF(C63="","",IF(_xlfn.IFNA(VLOOKUP(C63,BaseDatos[[#All],[Llave]:[Objetivo Geográfico]],12,0),"No encontrado")="","-",_xlfn.IFNA(VLOOKUP(C63,BaseDatos[[#All],[Llave]:[Objetivo Geográfico]],12,0),"-")))</f>
        <v/>
      </c>
      <c r="J63" s="2" t="str">
        <f>IF(C63="","",IF(_xlfn.IFNA(VLOOKUP(C63,BaseDatos[[#All],[Llave]:[Por Definir4]],14,0),"No encontrado")="","-",_xlfn.IFNA(VLOOKUP(C63,BaseDatos[[#All],[Llave]:[Objetivo Geográfico]],14,0),"-")))</f>
        <v/>
      </c>
      <c r="K63" s="2" t="str">
        <f>IF(C63="","",IF(_xlfn.IFNA(VLOOKUP(C63,BaseDatos[[#All],[Llave]:[Por Definir4]],15,0),"No encontrado")="","-",_xlfn.IFNA(VLOOKUP(C63,BaseDatos[[#All],[Llave]:[Objetivo Geográfico]],15,0),"-")))</f>
        <v/>
      </c>
      <c r="L63" s="2" t="str">
        <f>IF(C63="","",IF(_xlfn.IFNA(VLOOKUP(C63,BaseDatos[[#All],[Llave]:[Por Definir4]],16,0),"No encontrado")="","-",_xlfn.IFNA(VLOOKUP(C63,BaseDatos[[#All],[Llave]:[Objetivo Geográfico]],16,0),"-")))</f>
        <v/>
      </c>
      <c r="M63" s="2" t="str">
        <f>IF(C63="","",IF(_xlfn.IFNA(VLOOKUP(C63,BaseDatos[[#All],[Llave]:[Por Definir4]],17,0),"No encontrado")="","-",_xlfn.IFNA(VLOOKUP(C63,BaseDatos[[#All],[Llave]:[Objetivo Geográfico]],17,0),"-")))</f>
        <v/>
      </c>
    </row>
    <row r="64" spans="1:13" x14ac:dyDescent="0.35">
      <c r="A64" s="44"/>
      <c r="B64" s="46"/>
      <c r="C64" s="44"/>
      <c r="D64" s="46"/>
      <c r="E64" s="43" t="str">
        <f>IF(C64="","",IF(_xlfn.IFNA(VLOOKUP(C64,BaseDatos[[#All],[Llave]:[Objetivo Geográfico]],6,0),"No encontrado")="","-",_xlfn.IFNA(VLOOKUP(C64,BaseDatos[[#All],[Llave]:[Objetivo Geográfico]],6,0),"-")))</f>
        <v/>
      </c>
      <c r="F64" s="45" t="str">
        <f>IF(C64="","",IF(_xlfn.IFNA(VLOOKUP(C64,BaseDatos[[#All],[Llave]:[Por Definir4]],13,0),"No encontrado")="","-",_xlfn.IFNA(VLOOKUP(C64,BaseDatos[[#All],[Llave]:[Por Definir4]],13,0),"-")))</f>
        <v/>
      </c>
      <c r="G64" s="43" t="str">
        <f>IF(C64="","",IF(_xlfn.IFNA(VLOOKUP(C64,BaseDatos[[#All],[Llave]:[Objetivo Geográfico]],2,0),"No disponible en la Base de Datos")="","-",_xlfn.IFNA(VLOOKUP(C64,BaseDatos[[#All],[Llave]:[Objetivo Geográfico]],2,0),"No disponible en la Base de Datos")))</f>
        <v/>
      </c>
      <c r="H64" s="43" t="str">
        <f>IF(C64="","",IF(_xlfn.IFNA(VLOOKUP(C64,BaseDatos[[#All],[Llave]:[Objetivo Geográfico]],11,0),"No encontrado")="","-",_xlfn.IFNA(VLOOKUP(C64,BaseDatos[[#All],[Llave]:[Objetivo Geográfico]],11,0),"-")))</f>
        <v/>
      </c>
      <c r="I64" s="43" t="str">
        <f>IF(C64="","",IF(_xlfn.IFNA(VLOOKUP(C64,BaseDatos[[#All],[Llave]:[Objetivo Geográfico]],12,0),"No encontrado")="","-",_xlfn.IFNA(VLOOKUP(C64,BaseDatos[[#All],[Llave]:[Objetivo Geográfico]],12,0),"-")))</f>
        <v/>
      </c>
      <c r="J64" s="2" t="str">
        <f>IF(C64="","",IF(_xlfn.IFNA(VLOOKUP(C64,BaseDatos[[#All],[Llave]:[Por Definir4]],14,0),"No encontrado")="","-",_xlfn.IFNA(VLOOKUP(C64,BaseDatos[[#All],[Llave]:[Objetivo Geográfico]],14,0),"-")))</f>
        <v/>
      </c>
      <c r="K64" s="2" t="str">
        <f>IF(C64="","",IF(_xlfn.IFNA(VLOOKUP(C64,BaseDatos[[#All],[Llave]:[Por Definir4]],15,0),"No encontrado")="","-",_xlfn.IFNA(VLOOKUP(C64,BaseDatos[[#All],[Llave]:[Objetivo Geográfico]],15,0),"-")))</f>
        <v/>
      </c>
      <c r="L64" s="2" t="str">
        <f>IF(C64="","",IF(_xlfn.IFNA(VLOOKUP(C64,BaseDatos[[#All],[Llave]:[Por Definir4]],16,0),"No encontrado")="","-",_xlfn.IFNA(VLOOKUP(C64,BaseDatos[[#All],[Llave]:[Objetivo Geográfico]],16,0),"-")))</f>
        <v/>
      </c>
      <c r="M64" s="2" t="str">
        <f>IF(C64="","",IF(_xlfn.IFNA(VLOOKUP(C64,BaseDatos[[#All],[Llave]:[Por Definir4]],17,0),"No encontrado")="","-",_xlfn.IFNA(VLOOKUP(C64,BaseDatos[[#All],[Llave]:[Objetivo Geográfico]],17,0),"-")))</f>
        <v/>
      </c>
    </row>
    <row r="65" spans="1:13" x14ac:dyDescent="0.35">
      <c r="A65" s="44"/>
      <c r="B65" s="46"/>
      <c r="C65" s="44"/>
      <c r="D65" s="46"/>
      <c r="E65" s="43" t="str">
        <f>IF(C65="","",IF(_xlfn.IFNA(VLOOKUP(C65,BaseDatos[[#All],[Llave]:[Objetivo Geográfico]],6,0),"No encontrado")="","-",_xlfn.IFNA(VLOOKUP(C65,BaseDatos[[#All],[Llave]:[Objetivo Geográfico]],6,0),"-")))</f>
        <v/>
      </c>
      <c r="F65" s="45" t="str">
        <f>IF(C65="","",IF(_xlfn.IFNA(VLOOKUP(C65,BaseDatos[[#All],[Llave]:[Por Definir4]],13,0),"No encontrado")="","-",_xlfn.IFNA(VLOOKUP(C65,BaseDatos[[#All],[Llave]:[Por Definir4]],13,0),"-")))</f>
        <v/>
      </c>
      <c r="G65" s="43" t="str">
        <f>IF(C65="","",IF(_xlfn.IFNA(VLOOKUP(C65,BaseDatos[[#All],[Llave]:[Objetivo Geográfico]],2,0),"No disponible en la Base de Datos")="","-",_xlfn.IFNA(VLOOKUP(C65,BaseDatos[[#All],[Llave]:[Objetivo Geográfico]],2,0),"No disponible en la Base de Datos")))</f>
        <v/>
      </c>
      <c r="H65" s="43" t="str">
        <f>IF(C65="","",IF(_xlfn.IFNA(VLOOKUP(C65,BaseDatos[[#All],[Llave]:[Objetivo Geográfico]],11,0),"No encontrado")="","-",_xlfn.IFNA(VLOOKUP(C65,BaseDatos[[#All],[Llave]:[Objetivo Geográfico]],11,0),"-")))</f>
        <v/>
      </c>
      <c r="I65" s="43" t="str">
        <f>IF(C65="","",IF(_xlfn.IFNA(VLOOKUP(C65,BaseDatos[[#All],[Llave]:[Objetivo Geográfico]],12,0),"No encontrado")="","-",_xlfn.IFNA(VLOOKUP(C65,BaseDatos[[#All],[Llave]:[Objetivo Geográfico]],12,0),"-")))</f>
        <v/>
      </c>
      <c r="J65" s="2" t="str">
        <f>IF(C65="","",IF(_xlfn.IFNA(VLOOKUP(C65,BaseDatos[[#All],[Llave]:[Por Definir4]],14,0),"No encontrado")="","-",_xlfn.IFNA(VLOOKUP(C65,BaseDatos[[#All],[Llave]:[Objetivo Geográfico]],14,0),"-")))</f>
        <v/>
      </c>
      <c r="K65" s="2" t="str">
        <f>IF(C65="","",IF(_xlfn.IFNA(VLOOKUP(C65,BaseDatos[[#All],[Llave]:[Por Definir4]],15,0),"No encontrado")="","-",_xlfn.IFNA(VLOOKUP(C65,BaseDatos[[#All],[Llave]:[Objetivo Geográfico]],15,0),"-")))</f>
        <v/>
      </c>
      <c r="L65" s="2" t="str">
        <f>IF(C65="","",IF(_xlfn.IFNA(VLOOKUP(C65,BaseDatos[[#All],[Llave]:[Por Definir4]],16,0),"No encontrado")="","-",_xlfn.IFNA(VLOOKUP(C65,BaseDatos[[#All],[Llave]:[Objetivo Geográfico]],16,0),"-")))</f>
        <v/>
      </c>
      <c r="M65" s="2" t="str">
        <f>IF(C65="","",IF(_xlfn.IFNA(VLOOKUP(C65,BaseDatos[[#All],[Llave]:[Por Definir4]],17,0),"No encontrado")="","-",_xlfn.IFNA(VLOOKUP(C65,BaseDatos[[#All],[Llave]:[Objetivo Geográfico]],17,0),"-")))</f>
        <v/>
      </c>
    </row>
    <row r="66" spans="1:13" x14ac:dyDescent="0.35">
      <c r="A66" s="44"/>
      <c r="B66" s="46"/>
      <c r="C66" s="44"/>
      <c r="D66" s="46"/>
      <c r="E66" s="43" t="str">
        <f>IF(C66="","",IF(_xlfn.IFNA(VLOOKUP(C66,BaseDatos[[#All],[Llave]:[Objetivo Geográfico]],6,0),"No encontrado")="","-",_xlfn.IFNA(VLOOKUP(C66,BaseDatos[[#All],[Llave]:[Objetivo Geográfico]],6,0),"-")))</f>
        <v/>
      </c>
      <c r="F66" s="45" t="str">
        <f>IF(C66="","",IF(_xlfn.IFNA(VLOOKUP(C66,BaseDatos[[#All],[Llave]:[Por Definir4]],13,0),"No encontrado")="","-",_xlfn.IFNA(VLOOKUP(C66,BaseDatos[[#All],[Llave]:[Por Definir4]],13,0),"-")))</f>
        <v/>
      </c>
      <c r="G66" s="43" t="str">
        <f>IF(C66="","",IF(_xlfn.IFNA(VLOOKUP(C66,BaseDatos[[#All],[Llave]:[Objetivo Geográfico]],2,0),"No disponible en la Base de Datos")="","-",_xlfn.IFNA(VLOOKUP(C66,BaseDatos[[#All],[Llave]:[Objetivo Geográfico]],2,0),"No disponible en la Base de Datos")))</f>
        <v/>
      </c>
      <c r="H66" s="43" t="str">
        <f>IF(C66="","",IF(_xlfn.IFNA(VLOOKUP(C66,BaseDatos[[#All],[Llave]:[Objetivo Geográfico]],11,0),"No encontrado")="","-",_xlfn.IFNA(VLOOKUP(C66,BaseDatos[[#All],[Llave]:[Objetivo Geográfico]],11,0),"-")))</f>
        <v/>
      </c>
      <c r="I66" s="43" t="str">
        <f>IF(C66="","",IF(_xlfn.IFNA(VLOOKUP(C66,BaseDatos[[#All],[Llave]:[Objetivo Geográfico]],12,0),"No encontrado")="","-",_xlfn.IFNA(VLOOKUP(C66,BaseDatos[[#All],[Llave]:[Objetivo Geográfico]],12,0),"-")))</f>
        <v/>
      </c>
      <c r="J66" s="2" t="str">
        <f>IF(C66="","",IF(_xlfn.IFNA(VLOOKUP(C66,BaseDatos[[#All],[Llave]:[Por Definir4]],14,0),"No encontrado")="","-",_xlfn.IFNA(VLOOKUP(C66,BaseDatos[[#All],[Llave]:[Objetivo Geográfico]],14,0),"-")))</f>
        <v/>
      </c>
      <c r="K66" s="2" t="str">
        <f>IF(C66="","",IF(_xlfn.IFNA(VLOOKUP(C66,BaseDatos[[#All],[Llave]:[Por Definir4]],15,0),"No encontrado")="","-",_xlfn.IFNA(VLOOKUP(C66,BaseDatos[[#All],[Llave]:[Objetivo Geográfico]],15,0),"-")))</f>
        <v/>
      </c>
      <c r="L66" s="2" t="str">
        <f>IF(C66="","",IF(_xlfn.IFNA(VLOOKUP(C66,BaseDatos[[#All],[Llave]:[Por Definir4]],16,0),"No encontrado")="","-",_xlfn.IFNA(VLOOKUP(C66,BaseDatos[[#All],[Llave]:[Objetivo Geográfico]],16,0),"-")))</f>
        <v/>
      </c>
      <c r="M66" s="2" t="str">
        <f>IF(C66="","",IF(_xlfn.IFNA(VLOOKUP(C66,BaseDatos[[#All],[Llave]:[Por Definir4]],17,0),"No encontrado")="","-",_xlfn.IFNA(VLOOKUP(C66,BaseDatos[[#All],[Llave]:[Objetivo Geográfico]],17,0),"-")))</f>
        <v/>
      </c>
    </row>
    <row r="67" spans="1:13" x14ac:dyDescent="0.35">
      <c r="A67" s="44"/>
      <c r="B67" s="46"/>
      <c r="C67" s="44"/>
      <c r="D67" s="46"/>
      <c r="E67" s="43" t="str">
        <f>IF(C67="","",IF(_xlfn.IFNA(VLOOKUP(C67,BaseDatos[[#All],[Llave]:[Objetivo Geográfico]],6,0),"No encontrado")="","-",_xlfn.IFNA(VLOOKUP(C67,BaseDatos[[#All],[Llave]:[Objetivo Geográfico]],6,0),"-")))</f>
        <v/>
      </c>
      <c r="F67" s="45" t="str">
        <f>IF(C67="","",IF(_xlfn.IFNA(VLOOKUP(C67,BaseDatos[[#All],[Llave]:[Por Definir4]],13,0),"No encontrado")="","-",_xlfn.IFNA(VLOOKUP(C67,BaseDatos[[#All],[Llave]:[Por Definir4]],13,0),"-")))</f>
        <v/>
      </c>
      <c r="G67" s="43" t="str">
        <f>IF(C67="","",IF(_xlfn.IFNA(VLOOKUP(C67,BaseDatos[[#All],[Llave]:[Objetivo Geográfico]],2,0),"No disponible en la Base de Datos")="","-",_xlfn.IFNA(VLOOKUP(C67,BaseDatos[[#All],[Llave]:[Objetivo Geográfico]],2,0),"No disponible en la Base de Datos")))</f>
        <v/>
      </c>
      <c r="H67" s="43" t="str">
        <f>IF(C67="","",IF(_xlfn.IFNA(VLOOKUP(C67,BaseDatos[[#All],[Llave]:[Objetivo Geográfico]],11,0),"No encontrado")="","-",_xlfn.IFNA(VLOOKUP(C67,BaseDatos[[#All],[Llave]:[Objetivo Geográfico]],11,0),"-")))</f>
        <v/>
      </c>
      <c r="I67" s="43" t="str">
        <f>IF(C67="","",IF(_xlfn.IFNA(VLOOKUP(C67,BaseDatos[[#All],[Llave]:[Objetivo Geográfico]],12,0),"No encontrado")="","-",_xlfn.IFNA(VLOOKUP(C67,BaseDatos[[#All],[Llave]:[Objetivo Geográfico]],12,0),"-")))</f>
        <v/>
      </c>
      <c r="J67" s="2" t="str">
        <f>IF(C67="","",IF(_xlfn.IFNA(VLOOKUP(C67,BaseDatos[[#All],[Llave]:[Por Definir4]],14,0),"No encontrado")="","-",_xlfn.IFNA(VLOOKUP(C67,BaseDatos[[#All],[Llave]:[Objetivo Geográfico]],14,0),"-")))</f>
        <v/>
      </c>
      <c r="K67" s="2" t="str">
        <f>IF(C67="","",IF(_xlfn.IFNA(VLOOKUP(C67,BaseDatos[[#All],[Llave]:[Por Definir4]],15,0),"No encontrado")="","-",_xlfn.IFNA(VLOOKUP(C67,BaseDatos[[#All],[Llave]:[Objetivo Geográfico]],15,0),"-")))</f>
        <v/>
      </c>
      <c r="L67" s="2" t="str">
        <f>IF(C67="","",IF(_xlfn.IFNA(VLOOKUP(C67,BaseDatos[[#All],[Llave]:[Por Definir4]],16,0),"No encontrado")="","-",_xlfn.IFNA(VLOOKUP(C67,BaseDatos[[#All],[Llave]:[Objetivo Geográfico]],16,0),"-")))</f>
        <v/>
      </c>
      <c r="M67" s="2" t="str">
        <f>IF(C67="","",IF(_xlfn.IFNA(VLOOKUP(C67,BaseDatos[[#All],[Llave]:[Por Definir4]],17,0),"No encontrado")="","-",_xlfn.IFNA(VLOOKUP(C67,BaseDatos[[#All],[Llave]:[Objetivo Geográfico]],17,0),"-")))</f>
        <v/>
      </c>
    </row>
    <row r="68" spans="1:13" x14ac:dyDescent="0.35">
      <c r="A68" s="44"/>
      <c r="B68" s="46"/>
      <c r="C68" s="44"/>
      <c r="D68" s="46"/>
      <c r="E68" s="43" t="str">
        <f>IF(C68="","",IF(_xlfn.IFNA(VLOOKUP(C68,BaseDatos[[#All],[Llave]:[Objetivo Geográfico]],6,0),"No encontrado")="","-",_xlfn.IFNA(VLOOKUP(C68,BaseDatos[[#All],[Llave]:[Objetivo Geográfico]],6,0),"-")))</f>
        <v/>
      </c>
      <c r="F68" s="45" t="str">
        <f>IF(C68="","",IF(_xlfn.IFNA(VLOOKUP(C68,BaseDatos[[#All],[Llave]:[Por Definir4]],13,0),"No encontrado")="","-",_xlfn.IFNA(VLOOKUP(C68,BaseDatos[[#All],[Llave]:[Por Definir4]],13,0),"-")))</f>
        <v/>
      </c>
      <c r="G68" s="43" t="str">
        <f>IF(C68="","",IF(_xlfn.IFNA(VLOOKUP(C68,BaseDatos[[#All],[Llave]:[Objetivo Geográfico]],2,0),"No disponible en la Base de Datos")="","-",_xlfn.IFNA(VLOOKUP(C68,BaseDatos[[#All],[Llave]:[Objetivo Geográfico]],2,0),"No disponible en la Base de Datos")))</f>
        <v/>
      </c>
      <c r="H68" s="43" t="str">
        <f>IF(C68="","",IF(_xlfn.IFNA(VLOOKUP(C68,BaseDatos[[#All],[Llave]:[Objetivo Geográfico]],11,0),"No encontrado")="","-",_xlfn.IFNA(VLOOKUP(C68,BaseDatos[[#All],[Llave]:[Objetivo Geográfico]],11,0),"-")))</f>
        <v/>
      </c>
      <c r="I68" s="43" t="str">
        <f>IF(C68="","",IF(_xlfn.IFNA(VLOOKUP(C68,BaseDatos[[#All],[Llave]:[Objetivo Geográfico]],12,0),"No encontrado")="","-",_xlfn.IFNA(VLOOKUP(C68,BaseDatos[[#All],[Llave]:[Objetivo Geográfico]],12,0),"-")))</f>
        <v/>
      </c>
      <c r="J68" s="2" t="str">
        <f>IF(C68="","",IF(_xlfn.IFNA(VLOOKUP(C68,BaseDatos[[#All],[Llave]:[Por Definir4]],14,0),"No encontrado")="","-",_xlfn.IFNA(VLOOKUP(C68,BaseDatos[[#All],[Llave]:[Objetivo Geográfico]],14,0),"-")))</f>
        <v/>
      </c>
      <c r="K68" s="2" t="str">
        <f>IF(C68="","",IF(_xlfn.IFNA(VLOOKUP(C68,BaseDatos[[#All],[Llave]:[Por Definir4]],15,0),"No encontrado")="","-",_xlfn.IFNA(VLOOKUP(C68,BaseDatos[[#All],[Llave]:[Objetivo Geográfico]],15,0),"-")))</f>
        <v/>
      </c>
      <c r="L68" s="2" t="str">
        <f>IF(C68="","",IF(_xlfn.IFNA(VLOOKUP(C68,BaseDatos[[#All],[Llave]:[Por Definir4]],16,0),"No encontrado")="","-",_xlfn.IFNA(VLOOKUP(C68,BaseDatos[[#All],[Llave]:[Objetivo Geográfico]],16,0),"-")))</f>
        <v/>
      </c>
      <c r="M68" s="2" t="str">
        <f>IF(C68="","",IF(_xlfn.IFNA(VLOOKUP(C68,BaseDatos[[#All],[Llave]:[Por Definir4]],17,0),"No encontrado")="","-",_xlfn.IFNA(VLOOKUP(C68,BaseDatos[[#All],[Llave]:[Objetivo Geográfico]],17,0),"-")))</f>
        <v/>
      </c>
    </row>
    <row r="69" spans="1:13" x14ac:dyDescent="0.35">
      <c r="A69" s="44"/>
      <c r="B69" s="46"/>
      <c r="C69" s="44"/>
      <c r="D69" s="46"/>
      <c r="E69" s="43" t="str">
        <f>IF(C69="","",IF(_xlfn.IFNA(VLOOKUP(C69,BaseDatos[[#All],[Llave]:[Objetivo Geográfico]],6,0),"No encontrado")="","-",_xlfn.IFNA(VLOOKUP(C69,BaseDatos[[#All],[Llave]:[Objetivo Geográfico]],6,0),"-")))</f>
        <v/>
      </c>
      <c r="F69" s="45" t="str">
        <f>IF(C69="","",IF(_xlfn.IFNA(VLOOKUP(C69,BaseDatos[[#All],[Llave]:[Por Definir4]],13,0),"No encontrado")="","-",_xlfn.IFNA(VLOOKUP(C69,BaseDatos[[#All],[Llave]:[Por Definir4]],13,0),"-")))</f>
        <v/>
      </c>
      <c r="G69" s="43" t="str">
        <f>IF(C69="","",IF(_xlfn.IFNA(VLOOKUP(C69,BaseDatos[[#All],[Llave]:[Objetivo Geográfico]],2,0),"No disponible en la Base de Datos")="","-",_xlfn.IFNA(VLOOKUP(C69,BaseDatos[[#All],[Llave]:[Objetivo Geográfico]],2,0),"No disponible en la Base de Datos")))</f>
        <v/>
      </c>
      <c r="H69" s="43" t="str">
        <f>IF(C69="","",IF(_xlfn.IFNA(VLOOKUP(C69,BaseDatos[[#All],[Llave]:[Objetivo Geográfico]],11,0),"No encontrado")="","-",_xlfn.IFNA(VLOOKUP(C69,BaseDatos[[#All],[Llave]:[Objetivo Geográfico]],11,0),"-")))</f>
        <v/>
      </c>
      <c r="I69" s="43" t="str">
        <f>IF(C69="","",IF(_xlfn.IFNA(VLOOKUP(C69,BaseDatos[[#All],[Llave]:[Objetivo Geográfico]],12,0),"No encontrado")="","-",_xlfn.IFNA(VLOOKUP(C69,BaseDatos[[#All],[Llave]:[Objetivo Geográfico]],12,0),"-")))</f>
        <v/>
      </c>
      <c r="J69" s="2" t="str">
        <f>IF(C69="","",IF(_xlfn.IFNA(VLOOKUP(C69,BaseDatos[[#All],[Llave]:[Por Definir4]],14,0),"No encontrado")="","-",_xlfn.IFNA(VLOOKUP(C69,BaseDatos[[#All],[Llave]:[Objetivo Geográfico]],14,0),"-")))</f>
        <v/>
      </c>
      <c r="K69" s="2" t="str">
        <f>IF(C69="","",IF(_xlfn.IFNA(VLOOKUP(C69,BaseDatos[[#All],[Llave]:[Por Definir4]],15,0),"No encontrado")="","-",_xlfn.IFNA(VLOOKUP(C69,BaseDatos[[#All],[Llave]:[Objetivo Geográfico]],15,0),"-")))</f>
        <v/>
      </c>
      <c r="L69" s="2" t="str">
        <f>IF(C69="","",IF(_xlfn.IFNA(VLOOKUP(C69,BaseDatos[[#All],[Llave]:[Por Definir4]],16,0),"No encontrado")="","-",_xlfn.IFNA(VLOOKUP(C69,BaseDatos[[#All],[Llave]:[Objetivo Geográfico]],16,0),"-")))</f>
        <v/>
      </c>
      <c r="M69" s="2" t="str">
        <f>IF(C69="","",IF(_xlfn.IFNA(VLOOKUP(C69,BaseDatos[[#All],[Llave]:[Por Definir4]],17,0),"No encontrado")="","-",_xlfn.IFNA(VLOOKUP(C69,BaseDatos[[#All],[Llave]:[Objetivo Geográfico]],17,0),"-")))</f>
        <v/>
      </c>
    </row>
    <row r="70" spans="1:13" x14ac:dyDescent="0.35">
      <c r="A70" s="44"/>
      <c r="B70" s="46"/>
      <c r="C70" s="44"/>
      <c r="D70" s="46"/>
      <c r="E70" s="43" t="str">
        <f>IF(C70="","",IF(_xlfn.IFNA(VLOOKUP(C70,BaseDatos[[#All],[Llave]:[Objetivo Geográfico]],6,0),"No encontrado")="","-",_xlfn.IFNA(VLOOKUP(C70,BaseDatos[[#All],[Llave]:[Objetivo Geográfico]],6,0),"-")))</f>
        <v/>
      </c>
      <c r="F70" s="45" t="str">
        <f>IF(C70="","",IF(_xlfn.IFNA(VLOOKUP(C70,BaseDatos[[#All],[Llave]:[Por Definir4]],13,0),"No encontrado")="","-",_xlfn.IFNA(VLOOKUP(C70,BaseDatos[[#All],[Llave]:[Por Definir4]],13,0),"-")))</f>
        <v/>
      </c>
      <c r="G70" s="43" t="str">
        <f>IF(C70="","",IF(_xlfn.IFNA(VLOOKUP(C70,BaseDatos[[#All],[Llave]:[Objetivo Geográfico]],2,0),"No disponible en la Base de Datos")="","-",_xlfn.IFNA(VLOOKUP(C70,BaseDatos[[#All],[Llave]:[Objetivo Geográfico]],2,0),"No disponible en la Base de Datos")))</f>
        <v/>
      </c>
      <c r="H70" s="43" t="str">
        <f>IF(C70="","",IF(_xlfn.IFNA(VLOOKUP(C70,BaseDatos[[#All],[Llave]:[Objetivo Geográfico]],11,0),"No encontrado")="","-",_xlfn.IFNA(VLOOKUP(C70,BaseDatos[[#All],[Llave]:[Objetivo Geográfico]],11,0),"-")))</f>
        <v/>
      </c>
      <c r="I70" s="43" t="str">
        <f>IF(C70="","",IF(_xlfn.IFNA(VLOOKUP(C70,BaseDatos[[#All],[Llave]:[Objetivo Geográfico]],12,0),"No encontrado")="","-",_xlfn.IFNA(VLOOKUP(C70,BaseDatos[[#All],[Llave]:[Objetivo Geográfico]],12,0),"-")))</f>
        <v/>
      </c>
      <c r="J70" s="2" t="str">
        <f>IF(C70="","",IF(_xlfn.IFNA(VLOOKUP(C70,BaseDatos[[#All],[Llave]:[Por Definir4]],14,0),"No encontrado")="","-",_xlfn.IFNA(VLOOKUP(C70,BaseDatos[[#All],[Llave]:[Objetivo Geográfico]],14,0),"-")))</f>
        <v/>
      </c>
      <c r="K70" s="2" t="str">
        <f>IF(C70="","",IF(_xlfn.IFNA(VLOOKUP(C70,BaseDatos[[#All],[Llave]:[Por Definir4]],15,0),"No encontrado")="","-",_xlfn.IFNA(VLOOKUP(C70,BaseDatos[[#All],[Llave]:[Objetivo Geográfico]],15,0),"-")))</f>
        <v/>
      </c>
      <c r="L70" s="2" t="str">
        <f>IF(C70="","",IF(_xlfn.IFNA(VLOOKUP(C70,BaseDatos[[#All],[Llave]:[Por Definir4]],16,0),"No encontrado")="","-",_xlfn.IFNA(VLOOKUP(C70,BaseDatos[[#All],[Llave]:[Objetivo Geográfico]],16,0),"-")))</f>
        <v/>
      </c>
      <c r="M70" s="2" t="str">
        <f>IF(C70="","",IF(_xlfn.IFNA(VLOOKUP(C70,BaseDatos[[#All],[Llave]:[Por Definir4]],17,0),"No encontrado")="","-",_xlfn.IFNA(VLOOKUP(C70,BaseDatos[[#All],[Llave]:[Objetivo Geográfico]],17,0),"-")))</f>
        <v/>
      </c>
    </row>
    <row r="71" spans="1:13" x14ac:dyDescent="0.35">
      <c r="A71" s="44"/>
      <c r="B71" s="46"/>
      <c r="C71" s="44"/>
      <c r="D71" s="46"/>
      <c r="E71" s="43" t="str">
        <f>IF(C71="","",IF(_xlfn.IFNA(VLOOKUP(C71,BaseDatos[[#All],[Llave]:[Objetivo Geográfico]],6,0),"No encontrado")="","-",_xlfn.IFNA(VLOOKUP(C71,BaseDatos[[#All],[Llave]:[Objetivo Geográfico]],6,0),"-")))</f>
        <v/>
      </c>
      <c r="F71" s="45" t="str">
        <f>IF(C71="","",IF(_xlfn.IFNA(VLOOKUP(C71,BaseDatos[[#All],[Llave]:[Por Definir4]],13,0),"No encontrado")="","-",_xlfn.IFNA(VLOOKUP(C71,BaseDatos[[#All],[Llave]:[Por Definir4]],13,0),"-")))</f>
        <v/>
      </c>
      <c r="G71" s="43" t="str">
        <f>IF(C71="","",IF(_xlfn.IFNA(VLOOKUP(C71,BaseDatos[[#All],[Llave]:[Objetivo Geográfico]],2,0),"No disponible en la Base de Datos")="","-",_xlfn.IFNA(VLOOKUP(C71,BaseDatos[[#All],[Llave]:[Objetivo Geográfico]],2,0),"No disponible en la Base de Datos")))</f>
        <v/>
      </c>
      <c r="H71" s="43" t="str">
        <f>IF(C71="","",IF(_xlfn.IFNA(VLOOKUP(C71,BaseDatos[[#All],[Llave]:[Objetivo Geográfico]],11,0),"No encontrado")="","-",_xlfn.IFNA(VLOOKUP(C71,BaseDatos[[#All],[Llave]:[Objetivo Geográfico]],11,0),"-")))</f>
        <v/>
      </c>
      <c r="I71" s="43" t="str">
        <f>IF(C71="","",IF(_xlfn.IFNA(VLOOKUP(C71,BaseDatos[[#All],[Llave]:[Objetivo Geográfico]],12,0),"No encontrado")="","-",_xlfn.IFNA(VLOOKUP(C71,BaseDatos[[#All],[Llave]:[Objetivo Geográfico]],12,0),"-")))</f>
        <v/>
      </c>
      <c r="J71" s="2" t="str">
        <f>IF(C71="","",IF(_xlfn.IFNA(VLOOKUP(C71,BaseDatos[[#All],[Llave]:[Por Definir4]],14,0),"No encontrado")="","-",_xlfn.IFNA(VLOOKUP(C71,BaseDatos[[#All],[Llave]:[Objetivo Geográfico]],14,0),"-")))</f>
        <v/>
      </c>
      <c r="K71" s="2" t="str">
        <f>IF(C71="","",IF(_xlfn.IFNA(VLOOKUP(C71,BaseDatos[[#All],[Llave]:[Por Definir4]],15,0),"No encontrado")="","-",_xlfn.IFNA(VLOOKUP(C71,BaseDatos[[#All],[Llave]:[Objetivo Geográfico]],15,0),"-")))</f>
        <v/>
      </c>
      <c r="L71" s="2" t="str">
        <f>IF(C71="","",IF(_xlfn.IFNA(VLOOKUP(C71,BaseDatos[[#All],[Llave]:[Por Definir4]],16,0),"No encontrado")="","-",_xlfn.IFNA(VLOOKUP(C71,BaseDatos[[#All],[Llave]:[Objetivo Geográfico]],16,0),"-")))</f>
        <v/>
      </c>
      <c r="M71" s="2" t="str">
        <f>IF(C71="","",IF(_xlfn.IFNA(VLOOKUP(C71,BaseDatos[[#All],[Llave]:[Por Definir4]],17,0),"No encontrado")="","-",_xlfn.IFNA(VLOOKUP(C71,BaseDatos[[#All],[Llave]:[Objetivo Geográfico]],17,0),"-")))</f>
        <v/>
      </c>
    </row>
    <row r="72" spans="1:13" x14ac:dyDescent="0.35">
      <c r="A72" s="44"/>
      <c r="B72" s="46"/>
      <c r="C72" s="44"/>
      <c r="D72" s="46"/>
      <c r="E72" s="43" t="str">
        <f>IF(C72="","",IF(_xlfn.IFNA(VLOOKUP(C72,BaseDatos[[#All],[Llave]:[Objetivo Geográfico]],6,0),"No encontrado")="","-",_xlfn.IFNA(VLOOKUP(C72,BaseDatos[[#All],[Llave]:[Objetivo Geográfico]],6,0),"-")))</f>
        <v/>
      </c>
      <c r="F72" s="45" t="str">
        <f>IF(C72="","",IF(_xlfn.IFNA(VLOOKUP(C72,BaseDatos[[#All],[Llave]:[Por Definir4]],13,0),"No encontrado")="","-",_xlfn.IFNA(VLOOKUP(C72,BaseDatos[[#All],[Llave]:[Por Definir4]],13,0),"-")))</f>
        <v/>
      </c>
      <c r="G72" s="43" t="str">
        <f>IF(C72="","",IF(_xlfn.IFNA(VLOOKUP(C72,BaseDatos[[#All],[Llave]:[Objetivo Geográfico]],2,0),"No disponible en la Base de Datos")="","-",_xlfn.IFNA(VLOOKUP(C72,BaseDatos[[#All],[Llave]:[Objetivo Geográfico]],2,0),"No disponible en la Base de Datos")))</f>
        <v/>
      </c>
      <c r="H72" s="43" t="str">
        <f>IF(C72="","",IF(_xlfn.IFNA(VLOOKUP(C72,BaseDatos[[#All],[Llave]:[Objetivo Geográfico]],11,0),"No encontrado")="","-",_xlfn.IFNA(VLOOKUP(C72,BaseDatos[[#All],[Llave]:[Objetivo Geográfico]],11,0),"-")))</f>
        <v/>
      </c>
      <c r="I72" s="43" t="str">
        <f>IF(C72="","",IF(_xlfn.IFNA(VLOOKUP(C72,BaseDatos[[#All],[Llave]:[Objetivo Geográfico]],12,0),"No encontrado")="","-",_xlfn.IFNA(VLOOKUP(C72,BaseDatos[[#All],[Llave]:[Objetivo Geográfico]],12,0),"-")))</f>
        <v/>
      </c>
      <c r="J72" s="2" t="str">
        <f>IF(C72="","",IF(_xlfn.IFNA(VLOOKUP(C72,BaseDatos[[#All],[Llave]:[Por Definir4]],14,0),"No encontrado")="","-",_xlfn.IFNA(VLOOKUP(C72,BaseDatos[[#All],[Llave]:[Objetivo Geográfico]],14,0),"-")))</f>
        <v/>
      </c>
      <c r="K72" s="2" t="str">
        <f>IF(C72="","",IF(_xlfn.IFNA(VLOOKUP(C72,BaseDatos[[#All],[Llave]:[Por Definir4]],15,0),"No encontrado")="","-",_xlfn.IFNA(VLOOKUP(C72,BaseDatos[[#All],[Llave]:[Objetivo Geográfico]],15,0),"-")))</f>
        <v/>
      </c>
      <c r="L72" s="2" t="str">
        <f>IF(C72="","",IF(_xlfn.IFNA(VLOOKUP(C72,BaseDatos[[#All],[Llave]:[Por Definir4]],16,0),"No encontrado")="","-",_xlfn.IFNA(VLOOKUP(C72,BaseDatos[[#All],[Llave]:[Objetivo Geográfico]],16,0),"-")))</f>
        <v/>
      </c>
      <c r="M72" s="2" t="str">
        <f>IF(C72="","",IF(_xlfn.IFNA(VLOOKUP(C72,BaseDatos[[#All],[Llave]:[Por Definir4]],17,0),"No encontrado")="","-",_xlfn.IFNA(VLOOKUP(C72,BaseDatos[[#All],[Llave]:[Objetivo Geográfico]],17,0),"-")))</f>
        <v/>
      </c>
    </row>
    <row r="73" spans="1:13" x14ac:dyDescent="0.35">
      <c r="A73" s="44"/>
      <c r="B73" s="46"/>
      <c r="C73" s="44"/>
      <c r="D73" s="46"/>
      <c r="E73" s="43" t="str">
        <f>IF(C73="","",IF(_xlfn.IFNA(VLOOKUP(C73,BaseDatos[[#All],[Llave]:[Objetivo Geográfico]],6,0),"No encontrado")="","-",_xlfn.IFNA(VLOOKUP(C73,BaseDatos[[#All],[Llave]:[Objetivo Geográfico]],6,0),"-")))</f>
        <v/>
      </c>
      <c r="F73" s="45" t="str">
        <f>IF(C73="","",IF(_xlfn.IFNA(VLOOKUP(C73,BaseDatos[[#All],[Llave]:[Por Definir4]],13,0),"No encontrado")="","-",_xlfn.IFNA(VLOOKUP(C73,BaseDatos[[#All],[Llave]:[Por Definir4]],13,0),"-")))</f>
        <v/>
      </c>
      <c r="G73" s="43" t="str">
        <f>IF(C73="","",IF(_xlfn.IFNA(VLOOKUP(C73,BaseDatos[[#All],[Llave]:[Objetivo Geográfico]],2,0),"No disponible en la Base de Datos")="","-",_xlfn.IFNA(VLOOKUP(C73,BaseDatos[[#All],[Llave]:[Objetivo Geográfico]],2,0),"No disponible en la Base de Datos")))</f>
        <v/>
      </c>
      <c r="H73" s="43" t="str">
        <f>IF(C73="","",IF(_xlfn.IFNA(VLOOKUP(C73,BaseDatos[[#All],[Llave]:[Objetivo Geográfico]],11,0),"No encontrado")="","-",_xlfn.IFNA(VLOOKUP(C73,BaseDatos[[#All],[Llave]:[Objetivo Geográfico]],11,0),"-")))</f>
        <v/>
      </c>
      <c r="I73" s="43" t="str">
        <f>IF(C73="","",IF(_xlfn.IFNA(VLOOKUP(C73,BaseDatos[[#All],[Llave]:[Objetivo Geográfico]],12,0),"No encontrado")="","-",_xlfn.IFNA(VLOOKUP(C73,BaseDatos[[#All],[Llave]:[Objetivo Geográfico]],12,0),"-")))</f>
        <v/>
      </c>
      <c r="J73" s="2" t="str">
        <f>IF(C73="","",IF(_xlfn.IFNA(VLOOKUP(C73,BaseDatos[[#All],[Llave]:[Por Definir4]],14,0),"No encontrado")="","-",_xlfn.IFNA(VLOOKUP(C73,BaseDatos[[#All],[Llave]:[Objetivo Geográfico]],14,0),"-")))</f>
        <v/>
      </c>
      <c r="K73" s="2" t="str">
        <f>IF(C73="","",IF(_xlfn.IFNA(VLOOKUP(C73,BaseDatos[[#All],[Llave]:[Por Definir4]],15,0),"No encontrado")="","-",_xlfn.IFNA(VLOOKUP(C73,BaseDatos[[#All],[Llave]:[Objetivo Geográfico]],15,0),"-")))</f>
        <v/>
      </c>
      <c r="L73" s="2" t="str">
        <f>IF(C73="","",IF(_xlfn.IFNA(VLOOKUP(C73,BaseDatos[[#All],[Llave]:[Por Definir4]],16,0),"No encontrado")="","-",_xlfn.IFNA(VLOOKUP(C73,BaseDatos[[#All],[Llave]:[Objetivo Geográfico]],16,0),"-")))</f>
        <v/>
      </c>
      <c r="M73" s="2" t="str">
        <f>IF(C73="","",IF(_xlfn.IFNA(VLOOKUP(C73,BaseDatos[[#All],[Llave]:[Por Definir4]],17,0),"No encontrado")="","-",_xlfn.IFNA(VLOOKUP(C73,BaseDatos[[#All],[Llave]:[Objetivo Geográfico]],17,0),"-")))</f>
        <v/>
      </c>
    </row>
    <row r="74" spans="1:13" x14ac:dyDescent="0.35">
      <c r="A74" s="44"/>
      <c r="B74" s="46"/>
      <c r="C74" s="44"/>
      <c r="D74" s="46"/>
      <c r="E74" s="43" t="str">
        <f>IF(C74="","",IF(_xlfn.IFNA(VLOOKUP(C74,BaseDatos[[#All],[Llave]:[Objetivo Geográfico]],6,0),"No encontrado")="","-",_xlfn.IFNA(VLOOKUP(C74,BaseDatos[[#All],[Llave]:[Objetivo Geográfico]],6,0),"-")))</f>
        <v/>
      </c>
      <c r="F74" s="45" t="str">
        <f>IF(C74="","",IF(_xlfn.IFNA(VLOOKUP(C74,BaseDatos[[#All],[Llave]:[Por Definir4]],13,0),"No encontrado")="","-",_xlfn.IFNA(VLOOKUP(C74,BaseDatos[[#All],[Llave]:[Por Definir4]],13,0),"-")))</f>
        <v/>
      </c>
      <c r="G74" s="43" t="str">
        <f>IF(C74="","",IF(_xlfn.IFNA(VLOOKUP(C74,BaseDatos[[#All],[Llave]:[Objetivo Geográfico]],2,0),"No disponible en la Base de Datos")="","-",_xlfn.IFNA(VLOOKUP(C74,BaseDatos[[#All],[Llave]:[Objetivo Geográfico]],2,0),"No disponible en la Base de Datos")))</f>
        <v/>
      </c>
      <c r="H74" s="43" t="str">
        <f>IF(C74="","",IF(_xlfn.IFNA(VLOOKUP(C74,BaseDatos[[#All],[Llave]:[Objetivo Geográfico]],11,0),"No encontrado")="","-",_xlfn.IFNA(VLOOKUP(C74,BaseDatos[[#All],[Llave]:[Objetivo Geográfico]],11,0),"-")))</f>
        <v/>
      </c>
      <c r="I74" s="43" t="str">
        <f>IF(C74="","",IF(_xlfn.IFNA(VLOOKUP(C74,BaseDatos[[#All],[Llave]:[Objetivo Geográfico]],12,0),"No encontrado")="","-",_xlfn.IFNA(VLOOKUP(C74,BaseDatos[[#All],[Llave]:[Objetivo Geográfico]],12,0),"-")))</f>
        <v/>
      </c>
      <c r="J74" s="2" t="str">
        <f>IF(C74="","",IF(_xlfn.IFNA(VLOOKUP(C74,BaseDatos[[#All],[Llave]:[Por Definir4]],14,0),"No encontrado")="","-",_xlfn.IFNA(VLOOKUP(C74,BaseDatos[[#All],[Llave]:[Objetivo Geográfico]],14,0),"-")))</f>
        <v/>
      </c>
      <c r="K74" s="2" t="str">
        <f>IF(C74="","",IF(_xlfn.IFNA(VLOOKUP(C74,BaseDatos[[#All],[Llave]:[Por Definir4]],15,0),"No encontrado")="","-",_xlfn.IFNA(VLOOKUP(C74,BaseDatos[[#All],[Llave]:[Objetivo Geográfico]],15,0),"-")))</f>
        <v/>
      </c>
      <c r="L74" s="2" t="str">
        <f>IF(C74="","",IF(_xlfn.IFNA(VLOOKUP(C74,BaseDatos[[#All],[Llave]:[Por Definir4]],16,0),"No encontrado")="","-",_xlfn.IFNA(VLOOKUP(C74,BaseDatos[[#All],[Llave]:[Objetivo Geográfico]],16,0),"-")))</f>
        <v/>
      </c>
      <c r="M74" s="2" t="str">
        <f>IF(C74="","",IF(_xlfn.IFNA(VLOOKUP(C74,BaseDatos[[#All],[Llave]:[Por Definir4]],17,0),"No encontrado")="","-",_xlfn.IFNA(VLOOKUP(C74,BaseDatos[[#All],[Llave]:[Objetivo Geográfico]],17,0),"-")))</f>
        <v/>
      </c>
    </row>
    <row r="75" spans="1:13" x14ac:dyDescent="0.35">
      <c r="A75" s="44"/>
      <c r="B75" s="46"/>
      <c r="C75" s="44"/>
      <c r="D75" s="46"/>
      <c r="E75" s="43" t="str">
        <f>IF(C75="","",IF(_xlfn.IFNA(VLOOKUP(C75,BaseDatos[[#All],[Llave]:[Objetivo Geográfico]],6,0),"No encontrado")="","-",_xlfn.IFNA(VLOOKUP(C75,BaseDatos[[#All],[Llave]:[Objetivo Geográfico]],6,0),"-")))</f>
        <v/>
      </c>
      <c r="F75" s="45" t="str">
        <f>IF(C75="","",IF(_xlfn.IFNA(VLOOKUP(C75,BaseDatos[[#All],[Llave]:[Por Definir4]],13,0),"No encontrado")="","-",_xlfn.IFNA(VLOOKUP(C75,BaseDatos[[#All],[Llave]:[Por Definir4]],13,0),"-")))</f>
        <v/>
      </c>
      <c r="G75" s="43" t="str">
        <f>IF(C75="","",IF(_xlfn.IFNA(VLOOKUP(C75,BaseDatos[[#All],[Llave]:[Objetivo Geográfico]],2,0),"No disponible en la Base de Datos")="","-",_xlfn.IFNA(VLOOKUP(C75,BaseDatos[[#All],[Llave]:[Objetivo Geográfico]],2,0),"No disponible en la Base de Datos")))</f>
        <v/>
      </c>
      <c r="H75" s="43" t="str">
        <f>IF(C75="","",IF(_xlfn.IFNA(VLOOKUP(C75,BaseDatos[[#All],[Llave]:[Objetivo Geográfico]],11,0),"No encontrado")="","-",_xlfn.IFNA(VLOOKUP(C75,BaseDatos[[#All],[Llave]:[Objetivo Geográfico]],11,0),"-")))</f>
        <v/>
      </c>
      <c r="I75" s="43" t="str">
        <f>IF(C75="","",IF(_xlfn.IFNA(VLOOKUP(C75,BaseDatos[[#All],[Llave]:[Objetivo Geográfico]],12,0),"No encontrado")="","-",_xlfn.IFNA(VLOOKUP(C75,BaseDatos[[#All],[Llave]:[Objetivo Geográfico]],12,0),"-")))</f>
        <v/>
      </c>
      <c r="J75" s="2" t="str">
        <f>IF(C75="","",IF(_xlfn.IFNA(VLOOKUP(C75,BaseDatos[[#All],[Llave]:[Por Definir4]],14,0),"No encontrado")="","-",_xlfn.IFNA(VLOOKUP(C75,BaseDatos[[#All],[Llave]:[Objetivo Geográfico]],14,0),"-")))</f>
        <v/>
      </c>
      <c r="K75" s="2" t="str">
        <f>IF(C75="","",IF(_xlfn.IFNA(VLOOKUP(C75,BaseDatos[[#All],[Llave]:[Por Definir4]],15,0),"No encontrado")="","-",_xlfn.IFNA(VLOOKUP(C75,BaseDatos[[#All],[Llave]:[Objetivo Geográfico]],15,0),"-")))</f>
        <v/>
      </c>
      <c r="L75" s="2" t="str">
        <f>IF(C75="","",IF(_xlfn.IFNA(VLOOKUP(C75,BaseDatos[[#All],[Llave]:[Por Definir4]],16,0),"No encontrado")="","-",_xlfn.IFNA(VLOOKUP(C75,BaseDatos[[#All],[Llave]:[Objetivo Geográfico]],16,0),"-")))</f>
        <v/>
      </c>
      <c r="M75" s="2" t="str">
        <f>IF(C75="","",IF(_xlfn.IFNA(VLOOKUP(C75,BaseDatos[[#All],[Llave]:[Por Definir4]],17,0),"No encontrado")="","-",_xlfn.IFNA(VLOOKUP(C75,BaseDatos[[#All],[Llave]:[Objetivo Geográfico]],17,0),"-")))</f>
        <v/>
      </c>
    </row>
    <row r="76" spans="1:13" x14ac:dyDescent="0.35">
      <c r="A76" s="44"/>
      <c r="B76" s="46"/>
      <c r="C76" s="44"/>
      <c r="D76" s="46"/>
      <c r="E76" s="43" t="str">
        <f>IF(C76="","",IF(_xlfn.IFNA(VLOOKUP(C76,BaseDatos[[#All],[Llave]:[Objetivo Geográfico]],6,0),"No encontrado")="","-",_xlfn.IFNA(VLOOKUP(C76,BaseDatos[[#All],[Llave]:[Objetivo Geográfico]],6,0),"-")))</f>
        <v/>
      </c>
      <c r="F76" s="45" t="str">
        <f>IF(C76="","",IF(_xlfn.IFNA(VLOOKUP(C76,BaseDatos[[#All],[Llave]:[Por Definir4]],13,0),"No encontrado")="","-",_xlfn.IFNA(VLOOKUP(C76,BaseDatos[[#All],[Llave]:[Por Definir4]],13,0),"-")))</f>
        <v/>
      </c>
      <c r="G76" s="43" t="str">
        <f>IF(C76="","",IF(_xlfn.IFNA(VLOOKUP(C76,BaseDatos[[#All],[Llave]:[Objetivo Geográfico]],2,0),"No disponible en la Base de Datos")="","-",_xlfn.IFNA(VLOOKUP(C76,BaseDatos[[#All],[Llave]:[Objetivo Geográfico]],2,0),"No disponible en la Base de Datos")))</f>
        <v/>
      </c>
      <c r="H76" s="43" t="str">
        <f>IF(C76="","",IF(_xlfn.IFNA(VLOOKUP(C76,BaseDatos[[#All],[Llave]:[Objetivo Geográfico]],11,0),"No encontrado")="","-",_xlfn.IFNA(VLOOKUP(C76,BaseDatos[[#All],[Llave]:[Objetivo Geográfico]],11,0),"-")))</f>
        <v/>
      </c>
      <c r="I76" s="43" t="str">
        <f>IF(C76="","",IF(_xlfn.IFNA(VLOOKUP(C76,BaseDatos[[#All],[Llave]:[Objetivo Geográfico]],12,0),"No encontrado")="","-",_xlfn.IFNA(VLOOKUP(C76,BaseDatos[[#All],[Llave]:[Objetivo Geográfico]],12,0),"-")))</f>
        <v/>
      </c>
      <c r="J76" s="2" t="str">
        <f>IF(C76="","",IF(_xlfn.IFNA(VLOOKUP(C76,BaseDatos[[#All],[Llave]:[Por Definir4]],14,0),"No encontrado")="","-",_xlfn.IFNA(VLOOKUP(C76,BaseDatos[[#All],[Llave]:[Objetivo Geográfico]],14,0),"-")))</f>
        <v/>
      </c>
      <c r="K76" s="2" t="str">
        <f>IF(C76="","",IF(_xlfn.IFNA(VLOOKUP(C76,BaseDatos[[#All],[Llave]:[Por Definir4]],15,0),"No encontrado")="","-",_xlfn.IFNA(VLOOKUP(C76,BaseDatos[[#All],[Llave]:[Objetivo Geográfico]],15,0),"-")))</f>
        <v/>
      </c>
      <c r="L76" s="2" t="str">
        <f>IF(C76="","",IF(_xlfn.IFNA(VLOOKUP(C76,BaseDatos[[#All],[Llave]:[Por Definir4]],16,0),"No encontrado")="","-",_xlfn.IFNA(VLOOKUP(C76,BaseDatos[[#All],[Llave]:[Objetivo Geográfico]],16,0),"-")))</f>
        <v/>
      </c>
      <c r="M76" s="2" t="str">
        <f>IF(C76="","",IF(_xlfn.IFNA(VLOOKUP(C76,BaseDatos[[#All],[Llave]:[Por Definir4]],17,0),"No encontrado")="","-",_xlfn.IFNA(VLOOKUP(C76,BaseDatos[[#All],[Llave]:[Objetivo Geográfico]],17,0),"-")))</f>
        <v/>
      </c>
    </row>
    <row r="77" spans="1:13" x14ac:dyDescent="0.35">
      <c r="A77" s="44"/>
      <c r="B77" s="46"/>
      <c r="C77" s="44"/>
      <c r="D77" s="46"/>
      <c r="E77" s="43" t="str">
        <f>IF(C77="","",IF(_xlfn.IFNA(VLOOKUP(C77,BaseDatos[[#All],[Llave]:[Objetivo Geográfico]],6,0),"No encontrado")="","-",_xlfn.IFNA(VLOOKUP(C77,BaseDatos[[#All],[Llave]:[Objetivo Geográfico]],6,0),"-")))</f>
        <v/>
      </c>
      <c r="F77" s="45" t="str">
        <f>IF(C77="","",IF(_xlfn.IFNA(VLOOKUP(C77,BaseDatos[[#All],[Llave]:[Por Definir4]],13,0),"No encontrado")="","-",_xlfn.IFNA(VLOOKUP(C77,BaseDatos[[#All],[Llave]:[Por Definir4]],13,0),"-")))</f>
        <v/>
      </c>
      <c r="G77" s="43" t="str">
        <f>IF(C77="","",IF(_xlfn.IFNA(VLOOKUP(C77,BaseDatos[[#All],[Llave]:[Objetivo Geográfico]],2,0),"No disponible en la Base de Datos")="","-",_xlfn.IFNA(VLOOKUP(C77,BaseDatos[[#All],[Llave]:[Objetivo Geográfico]],2,0),"No disponible en la Base de Datos")))</f>
        <v/>
      </c>
      <c r="H77" s="43" t="str">
        <f>IF(C77="","",IF(_xlfn.IFNA(VLOOKUP(C77,BaseDatos[[#All],[Llave]:[Objetivo Geográfico]],11,0),"No encontrado")="","-",_xlfn.IFNA(VLOOKUP(C77,BaseDatos[[#All],[Llave]:[Objetivo Geográfico]],11,0),"-")))</f>
        <v/>
      </c>
      <c r="I77" s="43" t="str">
        <f>IF(C77="","",IF(_xlfn.IFNA(VLOOKUP(C77,BaseDatos[[#All],[Llave]:[Objetivo Geográfico]],12,0),"No encontrado")="","-",_xlfn.IFNA(VLOOKUP(C77,BaseDatos[[#All],[Llave]:[Objetivo Geográfico]],12,0),"-")))</f>
        <v/>
      </c>
      <c r="J77" s="2" t="str">
        <f>IF(C77="","",IF(_xlfn.IFNA(VLOOKUP(C77,BaseDatos[[#All],[Llave]:[Por Definir4]],14,0),"No encontrado")="","-",_xlfn.IFNA(VLOOKUP(C77,BaseDatos[[#All],[Llave]:[Objetivo Geográfico]],14,0),"-")))</f>
        <v/>
      </c>
      <c r="K77" s="2" t="str">
        <f>IF(C77="","",IF(_xlfn.IFNA(VLOOKUP(C77,BaseDatos[[#All],[Llave]:[Por Definir4]],15,0),"No encontrado")="","-",_xlfn.IFNA(VLOOKUP(C77,BaseDatos[[#All],[Llave]:[Objetivo Geográfico]],15,0),"-")))</f>
        <v/>
      </c>
      <c r="L77" s="2" t="str">
        <f>IF(C77="","",IF(_xlfn.IFNA(VLOOKUP(C77,BaseDatos[[#All],[Llave]:[Por Definir4]],16,0),"No encontrado")="","-",_xlfn.IFNA(VLOOKUP(C77,BaseDatos[[#All],[Llave]:[Objetivo Geográfico]],16,0),"-")))</f>
        <v/>
      </c>
      <c r="M77" s="2" t="str">
        <f>IF(C77="","",IF(_xlfn.IFNA(VLOOKUP(C77,BaseDatos[[#All],[Llave]:[Por Definir4]],17,0),"No encontrado")="","-",_xlfn.IFNA(VLOOKUP(C77,BaseDatos[[#All],[Llave]:[Objetivo Geográfico]],17,0),"-")))</f>
        <v/>
      </c>
    </row>
    <row r="78" spans="1:13" x14ac:dyDescent="0.35">
      <c r="A78" s="44"/>
      <c r="B78" s="46"/>
      <c r="C78" s="44"/>
      <c r="D78" s="46"/>
      <c r="E78" s="43" t="str">
        <f>IF(C78="","",IF(_xlfn.IFNA(VLOOKUP(C78,BaseDatos[[#All],[Llave]:[Objetivo Geográfico]],6,0),"No encontrado")="","-",_xlfn.IFNA(VLOOKUP(C78,BaseDatos[[#All],[Llave]:[Objetivo Geográfico]],6,0),"-")))</f>
        <v/>
      </c>
      <c r="F78" s="45" t="str">
        <f>IF(C78="","",IF(_xlfn.IFNA(VLOOKUP(C78,BaseDatos[[#All],[Llave]:[Por Definir4]],13,0),"No encontrado")="","-",_xlfn.IFNA(VLOOKUP(C78,BaseDatos[[#All],[Llave]:[Por Definir4]],13,0),"-")))</f>
        <v/>
      </c>
      <c r="G78" s="43" t="str">
        <f>IF(C78="","",IF(_xlfn.IFNA(VLOOKUP(C78,BaseDatos[[#All],[Llave]:[Objetivo Geográfico]],2,0),"No disponible en la Base de Datos")="","-",_xlfn.IFNA(VLOOKUP(C78,BaseDatos[[#All],[Llave]:[Objetivo Geográfico]],2,0),"No disponible en la Base de Datos")))</f>
        <v/>
      </c>
      <c r="H78" s="43" t="str">
        <f>IF(C78="","",IF(_xlfn.IFNA(VLOOKUP(C78,BaseDatos[[#All],[Llave]:[Objetivo Geográfico]],11,0),"No encontrado")="","-",_xlfn.IFNA(VLOOKUP(C78,BaseDatos[[#All],[Llave]:[Objetivo Geográfico]],11,0),"-")))</f>
        <v/>
      </c>
      <c r="I78" s="43" t="str">
        <f>IF(C78="","",IF(_xlfn.IFNA(VLOOKUP(C78,BaseDatos[[#All],[Llave]:[Objetivo Geográfico]],12,0),"No encontrado")="","-",_xlfn.IFNA(VLOOKUP(C78,BaseDatos[[#All],[Llave]:[Objetivo Geográfico]],12,0),"-")))</f>
        <v/>
      </c>
      <c r="J78" s="2" t="str">
        <f>IF(C78="","",IF(_xlfn.IFNA(VLOOKUP(C78,BaseDatos[[#All],[Llave]:[Por Definir4]],14,0),"No encontrado")="","-",_xlfn.IFNA(VLOOKUP(C78,BaseDatos[[#All],[Llave]:[Objetivo Geográfico]],14,0),"-")))</f>
        <v/>
      </c>
      <c r="K78" s="2" t="str">
        <f>IF(C78="","",IF(_xlfn.IFNA(VLOOKUP(C78,BaseDatos[[#All],[Llave]:[Por Definir4]],15,0),"No encontrado")="","-",_xlfn.IFNA(VLOOKUP(C78,BaseDatos[[#All],[Llave]:[Objetivo Geográfico]],15,0),"-")))</f>
        <v/>
      </c>
      <c r="L78" s="2" t="str">
        <f>IF(C78="","",IF(_xlfn.IFNA(VLOOKUP(C78,BaseDatos[[#All],[Llave]:[Por Definir4]],16,0),"No encontrado")="","-",_xlfn.IFNA(VLOOKUP(C78,BaseDatos[[#All],[Llave]:[Objetivo Geográfico]],16,0),"-")))</f>
        <v/>
      </c>
      <c r="M78" s="2" t="str">
        <f>IF(C78="","",IF(_xlfn.IFNA(VLOOKUP(C78,BaseDatos[[#All],[Llave]:[Por Definir4]],17,0),"No encontrado")="","-",_xlfn.IFNA(VLOOKUP(C78,BaseDatos[[#All],[Llave]:[Objetivo Geográfico]],17,0),"-")))</f>
        <v/>
      </c>
    </row>
    <row r="79" spans="1:13" x14ac:dyDescent="0.35">
      <c r="A79" s="44"/>
      <c r="B79" s="46"/>
      <c r="C79" s="44"/>
      <c r="D79" s="46"/>
      <c r="E79" s="43" t="str">
        <f>IF(C79="","",IF(_xlfn.IFNA(VLOOKUP(C79,BaseDatos[[#All],[Llave]:[Objetivo Geográfico]],6,0),"No encontrado")="","-",_xlfn.IFNA(VLOOKUP(C79,BaseDatos[[#All],[Llave]:[Objetivo Geográfico]],6,0),"-")))</f>
        <v/>
      </c>
      <c r="F79" s="45" t="str">
        <f>IF(C79="","",IF(_xlfn.IFNA(VLOOKUP(C79,BaseDatos[[#All],[Llave]:[Por Definir4]],13,0),"No encontrado")="","-",_xlfn.IFNA(VLOOKUP(C79,BaseDatos[[#All],[Llave]:[Por Definir4]],13,0),"-")))</f>
        <v/>
      </c>
      <c r="G79" s="43" t="str">
        <f>IF(C79="","",IF(_xlfn.IFNA(VLOOKUP(C79,BaseDatos[[#All],[Llave]:[Objetivo Geográfico]],2,0),"No disponible en la Base de Datos")="","-",_xlfn.IFNA(VLOOKUP(C79,BaseDatos[[#All],[Llave]:[Objetivo Geográfico]],2,0),"No disponible en la Base de Datos")))</f>
        <v/>
      </c>
      <c r="H79" s="43" t="str">
        <f>IF(C79="","",IF(_xlfn.IFNA(VLOOKUP(C79,BaseDatos[[#All],[Llave]:[Objetivo Geográfico]],11,0),"No encontrado")="","-",_xlfn.IFNA(VLOOKUP(C79,BaseDatos[[#All],[Llave]:[Objetivo Geográfico]],11,0),"-")))</f>
        <v/>
      </c>
      <c r="I79" s="43" t="str">
        <f>IF(C79="","",IF(_xlfn.IFNA(VLOOKUP(C79,BaseDatos[[#All],[Llave]:[Objetivo Geográfico]],12,0),"No encontrado")="","-",_xlfn.IFNA(VLOOKUP(C79,BaseDatos[[#All],[Llave]:[Objetivo Geográfico]],12,0),"-")))</f>
        <v/>
      </c>
      <c r="J79" s="2" t="str">
        <f>IF(C79="","",IF(_xlfn.IFNA(VLOOKUP(C79,BaseDatos[[#All],[Llave]:[Por Definir4]],14,0),"No encontrado")="","-",_xlfn.IFNA(VLOOKUP(C79,BaseDatos[[#All],[Llave]:[Objetivo Geográfico]],14,0),"-")))</f>
        <v/>
      </c>
      <c r="K79" s="2" t="str">
        <f>IF(C79="","",IF(_xlfn.IFNA(VLOOKUP(C79,BaseDatos[[#All],[Llave]:[Por Definir4]],15,0),"No encontrado")="","-",_xlfn.IFNA(VLOOKUP(C79,BaseDatos[[#All],[Llave]:[Objetivo Geográfico]],15,0),"-")))</f>
        <v/>
      </c>
      <c r="L79" s="2" t="str">
        <f>IF(C79="","",IF(_xlfn.IFNA(VLOOKUP(C79,BaseDatos[[#All],[Llave]:[Por Definir4]],16,0),"No encontrado")="","-",_xlfn.IFNA(VLOOKUP(C79,BaseDatos[[#All],[Llave]:[Objetivo Geográfico]],16,0),"-")))</f>
        <v/>
      </c>
      <c r="M79" s="2" t="str">
        <f>IF(C79="","",IF(_xlfn.IFNA(VLOOKUP(C79,BaseDatos[[#All],[Llave]:[Por Definir4]],17,0),"No encontrado")="","-",_xlfn.IFNA(VLOOKUP(C79,BaseDatos[[#All],[Llave]:[Objetivo Geográfico]],17,0),"-")))</f>
        <v/>
      </c>
    </row>
    <row r="80" spans="1:13" x14ac:dyDescent="0.35">
      <c r="A80" s="44"/>
      <c r="B80" s="46"/>
      <c r="C80" s="44"/>
      <c r="D80" s="46"/>
      <c r="E80" s="43" t="str">
        <f>IF(C80="","",IF(_xlfn.IFNA(VLOOKUP(C80,BaseDatos[[#All],[Llave]:[Objetivo Geográfico]],6,0),"No encontrado")="","-",_xlfn.IFNA(VLOOKUP(C80,BaseDatos[[#All],[Llave]:[Objetivo Geográfico]],6,0),"-")))</f>
        <v/>
      </c>
      <c r="F80" s="45" t="str">
        <f>IF(C80="","",IF(_xlfn.IFNA(VLOOKUP(C80,BaseDatos[[#All],[Llave]:[Por Definir4]],13,0),"No encontrado")="","-",_xlfn.IFNA(VLOOKUP(C80,BaseDatos[[#All],[Llave]:[Por Definir4]],13,0),"-")))</f>
        <v/>
      </c>
      <c r="G80" s="43" t="str">
        <f>IF(C80="","",IF(_xlfn.IFNA(VLOOKUP(C80,BaseDatos[[#All],[Llave]:[Objetivo Geográfico]],2,0),"No disponible en la Base de Datos")="","-",_xlfn.IFNA(VLOOKUP(C80,BaseDatos[[#All],[Llave]:[Objetivo Geográfico]],2,0),"No disponible en la Base de Datos")))</f>
        <v/>
      </c>
      <c r="H80" s="43" t="str">
        <f>IF(C80="","",IF(_xlfn.IFNA(VLOOKUP(C80,BaseDatos[[#All],[Llave]:[Objetivo Geográfico]],11,0),"No encontrado")="","-",_xlfn.IFNA(VLOOKUP(C80,BaseDatos[[#All],[Llave]:[Objetivo Geográfico]],11,0),"-")))</f>
        <v/>
      </c>
      <c r="I80" s="43" t="str">
        <f>IF(C80="","",IF(_xlfn.IFNA(VLOOKUP(C80,BaseDatos[[#All],[Llave]:[Objetivo Geográfico]],12,0),"No encontrado")="","-",_xlfn.IFNA(VLOOKUP(C80,BaseDatos[[#All],[Llave]:[Objetivo Geográfico]],12,0),"-")))</f>
        <v/>
      </c>
      <c r="J80" s="2" t="str">
        <f>IF(C80="","",IF(_xlfn.IFNA(VLOOKUP(C80,BaseDatos[[#All],[Llave]:[Por Definir4]],14,0),"No encontrado")="","-",_xlfn.IFNA(VLOOKUP(C80,BaseDatos[[#All],[Llave]:[Objetivo Geográfico]],14,0),"-")))</f>
        <v/>
      </c>
      <c r="K80" s="2" t="str">
        <f>IF(C80="","",IF(_xlfn.IFNA(VLOOKUP(C80,BaseDatos[[#All],[Llave]:[Por Definir4]],15,0),"No encontrado")="","-",_xlfn.IFNA(VLOOKUP(C80,BaseDatos[[#All],[Llave]:[Objetivo Geográfico]],15,0),"-")))</f>
        <v/>
      </c>
      <c r="L80" s="2" t="str">
        <f>IF(C80="","",IF(_xlfn.IFNA(VLOOKUP(C80,BaseDatos[[#All],[Llave]:[Por Definir4]],16,0),"No encontrado")="","-",_xlfn.IFNA(VLOOKUP(C80,BaseDatos[[#All],[Llave]:[Objetivo Geográfico]],16,0),"-")))</f>
        <v/>
      </c>
      <c r="M80" s="2" t="str">
        <f>IF(C80="","",IF(_xlfn.IFNA(VLOOKUP(C80,BaseDatos[[#All],[Llave]:[Por Definir4]],17,0),"No encontrado")="","-",_xlfn.IFNA(VLOOKUP(C80,BaseDatos[[#All],[Llave]:[Objetivo Geográfico]],17,0),"-")))</f>
        <v/>
      </c>
    </row>
    <row r="81" spans="1:13" x14ac:dyDescent="0.35">
      <c r="A81" s="44"/>
      <c r="B81" s="46"/>
      <c r="C81" s="44"/>
      <c r="D81" s="46"/>
      <c r="E81" s="43" t="str">
        <f>IF(C81="","",IF(_xlfn.IFNA(VLOOKUP(C81,BaseDatos[[#All],[Llave]:[Objetivo Geográfico]],6,0),"No encontrado")="","-",_xlfn.IFNA(VLOOKUP(C81,BaseDatos[[#All],[Llave]:[Objetivo Geográfico]],6,0),"-")))</f>
        <v/>
      </c>
      <c r="F81" s="45" t="str">
        <f>IF(C81="","",IF(_xlfn.IFNA(VLOOKUP(C81,BaseDatos[[#All],[Llave]:[Por Definir4]],13,0),"No encontrado")="","-",_xlfn.IFNA(VLOOKUP(C81,BaseDatos[[#All],[Llave]:[Por Definir4]],13,0),"-")))</f>
        <v/>
      </c>
      <c r="G81" s="43" t="str">
        <f>IF(C81="","",IF(_xlfn.IFNA(VLOOKUP(C81,BaseDatos[[#All],[Llave]:[Objetivo Geográfico]],2,0),"No disponible en la Base de Datos")="","-",_xlfn.IFNA(VLOOKUP(C81,BaseDatos[[#All],[Llave]:[Objetivo Geográfico]],2,0),"No disponible en la Base de Datos")))</f>
        <v/>
      </c>
      <c r="H81" s="43" t="str">
        <f>IF(C81="","",IF(_xlfn.IFNA(VLOOKUP(C81,BaseDatos[[#All],[Llave]:[Objetivo Geográfico]],11,0),"No encontrado")="","-",_xlfn.IFNA(VLOOKUP(C81,BaseDatos[[#All],[Llave]:[Objetivo Geográfico]],11,0),"-")))</f>
        <v/>
      </c>
      <c r="I81" s="43" t="str">
        <f>IF(C81="","",IF(_xlfn.IFNA(VLOOKUP(C81,BaseDatos[[#All],[Llave]:[Objetivo Geográfico]],12,0),"No encontrado")="","-",_xlfn.IFNA(VLOOKUP(C81,BaseDatos[[#All],[Llave]:[Objetivo Geográfico]],12,0),"-")))</f>
        <v/>
      </c>
      <c r="J81" s="2" t="str">
        <f>IF(C81="","",IF(_xlfn.IFNA(VLOOKUP(C81,BaseDatos[[#All],[Llave]:[Por Definir4]],14,0),"No encontrado")="","-",_xlfn.IFNA(VLOOKUP(C81,BaseDatos[[#All],[Llave]:[Objetivo Geográfico]],14,0),"-")))</f>
        <v/>
      </c>
      <c r="K81" s="2" t="str">
        <f>IF(C81="","",IF(_xlfn.IFNA(VLOOKUP(C81,BaseDatos[[#All],[Llave]:[Por Definir4]],15,0),"No encontrado")="","-",_xlfn.IFNA(VLOOKUP(C81,BaseDatos[[#All],[Llave]:[Objetivo Geográfico]],15,0),"-")))</f>
        <v/>
      </c>
      <c r="L81" s="2" t="str">
        <f>IF(C81="","",IF(_xlfn.IFNA(VLOOKUP(C81,BaseDatos[[#All],[Llave]:[Por Definir4]],16,0),"No encontrado")="","-",_xlfn.IFNA(VLOOKUP(C81,BaseDatos[[#All],[Llave]:[Objetivo Geográfico]],16,0),"-")))</f>
        <v/>
      </c>
      <c r="M81" s="2" t="str">
        <f>IF(C81="","",IF(_xlfn.IFNA(VLOOKUP(C81,BaseDatos[[#All],[Llave]:[Por Definir4]],17,0),"No encontrado")="","-",_xlfn.IFNA(VLOOKUP(C81,BaseDatos[[#All],[Llave]:[Objetivo Geográfico]],17,0),"-")))</f>
        <v/>
      </c>
    </row>
    <row r="82" spans="1:13" x14ac:dyDescent="0.35">
      <c r="A82" s="44"/>
      <c r="B82" s="46"/>
      <c r="C82" s="44"/>
      <c r="D82" s="46"/>
      <c r="E82" s="43" t="str">
        <f>IF(C82="","",IF(_xlfn.IFNA(VLOOKUP(C82,BaseDatos[[#All],[Llave]:[Objetivo Geográfico]],6,0),"No encontrado")="","-",_xlfn.IFNA(VLOOKUP(C82,BaseDatos[[#All],[Llave]:[Objetivo Geográfico]],6,0),"-")))</f>
        <v/>
      </c>
      <c r="F82" s="45" t="str">
        <f>IF(C82="","",IF(_xlfn.IFNA(VLOOKUP(C82,BaseDatos[[#All],[Llave]:[Por Definir4]],13,0),"No encontrado")="","-",_xlfn.IFNA(VLOOKUP(C82,BaseDatos[[#All],[Llave]:[Por Definir4]],13,0),"-")))</f>
        <v/>
      </c>
      <c r="G82" s="43" t="str">
        <f>IF(C82="","",IF(_xlfn.IFNA(VLOOKUP(C82,BaseDatos[[#All],[Llave]:[Objetivo Geográfico]],2,0),"No disponible en la Base de Datos")="","-",_xlfn.IFNA(VLOOKUP(C82,BaseDatos[[#All],[Llave]:[Objetivo Geográfico]],2,0),"No disponible en la Base de Datos")))</f>
        <v/>
      </c>
      <c r="H82" s="43" t="str">
        <f>IF(C82="","",IF(_xlfn.IFNA(VLOOKUP(C82,BaseDatos[[#All],[Llave]:[Objetivo Geográfico]],11,0),"No encontrado")="","-",_xlfn.IFNA(VLOOKUP(C82,BaseDatos[[#All],[Llave]:[Objetivo Geográfico]],11,0),"-")))</f>
        <v/>
      </c>
      <c r="I82" s="43" t="str">
        <f>IF(C82="","",IF(_xlfn.IFNA(VLOOKUP(C82,BaseDatos[[#All],[Llave]:[Objetivo Geográfico]],12,0),"No encontrado")="","-",_xlfn.IFNA(VLOOKUP(C82,BaseDatos[[#All],[Llave]:[Objetivo Geográfico]],12,0),"-")))</f>
        <v/>
      </c>
      <c r="J82" s="2" t="str">
        <f>IF(C82="","",IF(_xlfn.IFNA(VLOOKUP(C82,BaseDatos[[#All],[Llave]:[Por Definir4]],14,0),"No encontrado")="","-",_xlfn.IFNA(VLOOKUP(C82,BaseDatos[[#All],[Llave]:[Objetivo Geográfico]],14,0),"-")))</f>
        <v/>
      </c>
      <c r="K82" s="2" t="str">
        <f>IF(C82="","",IF(_xlfn.IFNA(VLOOKUP(C82,BaseDatos[[#All],[Llave]:[Por Definir4]],15,0),"No encontrado")="","-",_xlfn.IFNA(VLOOKUP(C82,BaseDatos[[#All],[Llave]:[Objetivo Geográfico]],15,0),"-")))</f>
        <v/>
      </c>
      <c r="L82" s="2" t="str">
        <f>IF(C82="","",IF(_xlfn.IFNA(VLOOKUP(C82,BaseDatos[[#All],[Llave]:[Por Definir4]],16,0),"No encontrado")="","-",_xlfn.IFNA(VLOOKUP(C82,BaseDatos[[#All],[Llave]:[Objetivo Geográfico]],16,0),"-")))</f>
        <v/>
      </c>
      <c r="M82" s="2" t="str">
        <f>IF(C82="","",IF(_xlfn.IFNA(VLOOKUP(C82,BaseDatos[[#All],[Llave]:[Por Definir4]],17,0),"No encontrado")="","-",_xlfn.IFNA(VLOOKUP(C82,BaseDatos[[#All],[Llave]:[Objetivo Geográfico]],17,0),"-")))</f>
        <v/>
      </c>
    </row>
    <row r="83" spans="1:13" x14ac:dyDescent="0.35">
      <c r="A83" s="44"/>
      <c r="B83" s="46"/>
      <c r="C83" s="44"/>
      <c r="D83" s="46"/>
      <c r="E83" s="43" t="str">
        <f>IF(C83="","",IF(_xlfn.IFNA(VLOOKUP(C83,BaseDatos[[#All],[Llave]:[Objetivo Geográfico]],6,0),"No encontrado")="","-",_xlfn.IFNA(VLOOKUP(C83,BaseDatos[[#All],[Llave]:[Objetivo Geográfico]],6,0),"-")))</f>
        <v/>
      </c>
      <c r="F83" s="45" t="str">
        <f>IF(C83="","",IF(_xlfn.IFNA(VLOOKUP(C83,BaseDatos[[#All],[Llave]:[Por Definir4]],13,0),"No encontrado")="","-",_xlfn.IFNA(VLOOKUP(C83,BaseDatos[[#All],[Llave]:[Por Definir4]],13,0),"-")))</f>
        <v/>
      </c>
      <c r="G83" s="43" t="str">
        <f>IF(C83="","",IF(_xlfn.IFNA(VLOOKUP(C83,BaseDatos[[#All],[Llave]:[Objetivo Geográfico]],2,0),"No disponible en la Base de Datos")="","-",_xlfn.IFNA(VLOOKUP(C83,BaseDatos[[#All],[Llave]:[Objetivo Geográfico]],2,0),"No disponible en la Base de Datos")))</f>
        <v/>
      </c>
      <c r="H83" s="43" t="str">
        <f>IF(C83="","",IF(_xlfn.IFNA(VLOOKUP(C83,BaseDatos[[#All],[Llave]:[Objetivo Geográfico]],11,0),"No encontrado")="","-",_xlfn.IFNA(VLOOKUP(C83,BaseDatos[[#All],[Llave]:[Objetivo Geográfico]],11,0),"-")))</f>
        <v/>
      </c>
      <c r="I83" s="43" t="str">
        <f>IF(C83="","",IF(_xlfn.IFNA(VLOOKUP(C83,BaseDatos[[#All],[Llave]:[Objetivo Geográfico]],12,0),"No encontrado")="","-",_xlfn.IFNA(VLOOKUP(C83,BaseDatos[[#All],[Llave]:[Objetivo Geográfico]],12,0),"-")))</f>
        <v/>
      </c>
      <c r="J83" s="2" t="str">
        <f>IF(C83="","",IF(_xlfn.IFNA(VLOOKUP(C83,BaseDatos[[#All],[Llave]:[Por Definir4]],14,0),"No encontrado")="","-",_xlfn.IFNA(VLOOKUP(C83,BaseDatos[[#All],[Llave]:[Objetivo Geográfico]],14,0),"-")))</f>
        <v/>
      </c>
      <c r="K83" s="2" t="str">
        <f>IF(C83="","",IF(_xlfn.IFNA(VLOOKUP(C83,BaseDatos[[#All],[Llave]:[Por Definir4]],15,0),"No encontrado")="","-",_xlfn.IFNA(VLOOKUP(C83,BaseDatos[[#All],[Llave]:[Objetivo Geográfico]],15,0),"-")))</f>
        <v/>
      </c>
      <c r="L83" s="2" t="str">
        <f>IF(C83="","",IF(_xlfn.IFNA(VLOOKUP(C83,BaseDatos[[#All],[Llave]:[Por Definir4]],16,0),"No encontrado")="","-",_xlfn.IFNA(VLOOKUP(C83,BaseDatos[[#All],[Llave]:[Objetivo Geográfico]],16,0),"-")))</f>
        <v/>
      </c>
      <c r="M83" s="2" t="str">
        <f>IF(C83="","",IF(_xlfn.IFNA(VLOOKUP(C83,BaseDatos[[#All],[Llave]:[Por Definir4]],17,0),"No encontrado")="","-",_xlfn.IFNA(VLOOKUP(C83,BaseDatos[[#All],[Llave]:[Objetivo Geográfico]],17,0),"-")))</f>
        <v/>
      </c>
    </row>
    <row r="84" spans="1:13" x14ac:dyDescent="0.35">
      <c r="A84" s="44"/>
      <c r="B84" s="46"/>
      <c r="C84" s="44"/>
      <c r="D84" s="46"/>
      <c r="E84" s="43" t="str">
        <f>IF(C84="","",IF(_xlfn.IFNA(VLOOKUP(C84,BaseDatos[[#All],[Llave]:[Objetivo Geográfico]],6,0),"No encontrado")="","-",_xlfn.IFNA(VLOOKUP(C84,BaseDatos[[#All],[Llave]:[Objetivo Geográfico]],6,0),"-")))</f>
        <v/>
      </c>
      <c r="F84" s="45" t="str">
        <f>IF(C84="","",IF(_xlfn.IFNA(VLOOKUP(C84,BaseDatos[[#All],[Llave]:[Por Definir4]],13,0),"No encontrado")="","-",_xlfn.IFNA(VLOOKUP(C84,BaseDatos[[#All],[Llave]:[Por Definir4]],13,0),"-")))</f>
        <v/>
      </c>
      <c r="G84" s="43" t="str">
        <f>IF(C84="","",IF(_xlfn.IFNA(VLOOKUP(C84,BaseDatos[[#All],[Llave]:[Objetivo Geográfico]],2,0),"No disponible en la Base de Datos")="","-",_xlfn.IFNA(VLOOKUP(C84,BaseDatos[[#All],[Llave]:[Objetivo Geográfico]],2,0),"No disponible en la Base de Datos")))</f>
        <v/>
      </c>
      <c r="H84" s="43" t="str">
        <f>IF(C84="","",IF(_xlfn.IFNA(VLOOKUP(C84,BaseDatos[[#All],[Llave]:[Objetivo Geográfico]],11,0),"No encontrado")="","-",_xlfn.IFNA(VLOOKUP(C84,BaseDatos[[#All],[Llave]:[Objetivo Geográfico]],11,0),"-")))</f>
        <v/>
      </c>
      <c r="I84" s="43" t="str">
        <f>IF(C84="","",IF(_xlfn.IFNA(VLOOKUP(C84,BaseDatos[[#All],[Llave]:[Objetivo Geográfico]],12,0),"No encontrado")="","-",_xlfn.IFNA(VLOOKUP(C84,BaseDatos[[#All],[Llave]:[Objetivo Geográfico]],12,0),"-")))</f>
        <v/>
      </c>
      <c r="J84" s="2" t="str">
        <f>IF(C84="","",IF(_xlfn.IFNA(VLOOKUP(C84,BaseDatos[[#All],[Llave]:[Por Definir4]],14,0),"No encontrado")="","-",_xlfn.IFNA(VLOOKUP(C84,BaseDatos[[#All],[Llave]:[Objetivo Geográfico]],14,0),"-")))</f>
        <v/>
      </c>
      <c r="K84" s="2" t="str">
        <f>IF(C84="","",IF(_xlfn.IFNA(VLOOKUP(C84,BaseDatos[[#All],[Llave]:[Por Definir4]],15,0),"No encontrado")="","-",_xlfn.IFNA(VLOOKUP(C84,BaseDatos[[#All],[Llave]:[Objetivo Geográfico]],15,0),"-")))</f>
        <v/>
      </c>
      <c r="L84" s="2" t="str">
        <f>IF(C84="","",IF(_xlfn.IFNA(VLOOKUP(C84,BaseDatos[[#All],[Llave]:[Por Definir4]],16,0),"No encontrado")="","-",_xlfn.IFNA(VLOOKUP(C84,BaseDatos[[#All],[Llave]:[Objetivo Geográfico]],16,0),"-")))</f>
        <v/>
      </c>
      <c r="M84" s="2" t="str">
        <f>IF(C84="","",IF(_xlfn.IFNA(VLOOKUP(C84,BaseDatos[[#All],[Llave]:[Por Definir4]],17,0),"No encontrado")="","-",_xlfn.IFNA(VLOOKUP(C84,BaseDatos[[#All],[Llave]:[Objetivo Geográfico]],17,0),"-")))</f>
        <v/>
      </c>
    </row>
    <row r="85" spans="1:13" x14ac:dyDescent="0.35">
      <c r="A85" s="44"/>
      <c r="B85" s="46"/>
      <c r="C85" s="44"/>
      <c r="D85" s="46"/>
      <c r="E85" s="43" t="str">
        <f>IF(C85="","",IF(_xlfn.IFNA(VLOOKUP(C85,BaseDatos[[#All],[Llave]:[Objetivo Geográfico]],6,0),"No encontrado")="","-",_xlfn.IFNA(VLOOKUP(C85,BaseDatos[[#All],[Llave]:[Objetivo Geográfico]],6,0),"-")))</f>
        <v/>
      </c>
      <c r="F85" s="45" t="str">
        <f>IF(C85="","",IF(_xlfn.IFNA(VLOOKUP(C85,BaseDatos[[#All],[Llave]:[Por Definir4]],13,0),"No encontrado")="","-",_xlfn.IFNA(VLOOKUP(C85,BaseDatos[[#All],[Llave]:[Por Definir4]],13,0),"-")))</f>
        <v/>
      </c>
      <c r="G85" s="43" t="str">
        <f>IF(C85="","",IF(_xlfn.IFNA(VLOOKUP(C85,BaseDatos[[#All],[Llave]:[Objetivo Geográfico]],2,0),"No disponible en la Base de Datos")="","-",_xlfn.IFNA(VLOOKUP(C85,BaseDatos[[#All],[Llave]:[Objetivo Geográfico]],2,0),"No disponible en la Base de Datos")))</f>
        <v/>
      </c>
      <c r="H85" s="43" t="str">
        <f>IF(C85="","",IF(_xlfn.IFNA(VLOOKUP(C85,BaseDatos[[#All],[Llave]:[Objetivo Geográfico]],11,0),"No encontrado")="","-",_xlfn.IFNA(VLOOKUP(C85,BaseDatos[[#All],[Llave]:[Objetivo Geográfico]],11,0),"-")))</f>
        <v/>
      </c>
      <c r="I85" s="43" t="str">
        <f>IF(C85="","",IF(_xlfn.IFNA(VLOOKUP(C85,BaseDatos[[#All],[Llave]:[Objetivo Geográfico]],12,0),"No encontrado")="","-",_xlfn.IFNA(VLOOKUP(C85,BaseDatos[[#All],[Llave]:[Objetivo Geográfico]],12,0),"-")))</f>
        <v/>
      </c>
      <c r="J85" s="2" t="str">
        <f>IF(C85="","",IF(_xlfn.IFNA(VLOOKUP(C85,BaseDatos[[#All],[Llave]:[Por Definir4]],14,0),"No encontrado")="","-",_xlfn.IFNA(VLOOKUP(C85,BaseDatos[[#All],[Llave]:[Objetivo Geográfico]],14,0),"-")))</f>
        <v/>
      </c>
      <c r="K85" s="2" t="str">
        <f>IF(C85="","",IF(_xlfn.IFNA(VLOOKUP(C85,BaseDatos[[#All],[Llave]:[Por Definir4]],15,0),"No encontrado")="","-",_xlfn.IFNA(VLOOKUP(C85,BaseDatos[[#All],[Llave]:[Objetivo Geográfico]],15,0),"-")))</f>
        <v/>
      </c>
      <c r="L85" s="2" t="str">
        <f>IF(C85="","",IF(_xlfn.IFNA(VLOOKUP(C85,BaseDatos[[#All],[Llave]:[Por Definir4]],16,0),"No encontrado")="","-",_xlfn.IFNA(VLOOKUP(C85,BaseDatos[[#All],[Llave]:[Objetivo Geográfico]],16,0),"-")))</f>
        <v/>
      </c>
      <c r="M85" s="2" t="str">
        <f>IF(C85="","",IF(_xlfn.IFNA(VLOOKUP(C85,BaseDatos[[#All],[Llave]:[Por Definir4]],17,0),"No encontrado")="","-",_xlfn.IFNA(VLOOKUP(C85,BaseDatos[[#All],[Llave]:[Objetivo Geográfico]],17,0),"-")))</f>
        <v/>
      </c>
    </row>
    <row r="86" spans="1:13" x14ac:dyDescent="0.35">
      <c r="A86" s="44"/>
      <c r="B86" s="46"/>
      <c r="C86" s="44"/>
      <c r="D86" s="46"/>
      <c r="E86" s="43" t="str">
        <f>IF(C86="","",IF(_xlfn.IFNA(VLOOKUP(C86,BaseDatos[[#All],[Llave]:[Objetivo Geográfico]],6,0),"No encontrado")="","-",_xlfn.IFNA(VLOOKUP(C86,BaseDatos[[#All],[Llave]:[Objetivo Geográfico]],6,0),"-")))</f>
        <v/>
      </c>
      <c r="F86" s="45" t="str">
        <f>IF(C86="","",IF(_xlfn.IFNA(VLOOKUP(C86,BaseDatos[[#All],[Llave]:[Por Definir4]],13,0),"No encontrado")="","-",_xlfn.IFNA(VLOOKUP(C86,BaseDatos[[#All],[Llave]:[Por Definir4]],13,0),"-")))</f>
        <v/>
      </c>
      <c r="G86" s="43" t="str">
        <f>IF(C86="","",IF(_xlfn.IFNA(VLOOKUP(C86,BaseDatos[[#All],[Llave]:[Objetivo Geográfico]],2,0),"No disponible en la Base de Datos")="","-",_xlfn.IFNA(VLOOKUP(C86,BaseDatos[[#All],[Llave]:[Objetivo Geográfico]],2,0),"No disponible en la Base de Datos")))</f>
        <v/>
      </c>
      <c r="H86" s="43" t="str">
        <f>IF(C86="","",IF(_xlfn.IFNA(VLOOKUP(C86,BaseDatos[[#All],[Llave]:[Objetivo Geográfico]],11,0),"No encontrado")="","-",_xlfn.IFNA(VLOOKUP(C86,BaseDatos[[#All],[Llave]:[Objetivo Geográfico]],11,0),"-")))</f>
        <v/>
      </c>
      <c r="I86" s="43" t="str">
        <f>IF(C86="","",IF(_xlfn.IFNA(VLOOKUP(C86,BaseDatos[[#All],[Llave]:[Objetivo Geográfico]],12,0),"No encontrado")="","-",_xlfn.IFNA(VLOOKUP(C86,BaseDatos[[#All],[Llave]:[Objetivo Geográfico]],12,0),"-")))</f>
        <v/>
      </c>
      <c r="J86" s="2" t="str">
        <f>IF(C86="","",IF(_xlfn.IFNA(VLOOKUP(C86,BaseDatos[[#All],[Llave]:[Por Definir4]],14,0),"No encontrado")="","-",_xlfn.IFNA(VLOOKUP(C86,BaseDatos[[#All],[Llave]:[Objetivo Geográfico]],14,0),"-")))</f>
        <v/>
      </c>
      <c r="K86" s="2" t="str">
        <f>IF(C86="","",IF(_xlfn.IFNA(VLOOKUP(C86,BaseDatos[[#All],[Llave]:[Por Definir4]],15,0),"No encontrado")="","-",_xlfn.IFNA(VLOOKUP(C86,BaseDatos[[#All],[Llave]:[Objetivo Geográfico]],15,0),"-")))</f>
        <v/>
      </c>
      <c r="L86" s="2" t="str">
        <f>IF(C86="","",IF(_xlfn.IFNA(VLOOKUP(C86,BaseDatos[[#All],[Llave]:[Por Definir4]],16,0),"No encontrado")="","-",_xlfn.IFNA(VLOOKUP(C86,BaseDatos[[#All],[Llave]:[Objetivo Geográfico]],16,0),"-")))</f>
        <v/>
      </c>
      <c r="M86" s="2" t="str">
        <f>IF(C86="","",IF(_xlfn.IFNA(VLOOKUP(C86,BaseDatos[[#All],[Llave]:[Por Definir4]],17,0),"No encontrado")="","-",_xlfn.IFNA(VLOOKUP(C86,BaseDatos[[#All],[Llave]:[Objetivo Geográfico]],17,0),"-")))</f>
        <v/>
      </c>
    </row>
    <row r="87" spans="1:13" x14ac:dyDescent="0.35">
      <c r="A87" s="44"/>
      <c r="B87" s="46"/>
      <c r="C87" s="44"/>
      <c r="D87" s="46"/>
      <c r="E87" s="43" t="str">
        <f>IF(C87="","",IF(_xlfn.IFNA(VLOOKUP(C87,BaseDatos[[#All],[Llave]:[Objetivo Geográfico]],6,0),"No encontrado")="","-",_xlfn.IFNA(VLOOKUP(C87,BaseDatos[[#All],[Llave]:[Objetivo Geográfico]],6,0),"-")))</f>
        <v/>
      </c>
      <c r="F87" s="45" t="str">
        <f>IF(C87="","",IF(_xlfn.IFNA(VLOOKUP(C87,BaseDatos[[#All],[Llave]:[Por Definir4]],13,0),"No encontrado")="","-",_xlfn.IFNA(VLOOKUP(C87,BaseDatos[[#All],[Llave]:[Por Definir4]],13,0),"-")))</f>
        <v/>
      </c>
      <c r="G87" s="43" t="str">
        <f>IF(C87="","",IF(_xlfn.IFNA(VLOOKUP(C87,BaseDatos[[#All],[Llave]:[Objetivo Geográfico]],2,0),"No disponible en la Base de Datos")="","-",_xlfn.IFNA(VLOOKUP(C87,BaseDatos[[#All],[Llave]:[Objetivo Geográfico]],2,0),"No disponible en la Base de Datos")))</f>
        <v/>
      </c>
      <c r="H87" s="43" t="str">
        <f>IF(C87="","",IF(_xlfn.IFNA(VLOOKUP(C87,BaseDatos[[#All],[Llave]:[Objetivo Geográfico]],11,0),"No encontrado")="","-",_xlfn.IFNA(VLOOKUP(C87,BaseDatos[[#All],[Llave]:[Objetivo Geográfico]],11,0),"-")))</f>
        <v/>
      </c>
      <c r="I87" s="43" t="str">
        <f>IF(C87="","",IF(_xlfn.IFNA(VLOOKUP(C87,BaseDatos[[#All],[Llave]:[Objetivo Geográfico]],12,0),"No encontrado")="","-",_xlfn.IFNA(VLOOKUP(C87,BaseDatos[[#All],[Llave]:[Objetivo Geográfico]],12,0),"-")))</f>
        <v/>
      </c>
      <c r="J87" s="2" t="str">
        <f>IF(C87="","",IF(_xlfn.IFNA(VLOOKUP(C87,BaseDatos[[#All],[Llave]:[Por Definir4]],14,0),"No encontrado")="","-",_xlfn.IFNA(VLOOKUP(C87,BaseDatos[[#All],[Llave]:[Objetivo Geográfico]],14,0),"-")))</f>
        <v/>
      </c>
      <c r="K87" s="2" t="str">
        <f>IF(C87="","",IF(_xlfn.IFNA(VLOOKUP(C87,BaseDatos[[#All],[Llave]:[Por Definir4]],15,0),"No encontrado")="","-",_xlfn.IFNA(VLOOKUP(C87,BaseDatos[[#All],[Llave]:[Objetivo Geográfico]],15,0),"-")))</f>
        <v/>
      </c>
      <c r="L87" s="2" t="str">
        <f>IF(C87="","",IF(_xlfn.IFNA(VLOOKUP(C87,BaseDatos[[#All],[Llave]:[Por Definir4]],16,0),"No encontrado")="","-",_xlfn.IFNA(VLOOKUP(C87,BaseDatos[[#All],[Llave]:[Objetivo Geográfico]],16,0),"-")))</f>
        <v/>
      </c>
      <c r="M87" s="2" t="str">
        <f>IF(C87="","",IF(_xlfn.IFNA(VLOOKUP(C87,BaseDatos[[#All],[Llave]:[Por Definir4]],17,0),"No encontrado")="","-",_xlfn.IFNA(VLOOKUP(C87,BaseDatos[[#All],[Llave]:[Objetivo Geográfico]],17,0),"-")))</f>
        <v/>
      </c>
    </row>
    <row r="88" spans="1:13" x14ac:dyDescent="0.35">
      <c r="A88" s="44"/>
      <c r="B88" s="46"/>
      <c r="C88" s="44"/>
      <c r="D88" s="46"/>
      <c r="E88" s="43" t="str">
        <f>IF(C88="","",IF(_xlfn.IFNA(VLOOKUP(C88,BaseDatos[[#All],[Llave]:[Objetivo Geográfico]],6,0),"No encontrado")="","-",_xlfn.IFNA(VLOOKUP(C88,BaseDatos[[#All],[Llave]:[Objetivo Geográfico]],6,0),"-")))</f>
        <v/>
      </c>
      <c r="F88" s="45" t="str">
        <f>IF(C88="","",IF(_xlfn.IFNA(VLOOKUP(C88,BaseDatos[[#All],[Llave]:[Por Definir4]],13,0),"No encontrado")="","-",_xlfn.IFNA(VLOOKUP(C88,BaseDatos[[#All],[Llave]:[Por Definir4]],13,0),"-")))</f>
        <v/>
      </c>
      <c r="G88" s="43" t="str">
        <f>IF(C88="","",IF(_xlfn.IFNA(VLOOKUP(C88,BaseDatos[[#All],[Llave]:[Objetivo Geográfico]],2,0),"No disponible en la Base de Datos")="","-",_xlfn.IFNA(VLOOKUP(C88,BaseDatos[[#All],[Llave]:[Objetivo Geográfico]],2,0),"No disponible en la Base de Datos")))</f>
        <v/>
      </c>
      <c r="H88" s="43" t="str">
        <f>IF(C88="","",IF(_xlfn.IFNA(VLOOKUP(C88,BaseDatos[[#All],[Llave]:[Objetivo Geográfico]],11,0),"No encontrado")="","-",_xlfn.IFNA(VLOOKUP(C88,BaseDatos[[#All],[Llave]:[Objetivo Geográfico]],11,0),"-")))</f>
        <v/>
      </c>
      <c r="I88" s="43" t="str">
        <f>IF(C88="","",IF(_xlfn.IFNA(VLOOKUP(C88,BaseDatos[[#All],[Llave]:[Objetivo Geográfico]],12,0),"No encontrado")="","-",_xlfn.IFNA(VLOOKUP(C88,BaseDatos[[#All],[Llave]:[Objetivo Geográfico]],12,0),"-")))</f>
        <v/>
      </c>
      <c r="J88" s="2" t="str">
        <f>IF(C88="","",IF(_xlfn.IFNA(VLOOKUP(C88,BaseDatos[[#All],[Llave]:[Por Definir4]],14,0),"No encontrado")="","-",_xlfn.IFNA(VLOOKUP(C88,BaseDatos[[#All],[Llave]:[Objetivo Geográfico]],14,0),"-")))</f>
        <v/>
      </c>
      <c r="K88" s="2" t="str">
        <f>IF(C88="","",IF(_xlfn.IFNA(VLOOKUP(C88,BaseDatos[[#All],[Llave]:[Por Definir4]],15,0),"No encontrado")="","-",_xlfn.IFNA(VLOOKUP(C88,BaseDatos[[#All],[Llave]:[Objetivo Geográfico]],15,0),"-")))</f>
        <v/>
      </c>
      <c r="L88" s="2" t="str">
        <f>IF(C88="","",IF(_xlfn.IFNA(VLOOKUP(C88,BaseDatos[[#All],[Llave]:[Por Definir4]],16,0),"No encontrado")="","-",_xlfn.IFNA(VLOOKUP(C88,BaseDatos[[#All],[Llave]:[Objetivo Geográfico]],16,0),"-")))</f>
        <v/>
      </c>
      <c r="M88" s="2" t="str">
        <f>IF(C88="","",IF(_xlfn.IFNA(VLOOKUP(C88,BaseDatos[[#All],[Llave]:[Por Definir4]],17,0),"No encontrado")="","-",_xlfn.IFNA(VLOOKUP(C88,BaseDatos[[#All],[Llave]:[Objetivo Geográfico]],17,0),"-")))</f>
        <v/>
      </c>
    </row>
    <row r="89" spans="1:13" x14ac:dyDescent="0.35">
      <c r="A89" s="44"/>
      <c r="B89" s="46"/>
      <c r="C89" s="44"/>
      <c r="D89" s="46"/>
      <c r="E89" s="43" t="str">
        <f>IF(C89="","",IF(_xlfn.IFNA(VLOOKUP(C89,BaseDatos[[#All],[Llave]:[Objetivo Geográfico]],6,0),"No encontrado")="","-",_xlfn.IFNA(VLOOKUP(C89,BaseDatos[[#All],[Llave]:[Objetivo Geográfico]],6,0),"-")))</f>
        <v/>
      </c>
      <c r="F89" s="45" t="str">
        <f>IF(C89="","",IF(_xlfn.IFNA(VLOOKUP(C89,BaseDatos[[#All],[Llave]:[Por Definir4]],13,0),"No encontrado")="","-",_xlfn.IFNA(VLOOKUP(C89,BaseDatos[[#All],[Llave]:[Por Definir4]],13,0),"-")))</f>
        <v/>
      </c>
      <c r="G89" s="43" t="str">
        <f>IF(C89="","",IF(_xlfn.IFNA(VLOOKUP(C89,BaseDatos[[#All],[Llave]:[Objetivo Geográfico]],2,0),"No disponible en la Base de Datos")="","-",_xlfn.IFNA(VLOOKUP(C89,BaseDatos[[#All],[Llave]:[Objetivo Geográfico]],2,0),"No disponible en la Base de Datos")))</f>
        <v/>
      </c>
      <c r="H89" s="43" t="str">
        <f>IF(C89="","",IF(_xlfn.IFNA(VLOOKUP(C89,BaseDatos[[#All],[Llave]:[Objetivo Geográfico]],11,0),"No encontrado")="","-",_xlfn.IFNA(VLOOKUP(C89,BaseDatos[[#All],[Llave]:[Objetivo Geográfico]],11,0),"-")))</f>
        <v/>
      </c>
      <c r="I89" s="43" t="str">
        <f>IF(C89="","",IF(_xlfn.IFNA(VLOOKUP(C89,BaseDatos[[#All],[Llave]:[Objetivo Geográfico]],12,0),"No encontrado")="","-",_xlfn.IFNA(VLOOKUP(C89,BaseDatos[[#All],[Llave]:[Objetivo Geográfico]],12,0),"-")))</f>
        <v/>
      </c>
      <c r="J89" s="2" t="str">
        <f>IF(C89="","",IF(_xlfn.IFNA(VLOOKUP(C89,BaseDatos[[#All],[Llave]:[Por Definir4]],14,0),"No encontrado")="","-",_xlfn.IFNA(VLOOKUP(C89,BaseDatos[[#All],[Llave]:[Objetivo Geográfico]],14,0),"-")))</f>
        <v/>
      </c>
      <c r="K89" s="2" t="str">
        <f>IF(C89="","",IF(_xlfn.IFNA(VLOOKUP(C89,BaseDatos[[#All],[Llave]:[Por Definir4]],15,0),"No encontrado")="","-",_xlfn.IFNA(VLOOKUP(C89,BaseDatos[[#All],[Llave]:[Objetivo Geográfico]],15,0),"-")))</f>
        <v/>
      </c>
      <c r="L89" s="2" t="str">
        <f>IF(C89="","",IF(_xlfn.IFNA(VLOOKUP(C89,BaseDatos[[#All],[Llave]:[Por Definir4]],16,0),"No encontrado")="","-",_xlfn.IFNA(VLOOKUP(C89,BaseDatos[[#All],[Llave]:[Objetivo Geográfico]],16,0),"-")))</f>
        <v/>
      </c>
      <c r="M89" s="2" t="str">
        <f>IF(C89="","",IF(_xlfn.IFNA(VLOOKUP(C89,BaseDatos[[#All],[Llave]:[Por Definir4]],17,0),"No encontrado")="","-",_xlfn.IFNA(VLOOKUP(C89,BaseDatos[[#All],[Llave]:[Objetivo Geográfico]],17,0),"-")))</f>
        <v/>
      </c>
    </row>
    <row r="90" spans="1:13" x14ac:dyDescent="0.35">
      <c r="A90" s="44"/>
      <c r="B90" s="46"/>
      <c r="C90" s="44"/>
      <c r="D90" s="46"/>
      <c r="E90" s="43" t="str">
        <f>IF(C90="","",IF(_xlfn.IFNA(VLOOKUP(C90,BaseDatos[[#All],[Llave]:[Objetivo Geográfico]],6,0),"No encontrado")="","-",_xlfn.IFNA(VLOOKUP(C90,BaseDatos[[#All],[Llave]:[Objetivo Geográfico]],6,0),"-")))</f>
        <v/>
      </c>
      <c r="F90" s="45" t="str">
        <f>IF(C90="","",IF(_xlfn.IFNA(VLOOKUP(C90,BaseDatos[[#All],[Llave]:[Por Definir4]],13,0),"No encontrado")="","-",_xlfn.IFNA(VLOOKUP(C90,BaseDatos[[#All],[Llave]:[Por Definir4]],13,0),"-")))</f>
        <v/>
      </c>
      <c r="G90" s="43" t="str">
        <f>IF(C90="","",IF(_xlfn.IFNA(VLOOKUP(C90,BaseDatos[[#All],[Llave]:[Objetivo Geográfico]],2,0),"No disponible en la Base de Datos")="","-",_xlfn.IFNA(VLOOKUP(C90,BaseDatos[[#All],[Llave]:[Objetivo Geográfico]],2,0),"No disponible en la Base de Datos")))</f>
        <v/>
      </c>
      <c r="H90" s="43" t="str">
        <f>IF(C90="","",IF(_xlfn.IFNA(VLOOKUP(C90,BaseDatos[[#All],[Llave]:[Objetivo Geográfico]],11,0),"No encontrado")="","-",_xlfn.IFNA(VLOOKUP(C90,BaseDatos[[#All],[Llave]:[Objetivo Geográfico]],11,0),"-")))</f>
        <v/>
      </c>
      <c r="I90" s="43" t="str">
        <f>IF(C90="","",IF(_xlfn.IFNA(VLOOKUP(C90,BaseDatos[[#All],[Llave]:[Objetivo Geográfico]],12,0),"No encontrado")="","-",_xlfn.IFNA(VLOOKUP(C90,BaseDatos[[#All],[Llave]:[Objetivo Geográfico]],12,0),"-")))</f>
        <v/>
      </c>
      <c r="J90" s="2" t="str">
        <f>IF(C90="","",IF(_xlfn.IFNA(VLOOKUP(C90,BaseDatos[[#All],[Llave]:[Por Definir4]],14,0),"No encontrado")="","-",_xlfn.IFNA(VLOOKUP(C90,BaseDatos[[#All],[Llave]:[Objetivo Geográfico]],14,0),"-")))</f>
        <v/>
      </c>
      <c r="K90" s="2" t="str">
        <f>IF(C90="","",IF(_xlfn.IFNA(VLOOKUP(C90,BaseDatos[[#All],[Llave]:[Por Definir4]],15,0),"No encontrado")="","-",_xlfn.IFNA(VLOOKUP(C90,BaseDatos[[#All],[Llave]:[Objetivo Geográfico]],15,0),"-")))</f>
        <v/>
      </c>
      <c r="L90" s="2" t="str">
        <f>IF(C90="","",IF(_xlfn.IFNA(VLOOKUP(C90,BaseDatos[[#All],[Llave]:[Por Definir4]],16,0),"No encontrado")="","-",_xlfn.IFNA(VLOOKUP(C90,BaseDatos[[#All],[Llave]:[Objetivo Geográfico]],16,0),"-")))</f>
        <v/>
      </c>
      <c r="M90" s="2" t="str">
        <f>IF(C90="","",IF(_xlfn.IFNA(VLOOKUP(C90,BaseDatos[[#All],[Llave]:[Por Definir4]],17,0),"No encontrado")="","-",_xlfn.IFNA(VLOOKUP(C90,BaseDatos[[#All],[Llave]:[Objetivo Geográfico]],17,0),"-")))</f>
        <v/>
      </c>
    </row>
    <row r="91" spans="1:13" x14ac:dyDescent="0.35">
      <c r="A91" s="44"/>
      <c r="B91" s="46"/>
      <c r="C91" s="44"/>
      <c r="D91" s="46"/>
      <c r="E91" s="43" t="str">
        <f>IF(C91="","",IF(_xlfn.IFNA(VLOOKUP(C91,BaseDatos[[#All],[Llave]:[Objetivo Geográfico]],6,0),"No encontrado")="","-",_xlfn.IFNA(VLOOKUP(C91,BaseDatos[[#All],[Llave]:[Objetivo Geográfico]],6,0),"-")))</f>
        <v/>
      </c>
      <c r="F91" s="45" t="str">
        <f>IF(C91="","",IF(_xlfn.IFNA(VLOOKUP(C91,BaseDatos[[#All],[Llave]:[Por Definir4]],13,0),"No encontrado")="","-",_xlfn.IFNA(VLOOKUP(C91,BaseDatos[[#All],[Llave]:[Por Definir4]],13,0),"-")))</f>
        <v/>
      </c>
      <c r="G91" s="43" t="str">
        <f>IF(C91="","",IF(_xlfn.IFNA(VLOOKUP(C91,BaseDatos[[#All],[Llave]:[Objetivo Geográfico]],2,0),"No disponible en la Base de Datos")="","-",_xlfn.IFNA(VLOOKUP(C91,BaseDatos[[#All],[Llave]:[Objetivo Geográfico]],2,0),"No disponible en la Base de Datos")))</f>
        <v/>
      </c>
      <c r="H91" s="43" t="str">
        <f>IF(C91="","",IF(_xlfn.IFNA(VLOOKUP(C91,BaseDatos[[#All],[Llave]:[Objetivo Geográfico]],11,0),"No encontrado")="","-",_xlfn.IFNA(VLOOKUP(C91,BaseDatos[[#All],[Llave]:[Objetivo Geográfico]],11,0),"-")))</f>
        <v/>
      </c>
      <c r="I91" s="43" t="str">
        <f>IF(C91="","",IF(_xlfn.IFNA(VLOOKUP(C91,BaseDatos[[#All],[Llave]:[Objetivo Geográfico]],12,0),"No encontrado")="","-",_xlfn.IFNA(VLOOKUP(C91,BaseDatos[[#All],[Llave]:[Objetivo Geográfico]],12,0),"-")))</f>
        <v/>
      </c>
      <c r="J91" s="2" t="str">
        <f>IF(C91="","",IF(_xlfn.IFNA(VLOOKUP(C91,BaseDatos[[#All],[Llave]:[Por Definir4]],14,0),"No encontrado")="","-",_xlfn.IFNA(VLOOKUP(C91,BaseDatos[[#All],[Llave]:[Objetivo Geográfico]],14,0),"-")))</f>
        <v/>
      </c>
      <c r="K91" s="2" t="str">
        <f>IF(C91="","",IF(_xlfn.IFNA(VLOOKUP(C91,BaseDatos[[#All],[Llave]:[Por Definir4]],15,0),"No encontrado")="","-",_xlfn.IFNA(VLOOKUP(C91,BaseDatos[[#All],[Llave]:[Objetivo Geográfico]],15,0),"-")))</f>
        <v/>
      </c>
      <c r="L91" s="2" t="str">
        <f>IF(C91="","",IF(_xlfn.IFNA(VLOOKUP(C91,BaseDatos[[#All],[Llave]:[Por Definir4]],16,0),"No encontrado")="","-",_xlfn.IFNA(VLOOKUP(C91,BaseDatos[[#All],[Llave]:[Objetivo Geográfico]],16,0),"-")))</f>
        <v/>
      </c>
      <c r="M91" s="2" t="str">
        <f>IF(C91="","",IF(_xlfn.IFNA(VLOOKUP(C91,BaseDatos[[#All],[Llave]:[Por Definir4]],17,0),"No encontrado")="","-",_xlfn.IFNA(VLOOKUP(C91,BaseDatos[[#All],[Llave]:[Objetivo Geográfico]],17,0),"-")))</f>
        <v/>
      </c>
    </row>
    <row r="92" spans="1:13" x14ac:dyDescent="0.35">
      <c r="A92" s="44"/>
      <c r="B92" s="46"/>
      <c r="C92" s="44"/>
      <c r="D92" s="46"/>
      <c r="E92" s="43" t="str">
        <f>IF(C92="","",IF(_xlfn.IFNA(VLOOKUP(C92,BaseDatos[[#All],[Llave]:[Objetivo Geográfico]],6,0),"No encontrado")="","-",_xlfn.IFNA(VLOOKUP(C92,BaseDatos[[#All],[Llave]:[Objetivo Geográfico]],6,0),"-")))</f>
        <v/>
      </c>
      <c r="F92" s="45" t="str">
        <f>IF(C92="","",IF(_xlfn.IFNA(VLOOKUP(C92,BaseDatos[[#All],[Llave]:[Por Definir4]],13,0),"No encontrado")="","-",_xlfn.IFNA(VLOOKUP(C92,BaseDatos[[#All],[Llave]:[Por Definir4]],13,0),"-")))</f>
        <v/>
      </c>
      <c r="G92" s="43" t="str">
        <f>IF(C92="","",IF(_xlfn.IFNA(VLOOKUP(C92,BaseDatos[[#All],[Llave]:[Objetivo Geográfico]],2,0),"No disponible en la Base de Datos")="","-",_xlfn.IFNA(VLOOKUP(C92,BaseDatos[[#All],[Llave]:[Objetivo Geográfico]],2,0),"No disponible en la Base de Datos")))</f>
        <v/>
      </c>
      <c r="H92" s="43" t="str">
        <f>IF(C92="","",IF(_xlfn.IFNA(VLOOKUP(C92,BaseDatos[[#All],[Llave]:[Objetivo Geográfico]],11,0),"No encontrado")="","-",_xlfn.IFNA(VLOOKUP(C92,BaseDatos[[#All],[Llave]:[Objetivo Geográfico]],11,0),"-")))</f>
        <v/>
      </c>
      <c r="I92" s="43" t="str">
        <f>IF(C92="","",IF(_xlfn.IFNA(VLOOKUP(C92,BaseDatos[[#All],[Llave]:[Objetivo Geográfico]],12,0),"No encontrado")="","-",_xlfn.IFNA(VLOOKUP(C92,BaseDatos[[#All],[Llave]:[Objetivo Geográfico]],12,0),"-")))</f>
        <v/>
      </c>
      <c r="J92" s="2" t="str">
        <f>IF(C92="","",IF(_xlfn.IFNA(VLOOKUP(C92,BaseDatos[[#All],[Llave]:[Por Definir4]],14,0),"No encontrado")="","-",_xlfn.IFNA(VLOOKUP(C92,BaseDatos[[#All],[Llave]:[Objetivo Geográfico]],14,0),"-")))</f>
        <v/>
      </c>
      <c r="K92" s="2" t="str">
        <f>IF(C92="","",IF(_xlfn.IFNA(VLOOKUP(C92,BaseDatos[[#All],[Llave]:[Por Definir4]],15,0),"No encontrado")="","-",_xlfn.IFNA(VLOOKUP(C92,BaseDatos[[#All],[Llave]:[Objetivo Geográfico]],15,0),"-")))</f>
        <v/>
      </c>
      <c r="L92" s="2" t="str">
        <f>IF(C92="","",IF(_xlfn.IFNA(VLOOKUP(C92,BaseDatos[[#All],[Llave]:[Por Definir4]],16,0),"No encontrado")="","-",_xlfn.IFNA(VLOOKUP(C92,BaseDatos[[#All],[Llave]:[Objetivo Geográfico]],16,0),"-")))</f>
        <v/>
      </c>
      <c r="M92" s="2" t="str">
        <f>IF(C92="","",IF(_xlfn.IFNA(VLOOKUP(C92,BaseDatos[[#All],[Llave]:[Por Definir4]],17,0),"No encontrado")="","-",_xlfn.IFNA(VLOOKUP(C92,BaseDatos[[#All],[Llave]:[Objetivo Geográfico]],17,0),"-")))</f>
        <v/>
      </c>
    </row>
    <row r="93" spans="1:13" x14ac:dyDescent="0.35">
      <c r="A93" s="44"/>
      <c r="B93" s="46"/>
      <c r="C93" s="44"/>
      <c r="D93" s="46"/>
      <c r="E93" s="43" t="str">
        <f>IF(C93="","",IF(_xlfn.IFNA(VLOOKUP(C93,BaseDatos[[#All],[Llave]:[Objetivo Geográfico]],6,0),"No encontrado")="","-",_xlfn.IFNA(VLOOKUP(C93,BaseDatos[[#All],[Llave]:[Objetivo Geográfico]],6,0),"-")))</f>
        <v/>
      </c>
      <c r="F93" s="45" t="str">
        <f>IF(C93="","",IF(_xlfn.IFNA(VLOOKUP(C93,BaseDatos[[#All],[Llave]:[Por Definir4]],13,0),"No encontrado")="","-",_xlfn.IFNA(VLOOKUP(C93,BaseDatos[[#All],[Llave]:[Por Definir4]],13,0),"-")))</f>
        <v/>
      </c>
      <c r="G93" s="43" t="str">
        <f>IF(C93="","",IF(_xlfn.IFNA(VLOOKUP(C93,BaseDatos[[#All],[Llave]:[Objetivo Geográfico]],2,0),"No disponible en la Base de Datos")="","-",_xlfn.IFNA(VLOOKUP(C93,BaseDatos[[#All],[Llave]:[Objetivo Geográfico]],2,0),"No disponible en la Base de Datos")))</f>
        <v/>
      </c>
      <c r="H93" s="43" t="str">
        <f>IF(C93="","",IF(_xlfn.IFNA(VLOOKUP(C93,BaseDatos[[#All],[Llave]:[Objetivo Geográfico]],11,0),"No encontrado")="","-",_xlfn.IFNA(VLOOKUP(C93,BaseDatos[[#All],[Llave]:[Objetivo Geográfico]],11,0),"-")))</f>
        <v/>
      </c>
      <c r="I93" s="43" t="str">
        <f>IF(C93="","",IF(_xlfn.IFNA(VLOOKUP(C93,BaseDatos[[#All],[Llave]:[Objetivo Geográfico]],12,0),"No encontrado")="","-",_xlfn.IFNA(VLOOKUP(C93,BaseDatos[[#All],[Llave]:[Objetivo Geográfico]],12,0),"-")))</f>
        <v/>
      </c>
      <c r="J93" s="2" t="str">
        <f>IF(C93="","",IF(_xlfn.IFNA(VLOOKUP(C93,BaseDatos[[#All],[Llave]:[Por Definir4]],14,0),"No encontrado")="","-",_xlfn.IFNA(VLOOKUP(C93,BaseDatos[[#All],[Llave]:[Objetivo Geográfico]],14,0),"-")))</f>
        <v/>
      </c>
      <c r="K93" s="2" t="str">
        <f>IF(C93="","",IF(_xlfn.IFNA(VLOOKUP(C93,BaseDatos[[#All],[Llave]:[Por Definir4]],15,0),"No encontrado")="","-",_xlfn.IFNA(VLOOKUP(C93,BaseDatos[[#All],[Llave]:[Objetivo Geográfico]],15,0),"-")))</f>
        <v/>
      </c>
      <c r="L93" s="2" t="str">
        <f>IF(C93="","",IF(_xlfn.IFNA(VLOOKUP(C93,BaseDatos[[#All],[Llave]:[Por Definir4]],16,0),"No encontrado")="","-",_xlfn.IFNA(VLOOKUP(C93,BaseDatos[[#All],[Llave]:[Objetivo Geográfico]],16,0),"-")))</f>
        <v/>
      </c>
      <c r="M93" s="2" t="str">
        <f>IF(C93="","",IF(_xlfn.IFNA(VLOOKUP(C93,BaseDatos[[#All],[Llave]:[Por Definir4]],17,0),"No encontrado")="","-",_xlfn.IFNA(VLOOKUP(C93,BaseDatos[[#All],[Llave]:[Objetivo Geográfico]],17,0),"-")))</f>
        <v/>
      </c>
    </row>
    <row r="94" spans="1:13" x14ac:dyDescent="0.35">
      <c r="A94" s="44"/>
      <c r="B94" s="46"/>
      <c r="C94" s="44"/>
      <c r="D94" s="46"/>
      <c r="E94" s="43" t="str">
        <f>IF(C94="","",IF(_xlfn.IFNA(VLOOKUP(C94,BaseDatos[[#All],[Llave]:[Objetivo Geográfico]],6,0),"No encontrado")="","-",_xlfn.IFNA(VLOOKUP(C94,BaseDatos[[#All],[Llave]:[Objetivo Geográfico]],6,0),"-")))</f>
        <v/>
      </c>
      <c r="F94" s="45" t="str">
        <f>IF(C94="","",IF(_xlfn.IFNA(VLOOKUP(C94,BaseDatos[[#All],[Llave]:[Por Definir4]],13,0),"No encontrado")="","-",_xlfn.IFNA(VLOOKUP(C94,BaseDatos[[#All],[Llave]:[Por Definir4]],13,0),"-")))</f>
        <v/>
      </c>
      <c r="G94" s="43" t="str">
        <f>IF(C94="","",IF(_xlfn.IFNA(VLOOKUP(C94,BaseDatos[[#All],[Llave]:[Objetivo Geográfico]],2,0),"No disponible en la Base de Datos")="","-",_xlfn.IFNA(VLOOKUP(C94,BaseDatos[[#All],[Llave]:[Objetivo Geográfico]],2,0),"No disponible en la Base de Datos")))</f>
        <v/>
      </c>
      <c r="H94" s="43" t="str">
        <f>IF(C94="","",IF(_xlfn.IFNA(VLOOKUP(C94,BaseDatos[[#All],[Llave]:[Objetivo Geográfico]],11,0),"No encontrado")="","-",_xlfn.IFNA(VLOOKUP(C94,BaseDatos[[#All],[Llave]:[Objetivo Geográfico]],11,0),"-")))</f>
        <v/>
      </c>
      <c r="I94" s="43" t="str">
        <f>IF(C94="","",IF(_xlfn.IFNA(VLOOKUP(C94,BaseDatos[[#All],[Llave]:[Objetivo Geográfico]],12,0),"No encontrado")="","-",_xlfn.IFNA(VLOOKUP(C94,BaseDatos[[#All],[Llave]:[Objetivo Geográfico]],12,0),"-")))</f>
        <v/>
      </c>
      <c r="J94" s="2" t="str">
        <f>IF(C94="","",IF(_xlfn.IFNA(VLOOKUP(C94,BaseDatos[[#All],[Llave]:[Por Definir4]],14,0),"No encontrado")="","-",_xlfn.IFNA(VLOOKUP(C94,BaseDatos[[#All],[Llave]:[Objetivo Geográfico]],14,0),"-")))</f>
        <v/>
      </c>
      <c r="K94" s="2" t="str">
        <f>IF(C94="","",IF(_xlfn.IFNA(VLOOKUP(C94,BaseDatos[[#All],[Llave]:[Por Definir4]],15,0),"No encontrado")="","-",_xlfn.IFNA(VLOOKUP(C94,BaseDatos[[#All],[Llave]:[Objetivo Geográfico]],15,0),"-")))</f>
        <v/>
      </c>
      <c r="L94" s="2" t="str">
        <f>IF(C94="","",IF(_xlfn.IFNA(VLOOKUP(C94,BaseDatos[[#All],[Llave]:[Por Definir4]],16,0),"No encontrado")="","-",_xlfn.IFNA(VLOOKUP(C94,BaseDatos[[#All],[Llave]:[Objetivo Geográfico]],16,0),"-")))</f>
        <v/>
      </c>
      <c r="M94" s="2" t="str">
        <f>IF(C94="","",IF(_xlfn.IFNA(VLOOKUP(C94,BaseDatos[[#All],[Llave]:[Por Definir4]],17,0),"No encontrado")="","-",_xlfn.IFNA(VLOOKUP(C94,BaseDatos[[#All],[Llave]:[Objetivo Geográfico]],17,0),"-")))</f>
        <v/>
      </c>
    </row>
    <row r="95" spans="1:13" x14ac:dyDescent="0.35">
      <c r="A95" s="44"/>
      <c r="B95" s="46"/>
      <c r="C95" s="44"/>
      <c r="D95" s="46"/>
      <c r="E95" s="43" t="str">
        <f>IF(C95="","",IF(_xlfn.IFNA(VLOOKUP(C95,BaseDatos[[#All],[Llave]:[Objetivo Geográfico]],6,0),"No encontrado")="","-",_xlfn.IFNA(VLOOKUP(C95,BaseDatos[[#All],[Llave]:[Objetivo Geográfico]],6,0),"-")))</f>
        <v/>
      </c>
      <c r="F95" s="45" t="str">
        <f>IF(C95="","",IF(_xlfn.IFNA(VLOOKUP(C95,BaseDatos[[#All],[Llave]:[Por Definir4]],13,0),"No encontrado")="","-",_xlfn.IFNA(VLOOKUP(C95,BaseDatos[[#All],[Llave]:[Por Definir4]],13,0),"-")))</f>
        <v/>
      </c>
      <c r="G95" s="43" t="str">
        <f>IF(C95="","",IF(_xlfn.IFNA(VLOOKUP(C95,BaseDatos[[#All],[Llave]:[Objetivo Geográfico]],2,0),"No disponible en la Base de Datos")="","-",_xlfn.IFNA(VLOOKUP(C95,BaseDatos[[#All],[Llave]:[Objetivo Geográfico]],2,0),"No disponible en la Base de Datos")))</f>
        <v/>
      </c>
      <c r="H95" s="43" t="str">
        <f>IF(C95="","",IF(_xlfn.IFNA(VLOOKUP(C95,BaseDatos[[#All],[Llave]:[Objetivo Geográfico]],11,0),"No encontrado")="","-",_xlfn.IFNA(VLOOKUP(C95,BaseDatos[[#All],[Llave]:[Objetivo Geográfico]],11,0),"-")))</f>
        <v/>
      </c>
      <c r="I95" s="43" t="str">
        <f>IF(C95="","",IF(_xlfn.IFNA(VLOOKUP(C95,BaseDatos[[#All],[Llave]:[Objetivo Geográfico]],12,0),"No encontrado")="","-",_xlfn.IFNA(VLOOKUP(C95,BaseDatos[[#All],[Llave]:[Objetivo Geográfico]],12,0),"-")))</f>
        <v/>
      </c>
      <c r="J95" s="2" t="str">
        <f>IF(C95="","",IF(_xlfn.IFNA(VLOOKUP(C95,BaseDatos[[#All],[Llave]:[Por Definir4]],14,0),"No encontrado")="","-",_xlfn.IFNA(VLOOKUP(C95,BaseDatos[[#All],[Llave]:[Objetivo Geográfico]],14,0),"-")))</f>
        <v/>
      </c>
      <c r="K95" s="2" t="str">
        <f>IF(C95="","",IF(_xlfn.IFNA(VLOOKUP(C95,BaseDatos[[#All],[Llave]:[Por Definir4]],15,0),"No encontrado")="","-",_xlfn.IFNA(VLOOKUP(C95,BaseDatos[[#All],[Llave]:[Objetivo Geográfico]],15,0),"-")))</f>
        <v/>
      </c>
      <c r="L95" s="2" t="str">
        <f>IF(C95="","",IF(_xlfn.IFNA(VLOOKUP(C95,BaseDatos[[#All],[Llave]:[Por Definir4]],16,0),"No encontrado")="","-",_xlfn.IFNA(VLOOKUP(C95,BaseDatos[[#All],[Llave]:[Objetivo Geográfico]],16,0),"-")))</f>
        <v/>
      </c>
      <c r="M95" s="2" t="str">
        <f>IF(C95="","",IF(_xlfn.IFNA(VLOOKUP(C95,BaseDatos[[#All],[Llave]:[Por Definir4]],17,0),"No encontrado")="","-",_xlfn.IFNA(VLOOKUP(C95,BaseDatos[[#All],[Llave]:[Objetivo Geográfico]],17,0),"-")))</f>
        <v/>
      </c>
    </row>
    <row r="96" spans="1:13" x14ac:dyDescent="0.35">
      <c r="A96" s="44"/>
      <c r="B96" s="46"/>
      <c r="C96" s="44"/>
      <c r="D96" s="46"/>
      <c r="E96" s="43" t="str">
        <f>IF(C96="","",IF(_xlfn.IFNA(VLOOKUP(C96,BaseDatos[[#All],[Llave]:[Objetivo Geográfico]],6,0),"No encontrado")="","-",_xlfn.IFNA(VLOOKUP(C96,BaseDatos[[#All],[Llave]:[Objetivo Geográfico]],6,0),"-")))</f>
        <v/>
      </c>
      <c r="F96" s="45" t="str">
        <f>IF(C96="","",IF(_xlfn.IFNA(VLOOKUP(C96,BaseDatos[[#All],[Llave]:[Por Definir4]],13,0),"No encontrado")="","-",_xlfn.IFNA(VLOOKUP(C96,BaseDatos[[#All],[Llave]:[Por Definir4]],13,0),"-")))</f>
        <v/>
      </c>
      <c r="G96" s="43" t="str">
        <f>IF(C96="","",IF(_xlfn.IFNA(VLOOKUP(C96,BaseDatos[[#All],[Llave]:[Objetivo Geográfico]],2,0),"No disponible en la Base de Datos")="","-",_xlfn.IFNA(VLOOKUP(C96,BaseDatos[[#All],[Llave]:[Objetivo Geográfico]],2,0),"No disponible en la Base de Datos")))</f>
        <v/>
      </c>
      <c r="H96" s="43" t="str">
        <f>IF(C96="","",IF(_xlfn.IFNA(VLOOKUP(C96,BaseDatos[[#All],[Llave]:[Objetivo Geográfico]],11,0),"No encontrado")="","-",_xlfn.IFNA(VLOOKUP(C96,BaseDatos[[#All],[Llave]:[Objetivo Geográfico]],11,0),"-")))</f>
        <v/>
      </c>
      <c r="I96" s="43" t="str">
        <f>IF(C96="","",IF(_xlfn.IFNA(VLOOKUP(C96,BaseDatos[[#All],[Llave]:[Objetivo Geográfico]],12,0),"No encontrado")="","-",_xlfn.IFNA(VLOOKUP(C96,BaseDatos[[#All],[Llave]:[Objetivo Geográfico]],12,0),"-")))</f>
        <v/>
      </c>
      <c r="J96" s="2" t="str">
        <f>IF(C96="","",IF(_xlfn.IFNA(VLOOKUP(C96,BaseDatos[[#All],[Llave]:[Por Definir4]],14,0),"No encontrado")="","-",_xlfn.IFNA(VLOOKUP(C96,BaseDatos[[#All],[Llave]:[Objetivo Geográfico]],14,0),"-")))</f>
        <v/>
      </c>
      <c r="K96" s="2" t="str">
        <f>IF(C96="","",IF(_xlfn.IFNA(VLOOKUP(C96,BaseDatos[[#All],[Llave]:[Por Definir4]],15,0),"No encontrado")="","-",_xlfn.IFNA(VLOOKUP(C96,BaseDatos[[#All],[Llave]:[Objetivo Geográfico]],15,0),"-")))</f>
        <v/>
      </c>
      <c r="L96" s="2" t="str">
        <f>IF(C96="","",IF(_xlfn.IFNA(VLOOKUP(C96,BaseDatos[[#All],[Llave]:[Por Definir4]],16,0),"No encontrado")="","-",_xlfn.IFNA(VLOOKUP(C96,BaseDatos[[#All],[Llave]:[Objetivo Geográfico]],16,0),"-")))</f>
        <v/>
      </c>
      <c r="M96" s="2" t="str">
        <f>IF(C96="","",IF(_xlfn.IFNA(VLOOKUP(C96,BaseDatos[[#All],[Llave]:[Por Definir4]],17,0),"No encontrado")="","-",_xlfn.IFNA(VLOOKUP(C96,BaseDatos[[#All],[Llave]:[Objetivo Geográfico]],17,0),"-")))</f>
        <v/>
      </c>
    </row>
    <row r="97" spans="1:13" x14ac:dyDescent="0.35">
      <c r="A97" s="44"/>
      <c r="B97" s="46"/>
      <c r="C97" s="44"/>
      <c r="D97" s="46"/>
      <c r="E97" s="43" t="str">
        <f>IF(C97="","",IF(_xlfn.IFNA(VLOOKUP(C97,BaseDatos[[#All],[Llave]:[Objetivo Geográfico]],6,0),"No encontrado")="","-",_xlfn.IFNA(VLOOKUP(C97,BaseDatos[[#All],[Llave]:[Objetivo Geográfico]],6,0),"-")))</f>
        <v/>
      </c>
      <c r="F97" s="45" t="str">
        <f>IF(C97="","",IF(_xlfn.IFNA(VLOOKUP(C97,BaseDatos[[#All],[Llave]:[Por Definir4]],13,0),"No encontrado")="","-",_xlfn.IFNA(VLOOKUP(C97,BaseDatos[[#All],[Llave]:[Por Definir4]],13,0),"-")))</f>
        <v/>
      </c>
      <c r="G97" s="43" t="str">
        <f>IF(C97="","",IF(_xlfn.IFNA(VLOOKUP(C97,BaseDatos[[#All],[Llave]:[Objetivo Geográfico]],2,0),"No disponible en la Base de Datos")="","-",_xlfn.IFNA(VLOOKUP(C97,BaseDatos[[#All],[Llave]:[Objetivo Geográfico]],2,0),"No disponible en la Base de Datos")))</f>
        <v/>
      </c>
      <c r="H97" s="43" t="str">
        <f>IF(C97="","",IF(_xlfn.IFNA(VLOOKUP(C97,BaseDatos[[#All],[Llave]:[Objetivo Geográfico]],11,0),"No encontrado")="","-",_xlfn.IFNA(VLOOKUP(C97,BaseDatos[[#All],[Llave]:[Objetivo Geográfico]],11,0),"-")))</f>
        <v/>
      </c>
      <c r="I97" s="43" t="str">
        <f>IF(C97="","",IF(_xlfn.IFNA(VLOOKUP(C97,BaseDatos[[#All],[Llave]:[Objetivo Geográfico]],12,0),"No encontrado")="","-",_xlfn.IFNA(VLOOKUP(C97,BaseDatos[[#All],[Llave]:[Objetivo Geográfico]],12,0),"-")))</f>
        <v/>
      </c>
      <c r="J97" s="2" t="str">
        <f>IF(C97="","",IF(_xlfn.IFNA(VLOOKUP(C97,BaseDatos[[#All],[Llave]:[Por Definir4]],14,0),"No encontrado")="","-",_xlfn.IFNA(VLOOKUP(C97,BaseDatos[[#All],[Llave]:[Objetivo Geográfico]],14,0),"-")))</f>
        <v/>
      </c>
      <c r="K97" s="2" t="str">
        <f>IF(C97="","",IF(_xlfn.IFNA(VLOOKUP(C97,BaseDatos[[#All],[Llave]:[Por Definir4]],15,0),"No encontrado")="","-",_xlfn.IFNA(VLOOKUP(C97,BaseDatos[[#All],[Llave]:[Objetivo Geográfico]],15,0),"-")))</f>
        <v/>
      </c>
      <c r="L97" s="2" t="str">
        <f>IF(C97="","",IF(_xlfn.IFNA(VLOOKUP(C97,BaseDatos[[#All],[Llave]:[Por Definir4]],16,0),"No encontrado")="","-",_xlfn.IFNA(VLOOKUP(C97,BaseDatos[[#All],[Llave]:[Objetivo Geográfico]],16,0),"-")))</f>
        <v/>
      </c>
      <c r="M97" s="2" t="str">
        <f>IF(C97="","",IF(_xlfn.IFNA(VLOOKUP(C97,BaseDatos[[#All],[Llave]:[Por Definir4]],17,0),"No encontrado")="","-",_xlfn.IFNA(VLOOKUP(C97,BaseDatos[[#All],[Llave]:[Objetivo Geográfico]],17,0),"-")))</f>
        <v/>
      </c>
    </row>
    <row r="98" spans="1:13" x14ac:dyDescent="0.35">
      <c r="A98" s="44"/>
      <c r="B98" s="46"/>
      <c r="C98" s="44"/>
      <c r="D98" s="46"/>
      <c r="E98" s="43" t="str">
        <f>IF(C98="","",IF(_xlfn.IFNA(VLOOKUP(C98,BaseDatos[[#All],[Llave]:[Objetivo Geográfico]],6,0),"No encontrado")="","-",_xlfn.IFNA(VLOOKUP(C98,BaseDatos[[#All],[Llave]:[Objetivo Geográfico]],6,0),"-")))</f>
        <v/>
      </c>
      <c r="F98" s="45" t="str">
        <f>IF(C98="","",IF(_xlfn.IFNA(VLOOKUP(C98,BaseDatos[[#All],[Llave]:[Por Definir4]],13,0),"No encontrado")="","-",_xlfn.IFNA(VLOOKUP(C98,BaseDatos[[#All],[Llave]:[Por Definir4]],13,0),"-")))</f>
        <v/>
      </c>
      <c r="G98" s="43" t="str">
        <f>IF(C98="","",IF(_xlfn.IFNA(VLOOKUP(C98,BaseDatos[[#All],[Llave]:[Objetivo Geográfico]],2,0),"No disponible en la Base de Datos")="","-",_xlfn.IFNA(VLOOKUP(C98,BaseDatos[[#All],[Llave]:[Objetivo Geográfico]],2,0),"No disponible en la Base de Datos")))</f>
        <v/>
      </c>
      <c r="H98" s="43" t="str">
        <f>IF(C98="","",IF(_xlfn.IFNA(VLOOKUP(C98,BaseDatos[[#All],[Llave]:[Objetivo Geográfico]],11,0),"No encontrado")="","-",_xlfn.IFNA(VLOOKUP(C98,BaseDatos[[#All],[Llave]:[Objetivo Geográfico]],11,0),"-")))</f>
        <v/>
      </c>
      <c r="I98" s="43" t="str">
        <f>IF(C98="","",IF(_xlfn.IFNA(VLOOKUP(C98,BaseDatos[[#All],[Llave]:[Objetivo Geográfico]],12,0),"No encontrado")="","-",_xlfn.IFNA(VLOOKUP(C98,BaseDatos[[#All],[Llave]:[Objetivo Geográfico]],12,0),"-")))</f>
        <v/>
      </c>
      <c r="J98" s="2" t="str">
        <f>IF(C98="","",IF(_xlfn.IFNA(VLOOKUP(C98,BaseDatos[[#All],[Llave]:[Por Definir4]],14,0),"No encontrado")="","-",_xlfn.IFNA(VLOOKUP(C98,BaseDatos[[#All],[Llave]:[Objetivo Geográfico]],14,0),"-")))</f>
        <v/>
      </c>
      <c r="K98" s="2" t="str">
        <f>IF(C98="","",IF(_xlfn.IFNA(VLOOKUP(C98,BaseDatos[[#All],[Llave]:[Por Definir4]],15,0),"No encontrado")="","-",_xlfn.IFNA(VLOOKUP(C98,BaseDatos[[#All],[Llave]:[Objetivo Geográfico]],15,0),"-")))</f>
        <v/>
      </c>
      <c r="L98" s="2" t="str">
        <f>IF(C98="","",IF(_xlfn.IFNA(VLOOKUP(C98,BaseDatos[[#All],[Llave]:[Por Definir4]],16,0),"No encontrado")="","-",_xlfn.IFNA(VLOOKUP(C98,BaseDatos[[#All],[Llave]:[Objetivo Geográfico]],16,0),"-")))</f>
        <v/>
      </c>
      <c r="M98" s="2" t="str">
        <f>IF(C98="","",IF(_xlfn.IFNA(VLOOKUP(C98,BaseDatos[[#All],[Llave]:[Por Definir4]],17,0),"No encontrado")="","-",_xlfn.IFNA(VLOOKUP(C98,BaseDatos[[#All],[Llave]:[Objetivo Geográfico]],17,0),"-")))</f>
        <v/>
      </c>
    </row>
    <row r="99" spans="1:13" x14ac:dyDescent="0.35">
      <c r="A99" s="44"/>
      <c r="B99" s="46"/>
      <c r="C99" s="44"/>
      <c r="D99" s="46"/>
      <c r="E99" s="43" t="str">
        <f>IF(C99="","",IF(_xlfn.IFNA(VLOOKUP(C99,BaseDatos[[#All],[Llave]:[Objetivo Geográfico]],6,0),"No encontrado")="","-",_xlfn.IFNA(VLOOKUP(C99,BaseDatos[[#All],[Llave]:[Objetivo Geográfico]],6,0),"-")))</f>
        <v/>
      </c>
      <c r="F99" s="45" t="str">
        <f>IF(C99="","",IF(_xlfn.IFNA(VLOOKUP(C99,BaseDatos[[#All],[Llave]:[Por Definir4]],13,0),"No encontrado")="","-",_xlfn.IFNA(VLOOKUP(C99,BaseDatos[[#All],[Llave]:[Por Definir4]],13,0),"-")))</f>
        <v/>
      </c>
      <c r="G99" s="43" t="str">
        <f>IF(C99="","",IF(_xlfn.IFNA(VLOOKUP(C99,BaseDatos[[#All],[Llave]:[Objetivo Geográfico]],2,0),"No disponible en la Base de Datos")="","-",_xlfn.IFNA(VLOOKUP(C99,BaseDatos[[#All],[Llave]:[Objetivo Geográfico]],2,0),"No disponible en la Base de Datos")))</f>
        <v/>
      </c>
      <c r="H99" s="43" t="str">
        <f>IF(C99="","",IF(_xlfn.IFNA(VLOOKUP(C99,BaseDatos[[#All],[Llave]:[Objetivo Geográfico]],11,0),"No encontrado")="","-",_xlfn.IFNA(VLOOKUP(C99,BaseDatos[[#All],[Llave]:[Objetivo Geográfico]],11,0),"-")))</f>
        <v/>
      </c>
      <c r="I99" s="43" t="str">
        <f>IF(C99="","",IF(_xlfn.IFNA(VLOOKUP(C99,BaseDatos[[#All],[Llave]:[Objetivo Geográfico]],12,0),"No encontrado")="","-",_xlfn.IFNA(VLOOKUP(C99,BaseDatos[[#All],[Llave]:[Objetivo Geográfico]],12,0),"-")))</f>
        <v/>
      </c>
      <c r="J99" s="2" t="str">
        <f>IF(C99="","",IF(_xlfn.IFNA(VLOOKUP(C99,BaseDatos[[#All],[Llave]:[Por Definir4]],14,0),"No encontrado")="","-",_xlfn.IFNA(VLOOKUP(C99,BaseDatos[[#All],[Llave]:[Objetivo Geográfico]],14,0),"-")))</f>
        <v/>
      </c>
      <c r="K99" s="2" t="str">
        <f>IF(C99="","",IF(_xlfn.IFNA(VLOOKUP(C99,BaseDatos[[#All],[Llave]:[Por Definir4]],15,0),"No encontrado")="","-",_xlfn.IFNA(VLOOKUP(C99,BaseDatos[[#All],[Llave]:[Objetivo Geográfico]],15,0),"-")))</f>
        <v/>
      </c>
      <c r="L99" s="2" t="str">
        <f>IF(C99="","",IF(_xlfn.IFNA(VLOOKUP(C99,BaseDatos[[#All],[Llave]:[Por Definir4]],16,0),"No encontrado")="","-",_xlfn.IFNA(VLOOKUP(C99,BaseDatos[[#All],[Llave]:[Objetivo Geográfico]],16,0),"-")))</f>
        <v/>
      </c>
      <c r="M99" s="2" t="str">
        <f>IF(C99="","",IF(_xlfn.IFNA(VLOOKUP(C99,BaseDatos[[#All],[Llave]:[Por Definir4]],17,0),"No encontrado")="","-",_xlfn.IFNA(VLOOKUP(C99,BaseDatos[[#All],[Llave]:[Objetivo Geográfico]],17,0),"-")))</f>
        <v/>
      </c>
    </row>
    <row r="100" spans="1:13" x14ac:dyDescent="0.35">
      <c r="A100" s="44"/>
      <c r="B100" s="46"/>
      <c r="C100" s="44"/>
      <c r="D100" s="46"/>
      <c r="E100" s="43" t="str">
        <f>IF(C100="","",IF(_xlfn.IFNA(VLOOKUP(C100,BaseDatos[[#All],[Llave]:[Objetivo Geográfico]],6,0),"No encontrado")="","-",_xlfn.IFNA(VLOOKUP(C100,BaseDatos[[#All],[Llave]:[Objetivo Geográfico]],6,0),"-")))</f>
        <v/>
      </c>
      <c r="F100" s="45" t="str">
        <f>IF(C100="","",IF(_xlfn.IFNA(VLOOKUP(C100,BaseDatos[[#All],[Llave]:[Por Definir4]],13,0),"No encontrado")="","-",_xlfn.IFNA(VLOOKUP(C100,BaseDatos[[#All],[Llave]:[Por Definir4]],13,0),"-")))</f>
        <v/>
      </c>
      <c r="G100" s="43" t="str">
        <f>IF(C100="","",IF(_xlfn.IFNA(VLOOKUP(C100,BaseDatos[[#All],[Llave]:[Objetivo Geográfico]],2,0),"No disponible en la Base de Datos")="","-",_xlfn.IFNA(VLOOKUP(C100,BaseDatos[[#All],[Llave]:[Objetivo Geográfico]],2,0),"No disponible en la Base de Datos")))</f>
        <v/>
      </c>
      <c r="H100" s="43" t="str">
        <f>IF(C100="","",IF(_xlfn.IFNA(VLOOKUP(C100,BaseDatos[[#All],[Llave]:[Objetivo Geográfico]],11,0),"No encontrado")="","-",_xlfn.IFNA(VLOOKUP(C100,BaseDatos[[#All],[Llave]:[Objetivo Geográfico]],11,0),"-")))</f>
        <v/>
      </c>
      <c r="I100" s="43" t="str">
        <f>IF(C100="","",IF(_xlfn.IFNA(VLOOKUP(C100,BaseDatos[[#All],[Llave]:[Objetivo Geográfico]],12,0),"No encontrado")="","-",_xlfn.IFNA(VLOOKUP(C100,BaseDatos[[#All],[Llave]:[Objetivo Geográfico]],12,0),"-")))</f>
        <v/>
      </c>
      <c r="J100" s="2" t="str">
        <f>IF(C100="","",IF(_xlfn.IFNA(VLOOKUP(C100,BaseDatos[[#All],[Llave]:[Por Definir4]],14,0),"No encontrado")="","-",_xlfn.IFNA(VLOOKUP(C100,BaseDatos[[#All],[Llave]:[Objetivo Geográfico]],14,0),"-")))</f>
        <v/>
      </c>
      <c r="K100" s="2" t="str">
        <f>IF(C100="","",IF(_xlfn.IFNA(VLOOKUP(C100,BaseDatos[[#All],[Llave]:[Por Definir4]],15,0),"No encontrado")="","-",_xlfn.IFNA(VLOOKUP(C100,BaseDatos[[#All],[Llave]:[Objetivo Geográfico]],15,0),"-")))</f>
        <v/>
      </c>
      <c r="L100" s="2" t="str">
        <f>IF(C100="","",IF(_xlfn.IFNA(VLOOKUP(C100,BaseDatos[[#All],[Llave]:[Por Definir4]],16,0),"No encontrado")="","-",_xlfn.IFNA(VLOOKUP(C100,BaseDatos[[#All],[Llave]:[Objetivo Geográfico]],16,0),"-")))</f>
        <v/>
      </c>
      <c r="M100" s="2" t="str">
        <f>IF(C100="","",IF(_xlfn.IFNA(VLOOKUP(C100,BaseDatos[[#All],[Llave]:[Por Definir4]],17,0),"No encontrado")="","-",_xlfn.IFNA(VLOOKUP(C100,BaseDatos[[#All],[Llave]:[Objetivo Geográfico]],17,0),"-")))</f>
        <v/>
      </c>
    </row>
    <row r="101" spans="1:13" x14ac:dyDescent="0.35">
      <c r="A101" s="44"/>
      <c r="B101" s="46"/>
      <c r="C101" s="44"/>
      <c r="D101" s="46"/>
      <c r="E101" s="43" t="str">
        <f>IF(C101="","",IF(_xlfn.IFNA(VLOOKUP(C101,BaseDatos[[#All],[Llave]:[Objetivo Geográfico]],6,0),"No encontrado")="","-",_xlfn.IFNA(VLOOKUP(C101,BaseDatos[[#All],[Llave]:[Objetivo Geográfico]],6,0),"-")))</f>
        <v/>
      </c>
      <c r="F101" s="45" t="str">
        <f>IF(C101="","",IF(_xlfn.IFNA(VLOOKUP(C101,BaseDatos[[#All],[Llave]:[Por Definir4]],13,0),"No encontrado")="","-",_xlfn.IFNA(VLOOKUP(C101,BaseDatos[[#All],[Llave]:[Por Definir4]],13,0),"-")))</f>
        <v/>
      </c>
      <c r="G101" s="43" t="str">
        <f>IF(C101="","",IF(_xlfn.IFNA(VLOOKUP(C101,BaseDatos[[#All],[Llave]:[Objetivo Geográfico]],2,0),"No disponible en la Base de Datos")="","-",_xlfn.IFNA(VLOOKUP(C101,BaseDatos[[#All],[Llave]:[Objetivo Geográfico]],2,0),"No disponible en la Base de Datos")))</f>
        <v/>
      </c>
      <c r="H101" s="43" t="str">
        <f>IF(C101="","",IF(_xlfn.IFNA(VLOOKUP(C101,BaseDatos[[#All],[Llave]:[Objetivo Geográfico]],11,0),"No encontrado")="","-",_xlfn.IFNA(VLOOKUP(C101,BaseDatos[[#All],[Llave]:[Objetivo Geográfico]],11,0),"-")))</f>
        <v/>
      </c>
      <c r="I101" s="43" t="str">
        <f>IF(C101="","",IF(_xlfn.IFNA(VLOOKUP(C101,BaseDatos[[#All],[Llave]:[Objetivo Geográfico]],12,0),"No encontrado")="","-",_xlfn.IFNA(VLOOKUP(C101,BaseDatos[[#All],[Llave]:[Objetivo Geográfico]],12,0),"-")))</f>
        <v/>
      </c>
      <c r="J101" s="2" t="str">
        <f>IF(C101="","",IF(_xlfn.IFNA(VLOOKUP(C101,BaseDatos[[#All],[Llave]:[Por Definir4]],14,0),"No encontrado")="","-",_xlfn.IFNA(VLOOKUP(C101,BaseDatos[[#All],[Llave]:[Objetivo Geográfico]],14,0),"-")))</f>
        <v/>
      </c>
      <c r="K101" s="2" t="str">
        <f>IF(C101="","",IF(_xlfn.IFNA(VLOOKUP(C101,BaseDatos[[#All],[Llave]:[Por Definir4]],15,0),"No encontrado")="","-",_xlfn.IFNA(VLOOKUP(C101,BaseDatos[[#All],[Llave]:[Objetivo Geográfico]],15,0),"-")))</f>
        <v/>
      </c>
      <c r="L101" s="2" t="str">
        <f>IF(C101="","",IF(_xlfn.IFNA(VLOOKUP(C101,BaseDatos[[#All],[Llave]:[Por Definir4]],16,0),"No encontrado")="","-",_xlfn.IFNA(VLOOKUP(C101,BaseDatos[[#All],[Llave]:[Objetivo Geográfico]],16,0),"-")))</f>
        <v/>
      </c>
      <c r="M101" s="2" t="str">
        <f>IF(C101="","",IF(_xlfn.IFNA(VLOOKUP(C101,BaseDatos[[#All],[Llave]:[Por Definir4]],17,0),"No encontrado")="","-",_xlfn.IFNA(VLOOKUP(C101,BaseDatos[[#All],[Llave]:[Objetivo Geográfico]],17,0),"-")))</f>
        <v/>
      </c>
    </row>
    <row r="102" spans="1:13" x14ac:dyDescent="0.35">
      <c r="A102" s="44"/>
      <c r="B102" s="46"/>
      <c r="C102" s="44"/>
      <c r="D102" s="46"/>
      <c r="E102" s="43" t="str">
        <f>IF(C102="","",IF(_xlfn.IFNA(VLOOKUP(C102,BaseDatos[[#All],[Llave]:[Objetivo Geográfico]],6,0),"No encontrado")="","-",_xlfn.IFNA(VLOOKUP(C102,BaseDatos[[#All],[Llave]:[Objetivo Geográfico]],6,0),"-")))</f>
        <v/>
      </c>
      <c r="F102" s="45" t="str">
        <f>IF(C102="","",IF(_xlfn.IFNA(VLOOKUP(C102,BaseDatos[[#All],[Llave]:[Por Definir4]],13,0),"No encontrado")="","-",_xlfn.IFNA(VLOOKUP(C102,BaseDatos[[#All],[Llave]:[Por Definir4]],13,0),"-")))</f>
        <v/>
      </c>
      <c r="G102" s="43" t="str">
        <f>IF(C102="","",IF(_xlfn.IFNA(VLOOKUP(C102,BaseDatos[[#All],[Llave]:[Objetivo Geográfico]],2,0),"No disponible en la Base de Datos")="","-",_xlfn.IFNA(VLOOKUP(C102,BaseDatos[[#All],[Llave]:[Objetivo Geográfico]],2,0),"No disponible en la Base de Datos")))</f>
        <v/>
      </c>
      <c r="H102" s="43" t="str">
        <f>IF(C102="","",IF(_xlfn.IFNA(VLOOKUP(C102,BaseDatos[[#All],[Llave]:[Objetivo Geográfico]],11,0),"No encontrado")="","-",_xlfn.IFNA(VLOOKUP(C102,BaseDatos[[#All],[Llave]:[Objetivo Geográfico]],11,0),"-")))</f>
        <v/>
      </c>
      <c r="I102" s="43" t="str">
        <f>IF(C102="","",IF(_xlfn.IFNA(VLOOKUP(C102,BaseDatos[[#All],[Llave]:[Objetivo Geográfico]],12,0),"No encontrado")="","-",_xlfn.IFNA(VLOOKUP(C102,BaseDatos[[#All],[Llave]:[Objetivo Geográfico]],12,0),"-")))</f>
        <v/>
      </c>
      <c r="J102" s="2" t="str">
        <f>IF(C102="","",IF(_xlfn.IFNA(VLOOKUP(C102,BaseDatos[[#All],[Llave]:[Por Definir4]],14,0),"No encontrado")="","-",_xlfn.IFNA(VLOOKUP(C102,BaseDatos[[#All],[Llave]:[Objetivo Geográfico]],14,0),"-")))</f>
        <v/>
      </c>
      <c r="K102" s="2" t="str">
        <f>IF(C102="","",IF(_xlfn.IFNA(VLOOKUP(C102,BaseDatos[[#All],[Llave]:[Por Definir4]],15,0),"No encontrado")="","-",_xlfn.IFNA(VLOOKUP(C102,BaseDatos[[#All],[Llave]:[Objetivo Geográfico]],15,0),"-")))</f>
        <v/>
      </c>
      <c r="L102" s="2" t="str">
        <f>IF(C102="","",IF(_xlfn.IFNA(VLOOKUP(C102,BaseDatos[[#All],[Llave]:[Por Definir4]],16,0),"No encontrado")="","-",_xlfn.IFNA(VLOOKUP(C102,BaseDatos[[#All],[Llave]:[Objetivo Geográfico]],16,0),"-")))</f>
        <v/>
      </c>
      <c r="M102" s="2" t="str">
        <f>IF(C102="","",IF(_xlfn.IFNA(VLOOKUP(C102,BaseDatos[[#All],[Llave]:[Por Definir4]],17,0),"No encontrado")="","-",_xlfn.IFNA(VLOOKUP(C102,BaseDatos[[#All],[Llave]:[Objetivo Geográfico]],17,0),"-")))</f>
        <v/>
      </c>
    </row>
    <row r="103" spans="1:13" x14ac:dyDescent="0.35">
      <c r="A103" s="44"/>
      <c r="B103" s="46"/>
      <c r="C103" s="44"/>
      <c r="D103" s="46"/>
      <c r="E103" s="43" t="str">
        <f>IF(C103="","",IF(_xlfn.IFNA(VLOOKUP(C103,BaseDatos[[#All],[Llave]:[Objetivo Geográfico]],6,0),"No encontrado")="","-",_xlfn.IFNA(VLOOKUP(C103,BaseDatos[[#All],[Llave]:[Objetivo Geográfico]],6,0),"-")))</f>
        <v/>
      </c>
      <c r="F103" s="45" t="str">
        <f>IF(C103="","",IF(_xlfn.IFNA(VLOOKUP(C103,BaseDatos[[#All],[Llave]:[Por Definir4]],13,0),"No encontrado")="","-",_xlfn.IFNA(VLOOKUP(C103,BaseDatos[[#All],[Llave]:[Por Definir4]],13,0),"-")))</f>
        <v/>
      </c>
      <c r="G103" s="43" t="str">
        <f>IF(C103="","",IF(_xlfn.IFNA(VLOOKUP(C103,BaseDatos[[#All],[Llave]:[Objetivo Geográfico]],2,0),"No disponible en la Base de Datos")="","-",_xlfn.IFNA(VLOOKUP(C103,BaseDatos[[#All],[Llave]:[Objetivo Geográfico]],2,0),"No disponible en la Base de Datos")))</f>
        <v/>
      </c>
      <c r="H103" s="43" t="str">
        <f>IF(C103="","",IF(_xlfn.IFNA(VLOOKUP(C103,BaseDatos[[#All],[Llave]:[Objetivo Geográfico]],11,0),"No encontrado")="","-",_xlfn.IFNA(VLOOKUP(C103,BaseDatos[[#All],[Llave]:[Objetivo Geográfico]],11,0),"-")))</f>
        <v/>
      </c>
      <c r="I103" s="43" t="str">
        <f>IF(C103="","",IF(_xlfn.IFNA(VLOOKUP(C103,BaseDatos[[#All],[Llave]:[Objetivo Geográfico]],12,0),"No encontrado")="","-",_xlfn.IFNA(VLOOKUP(C103,BaseDatos[[#All],[Llave]:[Objetivo Geográfico]],12,0),"-")))</f>
        <v/>
      </c>
      <c r="J103" s="2" t="str">
        <f>IF(C103="","",IF(_xlfn.IFNA(VLOOKUP(C103,BaseDatos[[#All],[Llave]:[Por Definir4]],14,0),"No encontrado")="","-",_xlfn.IFNA(VLOOKUP(C103,BaseDatos[[#All],[Llave]:[Objetivo Geográfico]],14,0),"-")))</f>
        <v/>
      </c>
      <c r="K103" s="2" t="str">
        <f>IF(C103="","",IF(_xlfn.IFNA(VLOOKUP(C103,BaseDatos[[#All],[Llave]:[Por Definir4]],15,0),"No encontrado")="","-",_xlfn.IFNA(VLOOKUP(C103,BaseDatos[[#All],[Llave]:[Objetivo Geográfico]],15,0),"-")))</f>
        <v/>
      </c>
      <c r="L103" s="2" t="str">
        <f>IF(C103="","",IF(_xlfn.IFNA(VLOOKUP(C103,BaseDatos[[#All],[Llave]:[Por Definir4]],16,0),"No encontrado")="","-",_xlfn.IFNA(VLOOKUP(C103,BaseDatos[[#All],[Llave]:[Objetivo Geográfico]],16,0),"-")))</f>
        <v/>
      </c>
      <c r="M103" s="2" t="str">
        <f>IF(C103="","",IF(_xlfn.IFNA(VLOOKUP(C103,BaseDatos[[#All],[Llave]:[Por Definir4]],17,0),"No encontrado")="","-",_xlfn.IFNA(VLOOKUP(C103,BaseDatos[[#All],[Llave]:[Objetivo Geográfico]],17,0),"-")))</f>
        <v/>
      </c>
    </row>
  </sheetData>
  <sheetProtection algorithmName="SHA-512" hashValue="Y9ReT2aMxaOCKH3NM6TeZtP4u6xBj51Nsh6UN/EDbZX9DeWgoNYKbOs7vMySoiixltjjqcv8CT/WGgmzT57jlw==" saltValue="F9b098edRhpXNuuJwZwheA==" spinCount="100000" sheet="1" objects="1" scenarios="1" formatColumns="0" formatRows="0"/>
  <conditionalFormatting sqref="G5:G103">
    <cfRule type="containsText" dxfId="59" priority="1" operator="containsText" text="No disponible en la Base de Datos">
      <formula>NOT(ISERROR(SEARCH("No disponible en la Base de Datos",G5)))</formula>
    </cfRule>
  </conditionalFormatting>
  <pageMargins left="0.7" right="0.7" top="0.75" bottom="0.75" header="0.3" footer="0.3"/>
  <drawing r:id="rId1"/>
  <legacyDrawing r:id="rId2"/>
  <controls>
    <mc:AlternateContent xmlns:mc="http://schemas.openxmlformats.org/markup-compatibility/2006">
      <mc:Choice Requires="x14">
        <control shapeId="38913" r:id="rId3" name="TempCombo">
          <controlPr locked="0" defaultSize="0" autoLine="0" r:id="rId4">
            <anchor moveWithCells="1">
              <from>
                <xdr:col>2</xdr:col>
                <xdr:colOff>0</xdr:colOff>
                <xdr:row>4</xdr:row>
                <xdr:rowOff>0</xdr:rowOff>
              </from>
              <to>
                <xdr:col>3</xdr:col>
                <xdr:colOff>63500</xdr:colOff>
                <xdr:row>5</xdr:row>
                <xdr:rowOff>63500</xdr:rowOff>
              </to>
            </anchor>
          </controlPr>
        </control>
      </mc:Choice>
      <mc:Fallback>
        <control shapeId="38913" r:id="rId3" name="TempCombo"/>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B706BAD0-8226-43DD-BBBA-E85554A3304C}">
          <x14:formula1>
            <xm:f>Parametros!$B$2:$B$4</xm:f>
          </x14:formula1>
          <xm:sqref>A5:A103</xm:sqref>
        </x14:dataValidation>
        <x14:dataValidation type="list" allowBlank="1" showDropDown="1" showInputMessage="1" showErrorMessage="1" xr:uid="{886CC905-F5D5-4F40-B82C-E9BB54295671}">
          <x14:formula1>
            <xm:f>BD!$AH$6:$AH$1001</xm:f>
          </x14:formula1>
          <xm:sqref>C5:C103</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2B8016-E547-4B32-BF83-BC03E886B2EF}">
  <sheetPr codeName="Hoja10"/>
  <dimension ref="A4:M103"/>
  <sheetViews>
    <sheetView showGridLines="0" zoomScale="80" zoomScaleNormal="80" workbookViewId="0"/>
  </sheetViews>
  <sheetFormatPr baseColWidth="10" defaultRowHeight="14.5" x14ac:dyDescent="0.35"/>
  <cols>
    <col min="1" max="1" width="26.6328125" customWidth="1"/>
    <col min="2" max="2" width="29.1796875" customWidth="1"/>
    <col min="3" max="3" width="50.54296875" bestFit="1" customWidth="1"/>
    <col min="6" max="6" width="64.08984375" customWidth="1"/>
    <col min="8" max="8" width="14.08984375" customWidth="1"/>
    <col min="9" max="9" width="13.453125" customWidth="1"/>
    <col min="10" max="13" width="0" hidden="1" customWidth="1"/>
  </cols>
  <sheetData>
    <row r="4" spans="1:13" ht="29" x14ac:dyDescent="0.35">
      <c r="A4" s="33" t="s">
        <v>338</v>
      </c>
      <c r="B4" s="33" t="s">
        <v>35</v>
      </c>
      <c r="C4" s="33" t="str">
        <f>BaseDatos[[#Headers],[Material]]</f>
        <v>Material</v>
      </c>
      <c r="D4" s="33" t="s">
        <v>36</v>
      </c>
      <c r="E4" s="33" t="str">
        <f>BaseDatos[[#Headers],[Unidad]]</f>
        <v>Unidad</v>
      </c>
      <c r="F4" s="33" t="str">
        <f>BaseDatos[[#Headers],[Descripción de Material]]</f>
        <v>Descripción de Material</v>
      </c>
      <c r="G4" s="33" t="s">
        <v>339</v>
      </c>
      <c r="H4" s="33" t="str">
        <f>BaseDatos[[#Headers],[Administrador EPDs]]</f>
        <v>Administrador EPDs</v>
      </c>
      <c r="I4" s="33" t="str">
        <f>BaseDatos[[#Headers],[Objetivo Geográfico]]</f>
        <v>Objetivo Geográfico</v>
      </c>
      <c r="J4" s="33" t="str">
        <f>BaseDatos[[#Headers],[Por Definir]]</f>
        <v>Por Definir</v>
      </c>
      <c r="K4" s="33" t="str">
        <f>BaseDatos[[#Headers],[Por Definir2]]</f>
        <v>Por Definir2</v>
      </c>
      <c r="L4" s="33" t="str">
        <f>BaseDatos[[#Headers],[Por Definir3]]</f>
        <v>Por Definir3</v>
      </c>
      <c r="M4" s="33" t="str">
        <f>BaseDatos[[#Headers],[Por Definir4]]</f>
        <v>Por Definir4</v>
      </c>
    </row>
    <row r="5" spans="1:13" x14ac:dyDescent="0.35">
      <c r="A5" s="44"/>
      <c r="B5" s="46"/>
      <c r="C5" s="44"/>
      <c r="D5" s="46"/>
      <c r="E5" s="43" t="str">
        <f>IF(C5="","",IF(_xlfn.IFNA(VLOOKUP(C5,BaseDatos[[#All],[Llave]:[Objetivo Geográfico]],6,0),"No encontrado")="","-",_xlfn.IFNA(VLOOKUP(C5,BaseDatos[[#All],[Llave]:[Objetivo Geográfico]],6,0),"-")))</f>
        <v/>
      </c>
      <c r="F5" s="45" t="str">
        <f>IF(C5="","",IF(_xlfn.IFNA(VLOOKUP(C5,BaseDatos[[#All],[Llave]:[Por Definir4]],13,0),"No encontrado")="","-",_xlfn.IFNA(VLOOKUP(C5,BaseDatos[[#All],[Llave]:[Por Definir4]],13,0),"-")))</f>
        <v/>
      </c>
      <c r="G5" s="43" t="str">
        <f>IF(C5="","",IF(_xlfn.IFNA(VLOOKUP(C5,BaseDatos[[#All],[Llave]:[Objetivo Geográfico]],2,0),"No disponible en la Base de Datos")="","-",_xlfn.IFNA(VLOOKUP(C5,BaseDatos[[#All],[Llave]:[Objetivo Geográfico]],2,0),"No disponible en la Base de Datos")))</f>
        <v/>
      </c>
      <c r="H5" s="43" t="str">
        <f>IF(C5="","",IF(_xlfn.IFNA(VLOOKUP(C5,BaseDatos[[#All],[Llave]:[Objetivo Geográfico]],11,0),"No encontrado")="","-",_xlfn.IFNA(VLOOKUP(C5,BaseDatos[[#All],[Llave]:[Objetivo Geográfico]],11,0),"-")))</f>
        <v/>
      </c>
      <c r="I5" s="43" t="str">
        <f>IF(C5="","",IF(_xlfn.IFNA(VLOOKUP(C5,BaseDatos[[#All],[Llave]:[Objetivo Geográfico]],12,0),"No encontrado")="","-",_xlfn.IFNA(VLOOKUP(C5,BaseDatos[[#All],[Llave]:[Objetivo Geográfico]],12,0),"-")))</f>
        <v/>
      </c>
      <c r="J5" s="2" t="str">
        <f>IF(C5="","",IF(_xlfn.IFNA(VLOOKUP(C5,BaseDatos[[#All],[Llave]:[Por Definir4]],14,0),"No encontrado")="","-",_xlfn.IFNA(VLOOKUP(C5,BaseDatos[[#All],[Llave]:[Objetivo Geográfico]],14,0),"-")))</f>
        <v/>
      </c>
      <c r="K5" s="2" t="str">
        <f>IF(C5="","",IF(_xlfn.IFNA(VLOOKUP(C5,BaseDatos[[#All],[Llave]:[Por Definir4]],15,0),"No encontrado")="","-",_xlfn.IFNA(VLOOKUP(C5,BaseDatos[[#All],[Llave]:[Objetivo Geográfico]],15,0),"-")))</f>
        <v/>
      </c>
      <c r="L5" s="2" t="str">
        <f>IF(C5="","",IF(_xlfn.IFNA(VLOOKUP(C5,BaseDatos[[#All],[Llave]:[Por Definir4]],16,0),"No encontrado")="","-",_xlfn.IFNA(VLOOKUP(C5,BaseDatos[[#All],[Llave]:[Objetivo Geográfico]],16,0),"-")))</f>
        <v/>
      </c>
      <c r="M5" s="2" t="str">
        <f>IF(C5="","",IF(_xlfn.IFNA(VLOOKUP(C5,BaseDatos[[#All],[Llave]:[Por Definir4]],17,0),"No encontrado")="","-",_xlfn.IFNA(VLOOKUP(C5,BaseDatos[[#All],[Llave]:[Objetivo Geográfico]],17,0),"-")))</f>
        <v/>
      </c>
    </row>
    <row r="6" spans="1:13" x14ac:dyDescent="0.35">
      <c r="A6" s="44"/>
      <c r="B6" s="46"/>
      <c r="C6" s="44"/>
      <c r="D6" s="46"/>
      <c r="E6" s="43" t="str">
        <f>IF(C6="","",IF(_xlfn.IFNA(VLOOKUP(C6,BaseDatos[[#All],[Llave]:[Objetivo Geográfico]],6,0),"No encontrado")="","-",_xlfn.IFNA(VLOOKUP(C6,BaseDatos[[#All],[Llave]:[Objetivo Geográfico]],6,0),"-")))</f>
        <v/>
      </c>
      <c r="F6" s="45" t="str">
        <f>IF(C6="","",IF(_xlfn.IFNA(VLOOKUP(C6,BaseDatos[[#All],[Llave]:[Por Definir4]],13,0),"No encontrado")="","-",_xlfn.IFNA(VLOOKUP(C6,BaseDatos[[#All],[Llave]:[Por Definir4]],13,0),"-")))</f>
        <v/>
      </c>
      <c r="G6" s="43" t="str">
        <f>IF(C6="","",IF(_xlfn.IFNA(VLOOKUP(C6,BaseDatos[[#All],[Llave]:[Objetivo Geográfico]],2,0),"No disponible en la Base de Datos")="","-",_xlfn.IFNA(VLOOKUP(C6,BaseDatos[[#All],[Llave]:[Objetivo Geográfico]],2,0),"No disponible en la Base de Datos")))</f>
        <v/>
      </c>
      <c r="H6" s="43" t="str">
        <f>IF(C6="","",IF(_xlfn.IFNA(VLOOKUP(C6,BaseDatos[[#All],[Llave]:[Objetivo Geográfico]],11,0),"No encontrado")="","-",_xlfn.IFNA(VLOOKUP(C6,BaseDatos[[#All],[Llave]:[Objetivo Geográfico]],11,0),"-")))</f>
        <v/>
      </c>
      <c r="I6" s="43" t="str">
        <f>IF(C6="","",IF(_xlfn.IFNA(VLOOKUP(C6,BaseDatos[[#All],[Llave]:[Objetivo Geográfico]],12,0),"No encontrado")="","-",_xlfn.IFNA(VLOOKUP(C6,BaseDatos[[#All],[Llave]:[Objetivo Geográfico]],12,0),"-")))</f>
        <v/>
      </c>
      <c r="J6" s="2" t="str">
        <f>IF(C6="","",IF(_xlfn.IFNA(VLOOKUP(C6,BaseDatos[[#All],[Llave]:[Por Definir4]],14,0),"No encontrado")="","-",_xlfn.IFNA(VLOOKUP(C6,BaseDatos[[#All],[Llave]:[Objetivo Geográfico]],14,0),"-")))</f>
        <v/>
      </c>
      <c r="K6" s="2" t="str">
        <f>IF(C6="","",IF(_xlfn.IFNA(VLOOKUP(C6,BaseDatos[[#All],[Llave]:[Por Definir4]],15,0),"No encontrado")="","-",_xlfn.IFNA(VLOOKUP(C6,BaseDatos[[#All],[Llave]:[Objetivo Geográfico]],15,0),"-")))</f>
        <v/>
      </c>
      <c r="L6" s="2" t="str">
        <f>IF(C6="","",IF(_xlfn.IFNA(VLOOKUP(C6,BaseDatos[[#All],[Llave]:[Por Definir4]],16,0),"No encontrado")="","-",_xlfn.IFNA(VLOOKUP(C6,BaseDatos[[#All],[Llave]:[Objetivo Geográfico]],16,0),"-")))</f>
        <v/>
      </c>
      <c r="M6" s="2" t="str">
        <f>IF(C6="","",IF(_xlfn.IFNA(VLOOKUP(C6,BaseDatos[[#All],[Llave]:[Por Definir4]],17,0),"No encontrado")="","-",_xlfn.IFNA(VLOOKUP(C6,BaseDatos[[#All],[Llave]:[Objetivo Geográfico]],17,0),"-")))</f>
        <v/>
      </c>
    </row>
    <row r="7" spans="1:13" x14ac:dyDescent="0.35">
      <c r="A7" s="44"/>
      <c r="B7" s="46"/>
      <c r="C7" s="44"/>
      <c r="D7" s="46"/>
      <c r="E7" s="43" t="str">
        <f>IF(C7="","",IF(_xlfn.IFNA(VLOOKUP(C7,BaseDatos[[#All],[Llave]:[Objetivo Geográfico]],6,0),"No encontrado")="","-",_xlfn.IFNA(VLOOKUP(C7,BaseDatos[[#All],[Llave]:[Objetivo Geográfico]],6,0),"-")))</f>
        <v/>
      </c>
      <c r="F7" s="45" t="str">
        <f>IF(C7="","",IF(_xlfn.IFNA(VLOOKUP(C7,BaseDatos[[#All],[Llave]:[Por Definir4]],13,0),"No encontrado")="","-",_xlfn.IFNA(VLOOKUP(C7,BaseDatos[[#All],[Llave]:[Por Definir4]],13,0),"-")))</f>
        <v/>
      </c>
      <c r="G7" s="43" t="str">
        <f>IF(C7="","",IF(_xlfn.IFNA(VLOOKUP(C7,BaseDatos[[#All],[Llave]:[Objetivo Geográfico]],2,0),"No disponible en la Base de Datos")="","-",_xlfn.IFNA(VLOOKUP(C7,BaseDatos[[#All],[Llave]:[Objetivo Geográfico]],2,0),"No disponible en la Base de Datos")))</f>
        <v/>
      </c>
      <c r="H7" s="43" t="str">
        <f>IF(C7="","",IF(_xlfn.IFNA(VLOOKUP(C7,BaseDatos[[#All],[Llave]:[Objetivo Geográfico]],11,0),"No encontrado")="","-",_xlfn.IFNA(VLOOKUP(C7,BaseDatos[[#All],[Llave]:[Objetivo Geográfico]],11,0),"-")))</f>
        <v/>
      </c>
      <c r="I7" s="43" t="str">
        <f>IF(C7="","",IF(_xlfn.IFNA(VLOOKUP(C7,BaseDatos[[#All],[Llave]:[Objetivo Geográfico]],12,0),"No encontrado")="","-",_xlfn.IFNA(VLOOKUP(C7,BaseDatos[[#All],[Llave]:[Objetivo Geográfico]],12,0),"-")))</f>
        <v/>
      </c>
      <c r="J7" s="2" t="str">
        <f>IF(C7="","",IF(_xlfn.IFNA(VLOOKUP(C7,BaseDatos[[#All],[Llave]:[Por Definir4]],14,0),"No encontrado")="","-",_xlfn.IFNA(VLOOKUP(C7,BaseDatos[[#All],[Llave]:[Objetivo Geográfico]],14,0),"-")))</f>
        <v/>
      </c>
      <c r="K7" s="2" t="str">
        <f>IF(C7="","",IF(_xlfn.IFNA(VLOOKUP(C7,BaseDatos[[#All],[Llave]:[Por Definir4]],15,0),"No encontrado")="","-",_xlfn.IFNA(VLOOKUP(C7,BaseDatos[[#All],[Llave]:[Objetivo Geográfico]],15,0),"-")))</f>
        <v/>
      </c>
      <c r="L7" s="2" t="str">
        <f>IF(C7="","",IF(_xlfn.IFNA(VLOOKUP(C7,BaseDatos[[#All],[Llave]:[Por Definir4]],16,0),"No encontrado")="","-",_xlfn.IFNA(VLOOKUP(C7,BaseDatos[[#All],[Llave]:[Objetivo Geográfico]],16,0),"-")))</f>
        <v/>
      </c>
      <c r="M7" s="2" t="str">
        <f>IF(C7="","",IF(_xlfn.IFNA(VLOOKUP(C7,BaseDatos[[#All],[Llave]:[Por Definir4]],17,0),"No encontrado")="","-",_xlfn.IFNA(VLOOKUP(C7,BaseDatos[[#All],[Llave]:[Objetivo Geográfico]],17,0),"-")))</f>
        <v/>
      </c>
    </row>
    <row r="8" spans="1:13" x14ac:dyDescent="0.35">
      <c r="A8" s="44"/>
      <c r="B8" s="46"/>
      <c r="C8" s="44"/>
      <c r="D8" s="46"/>
      <c r="E8" s="43" t="str">
        <f>IF(C8="","",IF(_xlfn.IFNA(VLOOKUP(C8,BaseDatos[[#All],[Llave]:[Objetivo Geográfico]],6,0),"No encontrado")="","-",_xlfn.IFNA(VLOOKUP(C8,BaseDatos[[#All],[Llave]:[Objetivo Geográfico]],6,0),"-")))</f>
        <v/>
      </c>
      <c r="F8" s="45" t="str">
        <f>IF(C8="","",IF(_xlfn.IFNA(VLOOKUP(C8,BaseDatos[[#All],[Llave]:[Por Definir4]],13,0),"No encontrado")="","-",_xlfn.IFNA(VLOOKUP(C8,BaseDatos[[#All],[Llave]:[Por Definir4]],13,0),"-")))</f>
        <v/>
      </c>
      <c r="G8" s="43" t="str">
        <f>IF(C8="","",IF(_xlfn.IFNA(VLOOKUP(C8,BaseDatos[[#All],[Llave]:[Objetivo Geográfico]],2,0),"No disponible en la Base de Datos")="","-",_xlfn.IFNA(VLOOKUP(C8,BaseDatos[[#All],[Llave]:[Objetivo Geográfico]],2,0),"No disponible en la Base de Datos")))</f>
        <v/>
      </c>
      <c r="H8" s="43" t="str">
        <f>IF(C8="","",IF(_xlfn.IFNA(VLOOKUP(C8,BaseDatos[[#All],[Llave]:[Objetivo Geográfico]],11,0),"No encontrado")="","-",_xlfn.IFNA(VLOOKUP(C8,BaseDatos[[#All],[Llave]:[Objetivo Geográfico]],11,0),"-")))</f>
        <v/>
      </c>
      <c r="I8" s="43" t="str">
        <f>IF(C8="","",IF(_xlfn.IFNA(VLOOKUP(C8,BaseDatos[[#All],[Llave]:[Objetivo Geográfico]],12,0),"No encontrado")="","-",_xlfn.IFNA(VLOOKUP(C8,BaseDatos[[#All],[Llave]:[Objetivo Geográfico]],12,0),"-")))</f>
        <v/>
      </c>
      <c r="J8" s="2" t="str">
        <f>IF(C8="","",IF(_xlfn.IFNA(VLOOKUP(C8,BaseDatos[[#All],[Llave]:[Por Definir4]],14,0),"No encontrado")="","-",_xlfn.IFNA(VLOOKUP(C8,BaseDatos[[#All],[Llave]:[Objetivo Geográfico]],14,0),"-")))</f>
        <v/>
      </c>
      <c r="K8" s="2" t="str">
        <f>IF(C8="","",IF(_xlfn.IFNA(VLOOKUP(C8,BaseDatos[[#All],[Llave]:[Por Definir4]],15,0),"No encontrado")="","-",_xlfn.IFNA(VLOOKUP(C8,BaseDatos[[#All],[Llave]:[Objetivo Geográfico]],15,0),"-")))</f>
        <v/>
      </c>
      <c r="L8" s="2" t="str">
        <f>IF(C8="","",IF(_xlfn.IFNA(VLOOKUP(C8,BaseDatos[[#All],[Llave]:[Por Definir4]],16,0),"No encontrado")="","-",_xlfn.IFNA(VLOOKUP(C8,BaseDatos[[#All],[Llave]:[Objetivo Geográfico]],16,0),"-")))</f>
        <v/>
      </c>
      <c r="M8" s="2" t="str">
        <f>IF(C8="","",IF(_xlfn.IFNA(VLOOKUP(C8,BaseDatos[[#All],[Llave]:[Por Definir4]],17,0),"No encontrado")="","-",_xlfn.IFNA(VLOOKUP(C8,BaseDatos[[#All],[Llave]:[Objetivo Geográfico]],17,0),"-")))</f>
        <v/>
      </c>
    </row>
    <row r="9" spans="1:13" x14ac:dyDescent="0.35">
      <c r="A9" s="44"/>
      <c r="B9" s="46"/>
      <c r="C9" s="44"/>
      <c r="D9" s="46"/>
      <c r="E9" s="43" t="str">
        <f>IF(C9="","",IF(_xlfn.IFNA(VLOOKUP(C9,BaseDatos[[#All],[Llave]:[Objetivo Geográfico]],6,0),"No encontrado")="","-",_xlfn.IFNA(VLOOKUP(C9,BaseDatos[[#All],[Llave]:[Objetivo Geográfico]],6,0),"-")))</f>
        <v/>
      </c>
      <c r="F9" s="45" t="str">
        <f>IF(C9="","",IF(_xlfn.IFNA(VLOOKUP(C9,BaseDatos[[#All],[Llave]:[Por Definir4]],13,0),"No encontrado")="","-",_xlfn.IFNA(VLOOKUP(C9,BaseDatos[[#All],[Llave]:[Por Definir4]],13,0),"-")))</f>
        <v/>
      </c>
      <c r="G9" s="43" t="str">
        <f>IF(C9="","",IF(_xlfn.IFNA(VLOOKUP(C9,BaseDatos[[#All],[Llave]:[Objetivo Geográfico]],2,0),"No disponible en la Base de Datos")="","-",_xlfn.IFNA(VLOOKUP(C9,BaseDatos[[#All],[Llave]:[Objetivo Geográfico]],2,0),"No disponible en la Base de Datos")))</f>
        <v/>
      </c>
      <c r="H9" s="43" t="str">
        <f>IF(C9="","",IF(_xlfn.IFNA(VLOOKUP(C9,BaseDatos[[#All],[Llave]:[Objetivo Geográfico]],11,0),"No encontrado")="","-",_xlfn.IFNA(VLOOKUP(C9,BaseDatos[[#All],[Llave]:[Objetivo Geográfico]],11,0),"-")))</f>
        <v/>
      </c>
      <c r="I9" s="43" t="str">
        <f>IF(C9="","",IF(_xlfn.IFNA(VLOOKUP(C9,BaseDatos[[#All],[Llave]:[Objetivo Geográfico]],12,0),"No encontrado")="","-",_xlfn.IFNA(VLOOKUP(C9,BaseDatos[[#All],[Llave]:[Objetivo Geográfico]],12,0),"-")))</f>
        <v/>
      </c>
      <c r="J9" s="2" t="str">
        <f>IF(C9="","",IF(_xlfn.IFNA(VLOOKUP(C9,BaseDatos[[#All],[Llave]:[Por Definir4]],14,0),"No encontrado")="","-",_xlfn.IFNA(VLOOKUP(C9,BaseDatos[[#All],[Llave]:[Objetivo Geográfico]],14,0),"-")))</f>
        <v/>
      </c>
      <c r="K9" s="2" t="str">
        <f>IF(C9="","",IF(_xlfn.IFNA(VLOOKUP(C9,BaseDatos[[#All],[Llave]:[Por Definir4]],15,0),"No encontrado")="","-",_xlfn.IFNA(VLOOKUP(C9,BaseDatos[[#All],[Llave]:[Objetivo Geográfico]],15,0),"-")))</f>
        <v/>
      </c>
      <c r="L9" s="2" t="str">
        <f>IF(C9="","",IF(_xlfn.IFNA(VLOOKUP(C9,BaseDatos[[#All],[Llave]:[Por Definir4]],16,0),"No encontrado")="","-",_xlfn.IFNA(VLOOKUP(C9,BaseDatos[[#All],[Llave]:[Objetivo Geográfico]],16,0),"-")))</f>
        <v/>
      </c>
      <c r="M9" s="2" t="str">
        <f>IF(C9="","",IF(_xlfn.IFNA(VLOOKUP(C9,BaseDatos[[#All],[Llave]:[Por Definir4]],17,0),"No encontrado")="","-",_xlfn.IFNA(VLOOKUP(C9,BaseDatos[[#All],[Llave]:[Objetivo Geográfico]],17,0),"-")))</f>
        <v/>
      </c>
    </row>
    <row r="10" spans="1:13" x14ac:dyDescent="0.35">
      <c r="A10" s="44"/>
      <c r="B10" s="46"/>
      <c r="C10" s="44"/>
      <c r="D10" s="46"/>
      <c r="E10" s="43" t="str">
        <f>IF(C10="","",IF(_xlfn.IFNA(VLOOKUP(C10,BaseDatos[[#All],[Llave]:[Objetivo Geográfico]],6,0),"No encontrado")="","-",_xlfn.IFNA(VLOOKUP(C10,BaseDatos[[#All],[Llave]:[Objetivo Geográfico]],6,0),"-")))</f>
        <v/>
      </c>
      <c r="F10" s="45" t="str">
        <f>IF(C10="","",IF(_xlfn.IFNA(VLOOKUP(C10,BaseDatos[[#All],[Llave]:[Por Definir4]],13,0),"No encontrado")="","-",_xlfn.IFNA(VLOOKUP(C10,BaseDatos[[#All],[Llave]:[Por Definir4]],13,0),"-")))</f>
        <v/>
      </c>
      <c r="G10" s="43" t="str">
        <f>IF(C10="","",IF(_xlfn.IFNA(VLOOKUP(C10,BaseDatos[[#All],[Llave]:[Objetivo Geográfico]],2,0),"No disponible en la Base de Datos")="","-",_xlfn.IFNA(VLOOKUP(C10,BaseDatos[[#All],[Llave]:[Objetivo Geográfico]],2,0),"No disponible en la Base de Datos")))</f>
        <v/>
      </c>
      <c r="H10" s="43" t="str">
        <f>IF(C10="","",IF(_xlfn.IFNA(VLOOKUP(C10,BaseDatos[[#All],[Llave]:[Objetivo Geográfico]],11,0),"No encontrado")="","-",_xlfn.IFNA(VLOOKUP(C10,BaseDatos[[#All],[Llave]:[Objetivo Geográfico]],11,0),"-")))</f>
        <v/>
      </c>
      <c r="I10" s="43" t="str">
        <f>IF(C10="","",IF(_xlfn.IFNA(VLOOKUP(C10,BaseDatos[[#All],[Llave]:[Objetivo Geográfico]],12,0),"No encontrado")="","-",_xlfn.IFNA(VLOOKUP(C10,BaseDatos[[#All],[Llave]:[Objetivo Geográfico]],12,0),"-")))</f>
        <v/>
      </c>
      <c r="J10" s="2" t="str">
        <f>IF(C10="","",IF(_xlfn.IFNA(VLOOKUP(C10,BaseDatos[[#All],[Llave]:[Por Definir4]],14,0),"No encontrado")="","-",_xlfn.IFNA(VLOOKUP(C10,BaseDatos[[#All],[Llave]:[Objetivo Geográfico]],14,0),"-")))</f>
        <v/>
      </c>
      <c r="K10" s="2" t="str">
        <f>IF(C10="","",IF(_xlfn.IFNA(VLOOKUP(C10,BaseDatos[[#All],[Llave]:[Por Definir4]],15,0),"No encontrado")="","-",_xlfn.IFNA(VLOOKUP(C10,BaseDatos[[#All],[Llave]:[Objetivo Geográfico]],15,0),"-")))</f>
        <v/>
      </c>
      <c r="L10" s="2" t="str">
        <f>IF(C10="","",IF(_xlfn.IFNA(VLOOKUP(C10,BaseDatos[[#All],[Llave]:[Por Definir4]],16,0),"No encontrado")="","-",_xlfn.IFNA(VLOOKUP(C10,BaseDatos[[#All],[Llave]:[Objetivo Geográfico]],16,0),"-")))</f>
        <v/>
      </c>
      <c r="M10" s="2" t="str">
        <f>IF(C10="","",IF(_xlfn.IFNA(VLOOKUP(C10,BaseDatos[[#All],[Llave]:[Por Definir4]],17,0),"No encontrado")="","-",_xlfn.IFNA(VLOOKUP(C10,BaseDatos[[#All],[Llave]:[Objetivo Geográfico]],17,0),"-")))</f>
        <v/>
      </c>
    </row>
    <row r="11" spans="1:13" x14ac:dyDescent="0.35">
      <c r="A11" s="44"/>
      <c r="B11" s="46"/>
      <c r="C11" s="44"/>
      <c r="D11" s="46"/>
      <c r="E11" s="43" t="str">
        <f>IF(C11="","",IF(_xlfn.IFNA(VLOOKUP(C11,BaseDatos[[#All],[Llave]:[Objetivo Geográfico]],6,0),"No encontrado")="","-",_xlfn.IFNA(VLOOKUP(C11,BaseDatos[[#All],[Llave]:[Objetivo Geográfico]],6,0),"-")))</f>
        <v/>
      </c>
      <c r="F11" s="45" t="str">
        <f>IF(C11="","",IF(_xlfn.IFNA(VLOOKUP(C11,BaseDatos[[#All],[Llave]:[Por Definir4]],13,0),"No encontrado")="","-",_xlfn.IFNA(VLOOKUP(C11,BaseDatos[[#All],[Llave]:[Por Definir4]],13,0),"-")))</f>
        <v/>
      </c>
      <c r="G11" s="43" t="str">
        <f>IF(C11="","",IF(_xlfn.IFNA(VLOOKUP(C11,BaseDatos[[#All],[Llave]:[Objetivo Geográfico]],2,0),"No disponible en la Base de Datos")="","-",_xlfn.IFNA(VLOOKUP(C11,BaseDatos[[#All],[Llave]:[Objetivo Geográfico]],2,0),"No disponible en la Base de Datos")))</f>
        <v/>
      </c>
      <c r="H11" s="43" t="str">
        <f>IF(C11="","",IF(_xlfn.IFNA(VLOOKUP(C11,BaseDatos[[#All],[Llave]:[Objetivo Geográfico]],11,0),"No encontrado")="","-",_xlfn.IFNA(VLOOKUP(C11,BaseDatos[[#All],[Llave]:[Objetivo Geográfico]],11,0),"-")))</f>
        <v/>
      </c>
      <c r="I11" s="43" t="str">
        <f>IF(C11="","",IF(_xlfn.IFNA(VLOOKUP(C11,BaseDatos[[#All],[Llave]:[Objetivo Geográfico]],12,0),"No encontrado")="","-",_xlfn.IFNA(VLOOKUP(C11,BaseDatos[[#All],[Llave]:[Objetivo Geográfico]],12,0),"-")))</f>
        <v/>
      </c>
      <c r="J11" s="2" t="str">
        <f>IF(C11="","",IF(_xlfn.IFNA(VLOOKUP(C11,BaseDatos[[#All],[Llave]:[Por Definir4]],14,0),"No encontrado")="","-",_xlfn.IFNA(VLOOKUP(C11,BaseDatos[[#All],[Llave]:[Objetivo Geográfico]],14,0),"-")))</f>
        <v/>
      </c>
      <c r="K11" s="2" t="str">
        <f>IF(C11="","",IF(_xlfn.IFNA(VLOOKUP(C11,BaseDatos[[#All],[Llave]:[Por Definir4]],15,0),"No encontrado")="","-",_xlfn.IFNA(VLOOKUP(C11,BaseDatos[[#All],[Llave]:[Objetivo Geográfico]],15,0),"-")))</f>
        <v/>
      </c>
      <c r="L11" s="2" t="str">
        <f>IF(C11="","",IF(_xlfn.IFNA(VLOOKUP(C11,BaseDatos[[#All],[Llave]:[Por Definir4]],16,0),"No encontrado")="","-",_xlfn.IFNA(VLOOKUP(C11,BaseDatos[[#All],[Llave]:[Objetivo Geográfico]],16,0),"-")))</f>
        <v/>
      </c>
      <c r="M11" s="2" t="str">
        <f>IF(C11="","",IF(_xlfn.IFNA(VLOOKUP(C11,BaseDatos[[#All],[Llave]:[Por Definir4]],17,0),"No encontrado")="","-",_xlfn.IFNA(VLOOKUP(C11,BaseDatos[[#All],[Llave]:[Objetivo Geográfico]],17,0),"-")))</f>
        <v/>
      </c>
    </row>
    <row r="12" spans="1:13" x14ac:dyDescent="0.35">
      <c r="A12" s="44"/>
      <c r="B12" s="46"/>
      <c r="C12" s="44"/>
      <c r="D12" s="46"/>
      <c r="E12" s="43" t="str">
        <f>IF(C12="","",IF(_xlfn.IFNA(VLOOKUP(C12,BaseDatos[[#All],[Llave]:[Objetivo Geográfico]],6,0),"No encontrado")="","-",_xlfn.IFNA(VLOOKUP(C12,BaseDatos[[#All],[Llave]:[Objetivo Geográfico]],6,0),"-")))</f>
        <v/>
      </c>
      <c r="F12" s="45" t="str">
        <f>IF(C12="","",IF(_xlfn.IFNA(VLOOKUP(C12,BaseDatos[[#All],[Llave]:[Por Definir4]],13,0),"No encontrado")="","-",_xlfn.IFNA(VLOOKUP(C12,BaseDatos[[#All],[Llave]:[Por Definir4]],13,0),"-")))</f>
        <v/>
      </c>
      <c r="G12" s="43" t="str">
        <f>IF(C12="","",IF(_xlfn.IFNA(VLOOKUP(C12,BaseDatos[[#All],[Llave]:[Objetivo Geográfico]],2,0),"No disponible en la Base de Datos")="","-",_xlfn.IFNA(VLOOKUP(C12,BaseDatos[[#All],[Llave]:[Objetivo Geográfico]],2,0),"No disponible en la Base de Datos")))</f>
        <v/>
      </c>
      <c r="H12" s="43" t="str">
        <f>IF(C12="","",IF(_xlfn.IFNA(VLOOKUP(C12,BaseDatos[[#All],[Llave]:[Objetivo Geográfico]],11,0),"No encontrado")="","-",_xlfn.IFNA(VLOOKUP(C12,BaseDatos[[#All],[Llave]:[Objetivo Geográfico]],11,0),"-")))</f>
        <v/>
      </c>
      <c r="I12" s="43" t="str">
        <f>IF(C12="","",IF(_xlfn.IFNA(VLOOKUP(C12,BaseDatos[[#All],[Llave]:[Objetivo Geográfico]],12,0),"No encontrado")="","-",_xlfn.IFNA(VLOOKUP(C12,BaseDatos[[#All],[Llave]:[Objetivo Geográfico]],12,0),"-")))</f>
        <v/>
      </c>
      <c r="J12" s="2" t="str">
        <f>IF(C12="","",IF(_xlfn.IFNA(VLOOKUP(C12,BaseDatos[[#All],[Llave]:[Por Definir4]],14,0),"No encontrado")="","-",_xlfn.IFNA(VLOOKUP(C12,BaseDatos[[#All],[Llave]:[Objetivo Geográfico]],14,0),"-")))</f>
        <v/>
      </c>
      <c r="K12" s="2" t="str">
        <f>IF(C12="","",IF(_xlfn.IFNA(VLOOKUP(C12,BaseDatos[[#All],[Llave]:[Por Definir4]],15,0),"No encontrado")="","-",_xlfn.IFNA(VLOOKUP(C12,BaseDatos[[#All],[Llave]:[Objetivo Geográfico]],15,0),"-")))</f>
        <v/>
      </c>
      <c r="L12" s="2" t="str">
        <f>IF(C12="","",IF(_xlfn.IFNA(VLOOKUP(C12,BaseDatos[[#All],[Llave]:[Por Definir4]],16,0),"No encontrado")="","-",_xlfn.IFNA(VLOOKUP(C12,BaseDatos[[#All],[Llave]:[Objetivo Geográfico]],16,0),"-")))</f>
        <v/>
      </c>
      <c r="M12" s="2" t="str">
        <f>IF(C12="","",IF(_xlfn.IFNA(VLOOKUP(C12,BaseDatos[[#All],[Llave]:[Por Definir4]],17,0),"No encontrado")="","-",_xlfn.IFNA(VLOOKUP(C12,BaseDatos[[#All],[Llave]:[Objetivo Geográfico]],17,0),"-")))</f>
        <v/>
      </c>
    </row>
    <row r="13" spans="1:13" x14ac:dyDescent="0.35">
      <c r="A13" s="44"/>
      <c r="B13" s="46"/>
      <c r="C13" s="44"/>
      <c r="D13" s="46"/>
      <c r="E13" s="43" t="str">
        <f>IF(C13="","",IF(_xlfn.IFNA(VLOOKUP(C13,BaseDatos[[#All],[Llave]:[Objetivo Geográfico]],6,0),"No encontrado")="","-",_xlfn.IFNA(VLOOKUP(C13,BaseDatos[[#All],[Llave]:[Objetivo Geográfico]],6,0),"-")))</f>
        <v/>
      </c>
      <c r="F13" s="45" t="str">
        <f>IF(C13="","",IF(_xlfn.IFNA(VLOOKUP(C13,BaseDatos[[#All],[Llave]:[Por Definir4]],13,0),"No encontrado")="","-",_xlfn.IFNA(VLOOKUP(C13,BaseDatos[[#All],[Llave]:[Por Definir4]],13,0),"-")))</f>
        <v/>
      </c>
      <c r="G13" s="43" t="str">
        <f>IF(C13="","",IF(_xlfn.IFNA(VLOOKUP(C13,BaseDatos[[#All],[Llave]:[Objetivo Geográfico]],2,0),"No disponible en la Base de Datos")="","-",_xlfn.IFNA(VLOOKUP(C13,BaseDatos[[#All],[Llave]:[Objetivo Geográfico]],2,0),"No disponible en la Base de Datos")))</f>
        <v/>
      </c>
      <c r="H13" s="43" t="str">
        <f>IF(C13="","",IF(_xlfn.IFNA(VLOOKUP(C13,BaseDatos[[#All],[Llave]:[Objetivo Geográfico]],11,0),"No encontrado")="","-",_xlfn.IFNA(VLOOKUP(C13,BaseDatos[[#All],[Llave]:[Objetivo Geográfico]],11,0),"-")))</f>
        <v/>
      </c>
      <c r="I13" s="43" t="str">
        <f>IF(C13="","",IF(_xlfn.IFNA(VLOOKUP(C13,BaseDatos[[#All],[Llave]:[Objetivo Geográfico]],12,0),"No encontrado")="","-",_xlfn.IFNA(VLOOKUP(C13,BaseDatos[[#All],[Llave]:[Objetivo Geográfico]],12,0),"-")))</f>
        <v/>
      </c>
      <c r="J13" s="2" t="str">
        <f>IF(C13="","",IF(_xlfn.IFNA(VLOOKUP(C13,BaseDatos[[#All],[Llave]:[Por Definir4]],14,0),"No encontrado")="","-",_xlfn.IFNA(VLOOKUP(C13,BaseDatos[[#All],[Llave]:[Objetivo Geográfico]],14,0),"-")))</f>
        <v/>
      </c>
      <c r="K13" s="2" t="str">
        <f>IF(C13="","",IF(_xlfn.IFNA(VLOOKUP(C13,BaseDatos[[#All],[Llave]:[Por Definir4]],15,0),"No encontrado")="","-",_xlfn.IFNA(VLOOKUP(C13,BaseDatos[[#All],[Llave]:[Objetivo Geográfico]],15,0),"-")))</f>
        <v/>
      </c>
      <c r="L13" s="2" t="str">
        <f>IF(C13="","",IF(_xlfn.IFNA(VLOOKUP(C13,BaseDatos[[#All],[Llave]:[Por Definir4]],16,0),"No encontrado")="","-",_xlfn.IFNA(VLOOKUP(C13,BaseDatos[[#All],[Llave]:[Objetivo Geográfico]],16,0),"-")))</f>
        <v/>
      </c>
      <c r="M13" s="2" t="str">
        <f>IF(C13="","",IF(_xlfn.IFNA(VLOOKUP(C13,BaseDatos[[#All],[Llave]:[Por Definir4]],17,0),"No encontrado")="","-",_xlfn.IFNA(VLOOKUP(C13,BaseDatos[[#All],[Llave]:[Objetivo Geográfico]],17,0),"-")))</f>
        <v/>
      </c>
    </row>
    <row r="14" spans="1:13" x14ac:dyDescent="0.35">
      <c r="A14" s="44"/>
      <c r="B14" s="46"/>
      <c r="C14" s="44"/>
      <c r="D14" s="46"/>
      <c r="E14" s="43" t="str">
        <f>IF(C14="","",IF(_xlfn.IFNA(VLOOKUP(C14,BaseDatos[[#All],[Llave]:[Objetivo Geográfico]],6,0),"No encontrado")="","-",_xlfn.IFNA(VLOOKUP(C14,BaseDatos[[#All],[Llave]:[Objetivo Geográfico]],6,0),"-")))</f>
        <v/>
      </c>
      <c r="F14" s="45" t="str">
        <f>IF(C14="","",IF(_xlfn.IFNA(VLOOKUP(C14,BaseDatos[[#All],[Llave]:[Por Definir4]],13,0),"No encontrado")="","-",_xlfn.IFNA(VLOOKUP(C14,BaseDatos[[#All],[Llave]:[Por Definir4]],13,0),"-")))</f>
        <v/>
      </c>
      <c r="G14" s="43" t="str">
        <f>IF(C14="","",IF(_xlfn.IFNA(VLOOKUP(C14,BaseDatos[[#All],[Llave]:[Objetivo Geográfico]],2,0),"No disponible en la Base de Datos")="","-",_xlfn.IFNA(VLOOKUP(C14,BaseDatos[[#All],[Llave]:[Objetivo Geográfico]],2,0),"No disponible en la Base de Datos")))</f>
        <v/>
      </c>
      <c r="H14" s="43" t="str">
        <f>IF(C14="","",IF(_xlfn.IFNA(VLOOKUP(C14,BaseDatos[[#All],[Llave]:[Objetivo Geográfico]],11,0),"No encontrado")="","-",_xlfn.IFNA(VLOOKUP(C14,BaseDatos[[#All],[Llave]:[Objetivo Geográfico]],11,0),"-")))</f>
        <v/>
      </c>
      <c r="I14" s="43" t="str">
        <f>IF(C14="","",IF(_xlfn.IFNA(VLOOKUP(C14,BaseDatos[[#All],[Llave]:[Objetivo Geográfico]],12,0),"No encontrado")="","-",_xlfn.IFNA(VLOOKUP(C14,BaseDatos[[#All],[Llave]:[Objetivo Geográfico]],12,0),"-")))</f>
        <v/>
      </c>
      <c r="J14" s="2" t="str">
        <f>IF(C14="","",IF(_xlfn.IFNA(VLOOKUP(C14,BaseDatos[[#All],[Llave]:[Por Definir4]],14,0),"No encontrado")="","-",_xlfn.IFNA(VLOOKUP(C14,BaseDatos[[#All],[Llave]:[Objetivo Geográfico]],14,0),"-")))</f>
        <v/>
      </c>
      <c r="K14" s="2" t="str">
        <f>IF(C14="","",IF(_xlfn.IFNA(VLOOKUP(C14,BaseDatos[[#All],[Llave]:[Por Definir4]],15,0),"No encontrado")="","-",_xlfn.IFNA(VLOOKUP(C14,BaseDatos[[#All],[Llave]:[Objetivo Geográfico]],15,0),"-")))</f>
        <v/>
      </c>
      <c r="L14" s="2" t="str">
        <f>IF(C14="","",IF(_xlfn.IFNA(VLOOKUP(C14,BaseDatos[[#All],[Llave]:[Por Definir4]],16,0),"No encontrado")="","-",_xlfn.IFNA(VLOOKUP(C14,BaseDatos[[#All],[Llave]:[Objetivo Geográfico]],16,0),"-")))</f>
        <v/>
      </c>
      <c r="M14" s="2" t="str">
        <f>IF(C14="","",IF(_xlfn.IFNA(VLOOKUP(C14,BaseDatos[[#All],[Llave]:[Por Definir4]],17,0),"No encontrado")="","-",_xlfn.IFNA(VLOOKUP(C14,BaseDatos[[#All],[Llave]:[Objetivo Geográfico]],17,0),"-")))</f>
        <v/>
      </c>
    </row>
    <row r="15" spans="1:13" x14ac:dyDescent="0.35">
      <c r="A15" s="44"/>
      <c r="B15" s="46"/>
      <c r="C15" s="44"/>
      <c r="D15" s="46"/>
      <c r="E15" s="43" t="str">
        <f>IF(C15="","",IF(_xlfn.IFNA(VLOOKUP(C15,BaseDatos[[#All],[Llave]:[Objetivo Geográfico]],6,0),"No encontrado")="","-",_xlfn.IFNA(VLOOKUP(C15,BaseDatos[[#All],[Llave]:[Objetivo Geográfico]],6,0),"-")))</f>
        <v/>
      </c>
      <c r="F15" s="45" t="str">
        <f>IF(C15="","",IF(_xlfn.IFNA(VLOOKUP(C15,BaseDatos[[#All],[Llave]:[Por Definir4]],13,0),"No encontrado")="","-",_xlfn.IFNA(VLOOKUP(C15,BaseDatos[[#All],[Llave]:[Por Definir4]],13,0),"-")))</f>
        <v/>
      </c>
      <c r="G15" s="43" t="str">
        <f>IF(C15="","",IF(_xlfn.IFNA(VLOOKUP(C15,BaseDatos[[#All],[Llave]:[Objetivo Geográfico]],2,0),"No disponible en la Base de Datos")="","-",_xlfn.IFNA(VLOOKUP(C15,BaseDatos[[#All],[Llave]:[Objetivo Geográfico]],2,0),"No disponible en la Base de Datos")))</f>
        <v/>
      </c>
      <c r="H15" s="43" t="str">
        <f>IF(C15="","",IF(_xlfn.IFNA(VLOOKUP(C15,BaseDatos[[#All],[Llave]:[Objetivo Geográfico]],11,0),"No encontrado")="","-",_xlfn.IFNA(VLOOKUP(C15,BaseDatos[[#All],[Llave]:[Objetivo Geográfico]],11,0),"-")))</f>
        <v/>
      </c>
      <c r="I15" s="43" t="str">
        <f>IF(C15="","",IF(_xlfn.IFNA(VLOOKUP(C15,BaseDatos[[#All],[Llave]:[Objetivo Geográfico]],12,0),"No encontrado")="","-",_xlfn.IFNA(VLOOKUP(C15,BaseDatos[[#All],[Llave]:[Objetivo Geográfico]],12,0),"-")))</f>
        <v/>
      </c>
      <c r="J15" s="2" t="str">
        <f>IF(C15="","",IF(_xlfn.IFNA(VLOOKUP(C15,BaseDatos[[#All],[Llave]:[Por Definir4]],14,0),"No encontrado")="","-",_xlfn.IFNA(VLOOKUP(C15,BaseDatos[[#All],[Llave]:[Objetivo Geográfico]],14,0),"-")))</f>
        <v/>
      </c>
      <c r="K15" s="2" t="str">
        <f>IF(C15="","",IF(_xlfn.IFNA(VLOOKUP(C15,BaseDatos[[#All],[Llave]:[Por Definir4]],15,0),"No encontrado")="","-",_xlfn.IFNA(VLOOKUP(C15,BaseDatos[[#All],[Llave]:[Objetivo Geográfico]],15,0),"-")))</f>
        <v/>
      </c>
      <c r="L15" s="2" t="str">
        <f>IF(C15="","",IF(_xlfn.IFNA(VLOOKUP(C15,BaseDatos[[#All],[Llave]:[Por Definir4]],16,0),"No encontrado")="","-",_xlfn.IFNA(VLOOKUP(C15,BaseDatos[[#All],[Llave]:[Objetivo Geográfico]],16,0),"-")))</f>
        <v/>
      </c>
      <c r="M15" s="2" t="str">
        <f>IF(C15="","",IF(_xlfn.IFNA(VLOOKUP(C15,BaseDatos[[#All],[Llave]:[Por Definir4]],17,0),"No encontrado")="","-",_xlfn.IFNA(VLOOKUP(C15,BaseDatos[[#All],[Llave]:[Objetivo Geográfico]],17,0),"-")))</f>
        <v/>
      </c>
    </row>
    <row r="16" spans="1:13" x14ac:dyDescent="0.35">
      <c r="A16" s="44"/>
      <c r="B16" s="46"/>
      <c r="C16" s="44"/>
      <c r="D16" s="46"/>
      <c r="E16" s="43" t="str">
        <f>IF(C16="","",IF(_xlfn.IFNA(VLOOKUP(C16,BaseDatos[[#All],[Llave]:[Objetivo Geográfico]],6,0),"No encontrado")="","-",_xlfn.IFNA(VLOOKUP(C16,BaseDatos[[#All],[Llave]:[Objetivo Geográfico]],6,0),"-")))</f>
        <v/>
      </c>
      <c r="F16" s="45" t="str">
        <f>IF(C16="","",IF(_xlfn.IFNA(VLOOKUP(C16,BaseDatos[[#All],[Llave]:[Por Definir4]],13,0),"No encontrado")="","-",_xlfn.IFNA(VLOOKUP(C16,BaseDatos[[#All],[Llave]:[Por Definir4]],13,0),"-")))</f>
        <v/>
      </c>
      <c r="G16" s="43" t="str">
        <f>IF(C16="","",IF(_xlfn.IFNA(VLOOKUP(C16,BaseDatos[[#All],[Llave]:[Objetivo Geográfico]],2,0),"No disponible en la Base de Datos")="","-",_xlfn.IFNA(VLOOKUP(C16,BaseDatos[[#All],[Llave]:[Objetivo Geográfico]],2,0),"No disponible en la Base de Datos")))</f>
        <v/>
      </c>
      <c r="H16" s="43" t="str">
        <f>IF(C16="","",IF(_xlfn.IFNA(VLOOKUP(C16,BaseDatos[[#All],[Llave]:[Objetivo Geográfico]],11,0),"No encontrado")="","-",_xlfn.IFNA(VLOOKUP(C16,BaseDatos[[#All],[Llave]:[Objetivo Geográfico]],11,0),"-")))</f>
        <v/>
      </c>
      <c r="I16" s="43" t="str">
        <f>IF(C16="","",IF(_xlfn.IFNA(VLOOKUP(C16,BaseDatos[[#All],[Llave]:[Objetivo Geográfico]],12,0),"No encontrado")="","-",_xlfn.IFNA(VLOOKUP(C16,BaseDatos[[#All],[Llave]:[Objetivo Geográfico]],12,0),"-")))</f>
        <v/>
      </c>
      <c r="J16" s="2" t="str">
        <f>IF(C16="","",IF(_xlfn.IFNA(VLOOKUP(C16,BaseDatos[[#All],[Llave]:[Por Definir4]],14,0),"No encontrado")="","-",_xlfn.IFNA(VLOOKUP(C16,BaseDatos[[#All],[Llave]:[Objetivo Geográfico]],14,0),"-")))</f>
        <v/>
      </c>
      <c r="K16" s="2" t="str">
        <f>IF(C16="","",IF(_xlfn.IFNA(VLOOKUP(C16,BaseDatos[[#All],[Llave]:[Por Definir4]],15,0),"No encontrado")="","-",_xlfn.IFNA(VLOOKUP(C16,BaseDatos[[#All],[Llave]:[Objetivo Geográfico]],15,0),"-")))</f>
        <v/>
      </c>
      <c r="L16" s="2" t="str">
        <f>IF(C16="","",IF(_xlfn.IFNA(VLOOKUP(C16,BaseDatos[[#All],[Llave]:[Por Definir4]],16,0),"No encontrado")="","-",_xlfn.IFNA(VLOOKUP(C16,BaseDatos[[#All],[Llave]:[Objetivo Geográfico]],16,0),"-")))</f>
        <v/>
      </c>
      <c r="M16" s="2" t="str">
        <f>IF(C16="","",IF(_xlfn.IFNA(VLOOKUP(C16,BaseDatos[[#All],[Llave]:[Por Definir4]],17,0),"No encontrado")="","-",_xlfn.IFNA(VLOOKUP(C16,BaseDatos[[#All],[Llave]:[Objetivo Geográfico]],17,0),"-")))</f>
        <v/>
      </c>
    </row>
    <row r="17" spans="1:13" x14ac:dyDescent="0.35">
      <c r="A17" s="44"/>
      <c r="B17" s="46"/>
      <c r="C17" s="44"/>
      <c r="D17" s="46"/>
      <c r="E17" s="43" t="str">
        <f>IF(C17="","",IF(_xlfn.IFNA(VLOOKUP(C17,BaseDatos[[#All],[Llave]:[Objetivo Geográfico]],6,0),"No encontrado")="","-",_xlfn.IFNA(VLOOKUP(C17,BaseDatos[[#All],[Llave]:[Objetivo Geográfico]],6,0),"-")))</f>
        <v/>
      </c>
      <c r="F17" s="45" t="str">
        <f>IF(C17="","",IF(_xlfn.IFNA(VLOOKUP(C17,BaseDatos[[#All],[Llave]:[Por Definir4]],13,0),"No encontrado")="","-",_xlfn.IFNA(VLOOKUP(C17,BaseDatos[[#All],[Llave]:[Por Definir4]],13,0),"-")))</f>
        <v/>
      </c>
      <c r="G17" s="43" t="str">
        <f>IF(C17="","",IF(_xlfn.IFNA(VLOOKUP(C17,BaseDatos[[#All],[Llave]:[Objetivo Geográfico]],2,0),"No disponible en la Base de Datos")="","-",_xlfn.IFNA(VLOOKUP(C17,BaseDatos[[#All],[Llave]:[Objetivo Geográfico]],2,0),"No disponible en la Base de Datos")))</f>
        <v/>
      </c>
      <c r="H17" s="43" t="str">
        <f>IF(C17="","",IF(_xlfn.IFNA(VLOOKUP(C17,BaseDatos[[#All],[Llave]:[Objetivo Geográfico]],11,0),"No encontrado")="","-",_xlfn.IFNA(VLOOKUP(C17,BaseDatos[[#All],[Llave]:[Objetivo Geográfico]],11,0),"-")))</f>
        <v/>
      </c>
      <c r="I17" s="43" t="str">
        <f>IF(C17="","",IF(_xlfn.IFNA(VLOOKUP(C17,BaseDatos[[#All],[Llave]:[Objetivo Geográfico]],12,0),"No encontrado")="","-",_xlfn.IFNA(VLOOKUP(C17,BaseDatos[[#All],[Llave]:[Objetivo Geográfico]],12,0),"-")))</f>
        <v/>
      </c>
      <c r="J17" s="2" t="str">
        <f>IF(C17="","",IF(_xlfn.IFNA(VLOOKUP(C17,BaseDatos[[#All],[Llave]:[Por Definir4]],14,0),"No encontrado")="","-",_xlfn.IFNA(VLOOKUP(C17,BaseDatos[[#All],[Llave]:[Objetivo Geográfico]],14,0),"-")))</f>
        <v/>
      </c>
      <c r="K17" s="2" t="str">
        <f>IF(C17="","",IF(_xlfn.IFNA(VLOOKUP(C17,BaseDatos[[#All],[Llave]:[Por Definir4]],15,0),"No encontrado")="","-",_xlfn.IFNA(VLOOKUP(C17,BaseDatos[[#All],[Llave]:[Objetivo Geográfico]],15,0),"-")))</f>
        <v/>
      </c>
      <c r="L17" s="2" t="str">
        <f>IF(C17="","",IF(_xlfn.IFNA(VLOOKUP(C17,BaseDatos[[#All],[Llave]:[Por Definir4]],16,0),"No encontrado")="","-",_xlfn.IFNA(VLOOKUP(C17,BaseDatos[[#All],[Llave]:[Objetivo Geográfico]],16,0),"-")))</f>
        <v/>
      </c>
      <c r="M17" s="2" t="str">
        <f>IF(C17="","",IF(_xlfn.IFNA(VLOOKUP(C17,BaseDatos[[#All],[Llave]:[Por Definir4]],17,0),"No encontrado")="","-",_xlfn.IFNA(VLOOKUP(C17,BaseDatos[[#All],[Llave]:[Objetivo Geográfico]],17,0),"-")))</f>
        <v/>
      </c>
    </row>
    <row r="18" spans="1:13" x14ac:dyDescent="0.35">
      <c r="A18" s="44"/>
      <c r="B18" s="46"/>
      <c r="C18" s="44"/>
      <c r="D18" s="46"/>
      <c r="E18" s="43" t="str">
        <f>IF(C18="","",IF(_xlfn.IFNA(VLOOKUP(C18,BaseDatos[[#All],[Llave]:[Objetivo Geográfico]],6,0),"No encontrado")="","-",_xlfn.IFNA(VLOOKUP(C18,BaseDatos[[#All],[Llave]:[Objetivo Geográfico]],6,0),"-")))</f>
        <v/>
      </c>
      <c r="F18" s="45" t="str">
        <f>IF(C18="","",IF(_xlfn.IFNA(VLOOKUP(C18,BaseDatos[[#All],[Llave]:[Por Definir4]],13,0),"No encontrado")="","-",_xlfn.IFNA(VLOOKUP(C18,BaseDatos[[#All],[Llave]:[Por Definir4]],13,0),"-")))</f>
        <v/>
      </c>
      <c r="G18" s="43" t="str">
        <f>IF(C18="","",IF(_xlfn.IFNA(VLOOKUP(C18,BaseDatos[[#All],[Llave]:[Objetivo Geográfico]],2,0),"No disponible en la Base de Datos")="","-",_xlfn.IFNA(VLOOKUP(C18,BaseDatos[[#All],[Llave]:[Objetivo Geográfico]],2,0),"No disponible en la Base de Datos")))</f>
        <v/>
      </c>
      <c r="H18" s="43" t="str">
        <f>IF(C18="","",IF(_xlfn.IFNA(VLOOKUP(C18,BaseDatos[[#All],[Llave]:[Objetivo Geográfico]],11,0),"No encontrado")="","-",_xlfn.IFNA(VLOOKUP(C18,BaseDatos[[#All],[Llave]:[Objetivo Geográfico]],11,0),"-")))</f>
        <v/>
      </c>
      <c r="I18" s="43" t="str">
        <f>IF(C18="","",IF(_xlfn.IFNA(VLOOKUP(C18,BaseDatos[[#All],[Llave]:[Objetivo Geográfico]],12,0),"No encontrado")="","-",_xlfn.IFNA(VLOOKUP(C18,BaseDatos[[#All],[Llave]:[Objetivo Geográfico]],12,0),"-")))</f>
        <v/>
      </c>
      <c r="J18" s="2" t="str">
        <f>IF(C18="","",IF(_xlfn.IFNA(VLOOKUP(C18,BaseDatos[[#All],[Llave]:[Por Definir4]],14,0),"No encontrado")="","-",_xlfn.IFNA(VLOOKUP(C18,BaseDatos[[#All],[Llave]:[Objetivo Geográfico]],14,0),"-")))</f>
        <v/>
      </c>
      <c r="K18" s="2" t="str">
        <f>IF(C18="","",IF(_xlfn.IFNA(VLOOKUP(C18,BaseDatos[[#All],[Llave]:[Por Definir4]],15,0),"No encontrado")="","-",_xlfn.IFNA(VLOOKUP(C18,BaseDatos[[#All],[Llave]:[Objetivo Geográfico]],15,0),"-")))</f>
        <v/>
      </c>
      <c r="L18" s="2" t="str">
        <f>IF(C18="","",IF(_xlfn.IFNA(VLOOKUP(C18,BaseDatos[[#All],[Llave]:[Por Definir4]],16,0),"No encontrado")="","-",_xlfn.IFNA(VLOOKUP(C18,BaseDatos[[#All],[Llave]:[Objetivo Geográfico]],16,0),"-")))</f>
        <v/>
      </c>
      <c r="M18" s="2" t="str">
        <f>IF(C18="","",IF(_xlfn.IFNA(VLOOKUP(C18,BaseDatos[[#All],[Llave]:[Por Definir4]],17,0),"No encontrado")="","-",_xlfn.IFNA(VLOOKUP(C18,BaseDatos[[#All],[Llave]:[Objetivo Geográfico]],17,0),"-")))</f>
        <v/>
      </c>
    </row>
    <row r="19" spans="1:13" x14ac:dyDescent="0.35">
      <c r="A19" s="44"/>
      <c r="B19" s="46"/>
      <c r="C19" s="44"/>
      <c r="D19" s="46"/>
      <c r="E19" s="43" t="str">
        <f>IF(C19="","",IF(_xlfn.IFNA(VLOOKUP(C19,BaseDatos[[#All],[Llave]:[Objetivo Geográfico]],6,0),"No encontrado")="","-",_xlfn.IFNA(VLOOKUP(C19,BaseDatos[[#All],[Llave]:[Objetivo Geográfico]],6,0),"-")))</f>
        <v/>
      </c>
      <c r="F19" s="45" t="str">
        <f>IF(C19="","",IF(_xlfn.IFNA(VLOOKUP(C19,BaseDatos[[#All],[Llave]:[Por Definir4]],13,0),"No encontrado")="","-",_xlfn.IFNA(VLOOKUP(C19,BaseDatos[[#All],[Llave]:[Por Definir4]],13,0),"-")))</f>
        <v/>
      </c>
      <c r="G19" s="43" t="str">
        <f>IF(C19="","",IF(_xlfn.IFNA(VLOOKUP(C19,BaseDatos[[#All],[Llave]:[Objetivo Geográfico]],2,0),"No disponible en la Base de Datos")="","-",_xlfn.IFNA(VLOOKUP(C19,BaseDatos[[#All],[Llave]:[Objetivo Geográfico]],2,0),"No disponible en la Base de Datos")))</f>
        <v/>
      </c>
      <c r="H19" s="43" t="str">
        <f>IF(C19="","",IF(_xlfn.IFNA(VLOOKUP(C19,BaseDatos[[#All],[Llave]:[Objetivo Geográfico]],11,0),"No encontrado")="","-",_xlfn.IFNA(VLOOKUP(C19,BaseDatos[[#All],[Llave]:[Objetivo Geográfico]],11,0),"-")))</f>
        <v/>
      </c>
      <c r="I19" s="43" t="str">
        <f>IF(C19="","",IF(_xlfn.IFNA(VLOOKUP(C19,BaseDatos[[#All],[Llave]:[Objetivo Geográfico]],12,0),"No encontrado")="","-",_xlfn.IFNA(VLOOKUP(C19,BaseDatos[[#All],[Llave]:[Objetivo Geográfico]],12,0),"-")))</f>
        <v/>
      </c>
      <c r="J19" s="2" t="str">
        <f>IF(C19="","",IF(_xlfn.IFNA(VLOOKUP(C19,BaseDatos[[#All],[Llave]:[Por Definir4]],14,0),"No encontrado")="","-",_xlfn.IFNA(VLOOKUP(C19,BaseDatos[[#All],[Llave]:[Objetivo Geográfico]],14,0),"-")))</f>
        <v/>
      </c>
      <c r="K19" s="2" t="str">
        <f>IF(C19="","",IF(_xlfn.IFNA(VLOOKUP(C19,BaseDatos[[#All],[Llave]:[Por Definir4]],15,0),"No encontrado")="","-",_xlfn.IFNA(VLOOKUP(C19,BaseDatos[[#All],[Llave]:[Objetivo Geográfico]],15,0),"-")))</f>
        <v/>
      </c>
      <c r="L19" s="2" t="str">
        <f>IF(C19="","",IF(_xlfn.IFNA(VLOOKUP(C19,BaseDatos[[#All],[Llave]:[Por Definir4]],16,0),"No encontrado")="","-",_xlfn.IFNA(VLOOKUP(C19,BaseDatos[[#All],[Llave]:[Objetivo Geográfico]],16,0),"-")))</f>
        <v/>
      </c>
      <c r="M19" s="2" t="str">
        <f>IF(C19="","",IF(_xlfn.IFNA(VLOOKUP(C19,BaseDatos[[#All],[Llave]:[Por Definir4]],17,0),"No encontrado")="","-",_xlfn.IFNA(VLOOKUP(C19,BaseDatos[[#All],[Llave]:[Objetivo Geográfico]],17,0),"-")))</f>
        <v/>
      </c>
    </row>
    <row r="20" spans="1:13" x14ac:dyDescent="0.35">
      <c r="A20" s="44"/>
      <c r="B20" s="46"/>
      <c r="C20" s="44"/>
      <c r="D20" s="46"/>
      <c r="E20" s="43" t="str">
        <f>IF(C20="","",IF(_xlfn.IFNA(VLOOKUP(C20,BaseDatos[[#All],[Llave]:[Objetivo Geográfico]],6,0),"No encontrado")="","-",_xlfn.IFNA(VLOOKUP(C20,BaseDatos[[#All],[Llave]:[Objetivo Geográfico]],6,0),"-")))</f>
        <v/>
      </c>
      <c r="F20" s="45" t="str">
        <f>IF(C20="","",IF(_xlfn.IFNA(VLOOKUP(C20,BaseDatos[[#All],[Llave]:[Por Definir4]],13,0),"No encontrado")="","-",_xlfn.IFNA(VLOOKUP(C20,BaseDatos[[#All],[Llave]:[Por Definir4]],13,0),"-")))</f>
        <v/>
      </c>
      <c r="G20" s="43" t="str">
        <f>IF(C20="","",IF(_xlfn.IFNA(VLOOKUP(C20,BaseDatos[[#All],[Llave]:[Objetivo Geográfico]],2,0),"No disponible en la Base de Datos")="","-",_xlfn.IFNA(VLOOKUP(C20,BaseDatos[[#All],[Llave]:[Objetivo Geográfico]],2,0),"No disponible en la Base de Datos")))</f>
        <v/>
      </c>
      <c r="H20" s="43" t="str">
        <f>IF(C20="","",IF(_xlfn.IFNA(VLOOKUP(C20,BaseDatos[[#All],[Llave]:[Objetivo Geográfico]],11,0),"No encontrado")="","-",_xlfn.IFNA(VLOOKUP(C20,BaseDatos[[#All],[Llave]:[Objetivo Geográfico]],11,0),"-")))</f>
        <v/>
      </c>
      <c r="I20" s="43" t="str">
        <f>IF(C20="","",IF(_xlfn.IFNA(VLOOKUP(C20,BaseDatos[[#All],[Llave]:[Objetivo Geográfico]],12,0),"No encontrado")="","-",_xlfn.IFNA(VLOOKUP(C20,BaseDatos[[#All],[Llave]:[Objetivo Geográfico]],12,0),"-")))</f>
        <v/>
      </c>
      <c r="J20" s="2" t="str">
        <f>IF(C20="","",IF(_xlfn.IFNA(VLOOKUP(C20,BaseDatos[[#All],[Llave]:[Por Definir4]],14,0),"No encontrado")="","-",_xlfn.IFNA(VLOOKUP(C20,BaseDatos[[#All],[Llave]:[Objetivo Geográfico]],14,0),"-")))</f>
        <v/>
      </c>
      <c r="K20" s="2" t="str">
        <f>IF(C20="","",IF(_xlfn.IFNA(VLOOKUP(C20,BaseDatos[[#All],[Llave]:[Por Definir4]],15,0),"No encontrado")="","-",_xlfn.IFNA(VLOOKUP(C20,BaseDatos[[#All],[Llave]:[Objetivo Geográfico]],15,0),"-")))</f>
        <v/>
      </c>
      <c r="L20" s="2" t="str">
        <f>IF(C20="","",IF(_xlfn.IFNA(VLOOKUP(C20,BaseDatos[[#All],[Llave]:[Por Definir4]],16,0),"No encontrado")="","-",_xlfn.IFNA(VLOOKUP(C20,BaseDatos[[#All],[Llave]:[Objetivo Geográfico]],16,0),"-")))</f>
        <v/>
      </c>
      <c r="M20" s="2" t="str">
        <f>IF(C20="","",IF(_xlfn.IFNA(VLOOKUP(C20,BaseDatos[[#All],[Llave]:[Por Definir4]],17,0),"No encontrado")="","-",_xlfn.IFNA(VLOOKUP(C20,BaseDatos[[#All],[Llave]:[Objetivo Geográfico]],17,0),"-")))</f>
        <v/>
      </c>
    </row>
    <row r="21" spans="1:13" x14ac:dyDescent="0.35">
      <c r="A21" s="44"/>
      <c r="B21" s="46"/>
      <c r="C21" s="44" t="s">
        <v>337</v>
      </c>
      <c r="D21" s="46"/>
      <c r="E21" s="43" t="str">
        <f>IF(C21="","",IF(_xlfn.IFNA(VLOOKUP(C21,BaseDatos[[#All],[Llave]:[Objetivo Geográfico]],6,0),"No encontrado")="","-",_xlfn.IFNA(VLOOKUP(C21,BaseDatos[[#All],[Llave]:[Objetivo Geográfico]],6,0),"-")))</f>
        <v/>
      </c>
      <c r="F21" s="45" t="str">
        <f>IF(C21="","",IF(_xlfn.IFNA(VLOOKUP(C21,BaseDatos[[#All],[Llave]:[Por Definir4]],13,0),"No encontrado")="","-",_xlfn.IFNA(VLOOKUP(C21,BaseDatos[[#All],[Llave]:[Por Definir4]],13,0),"-")))</f>
        <v/>
      </c>
      <c r="G21" s="43" t="str">
        <f>IF(C21="","",IF(_xlfn.IFNA(VLOOKUP(C21,BaseDatos[[#All],[Llave]:[Objetivo Geográfico]],2,0),"No disponible en la Base de Datos")="","-",_xlfn.IFNA(VLOOKUP(C21,BaseDatos[[#All],[Llave]:[Objetivo Geográfico]],2,0),"No disponible en la Base de Datos")))</f>
        <v/>
      </c>
      <c r="H21" s="43" t="str">
        <f>IF(C21="","",IF(_xlfn.IFNA(VLOOKUP(C21,BaseDatos[[#All],[Llave]:[Objetivo Geográfico]],11,0),"No encontrado")="","-",_xlfn.IFNA(VLOOKUP(C21,BaseDatos[[#All],[Llave]:[Objetivo Geográfico]],11,0),"-")))</f>
        <v/>
      </c>
      <c r="I21" s="43" t="str">
        <f>IF(C21="","",IF(_xlfn.IFNA(VLOOKUP(C21,BaseDatos[[#All],[Llave]:[Objetivo Geográfico]],12,0),"No encontrado")="","-",_xlfn.IFNA(VLOOKUP(C21,BaseDatos[[#All],[Llave]:[Objetivo Geográfico]],12,0),"-")))</f>
        <v/>
      </c>
      <c r="J21" s="2" t="str">
        <f>IF(C21="","",IF(_xlfn.IFNA(VLOOKUP(C21,BaseDatos[[#All],[Llave]:[Por Definir4]],14,0),"No encontrado")="","-",_xlfn.IFNA(VLOOKUP(C21,BaseDatos[[#All],[Llave]:[Objetivo Geográfico]],14,0),"-")))</f>
        <v/>
      </c>
      <c r="K21" s="2" t="str">
        <f>IF(C21="","",IF(_xlfn.IFNA(VLOOKUP(C21,BaseDatos[[#All],[Llave]:[Por Definir4]],15,0),"No encontrado")="","-",_xlfn.IFNA(VLOOKUP(C21,BaseDatos[[#All],[Llave]:[Objetivo Geográfico]],15,0),"-")))</f>
        <v/>
      </c>
      <c r="L21" s="2" t="str">
        <f>IF(C21="","",IF(_xlfn.IFNA(VLOOKUP(C21,BaseDatos[[#All],[Llave]:[Por Definir4]],16,0),"No encontrado")="","-",_xlfn.IFNA(VLOOKUP(C21,BaseDatos[[#All],[Llave]:[Objetivo Geográfico]],16,0),"-")))</f>
        <v/>
      </c>
      <c r="M21" s="2" t="str">
        <f>IF(C21="","",IF(_xlfn.IFNA(VLOOKUP(C21,BaseDatos[[#All],[Llave]:[Por Definir4]],17,0),"No encontrado")="","-",_xlfn.IFNA(VLOOKUP(C21,BaseDatos[[#All],[Llave]:[Objetivo Geográfico]],17,0),"-")))</f>
        <v/>
      </c>
    </row>
    <row r="22" spans="1:13" x14ac:dyDescent="0.35">
      <c r="A22" s="44"/>
      <c r="B22" s="46"/>
      <c r="C22" s="44"/>
      <c r="D22" s="46"/>
      <c r="E22" s="43" t="str">
        <f>IF(C22="","",IF(_xlfn.IFNA(VLOOKUP(C22,BaseDatos[[#All],[Llave]:[Objetivo Geográfico]],6,0),"No encontrado")="","-",_xlfn.IFNA(VLOOKUP(C22,BaseDatos[[#All],[Llave]:[Objetivo Geográfico]],6,0),"-")))</f>
        <v/>
      </c>
      <c r="F22" s="45" t="str">
        <f>IF(C22="","",IF(_xlfn.IFNA(VLOOKUP(C22,BaseDatos[[#All],[Llave]:[Por Definir4]],13,0),"No encontrado")="","-",_xlfn.IFNA(VLOOKUP(C22,BaseDatos[[#All],[Llave]:[Por Definir4]],13,0),"-")))</f>
        <v/>
      </c>
      <c r="G22" s="43" t="str">
        <f>IF(C22="","",IF(_xlfn.IFNA(VLOOKUP(C22,BaseDatos[[#All],[Llave]:[Objetivo Geográfico]],2,0),"No disponible en la Base de Datos")="","-",_xlfn.IFNA(VLOOKUP(C22,BaseDatos[[#All],[Llave]:[Objetivo Geográfico]],2,0),"No disponible en la Base de Datos")))</f>
        <v/>
      </c>
      <c r="H22" s="43" t="str">
        <f>IF(C22="","",IF(_xlfn.IFNA(VLOOKUP(C22,BaseDatos[[#All],[Llave]:[Objetivo Geográfico]],11,0),"No encontrado")="","-",_xlfn.IFNA(VLOOKUP(C22,BaseDatos[[#All],[Llave]:[Objetivo Geográfico]],11,0),"-")))</f>
        <v/>
      </c>
      <c r="I22" s="43" t="str">
        <f>IF(C22="","",IF(_xlfn.IFNA(VLOOKUP(C22,BaseDatos[[#All],[Llave]:[Objetivo Geográfico]],12,0),"No encontrado")="","-",_xlfn.IFNA(VLOOKUP(C22,BaseDatos[[#All],[Llave]:[Objetivo Geográfico]],12,0),"-")))</f>
        <v/>
      </c>
      <c r="J22" s="2" t="str">
        <f>IF(C22="","",IF(_xlfn.IFNA(VLOOKUP(C22,BaseDatos[[#All],[Llave]:[Por Definir4]],14,0),"No encontrado")="","-",_xlfn.IFNA(VLOOKUP(C22,BaseDatos[[#All],[Llave]:[Objetivo Geográfico]],14,0),"-")))</f>
        <v/>
      </c>
      <c r="K22" s="2" t="str">
        <f>IF(C22="","",IF(_xlfn.IFNA(VLOOKUP(C22,BaseDatos[[#All],[Llave]:[Por Definir4]],15,0),"No encontrado")="","-",_xlfn.IFNA(VLOOKUP(C22,BaseDatos[[#All],[Llave]:[Objetivo Geográfico]],15,0),"-")))</f>
        <v/>
      </c>
      <c r="L22" s="2" t="str">
        <f>IF(C22="","",IF(_xlfn.IFNA(VLOOKUP(C22,BaseDatos[[#All],[Llave]:[Por Definir4]],16,0),"No encontrado")="","-",_xlfn.IFNA(VLOOKUP(C22,BaseDatos[[#All],[Llave]:[Objetivo Geográfico]],16,0),"-")))</f>
        <v/>
      </c>
      <c r="M22" s="2" t="str">
        <f>IF(C22="","",IF(_xlfn.IFNA(VLOOKUP(C22,BaseDatos[[#All],[Llave]:[Por Definir4]],17,0),"No encontrado")="","-",_xlfn.IFNA(VLOOKUP(C22,BaseDatos[[#All],[Llave]:[Objetivo Geográfico]],17,0),"-")))</f>
        <v/>
      </c>
    </row>
    <row r="23" spans="1:13" x14ac:dyDescent="0.35">
      <c r="A23" s="44"/>
      <c r="B23" s="46"/>
      <c r="C23" s="44"/>
      <c r="D23" s="46"/>
      <c r="E23" s="43" t="str">
        <f>IF(C23="","",IF(_xlfn.IFNA(VLOOKUP(C23,BaseDatos[[#All],[Llave]:[Objetivo Geográfico]],6,0),"No encontrado")="","-",_xlfn.IFNA(VLOOKUP(C23,BaseDatos[[#All],[Llave]:[Objetivo Geográfico]],6,0),"-")))</f>
        <v/>
      </c>
      <c r="F23" s="45" t="str">
        <f>IF(C23="","",IF(_xlfn.IFNA(VLOOKUP(C23,BaseDatos[[#All],[Llave]:[Por Definir4]],13,0),"No encontrado")="","-",_xlfn.IFNA(VLOOKUP(C23,BaseDatos[[#All],[Llave]:[Por Definir4]],13,0),"-")))</f>
        <v/>
      </c>
      <c r="G23" s="43" t="str">
        <f>IF(C23="","",IF(_xlfn.IFNA(VLOOKUP(C23,BaseDatos[[#All],[Llave]:[Objetivo Geográfico]],2,0),"No disponible en la Base de Datos")="","-",_xlfn.IFNA(VLOOKUP(C23,BaseDatos[[#All],[Llave]:[Objetivo Geográfico]],2,0),"No disponible en la Base de Datos")))</f>
        <v/>
      </c>
      <c r="H23" s="43" t="str">
        <f>IF(C23="","",IF(_xlfn.IFNA(VLOOKUP(C23,BaseDatos[[#All],[Llave]:[Objetivo Geográfico]],11,0),"No encontrado")="","-",_xlfn.IFNA(VLOOKUP(C23,BaseDatos[[#All],[Llave]:[Objetivo Geográfico]],11,0),"-")))</f>
        <v/>
      </c>
      <c r="I23" s="43" t="str">
        <f>IF(C23="","",IF(_xlfn.IFNA(VLOOKUP(C23,BaseDatos[[#All],[Llave]:[Objetivo Geográfico]],12,0),"No encontrado")="","-",_xlfn.IFNA(VLOOKUP(C23,BaseDatos[[#All],[Llave]:[Objetivo Geográfico]],12,0),"-")))</f>
        <v/>
      </c>
      <c r="J23" s="2" t="str">
        <f>IF(C23="","",IF(_xlfn.IFNA(VLOOKUP(C23,BaseDatos[[#All],[Llave]:[Por Definir4]],14,0),"No encontrado")="","-",_xlfn.IFNA(VLOOKUP(C23,BaseDatos[[#All],[Llave]:[Objetivo Geográfico]],14,0),"-")))</f>
        <v/>
      </c>
      <c r="K23" s="2" t="str">
        <f>IF(C23="","",IF(_xlfn.IFNA(VLOOKUP(C23,BaseDatos[[#All],[Llave]:[Por Definir4]],15,0),"No encontrado")="","-",_xlfn.IFNA(VLOOKUP(C23,BaseDatos[[#All],[Llave]:[Objetivo Geográfico]],15,0),"-")))</f>
        <v/>
      </c>
      <c r="L23" s="2" t="str">
        <f>IF(C23="","",IF(_xlfn.IFNA(VLOOKUP(C23,BaseDatos[[#All],[Llave]:[Por Definir4]],16,0),"No encontrado")="","-",_xlfn.IFNA(VLOOKUP(C23,BaseDatos[[#All],[Llave]:[Objetivo Geográfico]],16,0),"-")))</f>
        <v/>
      </c>
      <c r="M23" s="2" t="str">
        <f>IF(C23="","",IF(_xlfn.IFNA(VLOOKUP(C23,BaseDatos[[#All],[Llave]:[Por Definir4]],17,0),"No encontrado")="","-",_xlfn.IFNA(VLOOKUP(C23,BaseDatos[[#All],[Llave]:[Objetivo Geográfico]],17,0),"-")))</f>
        <v/>
      </c>
    </row>
    <row r="24" spans="1:13" x14ac:dyDescent="0.35">
      <c r="A24" s="44"/>
      <c r="B24" s="46"/>
      <c r="C24" s="44"/>
      <c r="D24" s="46"/>
      <c r="E24" s="43" t="str">
        <f>IF(C24="","",IF(_xlfn.IFNA(VLOOKUP(C24,BaseDatos[[#All],[Llave]:[Objetivo Geográfico]],6,0),"No encontrado")="","-",_xlfn.IFNA(VLOOKUP(C24,BaseDatos[[#All],[Llave]:[Objetivo Geográfico]],6,0),"-")))</f>
        <v/>
      </c>
      <c r="F24" s="45" t="str">
        <f>IF(C24="","",IF(_xlfn.IFNA(VLOOKUP(C24,BaseDatos[[#All],[Llave]:[Por Definir4]],13,0),"No encontrado")="","-",_xlfn.IFNA(VLOOKUP(C24,BaseDatos[[#All],[Llave]:[Por Definir4]],13,0),"-")))</f>
        <v/>
      </c>
      <c r="G24" s="43" t="str">
        <f>IF(C24="","",IF(_xlfn.IFNA(VLOOKUP(C24,BaseDatos[[#All],[Llave]:[Objetivo Geográfico]],2,0),"No disponible en la Base de Datos")="","-",_xlfn.IFNA(VLOOKUP(C24,BaseDatos[[#All],[Llave]:[Objetivo Geográfico]],2,0),"No disponible en la Base de Datos")))</f>
        <v/>
      </c>
      <c r="H24" s="43" t="str">
        <f>IF(C24="","",IF(_xlfn.IFNA(VLOOKUP(C24,BaseDatos[[#All],[Llave]:[Objetivo Geográfico]],11,0),"No encontrado")="","-",_xlfn.IFNA(VLOOKUP(C24,BaseDatos[[#All],[Llave]:[Objetivo Geográfico]],11,0),"-")))</f>
        <v/>
      </c>
      <c r="I24" s="43" t="str">
        <f>IF(C24="","",IF(_xlfn.IFNA(VLOOKUP(C24,BaseDatos[[#All],[Llave]:[Objetivo Geográfico]],12,0),"No encontrado")="","-",_xlfn.IFNA(VLOOKUP(C24,BaseDatos[[#All],[Llave]:[Objetivo Geográfico]],12,0),"-")))</f>
        <v/>
      </c>
      <c r="J24" s="2" t="str">
        <f>IF(C24="","",IF(_xlfn.IFNA(VLOOKUP(C24,BaseDatos[[#All],[Llave]:[Por Definir4]],14,0),"No encontrado")="","-",_xlfn.IFNA(VLOOKUP(C24,BaseDatos[[#All],[Llave]:[Objetivo Geográfico]],14,0),"-")))</f>
        <v/>
      </c>
      <c r="K24" s="2" t="str">
        <f>IF(C24="","",IF(_xlfn.IFNA(VLOOKUP(C24,BaseDatos[[#All],[Llave]:[Por Definir4]],15,0),"No encontrado")="","-",_xlfn.IFNA(VLOOKUP(C24,BaseDatos[[#All],[Llave]:[Objetivo Geográfico]],15,0),"-")))</f>
        <v/>
      </c>
      <c r="L24" s="2" t="str">
        <f>IF(C24="","",IF(_xlfn.IFNA(VLOOKUP(C24,BaseDatos[[#All],[Llave]:[Por Definir4]],16,0),"No encontrado")="","-",_xlfn.IFNA(VLOOKUP(C24,BaseDatos[[#All],[Llave]:[Objetivo Geográfico]],16,0),"-")))</f>
        <v/>
      </c>
      <c r="M24" s="2" t="str">
        <f>IF(C24="","",IF(_xlfn.IFNA(VLOOKUP(C24,BaseDatos[[#All],[Llave]:[Por Definir4]],17,0),"No encontrado")="","-",_xlfn.IFNA(VLOOKUP(C24,BaseDatos[[#All],[Llave]:[Objetivo Geográfico]],17,0),"-")))</f>
        <v/>
      </c>
    </row>
    <row r="25" spans="1:13" x14ac:dyDescent="0.35">
      <c r="A25" s="44"/>
      <c r="B25" s="46"/>
      <c r="C25" s="44"/>
      <c r="D25" s="46"/>
      <c r="E25" s="43" t="str">
        <f>IF(C25="","",IF(_xlfn.IFNA(VLOOKUP(C25,BaseDatos[[#All],[Llave]:[Objetivo Geográfico]],6,0),"No encontrado")="","-",_xlfn.IFNA(VLOOKUP(C25,BaseDatos[[#All],[Llave]:[Objetivo Geográfico]],6,0),"-")))</f>
        <v/>
      </c>
      <c r="F25" s="45" t="str">
        <f>IF(C25="","",IF(_xlfn.IFNA(VLOOKUP(C25,BaseDatos[[#All],[Llave]:[Por Definir4]],13,0),"No encontrado")="","-",_xlfn.IFNA(VLOOKUP(C25,BaseDatos[[#All],[Llave]:[Por Definir4]],13,0),"-")))</f>
        <v/>
      </c>
      <c r="G25" s="43" t="str">
        <f>IF(C25="","",IF(_xlfn.IFNA(VLOOKUP(C25,BaseDatos[[#All],[Llave]:[Objetivo Geográfico]],2,0),"No disponible en la Base de Datos")="","-",_xlfn.IFNA(VLOOKUP(C25,BaseDatos[[#All],[Llave]:[Objetivo Geográfico]],2,0),"No disponible en la Base de Datos")))</f>
        <v/>
      </c>
      <c r="H25" s="43" t="str">
        <f>IF(C25="","",IF(_xlfn.IFNA(VLOOKUP(C25,BaseDatos[[#All],[Llave]:[Objetivo Geográfico]],11,0),"No encontrado")="","-",_xlfn.IFNA(VLOOKUP(C25,BaseDatos[[#All],[Llave]:[Objetivo Geográfico]],11,0),"-")))</f>
        <v/>
      </c>
      <c r="I25" s="43" t="str">
        <f>IF(C25="","",IF(_xlfn.IFNA(VLOOKUP(C25,BaseDatos[[#All],[Llave]:[Objetivo Geográfico]],12,0),"No encontrado")="","-",_xlfn.IFNA(VLOOKUP(C25,BaseDatos[[#All],[Llave]:[Objetivo Geográfico]],12,0),"-")))</f>
        <v/>
      </c>
      <c r="J25" s="2" t="str">
        <f>IF(C25="","",IF(_xlfn.IFNA(VLOOKUP(C25,BaseDatos[[#All],[Llave]:[Por Definir4]],14,0),"No encontrado")="","-",_xlfn.IFNA(VLOOKUP(C25,BaseDatos[[#All],[Llave]:[Objetivo Geográfico]],14,0),"-")))</f>
        <v/>
      </c>
      <c r="K25" s="2" t="str">
        <f>IF(C25="","",IF(_xlfn.IFNA(VLOOKUP(C25,BaseDatos[[#All],[Llave]:[Por Definir4]],15,0),"No encontrado")="","-",_xlfn.IFNA(VLOOKUP(C25,BaseDatos[[#All],[Llave]:[Objetivo Geográfico]],15,0),"-")))</f>
        <v/>
      </c>
      <c r="L25" s="2" t="str">
        <f>IF(C25="","",IF(_xlfn.IFNA(VLOOKUP(C25,BaseDatos[[#All],[Llave]:[Por Definir4]],16,0),"No encontrado")="","-",_xlfn.IFNA(VLOOKUP(C25,BaseDatos[[#All],[Llave]:[Objetivo Geográfico]],16,0),"-")))</f>
        <v/>
      </c>
      <c r="M25" s="2" t="str">
        <f>IF(C25="","",IF(_xlfn.IFNA(VLOOKUP(C25,BaseDatos[[#All],[Llave]:[Por Definir4]],17,0),"No encontrado")="","-",_xlfn.IFNA(VLOOKUP(C25,BaseDatos[[#All],[Llave]:[Objetivo Geográfico]],17,0),"-")))</f>
        <v/>
      </c>
    </row>
    <row r="26" spans="1:13" x14ac:dyDescent="0.35">
      <c r="A26" s="44"/>
      <c r="B26" s="46"/>
      <c r="C26" s="44"/>
      <c r="D26" s="46"/>
      <c r="E26" s="43" t="str">
        <f>IF(C26="","",IF(_xlfn.IFNA(VLOOKUP(C26,BaseDatos[[#All],[Llave]:[Objetivo Geográfico]],6,0),"No encontrado")="","-",_xlfn.IFNA(VLOOKUP(C26,BaseDatos[[#All],[Llave]:[Objetivo Geográfico]],6,0),"-")))</f>
        <v/>
      </c>
      <c r="F26" s="45" t="str">
        <f>IF(C26="","",IF(_xlfn.IFNA(VLOOKUP(C26,BaseDatos[[#All],[Llave]:[Por Definir4]],13,0),"No encontrado")="","-",_xlfn.IFNA(VLOOKUP(C26,BaseDatos[[#All],[Llave]:[Por Definir4]],13,0),"-")))</f>
        <v/>
      </c>
      <c r="G26" s="43" t="str">
        <f>IF(C26="","",IF(_xlfn.IFNA(VLOOKUP(C26,BaseDatos[[#All],[Llave]:[Objetivo Geográfico]],2,0),"No disponible en la Base de Datos")="","-",_xlfn.IFNA(VLOOKUP(C26,BaseDatos[[#All],[Llave]:[Objetivo Geográfico]],2,0),"No disponible en la Base de Datos")))</f>
        <v/>
      </c>
      <c r="H26" s="43" t="str">
        <f>IF(C26="","",IF(_xlfn.IFNA(VLOOKUP(C26,BaseDatos[[#All],[Llave]:[Objetivo Geográfico]],11,0),"No encontrado")="","-",_xlfn.IFNA(VLOOKUP(C26,BaseDatos[[#All],[Llave]:[Objetivo Geográfico]],11,0),"-")))</f>
        <v/>
      </c>
      <c r="I26" s="43" t="str">
        <f>IF(C26="","",IF(_xlfn.IFNA(VLOOKUP(C26,BaseDatos[[#All],[Llave]:[Objetivo Geográfico]],12,0),"No encontrado")="","-",_xlfn.IFNA(VLOOKUP(C26,BaseDatos[[#All],[Llave]:[Objetivo Geográfico]],12,0),"-")))</f>
        <v/>
      </c>
      <c r="J26" s="2" t="str">
        <f>IF(C26="","",IF(_xlfn.IFNA(VLOOKUP(C26,BaseDatos[[#All],[Llave]:[Por Definir4]],14,0),"No encontrado")="","-",_xlfn.IFNA(VLOOKUP(C26,BaseDatos[[#All],[Llave]:[Objetivo Geográfico]],14,0),"-")))</f>
        <v/>
      </c>
      <c r="K26" s="2" t="str">
        <f>IF(C26="","",IF(_xlfn.IFNA(VLOOKUP(C26,BaseDatos[[#All],[Llave]:[Por Definir4]],15,0),"No encontrado")="","-",_xlfn.IFNA(VLOOKUP(C26,BaseDatos[[#All],[Llave]:[Objetivo Geográfico]],15,0),"-")))</f>
        <v/>
      </c>
      <c r="L26" s="2" t="str">
        <f>IF(C26="","",IF(_xlfn.IFNA(VLOOKUP(C26,BaseDatos[[#All],[Llave]:[Por Definir4]],16,0),"No encontrado")="","-",_xlfn.IFNA(VLOOKUP(C26,BaseDatos[[#All],[Llave]:[Objetivo Geográfico]],16,0),"-")))</f>
        <v/>
      </c>
      <c r="M26" s="2" t="str">
        <f>IF(C26="","",IF(_xlfn.IFNA(VLOOKUP(C26,BaseDatos[[#All],[Llave]:[Por Definir4]],17,0),"No encontrado")="","-",_xlfn.IFNA(VLOOKUP(C26,BaseDatos[[#All],[Llave]:[Objetivo Geográfico]],17,0),"-")))</f>
        <v/>
      </c>
    </row>
    <row r="27" spans="1:13" x14ac:dyDescent="0.35">
      <c r="A27" s="44"/>
      <c r="B27" s="46"/>
      <c r="C27" s="44"/>
      <c r="D27" s="46"/>
      <c r="E27" s="43" t="str">
        <f>IF(C27="","",IF(_xlfn.IFNA(VLOOKUP(C27,BaseDatos[[#All],[Llave]:[Objetivo Geográfico]],6,0),"No encontrado")="","-",_xlfn.IFNA(VLOOKUP(C27,BaseDatos[[#All],[Llave]:[Objetivo Geográfico]],6,0),"-")))</f>
        <v/>
      </c>
      <c r="F27" s="45" t="str">
        <f>IF(C27="","",IF(_xlfn.IFNA(VLOOKUP(C27,BaseDatos[[#All],[Llave]:[Por Definir4]],13,0),"No encontrado")="","-",_xlfn.IFNA(VLOOKUP(C27,BaseDatos[[#All],[Llave]:[Por Definir4]],13,0),"-")))</f>
        <v/>
      </c>
      <c r="G27" s="43" t="str">
        <f>IF(C27="","",IF(_xlfn.IFNA(VLOOKUP(C27,BaseDatos[[#All],[Llave]:[Objetivo Geográfico]],2,0),"No disponible en la Base de Datos")="","-",_xlfn.IFNA(VLOOKUP(C27,BaseDatos[[#All],[Llave]:[Objetivo Geográfico]],2,0),"No disponible en la Base de Datos")))</f>
        <v/>
      </c>
      <c r="H27" s="43" t="str">
        <f>IF(C27="","",IF(_xlfn.IFNA(VLOOKUP(C27,BaseDatos[[#All],[Llave]:[Objetivo Geográfico]],11,0),"No encontrado")="","-",_xlfn.IFNA(VLOOKUP(C27,BaseDatos[[#All],[Llave]:[Objetivo Geográfico]],11,0),"-")))</f>
        <v/>
      </c>
      <c r="I27" s="43" t="str">
        <f>IF(C27="","",IF(_xlfn.IFNA(VLOOKUP(C27,BaseDatos[[#All],[Llave]:[Objetivo Geográfico]],12,0),"No encontrado")="","-",_xlfn.IFNA(VLOOKUP(C27,BaseDatos[[#All],[Llave]:[Objetivo Geográfico]],12,0),"-")))</f>
        <v/>
      </c>
      <c r="J27" s="2" t="str">
        <f>IF(C27="","",IF(_xlfn.IFNA(VLOOKUP(C27,BaseDatos[[#All],[Llave]:[Por Definir4]],14,0),"No encontrado")="","-",_xlfn.IFNA(VLOOKUP(C27,BaseDatos[[#All],[Llave]:[Objetivo Geográfico]],14,0),"-")))</f>
        <v/>
      </c>
      <c r="K27" s="2" t="str">
        <f>IF(C27="","",IF(_xlfn.IFNA(VLOOKUP(C27,BaseDatos[[#All],[Llave]:[Por Definir4]],15,0),"No encontrado")="","-",_xlfn.IFNA(VLOOKUP(C27,BaseDatos[[#All],[Llave]:[Objetivo Geográfico]],15,0),"-")))</f>
        <v/>
      </c>
      <c r="L27" s="2" t="str">
        <f>IF(C27="","",IF(_xlfn.IFNA(VLOOKUP(C27,BaseDatos[[#All],[Llave]:[Por Definir4]],16,0),"No encontrado")="","-",_xlfn.IFNA(VLOOKUP(C27,BaseDatos[[#All],[Llave]:[Objetivo Geográfico]],16,0),"-")))</f>
        <v/>
      </c>
      <c r="M27" s="2" t="str">
        <f>IF(C27="","",IF(_xlfn.IFNA(VLOOKUP(C27,BaseDatos[[#All],[Llave]:[Por Definir4]],17,0),"No encontrado")="","-",_xlfn.IFNA(VLOOKUP(C27,BaseDatos[[#All],[Llave]:[Objetivo Geográfico]],17,0),"-")))</f>
        <v/>
      </c>
    </row>
    <row r="28" spans="1:13" x14ac:dyDescent="0.35">
      <c r="A28" s="44"/>
      <c r="B28" s="46"/>
      <c r="C28" s="44"/>
      <c r="D28" s="46"/>
      <c r="E28" s="43" t="str">
        <f>IF(C28="","",IF(_xlfn.IFNA(VLOOKUP(C28,BaseDatos[[#All],[Llave]:[Objetivo Geográfico]],6,0),"No encontrado")="","-",_xlfn.IFNA(VLOOKUP(C28,BaseDatos[[#All],[Llave]:[Objetivo Geográfico]],6,0),"-")))</f>
        <v/>
      </c>
      <c r="F28" s="45" t="str">
        <f>IF(C28="","",IF(_xlfn.IFNA(VLOOKUP(C28,BaseDatos[[#All],[Llave]:[Por Definir4]],13,0),"No encontrado")="","-",_xlfn.IFNA(VLOOKUP(C28,BaseDatos[[#All],[Llave]:[Por Definir4]],13,0),"-")))</f>
        <v/>
      </c>
      <c r="G28" s="43" t="str">
        <f>IF(C28="","",IF(_xlfn.IFNA(VLOOKUP(C28,BaseDatos[[#All],[Llave]:[Objetivo Geográfico]],2,0),"No disponible en la Base de Datos")="","-",_xlfn.IFNA(VLOOKUP(C28,BaseDatos[[#All],[Llave]:[Objetivo Geográfico]],2,0),"No disponible en la Base de Datos")))</f>
        <v/>
      </c>
      <c r="H28" s="43" t="str">
        <f>IF(C28="","",IF(_xlfn.IFNA(VLOOKUP(C28,BaseDatos[[#All],[Llave]:[Objetivo Geográfico]],11,0),"No encontrado")="","-",_xlfn.IFNA(VLOOKUP(C28,BaseDatos[[#All],[Llave]:[Objetivo Geográfico]],11,0),"-")))</f>
        <v/>
      </c>
      <c r="I28" s="43" t="str">
        <f>IF(C28="","",IF(_xlfn.IFNA(VLOOKUP(C28,BaseDatos[[#All],[Llave]:[Objetivo Geográfico]],12,0),"No encontrado")="","-",_xlfn.IFNA(VLOOKUP(C28,BaseDatos[[#All],[Llave]:[Objetivo Geográfico]],12,0),"-")))</f>
        <v/>
      </c>
      <c r="J28" s="2" t="str">
        <f>IF(C28="","",IF(_xlfn.IFNA(VLOOKUP(C28,BaseDatos[[#All],[Llave]:[Por Definir4]],14,0),"No encontrado")="","-",_xlfn.IFNA(VLOOKUP(C28,BaseDatos[[#All],[Llave]:[Objetivo Geográfico]],14,0),"-")))</f>
        <v/>
      </c>
      <c r="K28" s="2" t="str">
        <f>IF(C28="","",IF(_xlfn.IFNA(VLOOKUP(C28,BaseDatos[[#All],[Llave]:[Por Definir4]],15,0),"No encontrado")="","-",_xlfn.IFNA(VLOOKUP(C28,BaseDatos[[#All],[Llave]:[Objetivo Geográfico]],15,0),"-")))</f>
        <v/>
      </c>
      <c r="L28" s="2" t="str">
        <f>IF(C28="","",IF(_xlfn.IFNA(VLOOKUP(C28,BaseDatos[[#All],[Llave]:[Por Definir4]],16,0),"No encontrado")="","-",_xlfn.IFNA(VLOOKUP(C28,BaseDatos[[#All],[Llave]:[Objetivo Geográfico]],16,0),"-")))</f>
        <v/>
      </c>
      <c r="M28" s="2" t="str">
        <f>IF(C28="","",IF(_xlfn.IFNA(VLOOKUP(C28,BaseDatos[[#All],[Llave]:[Por Definir4]],17,0),"No encontrado")="","-",_xlfn.IFNA(VLOOKUP(C28,BaseDatos[[#All],[Llave]:[Objetivo Geográfico]],17,0),"-")))</f>
        <v/>
      </c>
    </row>
    <row r="29" spans="1:13" x14ac:dyDescent="0.35">
      <c r="A29" s="44"/>
      <c r="B29" s="46"/>
      <c r="C29" s="44"/>
      <c r="D29" s="46"/>
      <c r="E29" s="43" t="str">
        <f>IF(C29="","",IF(_xlfn.IFNA(VLOOKUP(C29,BaseDatos[[#All],[Llave]:[Objetivo Geográfico]],6,0),"No encontrado")="","-",_xlfn.IFNA(VLOOKUP(C29,BaseDatos[[#All],[Llave]:[Objetivo Geográfico]],6,0),"-")))</f>
        <v/>
      </c>
      <c r="F29" s="45" t="str">
        <f>IF(C29="","",IF(_xlfn.IFNA(VLOOKUP(C29,BaseDatos[[#All],[Llave]:[Por Definir4]],13,0),"No encontrado")="","-",_xlfn.IFNA(VLOOKUP(C29,BaseDatos[[#All],[Llave]:[Por Definir4]],13,0),"-")))</f>
        <v/>
      </c>
      <c r="G29" s="43" t="str">
        <f>IF(C29="","",IF(_xlfn.IFNA(VLOOKUP(C29,BaseDatos[[#All],[Llave]:[Objetivo Geográfico]],2,0),"No disponible en la Base de Datos")="","-",_xlfn.IFNA(VLOOKUP(C29,BaseDatos[[#All],[Llave]:[Objetivo Geográfico]],2,0),"No disponible en la Base de Datos")))</f>
        <v/>
      </c>
      <c r="H29" s="43" t="str">
        <f>IF(C29="","",IF(_xlfn.IFNA(VLOOKUP(C29,BaseDatos[[#All],[Llave]:[Objetivo Geográfico]],11,0),"No encontrado")="","-",_xlfn.IFNA(VLOOKUP(C29,BaseDatos[[#All],[Llave]:[Objetivo Geográfico]],11,0),"-")))</f>
        <v/>
      </c>
      <c r="I29" s="43" t="str">
        <f>IF(C29="","",IF(_xlfn.IFNA(VLOOKUP(C29,BaseDatos[[#All],[Llave]:[Objetivo Geográfico]],12,0),"No encontrado")="","-",_xlfn.IFNA(VLOOKUP(C29,BaseDatos[[#All],[Llave]:[Objetivo Geográfico]],12,0),"-")))</f>
        <v/>
      </c>
      <c r="J29" s="2" t="str">
        <f>IF(C29="","",IF(_xlfn.IFNA(VLOOKUP(C29,BaseDatos[[#All],[Llave]:[Por Definir4]],14,0),"No encontrado")="","-",_xlfn.IFNA(VLOOKUP(C29,BaseDatos[[#All],[Llave]:[Objetivo Geográfico]],14,0),"-")))</f>
        <v/>
      </c>
      <c r="K29" s="2" t="str">
        <f>IF(C29="","",IF(_xlfn.IFNA(VLOOKUP(C29,BaseDatos[[#All],[Llave]:[Por Definir4]],15,0),"No encontrado")="","-",_xlfn.IFNA(VLOOKUP(C29,BaseDatos[[#All],[Llave]:[Objetivo Geográfico]],15,0),"-")))</f>
        <v/>
      </c>
      <c r="L29" s="2" t="str">
        <f>IF(C29="","",IF(_xlfn.IFNA(VLOOKUP(C29,BaseDatos[[#All],[Llave]:[Por Definir4]],16,0),"No encontrado")="","-",_xlfn.IFNA(VLOOKUP(C29,BaseDatos[[#All],[Llave]:[Objetivo Geográfico]],16,0),"-")))</f>
        <v/>
      </c>
      <c r="M29" s="2" t="str">
        <f>IF(C29="","",IF(_xlfn.IFNA(VLOOKUP(C29,BaseDatos[[#All],[Llave]:[Por Definir4]],17,0),"No encontrado")="","-",_xlfn.IFNA(VLOOKUP(C29,BaseDatos[[#All],[Llave]:[Objetivo Geográfico]],17,0),"-")))</f>
        <v/>
      </c>
    </row>
    <row r="30" spans="1:13" x14ac:dyDescent="0.35">
      <c r="A30" s="44"/>
      <c r="B30" s="46"/>
      <c r="C30" s="44"/>
      <c r="D30" s="46"/>
      <c r="E30" s="43" t="str">
        <f>IF(C30="","",IF(_xlfn.IFNA(VLOOKUP(C30,BaseDatos[[#All],[Llave]:[Objetivo Geográfico]],6,0),"No encontrado")="","-",_xlfn.IFNA(VLOOKUP(C30,BaseDatos[[#All],[Llave]:[Objetivo Geográfico]],6,0),"-")))</f>
        <v/>
      </c>
      <c r="F30" s="45" t="str">
        <f>IF(C30="","",IF(_xlfn.IFNA(VLOOKUP(C30,BaseDatos[[#All],[Llave]:[Por Definir4]],13,0),"No encontrado")="","-",_xlfn.IFNA(VLOOKUP(C30,BaseDatos[[#All],[Llave]:[Por Definir4]],13,0),"-")))</f>
        <v/>
      </c>
      <c r="G30" s="43" t="str">
        <f>IF(C30="","",IF(_xlfn.IFNA(VLOOKUP(C30,BaseDatos[[#All],[Llave]:[Objetivo Geográfico]],2,0),"No disponible en la Base de Datos")="","-",_xlfn.IFNA(VLOOKUP(C30,BaseDatos[[#All],[Llave]:[Objetivo Geográfico]],2,0),"No disponible en la Base de Datos")))</f>
        <v/>
      </c>
      <c r="H30" s="43" t="str">
        <f>IF(C30="","",IF(_xlfn.IFNA(VLOOKUP(C30,BaseDatos[[#All],[Llave]:[Objetivo Geográfico]],11,0),"No encontrado")="","-",_xlfn.IFNA(VLOOKUP(C30,BaseDatos[[#All],[Llave]:[Objetivo Geográfico]],11,0),"-")))</f>
        <v/>
      </c>
      <c r="I30" s="43" t="str">
        <f>IF(C30="","",IF(_xlfn.IFNA(VLOOKUP(C30,BaseDatos[[#All],[Llave]:[Objetivo Geográfico]],12,0),"No encontrado")="","-",_xlfn.IFNA(VLOOKUP(C30,BaseDatos[[#All],[Llave]:[Objetivo Geográfico]],12,0),"-")))</f>
        <v/>
      </c>
      <c r="J30" s="2" t="str">
        <f>IF(C30="","",IF(_xlfn.IFNA(VLOOKUP(C30,BaseDatos[[#All],[Llave]:[Por Definir4]],14,0),"No encontrado")="","-",_xlfn.IFNA(VLOOKUP(C30,BaseDatos[[#All],[Llave]:[Objetivo Geográfico]],14,0),"-")))</f>
        <v/>
      </c>
      <c r="K30" s="2" t="str">
        <f>IF(C30="","",IF(_xlfn.IFNA(VLOOKUP(C30,BaseDatos[[#All],[Llave]:[Por Definir4]],15,0),"No encontrado")="","-",_xlfn.IFNA(VLOOKUP(C30,BaseDatos[[#All],[Llave]:[Objetivo Geográfico]],15,0),"-")))</f>
        <v/>
      </c>
      <c r="L30" s="2" t="str">
        <f>IF(C30="","",IF(_xlfn.IFNA(VLOOKUP(C30,BaseDatos[[#All],[Llave]:[Por Definir4]],16,0),"No encontrado")="","-",_xlfn.IFNA(VLOOKUP(C30,BaseDatos[[#All],[Llave]:[Objetivo Geográfico]],16,0),"-")))</f>
        <v/>
      </c>
      <c r="M30" s="2" t="str">
        <f>IF(C30="","",IF(_xlfn.IFNA(VLOOKUP(C30,BaseDatos[[#All],[Llave]:[Por Definir4]],17,0),"No encontrado")="","-",_xlfn.IFNA(VLOOKUP(C30,BaseDatos[[#All],[Llave]:[Objetivo Geográfico]],17,0),"-")))</f>
        <v/>
      </c>
    </row>
    <row r="31" spans="1:13" x14ac:dyDescent="0.35">
      <c r="A31" s="44"/>
      <c r="B31" s="46"/>
      <c r="C31" s="44"/>
      <c r="D31" s="46"/>
      <c r="E31" s="43" t="str">
        <f>IF(C31="","",IF(_xlfn.IFNA(VLOOKUP(C31,BaseDatos[[#All],[Llave]:[Objetivo Geográfico]],6,0),"No encontrado")="","-",_xlfn.IFNA(VLOOKUP(C31,BaseDatos[[#All],[Llave]:[Objetivo Geográfico]],6,0),"-")))</f>
        <v/>
      </c>
      <c r="F31" s="45" t="str">
        <f>IF(C31="","",IF(_xlfn.IFNA(VLOOKUP(C31,BaseDatos[[#All],[Llave]:[Por Definir4]],13,0),"No encontrado")="","-",_xlfn.IFNA(VLOOKUP(C31,BaseDatos[[#All],[Llave]:[Por Definir4]],13,0),"-")))</f>
        <v/>
      </c>
      <c r="G31" s="43" t="str">
        <f>IF(C31="","",IF(_xlfn.IFNA(VLOOKUP(C31,BaseDatos[[#All],[Llave]:[Objetivo Geográfico]],2,0),"No disponible en la Base de Datos")="","-",_xlfn.IFNA(VLOOKUP(C31,BaseDatos[[#All],[Llave]:[Objetivo Geográfico]],2,0),"No disponible en la Base de Datos")))</f>
        <v/>
      </c>
      <c r="H31" s="43" t="str">
        <f>IF(C31="","",IF(_xlfn.IFNA(VLOOKUP(C31,BaseDatos[[#All],[Llave]:[Objetivo Geográfico]],11,0),"No encontrado")="","-",_xlfn.IFNA(VLOOKUP(C31,BaseDatos[[#All],[Llave]:[Objetivo Geográfico]],11,0),"-")))</f>
        <v/>
      </c>
      <c r="I31" s="43" t="str">
        <f>IF(C31="","",IF(_xlfn.IFNA(VLOOKUP(C31,BaseDatos[[#All],[Llave]:[Objetivo Geográfico]],12,0),"No encontrado")="","-",_xlfn.IFNA(VLOOKUP(C31,BaseDatos[[#All],[Llave]:[Objetivo Geográfico]],12,0),"-")))</f>
        <v/>
      </c>
      <c r="J31" s="2" t="str">
        <f>IF(C31="","",IF(_xlfn.IFNA(VLOOKUP(C31,BaseDatos[[#All],[Llave]:[Por Definir4]],14,0),"No encontrado")="","-",_xlfn.IFNA(VLOOKUP(C31,BaseDatos[[#All],[Llave]:[Objetivo Geográfico]],14,0),"-")))</f>
        <v/>
      </c>
      <c r="K31" s="2" t="str">
        <f>IF(C31="","",IF(_xlfn.IFNA(VLOOKUP(C31,BaseDatos[[#All],[Llave]:[Por Definir4]],15,0),"No encontrado")="","-",_xlfn.IFNA(VLOOKUP(C31,BaseDatos[[#All],[Llave]:[Objetivo Geográfico]],15,0),"-")))</f>
        <v/>
      </c>
      <c r="L31" s="2" t="str">
        <f>IF(C31="","",IF(_xlfn.IFNA(VLOOKUP(C31,BaseDatos[[#All],[Llave]:[Por Definir4]],16,0),"No encontrado")="","-",_xlfn.IFNA(VLOOKUP(C31,BaseDatos[[#All],[Llave]:[Objetivo Geográfico]],16,0),"-")))</f>
        <v/>
      </c>
      <c r="M31" s="2" t="str">
        <f>IF(C31="","",IF(_xlfn.IFNA(VLOOKUP(C31,BaseDatos[[#All],[Llave]:[Por Definir4]],17,0),"No encontrado")="","-",_xlfn.IFNA(VLOOKUP(C31,BaseDatos[[#All],[Llave]:[Objetivo Geográfico]],17,0),"-")))</f>
        <v/>
      </c>
    </row>
    <row r="32" spans="1:13" x14ac:dyDescent="0.35">
      <c r="A32" s="44"/>
      <c r="B32" s="46"/>
      <c r="C32" s="44"/>
      <c r="D32" s="46"/>
      <c r="E32" s="43" t="str">
        <f>IF(C32="","",IF(_xlfn.IFNA(VLOOKUP(C32,BaseDatos[[#All],[Llave]:[Objetivo Geográfico]],6,0),"No encontrado")="","-",_xlfn.IFNA(VLOOKUP(C32,BaseDatos[[#All],[Llave]:[Objetivo Geográfico]],6,0),"-")))</f>
        <v/>
      </c>
      <c r="F32" s="45" t="str">
        <f>IF(C32="","",IF(_xlfn.IFNA(VLOOKUP(C32,BaseDatos[[#All],[Llave]:[Por Definir4]],13,0),"No encontrado")="","-",_xlfn.IFNA(VLOOKUP(C32,BaseDatos[[#All],[Llave]:[Por Definir4]],13,0),"-")))</f>
        <v/>
      </c>
      <c r="G32" s="43" t="str">
        <f>IF(C32="","",IF(_xlfn.IFNA(VLOOKUP(C32,BaseDatos[[#All],[Llave]:[Objetivo Geográfico]],2,0),"No disponible en la Base de Datos")="","-",_xlfn.IFNA(VLOOKUP(C32,BaseDatos[[#All],[Llave]:[Objetivo Geográfico]],2,0),"No disponible en la Base de Datos")))</f>
        <v/>
      </c>
      <c r="H32" s="43" t="str">
        <f>IF(C32="","",IF(_xlfn.IFNA(VLOOKUP(C32,BaseDatos[[#All],[Llave]:[Objetivo Geográfico]],11,0),"No encontrado")="","-",_xlfn.IFNA(VLOOKUP(C32,BaseDatos[[#All],[Llave]:[Objetivo Geográfico]],11,0),"-")))</f>
        <v/>
      </c>
      <c r="I32" s="43" t="str">
        <f>IF(C32="","",IF(_xlfn.IFNA(VLOOKUP(C32,BaseDatos[[#All],[Llave]:[Objetivo Geográfico]],12,0),"No encontrado")="","-",_xlfn.IFNA(VLOOKUP(C32,BaseDatos[[#All],[Llave]:[Objetivo Geográfico]],12,0),"-")))</f>
        <v/>
      </c>
      <c r="J32" s="2" t="str">
        <f>IF(C32="","",IF(_xlfn.IFNA(VLOOKUP(C32,BaseDatos[[#All],[Llave]:[Por Definir4]],14,0),"No encontrado")="","-",_xlfn.IFNA(VLOOKUP(C32,BaseDatos[[#All],[Llave]:[Objetivo Geográfico]],14,0),"-")))</f>
        <v/>
      </c>
      <c r="K32" s="2" t="str">
        <f>IF(C32="","",IF(_xlfn.IFNA(VLOOKUP(C32,BaseDatos[[#All],[Llave]:[Por Definir4]],15,0),"No encontrado")="","-",_xlfn.IFNA(VLOOKUP(C32,BaseDatos[[#All],[Llave]:[Objetivo Geográfico]],15,0),"-")))</f>
        <v/>
      </c>
      <c r="L32" s="2" t="str">
        <f>IF(C32="","",IF(_xlfn.IFNA(VLOOKUP(C32,BaseDatos[[#All],[Llave]:[Por Definir4]],16,0),"No encontrado")="","-",_xlfn.IFNA(VLOOKUP(C32,BaseDatos[[#All],[Llave]:[Objetivo Geográfico]],16,0),"-")))</f>
        <v/>
      </c>
      <c r="M32" s="2" t="str">
        <f>IF(C32="","",IF(_xlfn.IFNA(VLOOKUP(C32,BaseDatos[[#All],[Llave]:[Por Definir4]],17,0),"No encontrado")="","-",_xlfn.IFNA(VLOOKUP(C32,BaseDatos[[#All],[Llave]:[Objetivo Geográfico]],17,0),"-")))</f>
        <v/>
      </c>
    </row>
    <row r="33" spans="1:13" x14ac:dyDescent="0.35">
      <c r="A33" s="44"/>
      <c r="B33" s="46"/>
      <c r="C33" s="44"/>
      <c r="D33" s="46"/>
      <c r="E33" s="43" t="str">
        <f>IF(C33="","",IF(_xlfn.IFNA(VLOOKUP(C33,BaseDatos[[#All],[Llave]:[Objetivo Geográfico]],6,0),"No encontrado")="","-",_xlfn.IFNA(VLOOKUP(C33,BaseDatos[[#All],[Llave]:[Objetivo Geográfico]],6,0),"-")))</f>
        <v/>
      </c>
      <c r="F33" s="45" t="str">
        <f>IF(C33="","",IF(_xlfn.IFNA(VLOOKUP(C33,BaseDatos[[#All],[Llave]:[Por Definir4]],13,0),"No encontrado")="","-",_xlfn.IFNA(VLOOKUP(C33,BaseDatos[[#All],[Llave]:[Por Definir4]],13,0),"-")))</f>
        <v/>
      </c>
      <c r="G33" s="43" t="str">
        <f>IF(C33="","",IF(_xlfn.IFNA(VLOOKUP(C33,BaseDatos[[#All],[Llave]:[Objetivo Geográfico]],2,0),"No disponible en la Base de Datos")="","-",_xlfn.IFNA(VLOOKUP(C33,BaseDatos[[#All],[Llave]:[Objetivo Geográfico]],2,0),"No disponible en la Base de Datos")))</f>
        <v/>
      </c>
      <c r="H33" s="43" t="str">
        <f>IF(C33="","",IF(_xlfn.IFNA(VLOOKUP(C33,BaseDatos[[#All],[Llave]:[Objetivo Geográfico]],11,0),"No encontrado")="","-",_xlfn.IFNA(VLOOKUP(C33,BaseDatos[[#All],[Llave]:[Objetivo Geográfico]],11,0),"-")))</f>
        <v/>
      </c>
      <c r="I33" s="43" t="str">
        <f>IF(C33="","",IF(_xlfn.IFNA(VLOOKUP(C33,BaseDatos[[#All],[Llave]:[Objetivo Geográfico]],12,0),"No encontrado")="","-",_xlfn.IFNA(VLOOKUP(C33,BaseDatos[[#All],[Llave]:[Objetivo Geográfico]],12,0),"-")))</f>
        <v/>
      </c>
      <c r="J33" s="2" t="str">
        <f>IF(C33="","",IF(_xlfn.IFNA(VLOOKUP(C33,BaseDatos[[#All],[Llave]:[Por Definir4]],14,0),"No encontrado")="","-",_xlfn.IFNA(VLOOKUP(C33,BaseDatos[[#All],[Llave]:[Objetivo Geográfico]],14,0),"-")))</f>
        <v/>
      </c>
      <c r="K33" s="2" t="str">
        <f>IF(C33="","",IF(_xlfn.IFNA(VLOOKUP(C33,BaseDatos[[#All],[Llave]:[Por Definir4]],15,0),"No encontrado")="","-",_xlfn.IFNA(VLOOKUP(C33,BaseDatos[[#All],[Llave]:[Objetivo Geográfico]],15,0),"-")))</f>
        <v/>
      </c>
      <c r="L33" s="2" t="str">
        <f>IF(C33="","",IF(_xlfn.IFNA(VLOOKUP(C33,BaseDatos[[#All],[Llave]:[Por Definir4]],16,0),"No encontrado")="","-",_xlfn.IFNA(VLOOKUP(C33,BaseDatos[[#All],[Llave]:[Objetivo Geográfico]],16,0),"-")))</f>
        <v/>
      </c>
      <c r="M33" s="2" t="str">
        <f>IF(C33="","",IF(_xlfn.IFNA(VLOOKUP(C33,BaseDatos[[#All],[Llave]:[Por Definir4]],17,0),"No encontrado")="","-",_xlfn.IFNA(VLOOKUP(C33,BaseDatos[[#All],[Llave]:[Objetivo Geográfico]],17,0),"-")))</f>
        <v/>
      </c>
    </row>
    <row r="34" spans="1:13" x14ac:dyDescent="0.35">
      <c r="A34" s="44"/>
      <c r="B34" s="46"/>
      <c r="C34" s="44"/>
      <c r="D34" s="46"/>
      <c r="E34" s="43" t="str">
        <f>IF(C34="","",IF(_xlfn.IFNA(VLOOKUP(C34,BaseDatos[[#All],[Llave]:[Objetivo Geográfico]],6,0),"No encontrado")="","-",_xlfn.IFNA(VLOOKUP(C34,BaseDatos[[#All],[Llave]:[Objetivo Geográfico]],6,0),"-")))</f>
        <v/>
      </c>
      <c r="F34" s="45" t="str">
        <f>IF(C34="","",IF(_xlfn.IFNA(VLOOKUP(C34,BaseDatos[[#All],[Llave]:[Por Definir4]],13,0),"No encontrado")="","-",_xlfn.IFNA(VLOOKUP(C34,BaseDatos[[#All],[Llave]:[Por Definir4]],13,0),"-")))</f>
        <v/>
      </c>
      <c r="G34" s="43" t="str">
        <f>IF(C34="","",IF(_xlfn.IFNA(VLOOKUP(C34,BaseDatos[[#All],[Llave]:[Objetivo Geográfico]],2,0),"No disponible en la Base de Datos")="","-",_xlfn.IFNA(VLOOKUP(C34,BaseDatos[[#All],[Llave]:[Objetivo Geográfico]],2,0),"No disponible en la Base de Datos")))</f>
        <v/>
      </c>
      <c r="H34" s="43" t="str">
        <f>IF(C34="","",IF(_xlfn.IFNA(VLOOKUP(C34,BaseDatos[[#All],[Llave]:[Objetivo Geográfico]],11,0),"No encontrado")="","-",_xlfn.IFNA(VLOOKUP(C34,BaseDatos[[#All],[Llave]:[Objetivo Geográfico]],11,0),"-")))</f>
        <v/>
      </c>
      <c r="I34" s="43" t="str">
        <f>IF(C34="","",IF(_xlfn.IFNA(VLOOKUP(C34,BaseDatos[[#All],[Llave]:[Objetivo Geográfico]],12,0),"No encontrado")="","-",_xlfn.IFNA(VLOOKUP(C34,BaseDatos[[#All],[Llave]:[Objetivo Geográfico]],12,0),"-")))</f>
        <v/>
      </c>
      <c r="J34" s="2" t="str">
        <f>IF(C34="","",IF(_xlfn.IFNA(VLOOKUP(C34,BaseDatos[[#All],[Llave]:[Por Definir4]],14,0),"No encontrado")="","-",_xlfn.IFNA(VLOOKUP(C34,BaseDatos[[#All],[Llave]:[Objetivo Geográfico]],14,0),"-")))</f>
        <v/>
      </c>
      <c r="K34" s="2" t="str">
        <f>IF(C34="","",IF(_xlfn.IFNA(VLOOKUP(C34,BaseDatos[[#All],[Llave]:[Por Definir4]],15,0),"No encontrado")="","-",_xlfn.IFNA(VLOOKUP(C34,BaseDatos[[#All],[Llave]:[Objetivo Geográfico]],15,0),"-")))</f>
        <v/>
      </c>
      <c r="L34" s="2" t="str">
        <f>IF(C34="","",IF(_xlfn.IFNA(VLOOKUP(C34,BaseDatos[[#All],[Llave]:[Por Definir4]],16,0),"No encontrado")="","-",_xlfn.IFNA(VLOOKUP(C34,BaseDatos[[#All],[Llave]:[Objetivo Geográfico]],16,0),"-")))</f>
        <v/>
      </c>
      <c r="M34" s="2" t="str">
        <f>IF(C34="","",IF(_xlfn.IFNA(VLOOKUP(C34,BaseDatos[[#All],[Llave]:[Por Definir4]],17,0),"No encontrado")="","-",_xlfn.IFNA(VLOOKUP(C34,BaseDatos[[#All],[Llave]:[Objetivo Geográfico]],17,0),"-")))</f>
        <v/>
      </c>
    </row>
    <row r="35" spans="1:13" x14ac:dyDescent="0.35">
      <c r="A35" s="44"/>
      <c r="B35" s="46"/>
      <c r="C35" s="44"/>
      <c r="D35" s="46"/>
      <c r="E35" s="43" t="str">
        <f>IF(C35="","",IF(_xlfn.IFNA(VLOOKUP(C35,BaseDatos[[#All],[Llave]:[Objetivo Geográfico]],6,0),"No encontrado")="","-",_xlfn.IFNA(VLOOKUP(C35,BaseDatos[[#All],[Llave]:[Objetivo Geográfico]],6,0),"-")))</f>
        <v/>
      </c>
      <c r="F35" s="45" t="str">
        <f>IF(C35="","",IF(_xlfn.IFNA(VLOOKUP(C35,BaseDatos[[#All],[Llave]:[Por Definir4]],13,0),"No encontrado")="","-",_xlfn.IFNA(VLOOKUP(C35,BaseDatos[[#All],[Llave]:[Por Definir4]],13,0),"-")))</f>
        <v/>
      </c>
      <c r="G35" s="43" t="str">
        <f>IF(C35="","",IF(_xlfn.IFNA(VLOOKUP(C35,BaseDatos[[#All],[Llave]:[Objetivo Geográfico]],2,0),"No disponible en la Base de Datos")="","-",_xlfn.IFNA(VLOOKUP(C35,BaseDatos[[#All],[Llave]:[Objetivo Geográfico]],2,0),"No disponible en la Base de Datos")))</f>
        <v/>
      </c>
      <c r="H35" s="43" t="str">
        <f>IF(C35="","",IF(_xlfn.IFNA(VLOOKUP(C35,BaseDatos[[#All],[Llave]:[Objetivo Geográfico]],11,0),"No encontrado")="","-",_xlfn.IFNA(VLOOKUP(C35,BaseDatos[[#All],[Llave]:[Objetivo Geográfico]],11,0),"-")))</f>
        <v/>
      </c>
      <c r="I35" s="43" t="str">
        <f>IF(C35="","",IF(_xlfn.IFNA(VLOOKUP(C35,BaseDatos[[#All],[Llave]:[Objetivo Geográfico]],12,0),"No encontrado")="","-",_xlfn.IFNA(VLOOKUP(C35,BaseDatos[[#All],[Llave]:[Objetivo Geográfico]],12,0),"-")))</f>
        <v/>
      </c>
      <c r="J35" s="2" t="str">
        <f>IF(C35="","",IF(_xlfn.IFNA(VLOOKUP(C35,BaseDatos[[#All],[Llave]:[Por Definir4]],14,0),"No encontrado")="","-",_xlfn.IFNA(VLOOKUP(C35,BaseDatos[[#All],[Llave]:[Objetivo Geográfico]],14,0),"-")))</f>
        <v/>
      </c>
      <c r="K35" s="2" t="str">
        <f>IF(C35="","",IF(_xlfn.IFNA(VLOOKUP(C35,BaseDatos[[#All],[Llave]:[Por Definir4]],15,0),"No encontrado")="","-",_xlfn.IFNA(VLOOKUP(C35,BaseDatos[[#All],[Llave]:[Objetivo Geográfico]],15,0),"-")))</f>
        <v/>
      </c>
      <c r="L35" s="2" t="str">
        <f>IF(C35="","",IF(_xlfn.IFNA(VLOOKUP(C35,BaseDatos[[#All],[Llave]:[Por Definir4]],16,0),"No encontrado")="","-",_xlfn.IFNA(VLOOKUP(C35,BaseDatos[[#All],[Llave]:[Objetivo Geográfico]],16,0),"-")))</f>
        <v/>
      </c>
      <c r="M35" s="2" t="str">
        <f>IF(C35="","",IF(_xlfn.IFNA(VLOOKUP(C35,BaseDatos[[#All],[Llave]:[Por Definir4]],17,0),"No encontrado")="","-",_xlfn.IFNA(VLOOKUP(C35,BaseDatos[[#All],[Llave]:[Objetivo Geográfico]],17,0),"-")))</f>
        <v/>
      </c>
    </row>
    <row r="36" spans="1:13" x14ac:dyDescent="0.35">
      <c r="A36" s="44"/>
      <c r="B36" s="46"/>
      <c r="C36" s="44"/>
      <c r="D36" s="46"/>
      <c r="E36" s="43" t="str">
        <f>IF(C36="","",IF(_xlfn.IFNA(VLOOKUP(C36,BaseDatos[[#All],[Llave]:[Objetivo Geográfico]],6,0),"No encontrado")="","-",_xlfn.IFNA(VLOOKUP(C36,BaseDatos[[#All],[Llave]:[Objetivo Geográfico]],6,0),"-")))</f>
        <v/>
      </c>
      <c r="F36" s="45" t="str">
        <f>IF(C36="","",IF(_xlfn.IFNA(VLOOKUP(C36,BaseDatos[[#All],[Llave]:[Por Definir4]],13,0),"No encontrado")="","-",_xlfn.IFNA(VLOOKUP(C36,BaseDatos[[#All],[Llave]:[Por Definir4]],13,0),"-")))</f>
        <v/>
      </c>
      <c r="G36" s="43" t="str">
        <f>IF(C36="","",IF(_xlfn.IFNA(VLOOKUP(C36,BaseDatos[[#All],[Llave]:[Objetivo Geográfico]],2,0),"No disponible en la Base de Datos")="","-",_xlfn.IFNA(VLOOKUP(C36,BaseDatos[[#All],[Llave]:[Objetivo Geográfico]],2,0),"No disponible en la Base de Datos")))</f>
        <v/>
      </c>
      <c r="H36" s="43" t="str">
        <f>IF(C36="","",IF(_xlfn.IFNA(VLOOKUP(C36,BaseDatos[[#All],[Llave]:[Objetivo Geográfico]],11,0),"No encontrado")="","-",_xlfn.IFNA(VLOOKUP(C36,BaseDatos[[#All],[Llave]:[Objetivo Geográfico]],11,0),"-")))</f>
        <v/>
      </c>
      <c r="I36" s="43" t="str">
        <f>IF(C36="","",IF(_xlfn.IFNA(VLOOKUP(C36,BaseDatos[[#All],[Llave]:[Objetivo Geográfico]],12,0),"No encontrado")="","-",_xlfn.IFNA(VLOOKUP(C36,BaseDatos[[#All],[Llave]:[Objetivo Geográfico]],12,0),"-")))</f>
        <v/>
      </c>
      <c r="J36" s="2" t="str">
        <f>IF(C36="","",IF(_xlfn.IFNA(VLOOKUP(C36,BaseDatos[[#All],[Llave]:[Por Definir4]],14,0),"No encontrado")="","-",_xlfn.IFNA(VLOOKUP(C36,BaseDatos[[#All],[Llave]:[Objetivo Geográfico]],14,0),"-")))</f>
        <v/>
      </c>
      <c r="K36" s="2" t="str">
        <f>IF(C36="","",IF(_xlfn.IFNA(VLOOKUP(C36,BaseDatos[[#All],[Llave]:[Por Definir4]],15,0),"No encontrado")="","-",_xlfn.IFNA(VLOOKUP(C36,BaseDatos[[#All],[Llave]:[Objetivo Geográfico]],15,0),"-")))</f>
        <v/>
      </c>
      <c r="L36" s="2" t="str">
        <f>IF(C36="","",IF(_xlfn.IFNA(VLOOKUP(C36,BaseDatos[[#All],[Llave]:[Por Definir4]],16,0),"No encontrado")="","-",_xlfn.IFNA(VLOOKUP(C36,BaseDatos[[#All],[Llave]:[Objetivo Geográfico]],16,0),"-")))</f>
        <v/>
      </c>
      <c r="M36" s="2" t="str">
        <f>IF(C36="","",IF(_xlfn.IFNA(VLOOKUP(C36,BaseDatos[[#All],[Llave]:[Por Definir4]],17,0),"No encontrado")="","-",_xlfn.IFNA(VLOOKUP(C36,BaseDatos[[#All],[Llave]:[Objetivo Geográfico]],17,0),"-")))</f>
        <v/>
      </c>
    </row>
    <row r="37" spans="1:13" x14ac:dyDescent="0.35">
      <c r="A37" s="44"/>
      <c r="B37" s="46"/>
      <c r="C37" s="44"/>
      <c r="D37" s="46"/>
      <c r="E37" s="43" t="str">
        <f>IF(C37="","",IF(_xlfn.IFNA(VLOOKUP(C37,BaseDatos[[#All],[Llave]:[Objetivo Geográfico]],6,0),"No encontrado")="","-",_xlfn.IFNA(VLOOKUP(C37,BaseDatos[[#All],[Llave]:[Objetivo Geográfico]],6,0),"-")))</f>
        <v/>
      </c>
      <c r="F37" s="45" t="str">
        <f>IF(C37="","",IF(_xlfn.IFNA(VLOOKUP(C37,BaseDatos[[#All],[Llave]:[Por Definir4]],13,0),"No encontrado")="","-",_xlfn.IFNA(VLOOKUP(C37,BaseDatos[[#All],[Llave]:[Por Definir4]],13,0),"-")))</f>
        <v/>
      </c>
      <c r="G37" s="43" t="str">
        <f>IF(C37="","",IF(_xlfn.IFNA(VLOOKUP(C37,BaseDatos[[#All],[Llave]:[Objetivo Geográfico]],2,0),"No disponible en la Base de Datos")="","-",_xlfn.IFNA(VLOOKUP(C37,BaseDatos[[#All],[Llave]:[Objetivo Geográfico]],2,0),"No disponible en la Base de Datos")))</f>
        <v/>
      </c>
      <c r="H37" s="43" t="str">
        <f>IF(C37="","",IF(_xlfn.IFNA(VLOOKUP(C37,BaseDatos[[#All],[Llave]:[Objetivo Geográfico]],11,0),"No encontrado")="","-",_xlfn.IFNA(VLOOKUP(C37,BaseDatos[[#All],[Llave]:[Objetivo Geográfico]],11,0),"-")))</f>
        <v/>
      </c>
      <c r="I37" s="43" t="str">
        <f>IF(C37="","",IF(_xlfn.IFNA(VLOOKUP(C37,BaseDatos[[#All],[Llave]:[Objetivo Geográfico]],12,0),"No encontrado")="","-",_xlfn.IFNA(VLOOKUP(C37,BaseDatos[[#All],[Llave]:[Objetivo Geográfico]],12,0),"-")))</f>
        <v/>
      </c>
      <c r="J37" s="2" t="str">
        <f>IF(C37="","",IF(_xlfn.IFNA(VLOOKUP(C37,BaseDatos[[#All],[Llave]:[Por Definir4]],14,0),"No encontrado")="","-",_xlfn.IFNA(VLOOKUP(C37,BaseDatos[[#All],[Llave]:[Objetivo Geográfico]],14,0),"-")))</f>
        <v/>
      </c>
      <c r="K37" s="2" t="str">
        <f>IF(C37="","",IF(_xlfn.IFNA(VLOOKUP(C37,BaseDatos[[#All],[Llave]:[Por Definir4]],15,0),"No encontrado")="","-",_xlfn.IFNA(VLOOKUP(C37,BaseDatos[[#All],[Llave]:[Objetivo Geográfico]],15,0),"-")))</f>
        <v/>
      </c>
      <c r="L37" s="2" t="str">
        <f>IF(C37="","",IF(_xlfn.IFNA(VLOOKUP(C37,BaseDatos[[#All],[Llave]:[Por Definir4]],16,0),"No encontrado")="","-",_xlfn.IFNA(VLOOKUP(C37,BaseDatos[[#All],[Llave]:[Objetivo Geográfico]],16,0),"-")))</f>
        <v/>
      </c>
      <c r="M37" s="2" t="str">
        <f>IF(C37="","",IF(_xlfn.IFNA(VLOOKUP(C37,BaseDatos[[#All],[Llave]:[Por Definir4]],17,0),"No encontrado")="","-",_xlfn.IFNA(VLOOKUP(C37,BaseDatos[[#All],[Llave]:[Objetivo Geográfico]],17,0),"-")))</f>
        <v/>
      </c>
    </row>
    <row r="38" spans="1:13" x14ac:dyDescent="0.35">
      <c r="A38" s="44"/>
      <c r="B38" s="46"/>
      <c r="C38" s="44"/>
      <c r="D38" s="46"/>
      <c r="E38" s="43" t="str">
        <f>IF(C38="","",IF(_xlfn.IFNA(VLOOKUP(C38,BaseDatos[[#All],[Llave]:[Objetivo Geográfico]],6,0),"No encontrado")="","-",_xlfn.IFNA(VLOOKUP(C38,BaseDatos[[#All],[Llave]:[Objetivo Geográfico]],6,0),"-")))</f>
        <v/>
      </c>
      <c r="F38" s="45" t="str">
        <f>IF(C38="","",IF(_xlfn.IFNA(VLOOKUP(C38,BaseDatos[[#All],[Llave]:[Por Definir4]],13,0),"No encontrado")="","-",_xlfn.IFNA(VLOOKUP(C38,BaseDatos[[#All],[Llave]:[Por Definir4]],13,0),"-")))</f>
        <v/>
      </c>
      <c r="G38" s="43" t="str">
        <f>IF(C38="","",IF(_xlfn.IFNA(VLOOKUP(C38,BaseDatos[[#All],[Llave]:[Objetivo Geográfico]],2,0),"No disponible en la Base de Datos")="","-",_xlfn.IFNA(VLOOKUP(C38,BaseDatos[[#All],[Llave]:[Objetivo Geográfico]],2,0),"No disponible en la Base de Datos")))</f>
        <v/>
      </c>
      <c r="H38" s="43" t="str">
        <f>IF(C38="","",IF(_xlfn.IFNA(VLOOKUP(C38,BaseDatos[[#All],[Llave]:[Objetivo Geográfico]],11,0),"No encontrado")="","-",_xlfn.IFNA(VLOOKUP(C38,BaseDatos[[#All],[Llave]:[Objetivo Geográfico]],11,0),"-")))</f>
        <v/>
      </c>
      <c r="I38" s="43" t="str">
        <f>IF(C38="","",IF(_xlfn.IFNA(VLOOKUP(C38,BaseDatos[[#All],[Llave]:[Objetivo Geográfico]],12,0),"No encontrado")="","-",_xlfn.IFNA(VLOOKUP(C38,BaseDatos[[#All],[Llave]:[Objetivo Geográfico]],12,0),"-")))</f>
        <v/>
      </c>
      <c r="J38" s="2" t="str">
        <f>IF(C38="","",IF(_xlfn.IFNA(VLOOKUP(C38,BaseDatos[[#All],[Llave]:[Por Definir4]],14,0),"No encontrado")="","-",_xlfn.IFNA(VLOOKUP(C38,BaseDatos[[#All],[Llave]:[Objetivo Geográfico]],14,0),"-")))</f>
        <v/>
      </c>
      <c r="K38" s="2" t="str">
        <f>IF(C38="","",IF(_xlfn.IFNA(VLOOKUP(C38,BaseDatos[[#All],[Llave]:[Por Definir4]],15,0),"No encontrado")="","-",_xlfn.IFNA(VLOOKUP(C38,BaseDatos[[#All],[Llave]:[Objetivo Geográfico]],15,0),"-")))</f>
        <v/>
      </c>
      <c r="L38" s="2" t="str">
        <f>IF(C38="","",IF(_xlfn.IFNA(VLOOKUP(C38,BaseDatos[[#All],[Llave]:[Por Definir4]],16,0),"No encontrado")="","-",_xlfn.IFNA(VLOOKUP(C38,BaseDatos[[#All],[Llave]:[Objetivo Geográfico]],16,0),"-")))</f>
        <v/>
      </c>
      <c r="M38" s="2" t="str">
        <f>IF(C38="","",IF(_xlfn.IFNA(VLOOKUP(C38,BaseDatos[[#All],[Llave]:[Por Definir4]],17,0),"No encontrado")="","-",_xlfn.IFNA(VLOOKUP(C38,BaseDatos[[#All],[Llave]:[Objetivo Geográfico]],17,0),"-")))</f>
        <v/>
      </c>
    </row>
    <row r="39" spans="1:13" x14ac:dyDescent="0.35">
      <c r="A39" s="44"/>
      <c r="B39" s="46"/>
      <c r="C39" s="44"/>
      <c r="D39" s="46"/>
      <c r="E39" s="43" t="str">
        <f>IF(C39="","",IF(_xlfn.IFNA(VLOOKUP(C39,BaseDatos[[#All],[Llave]:[Objetivo Geográfico]],6,0),"No encontrado")="","-",_xlfn.IFNA(VLOOKUP(C39,BaseDatos[[#All],[Llave]:[Objetivo Geográfico]],6,0),"-")))</f>
        <v/>
      </c>
      <c r="F39" s="45" t="str">
        <f>IF(C39="","",IF(_xlfn.IFNA(VLOOKUP(C39,BaseDatos[[#All],[Llave]:[Por Definir4]],13,0),"No encontrado")="","-",_xlfn.IFNA(VLOOKUP(C39,BaseDatos[[#All],[Llave]:[Por Definir4]],13,0),"-")))</f>
        <v/>
      </c>
      <c r="G39" s="43" t="str">
        <f>IF(C39="","",IF(_xlfn.IFNA(VLOOKUP(C39,BaseDatos[[#All],[Llave]:[Objetivo Geográfico]],2,0),"No disponible en la Base de Datos")="","-",_xlfn.IFNA(VLOOKUP(C39,BaseDatos[[#All],[Llave]:[Objetivo Geográfico]],2,0),"No disponible en la Base de Datos")))</f>
        <v/>
      </c>
      <c r="H39" s="43" t="str">
        <f>IF(C39="","",IF(_xlfn.IFNA(VLOOKUP(C39,BaseDatos[[#All],[Llave]:[Objetivo Geográfico]],11,0),"No encontrado")="","-",_xlfn.IFNA(VLOOKUP(C39,BaseDatos[[#All],[Llave]:[Objetivo Geográfico]],11,0),"-")))</f>
        <v/>
      </c>
      <c r="I39" s="43" t="str">
        <f>IF(C39="","",IF(_xlfn.IFNA(VLOOKUP(C39,BaseDatos[[#All],[Llave]:[Objetivo Geográfico]],12,0),"No encontrado")="","-",_xlfn.IFNA(VLOOKUP(C39,BaseDatos[[#All],[Llave]:[Objetivo Geográfico]],12,0),"-")))</f>
        <v/>
      </c>
      <c r="J39" s="2" t="str">
        <f>IF(C39="","",IF(_xlfn.IFNA(VLOOKUP(C39,BaseDatos[[#All],[Llave]:[Por Definir4]],14,0),"No encontrado")="","-",_xlfn.IFNA(VLOOKUP(C39,BaseDatos[[#All],[Llave]:[Objetivo Geográfico]],14,0),"-")))</f>
        <v/>
      </c>
      <c r="K39" s="2" t="str">
        <f>IF(C39="","",IF(_xlfn.IFNA(VLOOKUP(C39,BaseDatos[[#All],[Llave]:[Por Definir4]],15,0),"No encontrado")="","-",_xlfn.IFNA(VLOOKUP(C39,BaseDatos[[#All],[Llave]:[Objetivo Geográfico]],15,0),"-")))</f>
        <v/>
      </c>
      <c r="L39" s="2" t="str">
        <f>IF(C39="","",IF(_xlfn.IFNA(VLOOKUP(C39,BaseDatos[[#All],[Llave]:[Por Definir4]],16,0),"No encontrado")="","-",_xlfn.IFNA(VLOOKUP(C39,BaseDatos[[#All],[Llave]:[Objetivo Geográfico]],16,0),"-")))</f>
        <v/>
      </c>
      <c r="M39" s="2" t="str">
        <f>IF(C39="","",IF(_xlfn.IFNA(VLOOKUP(C39,BaseDatos[[#All],[Llave]:[Por Definir4]],17,0),"No encontrado")="","-",_xlfn.IFNA(VLOOKUP(C39,BaseDatos[[#All],[Llave]:[Objetivo Geográfico]],17,0),"-")))</f>
        <v/>
      </c>
    </row>
    <row r="40" spans="1:13" x14ac:dyDescent="0.35">
      <c r="A40" s="44"/>
      <c r="B40" s="46"/>
      <c r="C40" s="44"/>
      <c r="D40" s="46"/>
      <c r="E40" s="43" t="str">
        <f>IF(C40="","",IF(_xlfn.IFNA(VLOOKUP(C40,BaseDatos[[#All],[Llave]:[Objetivo Geográfico]],6,0),"No encontrado")="","-",_xlfn.IFNA(VLOOKUP(C40,BaseDatos[[#All],[Llave]:[Objetivo Geográfico]],6,0),"-")))</f>
        <v/>
      </c>
      <c r="F40" s="45" t="str">
        <f>IF(C40="","",IF(_xlfn.IFNA(VLOOKUP(C40,BaseDatos[[#All],[Llave]:[Por Definir4]],13,0),"No encontrado")="","-",_xlfn.IFNA(VLOOKUP(C40,BaseDatos[[#All],[Llave]:[Por Definir4]],13,0),"-")))</f>
        <v/>
      </c>
      <c r="G40" s="43" t="str">
        <f>IF(C40="","",IF(_xlfn.IFNA(VLOOKUP(C40,BaseDatos[[#All],[Llave]:[Objetivo Geográfico]],2,0),"No disponible en la Base de Datos")="","-",_xlfn.IFNA(VLOOKUP(C40,BaseDatos[[#All],[Llave]:[Objetivo Geográfico]],2,0),"No disponible en la Base de Datos")))</f>
        <v/>
      </c>
      <c r="H40" s="43" t="str">
        <f>IF(C40="","",IF(_xlfn.IFNA(VLOOKUP(C40,BaseDatos[[#All],[Llave]:[Objetivo Geográfico]],11,0),"No encontrado")="","-",_xlfn.IFNA(VLOOKUP(C40,BaseDatos[[#All],[Llave]:[Objetivo Geográfico]],11,0),"-")))</f>
        <v/>
      </c>
      <c r="I40" s="43" t="str">
        <f>IF(C40="","",IF(_xlfn.IFNA(VLOOKUP(C40,BaseDatos[[#All],[Llave]:[Objetivo Geográfico]],12,0),"No encontrado")="","-",_xlfn.IFNA(VLOOKUP(C40,BaseDatos[[#All],[Llave]:[Objetivo Geográfico]],12,0),"-")))</f>
        <v/>
      </c>
      <c r="J40" s="2" t="str">
        <f>IF(C40="","",IF(_xlfn.IFNA(VLOOKUP(C40,BaseDatos[[#All],[Llave]:[Por Definir4]],14,0),"No encontrado")="","-",_xlfn.IFNA(VLOOKUP(C40,BaseDatos[[#All],[Llave]:[Objetivo Geográfico]],14,0),"-")))</f>
        <v/>
      </c>
      <c r="K40" s="2" t="str">
        <f>IF(C40="","",IF(_xlfn.IFNA(VLOOKUP(C40,BaseDatos[[#All],[Llave]:[Por Definir4]],15,0),"No encontrado")="","-",_xlfn.IFNA(VLOOKUP(C40,BaseDatos[[#All],[Llave]:[Objetivo Geográfico]],15,0),"-")))</f>
        <v/>
      </c>
      <c r="L40" s="2" t="str">
        <f>IF(C40="","",IF(_xlfn.IFNA(VLOOKUP(C40,BaseDatos[[#All],[Llave]:[Por Definir4]],16,0),"No encontrado")="","-",_xlfn.IFNA(VLOOKUP(C40,BaseDatos[[#All],[Llave]:[Objetivo Geográfico]],16,0),"-")))</f>
        <v/>
      </c>
      <c r="M40" s="2" t="str">
        <f>IF(C40="","",IF(_xlfn.IFNA(VLOOKUP(C40,BaseDatos[[#All],[Llave]:[Por Definir4]],17,0),"No encontrado")="","-",_xlfn.IFNA(VLOOKUP(C40,BaseDatos[[#All],[Llave]:[Objetivo Geográfico]],17,0),"-")))</f>
        <v/>
      </c>
    </row>
    <row r="41" spans="1:13" x14ac:dyDescent="0.35">
      <c r="A41" s="44"/>
      <c r="B41" s="46"/>
      <c r="C41" s="44"/>
      <c r="D41" s="46"/>
      <c r="E41" s="43" t="str">
        <f>IF(C41="","",IF(_xlfn.IFNA(VLOOKUP(C41,BaseDatos[[#All],[Llave]:[Objetivo Geográfico]],6,0),"No encontrado")="","-",_xlfn.IFNA(VLOOKUP(C41,BaseDatos[[#All],[Llave]:[Objetivo Geográfico]],6,0),"-")))</f>
        <v/>
      </c>
      <c r="F41" s="45" t="str">
        <f>IF(C41="","",IF(_xlfn.IFNA(VLOOKUP(C41,BaseDatos[[#All],[Llave]:[Por Definir4]],13,0),"No encontrado")="","-",_xlfn.IFNA(VLOOKUP(C41,BaseDatos[[#All],[Llave]:[Por Definir4]],13,0),"-")))</f>
        <v/>
      </c>
      <c r="G41" s="43" t="str">
        <f>IF(C41="","",IF(_xlfn.IFNA(VLOOKUP(C41,BaseDatos[[#All],[Llave]:[Objetivo Geográfico]],2,0),"No disponible en la Base de Datos")="","-",_xlfn.IFNA(VLOOKUP(C41,BaseDatos[[#All],[Llave]:[Objetivo Geográfico]],2,0),"No disponible en la Base de Datos")))</f>
        <v/>
      </c>
      <c r="H41" s="43" t="str">
        <f>IF(C41="","",IF(_xlfn.IFNA(VLOOKUP(C41,BaseDatos[[#All],[Llave]:[Objetivo Geográfico]],11,0),"No encontrado")="","-",_xlfn.IFNA(VLOOKUP(C41,BaseDatos[[#All],[Llave]:[Objetivo Geográfico]],11,0),"-")))</f>
        <v/>
      </c>
      <c r="I41" s="43" t="str">
        <f>IF(C41="","",IF(_xlfn.IFNA(VLOOKUP(C41,BaseDatos[[#All],[Llave]:[Objetivo Geográfico]],12,0),"No encontrado")="","-",_xlfn.IFNA(VLOOKUP(C41,BaseDatos[[#All],[Llave]:[Objetivo Geográfico]],12,0),"-")))</f>
        <v/>
      </c>
      <c r="J41" s="2" t="str">
        <f>IF(C41="","",IF(_xlfn.IFNA(VLOOKUP(C41,BaseDatos[[#All],[Llave]:[Por Definir4]],14,0),"No encontrado")="","-",_xlfn.IFNA(VLOOKUP(C41,BaseDatos[[#All],[Llave]:[Objetivo Geográfico]],14,0),"-")))</f>
        <v/>
      </c>
      <c r="K41" s="2" t="str">
        <f>IF(C41="","",IF(_xlfn.IFNA(VLOOKUP(C41,BaseDatos[[#All],[Llave]:[Por Definir4]],15,0),"No encontrado")="","-",_xlfn.IFNA(VLOOKUP(C41,BaseDatos[[#All],[Llave]:[Objetivo Geográfico]],15,0),"-")))</f>
        <v/>
      </c>
      <c r="L41" s="2" t="str">
        <f>IF(C41="","",IF(_xlfn.IFNA(VLOOKUP(C41,BaseDatos[[#All],[Llave]:[Por Definir4]],16,0),"No encontrado")="","-",_xlfn.IFNA(VLOOKUP(C41,BaseDatos[[#All],[Llave]:[Objetivo Geográfico]],16,0),"-")))</f>
        <v/>
      </c>
      <c r="M41" s="2" t="str">
        <f>IF(C41="","",IF(_xlfn.IFNA(VLOOKUP(C41,BaseDatos[[#All],[Llave]:[Por Definir4]],17,0),"No encontrado")="","-",_xlfn.IFNA(VLOOKUP(C41,BaseDatos[[#All],[Llave]:[Objetivo Geográfico]],17,0),"-")))</f>
        <v/>
      </c>
    </row>
    <row r="42" spans="1:13" x14ac:dyDescent="0.35">
      <c r="A42" s="44"/>
      <c r="B42" s="46"/>
      <c r="C42" s="44"/>
      <c r="D42" s="46"/>
      <c r="E42" s="43" t="str">
        <f>IF(C42="","",IF(_xlfn.IFNA(VLOOKUP(C42,BaseDatos[[#All],[Llave]:[Objetivo Geográfico]],6,0),"No encontrado")="","-",_xlfn.IFNA(VLOOKUP(C42,BaseDatos[[#All],[Llave]:[Objetivo Geográfico]],6,0),"-")))</f>
        <v/>
      </c>
      <c r="F42" s="45" t="str">
        <f>IF(C42="","",IF(_xlfn.IFNA(VLOOKUP(C42,BaseDatos[[#All],[Llave]:[Por Definir4]],13,0),"No encontrado")="","-",_xlfn.IFNA(VLOOKUP(C42,BaseDatos[[#All],[Llave]:[Por Definir4]],13,0),"-")))</f>
        <v/>
      </c>
      <c r="G42" s="43" t="str">
        <f>IF(C42="","",IF(_xlfn.IFNA(VLOOKUP(C42,BaseDatos[[#All],[Llave]:[Objetivo Geográfico]],2,0),"No disponible en la Base de Datos")="","-",_xlfn.IFNA(VLOOKUP(C42,BaseDatos[[#All],[Llave]:[Objetivo Geográfico]],2,0),"No disponible en la Base de Datos")))</f>
        <v/>
      </c>
      <c r="H42" s="43" t="str">
        <f>IF(C42="","",IF(_xlfn.IFNA(VLOOKUP(C42,BaseDatos[[#All],[Llave]:[Objetivo Geográfico]],11,0),"No encontrado")="","-",_xlfn.IFNA(VLOOKUP(C42,BaseDatos[[#All],[Llave]:[Objetivo Geográfico]],11,0),"-")))</f>
        <v/>
      </c>
      <c r="I42" s="43" t="str">
        <f>IF(C42="","",IF(_xlfn.IFNA(VLOOKUP(C42,BaseDatos[[#All],[Llave]:[Objetivo Geográfico]],12,0),"No encontrado")="","-",_xlfn.IFNA(VLOOKUP(C42,BaseDatos[[#All],[Llave]:[Objetivo Geográfico]],12,0),"-")))</f>
        <v/>
      </c>
      <c r="J42" s="2" t="str">
        <f>IF(C42="","",IF(_xlfn.IFNA(VLOOKUP(C42,BaseDatos[[#All],[Llave]:[Por Definir4]],14,0),"No encontrado")="","-",_xlfn.IFNA(VLOOKUP(C42,BaseDatos[[#All],[Llave]:[Objetivo Geográfico]],14,0),"-")))</f>
        <v/>
      </c>
      <c r="K42" s="2" t="str">
        <f>IF(C42="","",IF(_xlfn.IFNA(VLOOKUP(C42,BaseDatos[[#All],[Llave]:[Por Definir4]],15,0),"No encontrado")="","-",_xlfn.IFNA(VLOOKUP(C42,BaseDatos[[#All],[Llave]:[Objetivo Geográfico]],15,0),"-")))</f>
        <v/>
      </c>
      <c r="L42" s="2" t="str">
        <f>IF(C42="","",IF(_xlfn.IFNA(VLOOKUP(C42,BaseDatos[[#All],[Llave]:[Por Definir4]],16,0),"No encontrado")="","-",_xlfn.IFNA(VLOOKUP(C42,BaseDatos[[#All],[Llave]:[Objetivo Geográfico]],16,0),"-")))</f>
        <v/>
      </c>
      <c r="M42" s="2" t="str">
        <f>IF(C42="","",IF(_xlfn.IFNA(VLOOKUP(C42,BaseDatos[[#All],[Llave]:[Por Definir4]],17,0),"No encontrado")="","-",_xlfn.IFNA(VLOOKUP(C42,BaseDatos[[#All],[Llave]:[Objetivo Geográfico]],17,0),"-")))</f>
        <v/>
      </c>
    </row>
    <row r="43" spans="1:13" x14ac:dyDescent="0.35">
      <c r="A43" s="44"/>
      <c r="B43" s="46"/>
      <c r="C43" s="44"/>
      <c r="D43" s="46"/>
      <c r="E43" s="43" t="str">
        <f>IF(C43="","",IF(_xlfn.IFNA(VLOOKUP(C43,BaseDatos[[#All],[Llave]:[Objetivo Geográfico]],6,0),"No encontrado")="","-",_xlfn.IFNA(VLOOKUP(C43,BaseDatos[[#All],[Llave]:[Objetivo Geográfico]],6,0),"-")))</f>
        <v/>
      </c>
      <c r="F43" s="45" t="str">
        <f>IF(C43="","",IF(_xlfn.IFNA(VLOOKUP(C43,BaseDatos[[#All],[Llave]:[Por Definir4]],13,0),"No encontrado")="","-",_xlfn.IFNA(VLOOKUP(C43,BaseDatos[[#All],[Llave]:[Por Definir4]],13,0),"-")))</f>
        <v/>
      </c>
      <c r="G43" s="43" t="str">
        <f>IF(C43="","",IF(_xlfn.IFNA(VLOOKUP(C43,BaseDatos[[#All],[Llave]:[Objetivo Geográfico]],2,0),"No disponible en la Base de Datos")="","-",_xlfn.IFNA(VLOOKUP(C43,BaseDatos[[#All],[Llave]:[Objetivo Geográfico]],2,0),"No disponible en la Base de Datos")))</f>
        <v/>
      </c>
      <c r="H43" s="43" t="str">
        <f>IF(C43="","",IF(_xlfn.IFNA(VLOOKUP(C43,BaseDatos[[#All],[Llave]:[Objetivo Geográfico]],11,0),"No encontrado")="","-",_xlfn.IFNA(VLOOKUP(C43,BaseDatos[[#All],[Llave]:[Objetivo Geográfico]],11,0),"-")))</f>
        <v/>
      </c>
      <c r="I43" s="43" t="str">
        <f>IF(C43="","",IF(_xlfn.IFNA(VLOOKUP(C43,BaseDatos[[#All],[Llave]:[Objetivo Geográfico]],12,0),"No encontrado")="","-",_xlfn.IFNA(VLOOKUP(C43,BaseDatos[[#All],[Llave]:[Objetivo Geográfico]],12,0),"-")))</f>
        <v/>
      </c>
      <c r="J43" s="2" t="str">
        <f>IF(C43="","",IF(_xlfn.IFNA(VLOOKUP(C43,BaseDatos[[#All],[Llave]:[Por Definir4]],14,0),"No encontrado")="","-",_xlfn.IFNA(VLOOKUP(C43,BaseDatos[[#All],[Llave]:[Objetivo Geográfico]],14,0),"-")))</f>
        <v/>
      </c>
      <c r="K43" s="2" t="str">
        <f>IF(C43="","",IF(_xlfn.IFNA(VLOOKUP(C43,BaseDatos[[#All],[Llave]:[Por Definir4]],15,0),"No encontrado")="","-",_xlfn.IFNA(VLOOKUP(C43,BaseDatos[[#All],[Llave]:[Objetivo Geográfico]],15,0),"-")))</f>
        <v/>
      </c>
      <c r="L43" s="2" t="str">
        <f>IF(C43="","",IF(_xlfn.IFNA(VLOOKUP(C43,BaseDatos[[#All],[Llave]:[Por Definir4]],16,0),"No encontrado")="","-",_xlfn.IFNA(VLOOKUP(C43,BaseDatos[[#All],[Llave]:[Objetivo Geográfico]],16,0),"-")))</f>
        <v/>
      </c>
      <c r="M43" s="2" t="str">
        <f>IF(C43="","",IF(_xlfn.IFNA(VLOOKUP(C43,BaseDatos[[#All],[Llave]:[Por Definir4]],17,0),"No encontrado")="","-",_xlfn.IFNA(VLOOKUP(C43,BaseDatos[[#All],[Llave]:[Objetivo Geográfico]],17,0),"-")))</f>
        <v/>
      </c>
    </row>
    <row r="44" spans="1:13" x14ac:dyDescent="0.35">
      <c r="A44" s="44"/>
      <c r="B44" s="46"/>
      <c r="C44" s="44"/>
      <c r="D44" s="46"/>
      <c r="E44" s="43" t="str">
        <f>IF(C44="","",IF(_xlfn.IFNA(VLOOKUP(C44,BaseDatos[[#All],[Llave]:[Objetivo Geográfico]],6,0),"No encontrado")="","-",_xlfn.IFNA(VLOOKUP(C44,BaseDatos[[#All],[Llave]:[Objetivo Geográfico]],6,0),"-")))</f>
        <v/>
      </c>
      <c r="F44" s="45" t="str">
        <f>IF(C44="","",IF(_xlfn.IFNA(VLOOKUP(C44,BaseDatos[[#All],[Llave]:[Por Definir4]],13,0),"No encontrado")="","-",_xlfn.IFNA(VLOOKUP(C44,BaseDatos[[#All],[Llave]:[Por Definir4]],13,0),"-")))</f>
        <v/>
      </c>
      <c r="G44" s="43" t="str">
        <f>IF(C44="","",IF(_xlfn.IFNA(VLOOKUP(C44,BaseDatos[[#All],[Llave]:[Objetivo Geográfico]],2,0),"No disponible en la Base de Datos")="","-",_xlfn.IFNA(VLOOKUP(C44,BaseDatos[[#All],[Llave]:[Objetivo Geográfico]],2,0),"No disponible en la Base de Datos")))</f>
        <v/>
      </c>
      <c r="H44" s="43" t="str">
        <f>IF(C44="","",IF(_xlfn.IFNA(VLOOKUP(C44,BaseDatos[[#All],[Llave]:[Objetivo Geográfico]],11,0),"No encontrado")="","-",_xlfn.IFNA(VLOOKUP(C44,BaseDatos[[#All],[Llave]:[Objetivo Geográfico]],11,0),"-")))</f>
        <v/>
      </c>
      <c r="I44" s="43" t="str">
        <f>IF(C44="","",IF(_xlfn.IFNA(VLOOKUP(C44,BaseDatos[[#All],[Llave]:[Objetivo Geográfico]],12,0),"No encontrado")="","-",_xlfn.IFNA(VLOOKUP(C44,BaseDatos[[#All],[Llave]:[Objetivo Geográfico]],12,0),"-")))</f>
        <v/>
      </c>
      <c r="J44" s="2" t="str">
        <f>IF(C44="","",IF(_xlfn.IFNA(VLOOKUP(C44,BaseDatos[[#All],[Llave]:[Por Definir4]],14,0),"No encontrado")="","-",_xlfn.IFNA(VLOOKUP(C44,BaseDatos[[#All],[Llave]:[Objetivo Geográfico]],14,0),"-")))</f>
        <v/>
      </c>
      <c r="K44" s="2" t="str">
        <f>IF(C44="","",IF(_xlfn.IFNA(VLOOKUP(C44,BaseDatos[[#All],[Llave]:[Por Definir4]],15,0),"No encontrado")="","-",_xlfn.IFNA(VLOOKUP(C44,BaseDatos[[#All],[Llave]:[Objetivo Geográfico]],15,0),"-")))</f>
        <v/>
      </c>
      <c r="L44" s="2" t="str">
        <f>IF(C44="","",IF(_xlfn.IFNA(VLOOKUP(C44,BaseDatos[[#All],[Llave]:[Por Definir4]],16,0),"No encontrado")="","-",_xlfn.IFNA(VLOOKUP(C44,BaseDatos[[#All],[Llave]:[Objetivo Geográfico]],16,0),"-")))</f>
        <v/>
      </c>
      <c r="M44" s="2" t="str">
        <f>IF(C44="","",IF(_xlfn.IFNA(VLOOKUP(C44,BaseDatos[[#All],[Llave]:[Por Definir4]],17,0),"No encontrado")="","-",_xlfn.IFNA(VLOOKUP(C44,BaseDatos[[#All],[Llave]:[Objetivo Geográfico]],17,0),"-")))</f>
        <v/>
      </c>
    </row>
    <row r="45" spans="1:13" x14ac:dyDescent="0.35">
      <c r="A45" s="44"/>
      <c r="B45" s="46"/>
      <c r="C45" s="44"/>
      <c r="D45" s="46"/>
      <c r="E45" s="43" t="str">
        <f>IF(C45="","",IF(_xlfn.IFNA(VLOOKUP(C45,BaseDatos[[#All],[Llave]:[Objetivo Geográfico]],6,0),"No encontrado")="","-",_xlfn.IFNA(VLOOKUP(C45,BaseDatos[[#All],[Llave]:[Objetivo Geográfico]],6,0),"-")))</f>
        <v/>
      </c>
      <c r="F45" s="45" t="str">
        <f>IF(C45="","",IF(_xlfn.IFNA(VLOOKUP(C45,BaseDatos[[#All],[Llave]:[Por Definir4]],13,0),"No encontrado")="","-",_xlfn.IFNA(VLOOKUP(C45,BaseDatos[[#All],[Llave]:[Por Definir4]],13,0),"-")))</f>
        <v/>
      </c>
      <c r="G45" s="43" t="str">
        <f>IF(C45="","",IF(_xlfn.IFNA(VLOOKUP(C45,BaseDatos[[#All],[Llave]:[Objetivo Geográfico]],2,0),"No disponible en la Base de Datos")="","-",_xlfn.IFNA(VLOOKUP(C45,BaseDatos[[#All],[Llave]:[Objetivo Geográfico]],2,0),"No disponible en la Base de Datos")))</f>
        <v/>
      </c>
      <c r="H45" s="43" t="str">
        <f>IF(C45="","",IF(_xlfn.IFNA(VLOOKUP(C45,BaseDatos[[#All],[Llave]:[Objetivo Geográfico]],11,0),"No encontrado")="","-",_xlfn.IFNA(VLOOKUP(C45,BaseDatos[[#All],[Llave]:[Objetivo Geográfico]],11,0),"-")))</f>
        <v/>
      </c>
      <c r="I45" s="43" t="str">
        <f>IF(C45="","",IF(_xlfn.IFNA(VLOOKUP(C45,BaseDatos[[#All],[Llave]:[Objetivo Geográfico]],12,0),"No encontrado")="","-",_xlfn.IFNA(VLOOKUP(C45,BaseDatos[[#All],[Llave]:[Objetivo Geográfico]],12,0),"-")))</f>
        <v/>
      </c>
      <c r="J45" s="2" t="str">
        <f>IF(C45="","",IF(_xlfn.IFNA(VLOOKUP(C45,BaseDatos[[#All],[Llave]:[Por Definir4]],14,0),"No encontrado")="","-",_xlfn.IFNA(VLOOKUP(C45,BaseDatos[[#All],[Llave]:[Objetivo Geográfico]],14,0),"-")))</f>
        <v/>
      </c>
      <c r="K45" s="2" t="str">
        <f>IF(C45="","",IF(_xlfn.IFNA(VLOOKUP(C45,BaseDatos[[#All],[Llave]:[Por Definir4]],15,0),"No encontrado")="","-",_xlfn.IFNA(VLOOKUP(C45,BaseDatos[[#All],[Llave]:[Objetivo Geográfico]],15,0),"-")))</f>
        <v/>
      </c>
      <c r="L45" s="2" t="str">
        <f>IF(C45="","",IF(_xlfn.IFNA(VLOOKUP(C45,BaseDatos[[#All],[Llave]:[Por Definir4]],16,0),"No encontrado")="","-",_xlfn.IFNA(VLOOKUP(C45,BaseDatos[[#All],[Llave]:[Objetivo Geográfico]],16,0),"-")))</f>
        <v/>
      </c>
      <c r="M45" s="2" t="str">
        <f>IF(C45="","",IF(_xlfn.IFNA(VLOOKUP(C45,BaseDatos[[#All],[Llave]:[Por Definir4]],17,0),"No encontrado")="","-",_xlfn.IFNA(VLOOKUP(C45,BaseDatos[[#All],[Llave]:[Objetivo Geográfico]],17,0),"-")))</f>
        <v/>
      </c>
    </row>
    <row r="46" spans="1:13" x14ac:dyDescent="0.35">
      <c r="A46" s="44"/>
      <c r="B46" s="46"/>
      <c r="C46" s="44"/>
      <c r="D46" s="46"/>
      <c r="E46" s="43" t="str">
        <f>IF(C46="","",IF(_xlfn.IFNA(VLOOKUP(C46,BaseDatos[[#All],[Llave]:[Objetivo Geográfico]],6,0),"No encontrado")="","-",_xlfn.IFNA(VLOOKUP(C46,BaseDatos[[#All],[Llave]:[Objetivo Geográfico]],6,0),"-")))</f>
        <v/>
      </c>
      <c r="F46" s="45" t="str">
        <f>IF(C46="","",IF(_xlfn.IFNA(VLOOKUP(C46,BaseDatos[[#All],[Llave]:[Por Definir4]],13,0),"No encontrado")="","-",_xlfn.IFNA(VLOOKUP(C46,BaseDatos[[#All],[Llave]:[Por Definir4]],13,0),"-")))</f>
        <v/>
      </c>
      <c r="G46" s="43" t="str">
        <f>IF(C46="","",IF(_xlfn.IFNA(VLOOKUP(C46,BaseDatos[[#All],[Llave]:[Objetivo Geográfico]],2,0),"No disponible en la Base de Datos")="","-",_xlfn.IFNA(VLOOKUP(C46,BaseDatos[[#All],[Llave]:[Objetivo Geográfico]],2,0),"No disponible en la Base de Datos")))</f>
        <v/>
      </c>
      <c r="H46" s="43" t="str">
        <f>IF(C46="","",IF(_xlfn.IFNA(VLOOKUP(C46,BaseDatos[[#All],[Llave]:[Objetivo Geográfico]],11,0),"No encontrado")="","-",_xlfn.IFNA(VLOOKUP(C46,BaseDatos[[#All],[Llave]:[Objetivo Geográfico]],11,0),"-")))</f>
        <v/>
      </c>
      <c r="I46" s="43" t="str">
        <f>IF(C46="","",IF(_xlfn.IFNA(VLOOKUP(C46,BaseDatos[[#All],[Llave]:[Objetivo Geográfico]],12,0),"No encontrado")="","-",_xlfn.IFNA(VLOOKUP(C46,BaseDatos[[#All],[Llave]:[Objetivo Geográfico]],12,0),"-")))</f>
        <v/>
      </c>
      <c r="J46" s="2" t="str">
        <f>IF(C46="","",IF(_xlfn.IFNA(VLOOKUP(C46,BaseDatos[[#All],[Llave]:[Por Definir4]],14,0),"No encontrado")="","-",_xlfn.IFNA(VLOOKUP(C46,BaseDatos[[#All],[Llave]:[Objetivo Geográfico]],14,0),"-")))</f>
        <v/>
      </c>
      <c r="K46" s="2" t="str">
        <f>IF(C46="","",IF(_xlfn.IFNA(VLOOKUP(C46,BaseDatos[[#All],[Llave]:[Por Definir4]],15,0),"No encontrado")="","-",_xlfn.IFNA(VLOOKUP(C46,BaseDatos[[#All],[Llave]:[Objetivo Geográfico]],15,0),"-")))</f>
        <v/>
      </c>
      <c r="L46" s="2" t="str">
        <f>IF(C46="","",IF(_xlfn.IFNA(VLOOKUP(C46,BaseDatos[[#All],[Llave]:[Por Definir4]],16,0),"No encontrado")="","-",_xlfn.IFNA(VLOOKUP(C46,BaseDatos[[#All],[Llave]:[Objetivo Geográfico]],16,0),"-")))</f>
        <v/>
      </c>
      <c r="M46" s="2" t="str">
        <f>IF(C46="","",IF(_xlfn.IFNA(VLOOKUP(C46,BaseDatos[[#All],[Llave]:[Por Definir4]],17,0),"No encontrado")="","-",_xlfn.IFNA(VLOOKUP(C46,BaseDatos[[#All],[Llave]:[Objetivo Geográfico]],17,0),"-")))</f>
        <v/>
      </c>
    </row>
    <row r="47" spans="1:13" x14ac:dyDescent="0.35">
      <c r="A47" s="44"/>
      <c r="B47" s="46"/>
      <c r="C47" s="44"/>
      <c r="D47" s="46"/>
      <c r="E47" s="43" t="str">
        <f>IF(C47="","",IF(_xlfn.IFNA(VLOOKUP(C47,BaseDatos[[#All],[Llave]:[Objetivo Geográfico]],6,0),"No encontrado")="","-",_xlfn.IFNA(VLOOKUP(C47,BaseDatos[[#All],[Llave]:[Objetivo Geográfico]],6,0),"-")))</f>
        <v/>
      </c>
      <c r="F47" s="45" t="str">
        <f>IF(C47="","",IF(_xlfn.IFNA(VLOOKUP(C47,BaseDatos[[#All],[Llave]:[Por Definir4]],13,0),"No encontrado")="","-",_xlfn.IFNA(VLOOKUP(C47,BaseDatos[[#All],[Llave]:[Por Definir4]],13,0),"-")))</f>
        <v/>
      </c>
      <c r="G47" s="43" t="str">
        <f>IF(C47="","",IF(_xlfn.IFNA(VLOOKUP(C47,BaseDatos[[#All],[Llave]:[Objetivo Geográfico]],2,0),"No disponible en la Base de Datos")="","-",_xlfn.IFNA(VLOOKUP(C47,BaseDatos[[#All],[Llave]:[Objetivo Geográfico]],2,0),"No disponible en la Base de Datos")))</f>
        <v/>
      </c>
      <c r="H47" s="43" t="str">
        <f>IF(C47="","",IF(_xlfn.IFNA(VLOOKUP(C47,BaseDatos[[#All],[Llave]:[Objetivo Geográfico]],11,0),"No encontrado")="","-",_xlfn.IFNA(VLOOKUP(C47,BaseDatos[[#All],[Llave]:[Objetivo Geográfico]],11,0),"-")))</f>
        <v/>
      </c>
      <c r="I47" s="43" t="str">
        <f>IF(C47="","",IF(_xlfn.IFNA(VLOOKUP(C47,BaseDatos[[#All],[Llave]:[Objetivo Geográfico]],12,0),"No encontrado")="","-",_xlfn.IFNA(VLOOKUP(C47,BaseDatos[[#All],[Llave]:[Objetivo Geográfico]],12,0),"-")))</f>
        <v/>
      </c>
      <c r="J47" s="2" t="str">
        <f>IF(C47="","",IF(_xlfn.IFNA(VLOOKUP(C47,BaseDatos[[#All],[Llave]:[Por Definir4]],14,0),"No encontrado")="","-",_xlfn.IFNA(VLOOKUP(C47,BaseDatos[[#All],[Llave]:[Objetivo Geográfico]],14,0),"-")))</f>
        <v/>
      </c>
      <c r="K47" s="2" t="str">
        <f>IF(C47="","",IF(_xlfn.IFNA(VLOOKUP(C47,BaseDatos[[#All],[Llave]:[Por Definir4]],15,0),"No encontrado")="","-",_xlfn.IFNA(VLOOKUP(C47,BaseDatos[[#All],[Llave]:[Objetivo Geográfico]],15,0),"-")))</f>
        <v/>
      </c>
      <c r="L47" s="2" t="str">
        <f>IF(C47="","",IF(_xlfn.IFNA(VLOOKUP(C47,BaseDatos[[#All],[Llave]:[Por Definir4]],16,0),"No encontrado")="","-",_xlfn.IFNA(VLOOKUP(C47,BaseDatos[[#All],[Llave]:[Objetivo Geográfico]],16,0),"-")))</f>
        <v/>
      </c>
      <c r="M47" s="2" t="str">
        <f>IF(C47="","",IF(_xlfn.IFNA(VLOOKUP(C47,BaseDatos[[#All],[Llave]:[Por Definir4]],17,0),"No encontrado")="","-",_xlfn.IFNA(VLOOKUP(C47,BaseDatos[[#All],[Llave]:[Objetivo Geográfico]],17,0),"-")))</f>
        <v/>
      </c>
    </row>
    <row r="48" spans="1:13" x14ac:dyDescent="0.35">
      <c r="A48" s="44"/>
      <c r="B48" s="46"/>
      <c r="C48" s="44"/>
      <c r="D48" s="46"/>
      <c r="E48" s="43" t="str">
        <f>IF(C48="","",IF(_xlfn.IFNA(VLOOKUP(C48,BaseDatos[[#All],[Llave]:[Objetivo Geográfico]],6,0),"No encontrado")="","-",_xlfn.IFNA(VLOOKUP(C48,BaseDatos[[#All],[Llave]:[Objetivo Geográfico]],6,0),"-")))</f>
        <v/>
      </c>
      <c r="F48" s="45" t="str">
        <f>IF(C48="","",IF(_xlfn.IFNA(VLOOKUP(C48,BaseDatos[[#All],[Llave]:[Por Definir4]],13,0),"No encontrado")="","-",_xlfn.IFNA(VLOOKUP(C48,BaseDatos[[#All],[Llave]:[Por Definir4]],13,0),"-")))</f>
        <v/>
      </c>
      <c r="G48" s="43" t="str">
        <f>IF(C48="","",IF(_xlfn.IFNA(VLOOKUP(C48,BaseDatos[[#All],[Llave]:[Objetivo Geográfico]],2,0),"No disponible en la Base de Datos")="","-",_xlfn.IFNA(VLOOKUP(C48,BaseDatos[[#All],[Llave]:[Objetivo Geográfico]],2,0),"No disponible en la Base de Datos")))</f>
        <v/>
      </c>
      <c r="H48" s="43" t="str">
        <f>IF(C48="","",IF(_xlfn.IFNA(VLOOKUP(C48,BaseDatos[[#All],[Llave]:[Objetivo Geográfico]],11,0),"No encontrado")="","-",_xlfn.IFNA(VLOOKUP(C48,BaseDatos[[#All],[Llave]:[Objetivo Geográfico]],11,0),"-")))</f>
        <v/>
      </c>
      <c r="I48" s="43" t="str">
        <f>IF(C48="","",IF(_xlfn.IFNA(VLOOKUP(C48,BaseDatos[[#All],[Llave]:[Objetivo Geográfico]],12,0),"No encontrado")="","-",_xlfn.IFNA(VLOOKUP(C48,BaseDatos[[#All],[Llave]:[Objetivo Geográfico]],12,0),"-")))</f>
        <v/>
      </c>
      <c r="J48" s="2" t="str">
        <f>IF(C48="","",IF(_xlfn.IFNA(VLOOKUP(C48,BaseDatos[[#All],[Llave]:[Por Definir4]],14,0),"No encontrado")="","-",_xlfn.IFNA(VLOOKUP(C48,BaseDatos[[#All],[Llave]:[Objetivo Geográfico]],14,0),"-")))</f>
        <v/>
      </c>
      <c r="K48" s="2" t="str">
        <f>IF(C48="","",IF(_xlfn.IFNA(VLOOKUP(C48,BaseDatos[[#All],[Llave]:[Por Definir4]],15,0),"No encontrado")="","-",_xlfn.IFNA(VLOOKUP(C48,BaseDatos[[#All],[Llave]:[Objetivo Geográfico]],15,0),"-")))</f>
        <v/>
      </c>
      <c r="L48" s="2" t="str">
        <f>IF(C48="","",IF(_xlfn.IFNA(VLOOKUP(C48,BaseDatos[[#All],[Llave]:[Por Definir4]],16,0),"No encontrado")="","-",_xlfn.IFNA(VLOOKUP(C48,BaseDatos[[#All],[Llave]:[Objetivo Geográfico]],16,0),"-")))</f>
        <v/>
      </c>
      <c r="M48" s="2" t="str">
        <f>IF(C48="","",IF(_xlfn.IFNA(VLOOKUP(C48,BaseDatos[[#All],[Llave]:[Por Definir4]],17,0),"No encontrado")="","-",_xlfn.IFNA(VLOOKUP(C48,BaseDatos[[#All],[Llave]:[Objetivo Geográfico]],17,0),"-")))</f>
        <v/>
      </c>
    </row>
    <row r="49" spans="1:13" x14ac:dyDescent="0.35">
      <c r="A49" s="44"/>
      <c r="B49" s="46"/>
      <c r="C49" s="44"/>
      <c r="D49" s="46"/>
      <c r="E49" s="43" t="str">
        <f>IF(C49="","",IF(_xlfn.IFNA(VLOOKUP(C49,BaseDatos[[#All],[Llave]:[Objetivo Geográfico]],6,0),"No encontrado")="","-",_xlfn.IFNA(VLOOKUP(C49,BaseDatos[[#All],[Llave]:[Objetivo Geográfico]],6,0),"-")))</f>
        <v/>
      </c>
      <c r="F49" s="45" t="str">
        <f>IF(C49="","",IF(_xlfn.IFNA(VLOOKUP(C49,BaseDatos[[#All],[Llave]:[Por Definir4]],13,0),"No encontrado")="","-",_xlfn.IFNA(VLOOKUP(C49,BaseDatos[[#All],[Llave]:[Por Definir4]],13,0),"-")))</f>
        <v/>
      </c>
      <c r="G49" s="43" t="str">
        <f>IF(C49="","",IF(_xlfn.IFNA(VLOOKUP(C49,BaseDatos[[#All],[Llave]:[Objetivo Geográfico]],2,0),"No disponible en la Base de Datos")="","-",_xlfn.IFNA(VLOOKUP(C49,BaseDatos[[#All],[Llave]:[Objetivo Geográfico]],2,0),"No disponible en la Base de Datos")))</f>
        <v/>
      </c>
      <c r="H49" s="43" t="str">
        <f>IF(C49="","",IF(_xlfn.IFNA(VLOOKUP(C49,BaseDatos[[#All],[Llave]:[Objetivo Geográfico]],11,0),"No encontrado")="","-",_xlfn.IFNA(VLOOKUP(C49,BaseDatos[[#All],[Llave]:[Objetivo Geográfico]],11,0),"-")))</f>
        <v/>
      </c>
      <c r="I49" s="43" t="str">
        <f>IF(C49="","",IF(_xlfn.IFNA(VLOOKUP(C49,BaseDatos[[#All],[Llave]:[Objetivo Geográfico]],12,0),"No encontrado")="","-",_xlfn.IFNA(VLOOKUP(C49,BaseDatos[[#All],[Llave]:[Objetivo Geográfico]],12,0),"-")))</f>
        <v/>
      </c>
      <c r="J49" s="2" t="str">
        <f>IF(C49="","",IF(_xlfn.IFNA(VLOOKUP(C49,BaseDatos[[#All],[Llave]:[Por Definir4]],14,0),"No encontrado")="","-",_xlfn.IFNA(VLOOKUP(C49,BaseDatos[[#All],[Llave]:[Objetivo Geográfico]],14,0),"-")))</f>
        <v/>
      </c>
      <c r="K49" s="2" t="str">
        <f>IF(C49="","",IF(_xlfn.IFNA(VLOOKUP(C49,BaseDatos[[#All],[Llave]:[Por Definir4]],15,0),"No encontrado")="","-",_xlfn.IFNA(VLOOKUP(C49,BaseDatos[[#All],[Llave]:[Objetivo Geográfico]],15,0),"-")))</f>
        <v/>
      </c>
      <c r="L49" s="2" t="str">
        <f>IF(C49="","",IF(_xlfn.IFNA(VLOOKUP(C49,BaseDatos[[#All],[Llave]:[Por Definir4]],16,0),"No encontrado")="","-",_xlfn.IFNA(VLOOKUP(C49,BaseDatos[[#All],[Llave]:[Objetivo Geográfico]],16,0),"-")))</f>
        <v/>
      </c>
      <c r="M49" s="2" t="str">
        <f>IF(C49="","",IF(_xlfn.IFNA(VLOOKUP(C49,BaseDatos[[#All],[Llave]:[Por Definir4]],17,0),"No encontrado")="","-",_xlfn.IFNA(VLOOKUP(C49,BaseDatos[[#All],[Llave]:[Objetivo Geográfico]],17,0),"-")))</f>
        <v/>
      </c>
    </row>
    <row r="50" spans="1:13" x14ac:dyDescent="0.35">
      <c r="A50" s="44"/>
      <c r="B50" s="46"/>
      <c r="C50" s="44"/>
      <c r="D50" s="46"/>
      <c r="E50" s="43" t="str">
        <f>IF(C50="","",IF(_xlfn.IFNA(VLOOKUP(C50,BaseDatos[[#All],[Llave]:[Objetivo Geográfico]],6,0),"No encontrado")="","-",_xlfn.IFNA(VLOOKUP(C50,BaseDatos[[#All],[Llave]:[Objetivo Geográfico]],6,0),"-")))</f>
        <v/>
      </c>
      <c r="F50" s="45" t="str">
        <f>IF(C50="","",IF(_xlfn.IFNA(VLOOKUP(C50,BaseDatos[[#All],[Llave]:[Por Definir4]],13,0),"No encontrado")="","-",_xlfn.IFNA(VLOOKUP(C50,BaseDatos[[#All],[Llave]:[Por Definir4]],13,0),"-")))</f>
        <v/>
      </c>
      <c r="G50" s="43" t="str">
        <f>IF(C50="","",IF(_xlfn.IFNA(VLOOKUP(C50,BaseDatos[[#All],[Llave]:[Objetivo Geográfico]],2,0),"No disponible en la Base de Datos")="","-",_xlfn.IFNA(VLOOKUP(C50,BaseDatos[[#All],[Llave]:[Objetivo Geográfico]],2,0),"No disponible en la Base de Datos")))</f>
        <v/>
      </c>
      <c r="H50" s="43" t="str">
        <f>IF(C50="","",IF(_xlfn.IFNA(VLOOKUP(C50,BaseDatos[[#All],[Llave]:[Objetivo Geográfico]],11,0),"No encontrado")="","-",_xlfn.IFNA(VLOOKUP(C50,BaseDatos[[#All],[Llave]:[Objetivo Geográfico]],11,0),"-")))</f>
        <v/>
      </c>
      <c r="I50" s="43" t="str">
        <f>IF(C50="","",IF(_xlfn.IFNA(VLOOKUP(C50,BaseDatos[[#All],[Llave]:[Objetivo Geográfico]],12,0),"No encontrado")="","-",_xlfn.IFNA(VLOOKUP(C50,BaseDatos[[#All],[Llave]:[Objetivo Geográfico]],12,0),"-")))</f>
        <v/>
      </c>
      <c r="J50" s="2" t="str">
        <f>IF(C50="","",IF(_xlfn.IFNA(VLOOKUP(C50,BaseDatos[[#All],[Llave]:[Por Definir4]],14,0),"No encontrado")="","-",_xlfn.IFNA(VLOOKUP(C50,BaseDatos[[#All],[Llave]:[Objetivo Geográfico]],14,0),"-")))</f>
        <v/>
      </c>
      <c r="K50" s="2" t="str">
        <f>IF(C50="","",IF(_xlfn.IFNA(VLOOKUP(C50,BaseDatos[[#All],[Llave]:[Por Definir4]],15,0),"No encontrado")="","-",_xlfn.IFNA(VLOOKUP(C50,BaseDatos[[#All],[Llave]:[Objetivo Geográfico]],15,0),"-")))</f>
        <v/>
      </c>
      <c r="L50" s="2" t="str">
        <f>IF(C50="","",IF(_xlfn.IFNA(VLOOKUP(C50,BaseDatos[[#All],[Llave]:[Por Definir4]],16,0),"No encontrado")="","-",_xlfn.IFNA(VLOOKUP(C50,BaseDatos[[#All],[Llave]:[Objetivo Geográfico]],16,0),"-")))</f>
        <v/>
      </c>
      <c r="M50" s="2" t="str">
        <f>IF(C50="","",IF(_xlfn.IFNA(VLOOKUP(C50,BaseDatos[[#All],[Llave]:[Por Definir4]],17,0),"No encontrado")="","-",_xlfn.IFNA(VLOOKUP(C50,BaseDatos[[#All],[Llave]:[Objetivo Geográfico]],17,0),"-")))</f>
        <v/>
      </c>
    </row>
    <row r="51" spans="1:13" x14ac:dyDescent="0.35">
      <c r="A51" s="44"/>
      <c r="B51" s="46"/>
      <c r="C51" s="44"/>
      <c r="D51" s="46"/>
      <c r="E51" s="43" t="str">
        <f>IF(C51="","",IF(_xlfn.IFNA(VLOOKUP(C51,BaseDatos[[#All],[Llave]:[Objetivo Geográfico]],6,0),"No encontrado")="","-",_xlfn.IFNA(VLOOKUP(C51,BaseDatos[[#All],[Llave]:[Objetivo Geográfico]],6,0),"-")))</f>
        <v/>
      </c>
      <c r="F51" s="45" t="str">
        <f>IF(C51="","",IF(_xlfn.IFNA(VLOOKUP(C51,BaseDatos[[#All],[Llave]:[Por Definir4]],13,0),"No encontrado")="","-",_xlfn.IFNA(VLOOKUP(C51,BaseDatos[[#All],[Llave]:[Por Definir4]],13,0),"-")))</f>
        <v/>
      </c>
      <c r="G51" s="43" t="str">
        <f>IF(C51="","",IF(_xlfn.IFNA(VLOOKUP(C51,BaseDatos[[#All],[Llave]:[Objetivo Geográfico]],2,0),"No disponible en la Base de Datos")="","-",_xlfn.IFNA(VLOOKUP(C51,BaseDatos[[#All],[Llave]:[Objetivo Geográfico]],2,0),"No disponible en la Base de Datos")))</f>
        <v/>
      </c>
      <c r="H51" s="43" t="str">
        <f>IF(C51="","",IF(_xlfn.IFNA(VLOOKUP(C51,BaseDatos[[#All],[Llave]:[Objetivo Geográfico]],11,0),"No encontrado")="","-",_xlfn.IFNA(VLOOKUP(C51,BaseDatos[[#All],[Llave]:[Objetivo Geográfico]],11,0),"-")))</f>
        <v/>
      </c>
      <c r="I51" s="43" t="str">
        <f>IF(C51="","",IF(_xlfn.IFNA(VLOOKUP(C51,BaseDatos[[#All],[Llave]:[Objetivo Geográfico]],12,0),"No encontrado")="","-",_xlfn.IFNA(VLOOKUP(C51,BaseDatos[[#All],[Llave]:[Objetivo Geográfico]],12,0),"-")))</f>
        <v/>
      </c>
      <c r="J51" s="2" t="str">
        <f>IF(C51="","",IF(_xlfn.IFNA(VLOOKUP(C51,BaseDatos[[#All],[Llave]:[Por Definir4]],14,0),"No encontrado")="","-",_xlfn.IFNA(VLOOKUP(C51,BaseDatos[[#All],[Llave]:[Objetivo Geográfico]],14,0),"-")))</f>
        <v/>
      </c>
      <c r="K51" s="2" t="str">
        <f>IF(C51="","",IF(_xlfn.IFNA(VLOOKUP(C51,BaseDatos[[#All],[Llave]:[Por Definir4]],15,0),"No encontrado")="","-",_xlfn.IFNA(VLOOKUP(C51,BaseDatos[[#All],[Llave]:[Objetivo Geográfico]],15,0),"-")))</f>
        <v/>
      </c>
      <c r="L51" s="2" t="str">
        <f>IF(C51="","",IF(_xlfn.IFNA(VLOOKUP(C51,BaseDatos[[#All],[Llave]:[Por Definir4]],16,0),"No encontrado")="","-",_xlfn.IFNA(VLOOKUP(C51,BaseDatos[[#All],[Llave]:[Objetivo Geográfico]],16,0),"-")))</f>
        <v/>
      </c>
      <c r="M51" s="2" t="str">
        <f>IF(C51="","",IF(_xlfn.IFNA(VLOOKUP(C51,BaseDatos[[#All],[Llave]:[Por Definir4]],17,0),"No encontrado")="","-",_xlfn.IFNA(VLOOKUP(C51,BaseDatos[[#All],[Llave]:[Objetivo Geográfico]],17,0),"-")))</f>
        <v/>
      </c>
    </row>
    <row r="52" spans="1:13" x14ac:dyDescent="0.35">
      <c r="A52" s="44"/>
      <c r="B52" s="46"/>
      <c r="C52" s="44"/>
      <c r="D52" s="46"/>
      <c r="E52" s="43" t="str">
        <f>IF(C52="","",IF(_xlfn.IFNA(VLOOKUP(C52,BaseDatos[[#All],[Llave]:[Objetivo Geográfico]],6,0),"No encontrado")="","-",_xlfn.IFNA(VLOOKUP(C52,BaseDatos[[#All],[Llave]:[Objetivo Geográfico]],6,0),"-")))</f>
        <v/>
      </c>
      <c r="F52" s="45" t="str">
        <f>IF(C52="","",IF(_xlfn.IFNA(VLOOKUP(C52,BaseDatos[[#All],[Llave]:[Por Definir4]],13,0),"No encontrado")="","-",_xlfn.IFNA(VLOOKUP(C52,BaseDatos[[#All],[Llave]:[Por Definir4]],13,0),"-")))</f>
        <v/>
      </c>
      <c r="G52" s="43" t="str">
        <f>IF(C52="","",IF(_xlfn.IFNA(VLOOKUP(C52,BaseDatos[[#All],[Llave]:[Objetivo Geográfico]],2,0),"No disponible en la Base de Datos")="","-",_xlfn.IFNA(VLOOKUP(C52,BaseDatos[[#All],[Llave]:[Objetivo Geográfico]],2,0),"No disponible en la Base de Datos")))</f>
        <v/>
      </c>
      <c r="H52" s="43" t="str">
        <f>IF(C52="","",IF(_xlfn.IFNA(VLOOKUP(C52,BaseDatos[[#All],[Llave]:[Objetivo Geográfico]],11,0),"No encontrado")="","-",_xlfn.IFNA(VLOOKUP(C52,BaseDatos[[#All],[Llave]:[Objetivo Geográfico]],11,0),"-")))</f>
        <v/>
      </c>
      <c r="I52" s="43" t="str">
        <f>IF(C52="","",IF(_xlfn.IFNA(VLOOKUP(C52,BaseDatos[[#All],[Llave]:[Objetivo Geográfico]],12,0),"No encontrado")="","-",_xlfn.IFNA(VLOOKUP(C52,BaseDatos[[#All],[Llave]:[Objetivo Geográfico]],12,0),"-")))</f>
        <v/>
      </c>
      <c r="J52" s="2" t="str">
        <f>IF(C52="","",IF(_xlfn.IFNA(VLOOKUP(C52,BaseDatos[[#All],[Llave]:[Por Definir4]],14,0),"No encontrado")="","-",_xlfn.IFNA(VLOOKUP(C52,BaseDatos[[#All],[Llave]:[Objetivo Geográfico]],14,0),"-")))</f>
        <v/>
      </c>
      <c r="K52" s="2" t="str">
        <f>IF(C52="","",IF(_xlfn.IFNA(VLOOKUP(C52,BaseDatos[[#All],[Llave]:[Por Definir4]],15,0),"No encontrado")="","-",_xlfn.IFNA(VLOOKUP(C52,BaseDatos[[#All],[Llave]:[Objetivo Geográfico]],15,0),"-")))</f>
        <v/>
      </c>
      <c r="L52" s="2" t="str">
        <f>IF(C52="","",IF(_xlfn.IFNA(VLOOKUP(C52,BaseDatos[[#All],[Llave]:[Por Definir4]],16,0),"No encontrado")="","-",_xlfn.IFNA(VLOOKUP(C52,BaseDatos[[#All],[Llave]:[Objetivo Geográfico]],16,0),"-")))</f>
        <v/>
      </c>
      <c r="M52" s="2" t="str">
        <f>IF(C52="","",IF(_xlfn.IFNA(VLOOKUP(C52,BaseDatos[[#All],[Llave]:[Por Definir4]],17,0),"No encontrado")="","-",_xlfn.IFNA(VLOOKUP(C52,BaseDatos[[#All],[Llave]:[Objetivo Geográfico]],17,0),"-")))</f>
        <v/>
      </c>
    </row>
    <row r="53" spans="1:13" x14ac:dyDescent="0.35">
      <c r="A53" s="44"/>
      <c r="B53" s="46"/>
      <c r="C53" s="44"/>
      <c r="D53" s="46"/>
      <c r="E53" s="43" t="str">
        <f>IF(C53="","",IF(_xlfn.IFNA(VLOOKUP(C53,BaseDatos[[#All],[Llave]:[Objetivo Geográfico]],6,0),"No encontrado")="","-",_xlfn.IFNA(VLOOKUP(C53,BaseDatos[[#All],[Llave]:[Objetivo Geográfico]],6,0),"-")))</f>
        <v/>
      </c>
      <c r="F53" s="45" t="str">
        <f>IF(C53="","",IF(_xlfn.IFNA(VLOOKUP(C53,BaseDatos[[#All],[Llave]:[Por Definir4]],13,0),"No encontrado")="","-",_xlfn.IFNA(VLOOKUP(C53,BaseDatos[[#All],[Llave]:[Por Definir4]],13,0),"-")))</f>
        <v/>
      </c>
      <c r="G53" s="43" t="str">
        <f>IF(C53="","",IF(_xlfn.IFNA(VLOOKUP(C53,BaseDatos[[#All],[Llave]:[Objetivo Geográfico]],2,0),"No disponible en la Base de Datos")="","-",_xlfn.IFNA(VLOOKUP(C53,BaseDatos[[#All],[Llave]:[Objetivo Geográfico]],2,0),"No disponible en la Base de Datos")))</f>
        <v/>
      </c>
      <c r="H53" s="43" t="str">
        <f>IF(C53="","",IF(_xlfn.IFNA(VLOOKUP(C53,BaseDatos[[#All],[Llave]:[Objetivo Geográfico]],11,0),"No encontrado")="","-",_xlfn.IFNA(VLOOKUP(C53,BaseDatos[[#All],[Llave]:[Objetivo Geográfico]],11,0),"-")))</f>
        <v/>
      </c>
      <c r="I53" s="43" t="str">
        <f>IF(C53="","",IF(_xlfn.IFNA(VLOOKUP(C53,BaseDatos[[#All],[Llave]:[Objetivo Geográfico]],12,0),"No encontrado")="","-",_xlfn.IFNA(VLOOKUP(C53,BaseDatos[[#All],[Llave]:[Objetivo Geográfico]],12,0),"-")))</f>
        <v/>
      </c>
      <c r="J53" s="2" t="str">
        <f>IF(C53="","",IF(_xlfn.IFNA(VLOOKUP(C53,BaseDatos[[#All],[Llave]:[Por Definir4]],14,0),"No encontrado")="","-",_xlfn.IFNA(VLOOKUP(C53,BaseDatos[[#All],[Llave]:[Objetivo Geográfico]],14,0),"-")))</f>
        <v/>
      </c>
      <c r="K53" s="2" t="str">
        <f>IF(C53="","",IF(_xlfn.IFNA(VLOOKUP(C53,BaseDatos[[#All],[Llave]:[Por Definir4]],15,0),"No encontrado")="","-",_xlfn.IFNA(VLOOKUP(C53,BaseDatos[[#All],[Llave]:[Objetivo Geográfico]],15,0),"-")))</f>
        <v/>
      </c>
      <c r="L53" s="2" t="str">
        <f>IF(C53="","",IF(_xlfn.IFNA(VLOOKUP(C53,BaseDatos[[#All],[Llave]:[Por Definir4]],16,0),"No encontrado")="","-",_xlfn.IFNA(VLOOKUP(C53,BaseDatos[[#All],[Llave]:[Objetivo Geográfico]],16,0),"-")))</f>
        <v/>
      </c>
      <c r="M53" s="2" t="str">
        <f>IF(C53="","",IF(_xlfn.IFNA(VLOOKUP(C53,BaseDatos[[#All],[Llave]:[Por Definir4]],17,0),"No encontrado")="","-",_xlfn.IFNA(VLOOKUP(C53,BaseDatos[[#All],[Llave]:[Objetivo Geográfico]],17,0),"-")))</f>
        <v/>
      </c>
    </row>
    <row r="54" spans="1:13" x14ac:dyDescent="0.35">
      <c r="A54" s="44"/>
      <c r="B54" s="46"/>
      <c r="C54" s="44"/>
      <c r="D54" s="46"/>
      <c r="E54" s="43" t="str">
        <f>IF(C54="","",IF(_xlfn.IFNA(VLOOKUP(C54,BaseDatos[[#All],[Llave]:[Objetivo Geográfico]],6,0),"No encontrado")="","-",_xlfn.IFNA(VLOOKUP(C54,BaseDatos[[#All],[Llave]:[Objetivo Geográfico]],6,0),"-")))</f>
        <v/>
      </c>
      <c r="F54" s="45" t="str">
        <f>IF(C54="","",IF(_xlfn.IFNA(VLOOKUP(C54,BaseDatos[[#All],[Llave]:[Por Definir4]],13,0),"No encontrado")="","-",_xlfn.IFNA(VLOOKUP(C54,BaseDatos[[#All],[Llave]:[Por Definir4]],13,0),"-")))</f>
        <v/>
      </c>
      <c r="G54" s="43" t="str">
        <f>IF(C54="","",IF(_xlfn.IFNA(VLOOKUP(C54,BaseDatos[[#All],[Llave]:[Objetivo Geográfico]],2,0),"No disponible en la Base de Datos")="","-",_xlfn.IFNA(VLOOKUP(C54,BaseDatos[[#All],[Llave]:[Objetivo Geográfico]],2,0),"No disponible en la Base de Datos")))</f>
        <v/>
      </c>
      <c r="H54" s="43" t="str">
        <f>IF(C54="","",IF(_xlfn.IFNA(VLOOKUP(C54,BaseDatos[[#All],[Llave]:[Objetivo Geográfico]],11,0),"No encontrado")="","-",_xlfn.IFNA(VLOOKUP(C54,BaseDatos[[#All],[Llave]:[Objetivo Geográfico]],11,0),"-")))</f>
        <v/>
      </c>
      <c r="I54" s="43" t="str">
        <f>IF(C54="","",IF(_xlfn.IFNA(VLOOKUP(C54,BaseDatos[[#All],[Llave]:[Objetivo Geográfico]],12,0),"No encontrado")="","-",_xlfn.IFNA(VLOOKUP(C54,BaseDatos[[#All],[Llave]:[Objetivo Geográfico]],12,0),"-")))</f>
        <v/>
      </c>
      <c r="J54" s="2" t="str">
        <f>IF(C54="","",IF(_xlfn.IFNA(VLOOKUP(C54,BaseDatos[[#All],[Llave]:[Por Definir4]],14,0),"No encontrado")="","-",_xlfn.IFNA(VLOOKUP(C54,BaseDatos[[#All],[Llave]:[Objetivo Geográfico]],14,0),"-")))</f>
        <v/>
      </c>
      <c r="K54" s="2" t="str">
        <f>IF(C54="","",IF(_xlfn.IFNA(VLOOKUP(C54,BaseDatos[[#All],[Llave]:[Por Definir4]],15,0),"No encontrado")="","-",_xlfn.IFNA(VLOOKUP(C54,BaseDatos[[#All],[Llave]:[Objetivo Geográfico]],15,0),"-")))</f>
        <v/>
      </c>
      <c r="L54" s="2" t="str">
        <f>IF(C54="","",IF(_xlfn.IFNA(VLOOKUP(C54,BaseDatos[[#All],[Llave]:[Por Definir4]],16,0),"No encontrado")="","-",_xlfn.IFNA(VLOOKUP(C54,BaseDatos[[#All],[Llave]:[Objetivo Geográfico]],16,0),"-")))</f>
        <v/>
      </c>
      <c r="M54" s="2" t="str">
        <f>IF(C54="","",IF(_xlfn.IFNA(VLOOKUP(C54,BaseDatos[[#All],[Llave]:[Por Definir4]],17,0),"No encontrado")="","-",_xlfn.IFNA(VLOOKUP(C54,BaseDatos[[#All],[Llave]:[Objetivo Geográfico]],17,0),"-")))</f>
        <v/>
      </c>
    </row>
    <row r="55" spans="1:13" x14ac:dyDescent="0.35">
      <c r="A55" s="44"/>
      <c r="B55" s="46"/>
      <c r="C55" s="44"/>
      <c r="D55" s="46"/>
      <c r="E55" s="43" t="str">
        <f>IF(C55="","",IF(_xlfn.IFNA(VLOOKUP(C55,BaseDatos[[#All],[Llave]:[Objetivo Geográfico]],6,0),"No encontrado")="","-",_xlfn.IFNA(VLOOKUP(C55,BaseDatos[[#All],[Llave]:[Objetivo Geográfico]],6,0),"-")))</f>
        <v/>
      </c>
      <c r="F55" s="45" t="str">
        <f>IF(C55="","",IF(_xlfn.IFNA(VLOOKUP(C55,BaseDatos[[#All],[Llave]:[Por Definir4]],13,0),"No encontrado")="","-",_xlfn.IFNA(VLOOKUP(C55,BaseDatos[[#All],[Llave]:[Por Definir4]],13,0),"-")))</f>
        <v/>
      </c>
      <c r="G55" s="43" t="str">
        <f>IF(C55="","",IF(_xlfn.IFNA(VLOOKUP(C55,BaseDatos[[#All],[Llave]:[Objetivo Geográfico]],2,0),"No disponible en la Base de Datos")="","-",_xlfn.IFNA(VLOOKUP(C55,BaseDatos[[#All],[Llave]:[Objetivo Geográfico]],2,0),"No disponible en la Base de Datos")))</f>
        <v/>
      </c>
      <c r="H55" s="43" t="str">
        <f>IF(C55="","",IF(_xlfn.IFNA(VLOOKUP(C55,BaseDatos[[#All],[Llave]:[Objetivo Geográfico]],11,0),"No encontrado")="","-",_xlfn.IFNA(VLOOKUP(C55,BaseDatos[[#All],[Llave]:[Objetivo Geográfico]],11,0),"-")))</f>
        <v/>
      </c>
      <c r="I55" s="43" t="str">
        <f>IF(C55="","",IF(_xlfn.IFNA(VLOOKUP(C55,BaseDatos[[#All],[Llave]:[Objetivo Geográfico]],12,0),"No encontrado")="","-",_xlfn.IFNA(VLOOKUP(C55,BaseDatos[[#All],[Llave]:[Objetivo Geográfico]],12,0),"-")))</f>
        <v/>
      </c>
      <c r="J55" s="2" t="str">
        <f>IF(C55="","",IF(_xlfn.IFNA(VLOOKUP(C55,BaseDatos[[#All],[Llave]:[Por Definir4]],14,0),"No encontrado")="","-",_xlfn.IFNA(VLOOKUP(C55,BaseDatos[[#All],[Llave]:[Objetivo Geográfico]],14,0),"-")))</f>
        <v/>
      </c>
      <c r="K55" s="2" t="str">
        <f>IF(C55="","",IF(_xlfn.IFNA(VLOOKUP(C55,BaseDatos[[#All],[Llave]:[Por Definir4]],15,0),"No encontrado")="","-",_xlfn.IFNA(VLOOKUP(C55,BaseDatos[[#All],[Llave]:[Objetivo Geográfico]],15,0),"-")))</f>
        <v/>
      </c>
      <c r="L55" s="2" t="str">
        <f>IF(C55="","",IF(_xlfn.IFNA(VLOOKUP(C55,BaseDatos[[#All],[Llave]:[Por Definir4]],16,0),"No encontrado")="","-",_xlfn.IFNA(VLOOKUP(C55,BaseDatos[[#All],[Llave]:[Objetivo Geográfico]],16,0),"-")))</f>
        <v/>
      </c>
      <c r="M55" s="2" t="str">
        <f>IF(C55="","",IF(_xlfn.IFNA(VLOOKUP(C55,BaseDatos[[#All],[Llave]:[Por Definir4]],17,0),"No encontrado")="","-",_xlfn.IFNA(VLOOKUP(C55,BaseDatos[[#All],[Llave]:[Objetivo Geográfico]],17,0),"-")))</f>
        <v/>
      </c>
    </row>
    <row r="56" spans="1:13" x14ac:dyDescent="0.35">
      <c r="A56" s="44"/>
      <c r="B56" s="46"/>
      <c r="C56" s="44"/>
      <c r="D56" s="46"/>
      <c r="E56" s="43" t="str">
        <f>IF(C56="","",IF(_xlfn.IFNA(VLOOKUP(C56,BaseDatos[[#All],[Llave]:[Objetivo Geográfico]],6,0),"No encontrado")="","-",_xlfn.IFNA(VLOOKUP(C56,BaseDatos[[#All],[Llave]:[Objetivo Geográfico]],6,0),"-")))</f>
        <v/>
      </c>
      <c r="F56" s="45" t="str">
        <f>IF(C56="","",IF(_xlfn.IFNA(VLOOKUP(C56,BaseDatos[[#All],[Llave]:[Por Definir4]],13,0),"No encontrado")="","-",_xlfn.IFNA(VLOOKUP(C56,BaseDatos[[#All],[Llave]:[Por Definir4]],13,0),"-")))</f>
        <v/>
      </c>
      <c r="G56" s="43" t="str">
        <f>IF(C56="","",IF(_xlfn.IFNA(VLOOKUP(C56,BaseDatos[[#All],[Llave]:[Objetivo Geográfico]],2,0),"No disponible en la Base de Datos")="","-",_xlfn.IFNA(VLOOKUP(C56,BaseDatos[[#All],[Llave]:[Objetivo Geográfico]],2,0),"No disponible en la Base de Datos")))</f>
        <v/>
      </c>
      <c r="H56" s="43" t="str">
        <f>IF(C56="","",IF(_xlfn.IFNA(VLOOKUP(C56,BaseDatos[[#All],[Llave]:[Objetivo Geográfico]],11,0),"No encontrado")="","-",_xlfn.IFNA(VLOOKUP(C56,BaseDatos[[#All],[Llave]:[Objetivo Geográfico]],11,0),"-")))</f>
        <v/>
      </c>
      <c r="I56" s="43" t="str">
        <f>IF(C56="","",IF(_xlfn.IFNA(VLOOKUP(C56,BaseDatos[[#All],[Llave]:[Objetivo Geográfico]],12,0),"No encontrado")="","-",_xlfn.IFNA(VLOOKUP(C56,BaseDatos[[#All],[Llave]:[Objetivo Geográfico]],12,0),"-")))</f>
        <v/>
      </c>
      <c r="J56" s="2" t="str">
        <f>IF(C56="","",IF(_xlfn.IFNA(VLOOKUP(C56,BaseDatos[[#All],[Llave]:[Por Definir4]],14,0),"No encontrado")="","-",_xlfn.IFNA(VLOOKUP(C56,BaseDatos[[#All],[Llave]:[Objetivo Geográfico]],14,0),"-")))</f>
        <v/>
      </c>
      <c r="K56" s="2" t="str">
        <f>IF(C56="","",IF(_xlfn.IFNA(VLOOKUP(C56,BaseDatos[[#All],[Llave]:[Por Definir4]],15,0),"No encontrado")="","-",_xlfn.IFNA(VLOOKUP(C56,BaseDatos[[#All],[Llave]:[Objetivo Geográfico]],15,0),"-")))</f>
        <v/>
      </c>
      <c r="L56" s="2" t="str">
        <f>IF(C56="","",IF(_xlfn.IFNA(VLOOKUP(C56,BaseDatos[[#All],[Llave]:[Por Definir4]],16,0),"No encontrado")="","-",_xlfn.IFNA(VLOOKUP(C56,BaseDatos[[#All],[Llave]:[Objetivo Geográfico]],16,0),"-")))</f>
        <v/>
      </c>
      <c r="M56" s="2" t="str">
        <f>IF(C56="","",IF(_xlfn.IFNA(VLOOKUP(C56,BaseDatos[[#All],[Llave]:[Por Definir4]],17,0),"No encontrado")="","-",_xlfn.IFNA(VLOOKUP(C56,BaseDatos[[#All],[Llave]:[Objetivo Geográfico]],17,0),"-")))</f>
        <v/>
      </c>
    </row>
    <row r="57" spans="1:13" x14ac:dyDescent="0.35">
      <c r="A57" s="44"/>
      <c r="B57" s="46"/>
      <c r="C57" s="44"/>
      <c r="D57" s="46"/>
      <c r="E57" s="43" t="str">
        <f>IF(C57="","",IF(_xlfn.IFNA(VLOOKUP(C57,BaseDatos[[#All],[Llave]:[Objetivo Geográfico]],6,0),"No encontrado")="","-",_xlfn.IFNA(VLOOKUP(C57,BaseDatos[[#All],[Llave]:[Objetivo Geográfico]],6,0),"-")))</f>
        <v/>
      </c>
      <c r="F57" s="45" t="str">
        <f>IF(C57="","",IF(_xlfn.IFNA(VLOOKUP(C57,BaseDatos[[#All],[Llave]:[Por Definir4]],13,0),"No encontrado")="","-",_xlfn.IFNA(VLOOKUP(C57,BaseDatos[[#All],[Llave]:[Por Definir4]],13,0),"-")))</f>
        <v/>
      </c>
      <c r="G57" s="43" t="str">
        <f>IF(C57="","",IF(_xlfn.IFNA(VLOOKUP(C57,BaseDatos[[#All],[Llave]:[Objetivo Geográfico]],2,0),"No disponible en la Base de Datos")="","-",_xlfn.IFNA(VLOOKUP(C57,BaseDatos[[#All],[Llave]:[Objetivo Geográfico]],2,0),"No disponible en la Base de Datos")))</f>
        <v/>
      </c>
      <c r="H57" s="43" t="str">
        <f>IF(C57="","",IF(_xlfn.IFNA(VLOOKUP(C57,BaseDatos[[#All],[Llave]:[Objetivo Geográfico]],11,0),"No encontrado")="","-",_xlfn.IFNA(VLOOKUP(C57,BaseDatos[[#All],[Llave]:[Objetivo Geográfico]],11,0),"-")))</f>
        <v/>
      </c>
      <c r="I57" s="43" t="str">
        <f>IF(C57="","",IF(_xlfn.IFNA(VLOOKUP(C57,BaseDatos[[#All],[Llave]:[Objetivo Geográfico]],12,0),"No encontrado")="","-",_xlfn.IFNA(VLOOKUP(C57,BaseDatos[[#All],[Llave]:[Objetivo Geográfico]],12,0),"-")))</f>
        <v/>
      </c>
      <c r="J57" s="2" t="str">
        <f>IF(C57="","",IF(_xlfn.IFNA(VLOOKUP(C57,BaseDatos[[#All],[Llave]:[Por Definir4]],14,0),"No encontrado")="","-",_xlfn.IFNA(VLOOKUP(C57,BaseDatos[[#All],[Llave]:[Objetivo Geográfico]],14,0),"-")))</f>
        <v/>
      </c>
      <c r="K57" s="2" t="str">
        <f>IF(C57="","",IF(_xlfn.IFNA(VLOOKUP(C57,BaseDatos[[#All],[Llave]:[Por Definir4]],15,0),"No encontrado")="","-",_xlfn.IFNA(VLOOKUP(C57,BaseDatos[[#All],[Llave]:[Objetivo Geográfico]],15,0),"-")))</f>
        <v/>
      </c>
      <c r="L57" s="2" t="str">
        <f>IF(C57="","",IF(_xlfn.IFNA(VLOOKUP(C57,BaseDatos[[#All],[Llave]:[Por Definir4]],16,0),"No encontrado")="","-",_xlfn.IFNA(VLOOKUP(C57,BaseDatos[[#All],[Llave]:[Objetivo Geográfico]],16,0),"-")))</f>
        <v/>
      </c>
      <c r="M57" s="2" t="str">
        <f>IF(C57="","",IF(_xlfn.IFNA(VLOOKUP(C57,BaseDatos[[#All],[Llave]:[Por Definir4]],17,0),"No encontrado")="","-",_xlfn.IFNA(VLOOKUP(C57,BaseDatos[[#All],[Llave]:[Objetivo Geográfico]],17,0),"-")))</f>
        <v/>
      </c>
    </row>
    <row r="58" spans="1:13" x14ac:dyDescent="0.35">
      <c r="A58" s="44"/>
      <c r="B58" s="46"/>
      <c r="C58" s="44"/>
      <c r="D58" s="46"/>
      <c r="E58" s="43" t="str">
        <f>IF(C58="","",IF(_xlfn.IFNA(VLOOKUP(C58,BaseDatos[[#All],[Llave]:[Objetivo Geográfico]],6,0),"No encontrado")="","-",_xlfn.IFNA(VLOOKUP(C58,BaseDatos[[#All],[Llave]:[Objetivo Geográfico]],6,0),"-")))</f>
        <v/>
      </c>
      <c r="F58" s="45" t="str">
        <f>IF(C58="","",IF(_xlfn.IFNA(VLOOKUP(C58,BaseDatos[[#All],[Llave]:[Por Definir4]],13,0),"No encontrado")="","-",_xlfn.IFNA(VLOOKUP(C58,BaseDatos[[#All],[Llave]:[Por Definir4]],13,0),"-")))</f>
        <v/>
      </c>
      <c r="G58" s="43" t="str">
        <f>IF(C58="","",IF(_xlfn.IFNA(VLOOKUP(C58,BaseDatos[[#All],[Llave]:[Objetivo Geográfico]],2,0),"No disponible en la Base de Datos")="","-",_xlfn.IFNA(VLOOKUP(C58,BaseDatos[[#All],[Llave]:[Objetivo Geográfico]],2,0),"No disponible en la Base de Datos")))</f>
        <v/>
      </c>
      <c r="H58" s="43" t="str">
        <f>IF(C58="","",IF(_xlfn.IFNA(VLOOKUP(C58,BaseDatos[[#All],[Llave]:[Objetivo Geográfico]],11,0),"No encontrado")="","-",_xlfn.IFNA(VLOOKUP(C58,BaseDatos[[#All],[Llave]:[Objetivo Geográfico]],11,0),"-")))</f>
        <v/>
      </c>
      <c r="I58" s="43" t="str">
        <f>IF(C58="","",IF(_xlfn.IFNA(VLOOKUP(C58,BaseDatos[[#All],[Llave]:[Objetivo Geográfico]],12,0),"No encontrado")="","-",_xlfn.IFNA(VLOOKUP(C58,BaseDatos[[#All],[Llave]:[Objetivo Geográfico]],12,0),"-")))</f>
        <v/>
      </c>
      <c r="J58" s="2" t="str">
        <f>IF(C58="","",IF(_xlfn.IFNA(VLOOKUP(C58,BaseDatos[[#All],[Llave]:[Por Definir4]],14,0),"No encontrado")="","-",_xlfn.IFNA(VLOOKUP(C58,BaseDatos[[#All],[Llave]:[Objetivo Geográfico]],14,0),"-")))</f>
        <v/>
      </c>
      <c r="K58" s="2" t="str">
        <f>IF(C58="","",IF(_xlfn.IFNA(VLOOKUP(C58,BaseDatos[[#All],[Llave]:[Por Definir4]],15,0),"No encontrado")="","-",_xlfn.IFNA(VLOOKUP(C58,BaseDatos[[#All],[Llave]:[Objetivo Geográfico]],15,0),"-")))</f>
        <v/>
      </c>
      <c r="L58" s="2" t="str">
        <f>IF(C58="","",IF(_xlfn.IFNA(VLOOKUP(C58,BaseDatos[[#All],[Llave]:[Por Definir4]],16,0),"No encontrado")="","-",_xlfn.IFNA(VLOOKUP(C58,BaseDatos[[#All],[Llave]:[Objetivo Geográfico]],16,0),"-")))</f>
        <v/>
      </c>
      <c r="M58" s="2" t="str">
        <f>IF(C58="","",IF(_xlfn.IFNA(VLOOKUP(C58,BaseDatos[[#All],[Llave]:[Por Definir4]],17,0),"No encontrado")="","-",_xlfn.IFNA(VLOOKUP(C58,BaseDatos[[#All],[Llave]:[Objetivo Geográfico]],17,0),"-")))</f>
        <v/>
      </c>
    </row>
    <row r="59" spans="1:13" x14ac:dyDescent="0.35">
      <c r="A59" s="44"/>
      <c r="B59" s="46"/>
      <c r="C59" s="44"/>
      <c r="D59" s="46"/>
      <c r="E59" s="43" t="str">
        <f>IF(C59="","",IF(_xlfn.IFNA(VLOOKUP(C59,BaseDatos[[#All],[Llave]:[Objetivo Geográfico]],6,0),"No encontrado")="","-",_xlfn.IFNA(VLOOKUP(C59,BaseDatos[[#All],[Llave]:[Objetivo Geográfico]],6,0),"-")))</f>
        <v/>
      </c>
      <c r="F59" s="45" t="str">
        <f>IF(C59="","",IF(_xlfn.IFNA(VLOOKUP(C59,BaseDatos[[#All],[Llave]:[Por Definir4]],13,0),"No encontrado")="","-",_xlfn.IFNA(VLOOKUP(C59,BaseDatos[[#All],[Llave]:[Por Definir4]],13,0),"-")))</f>
        <v/>
      </c>
      <c r="G59" s="43" t="str">
        <f>IF(C59="","",IF(_xlfn.IFNA(VLOOKUP(C59,BaseDatos[[#All],[Llave]:[Objetivo Geográfico]],2,0),"No disponible en la Base de Datos")="","-",_xlfn.IFNA(VLOOKUP(C59,BaseDatos[[#All],[Llave]:[Objetivo Geográfico]],2,0),"No disponible en la Base de Datos")))</f>
        <v/>
      </c>
      <c r="H59" s="43" t="str">
        <f>IF(C59="","",IF(_xlfn.IFNA(VLOOKUP(C59,BaseDatos[[#All],[Llave]:[Objetivo Geográfico]],11,0),"No encontrado")="","-",_xlfn.IFNA(VLOOKUP(C59,BaseDatos[[#All],[Llave]:[Objetivo Geográfico]],11,0),"-")))</f>
        <v/>
      </c>
      <c r="I59" s="43" t="str">
        <f>IF(C59="","",IF(_xlfn.IFNA(VLOOKUP(C59,BaseDatos[[#All],[Llave]:[Objetivo Geográfico]],12,0),"No encontrado")="","-",_xlfn.IFNA(VLOOKUP(C59,BaseDatos[[#All],[Llave]:[Objetivo Geográfico]],12,0),"-")))</f>
        <v/>
      </c>
      <c r="J59" s="2" t="str">
        <f>IF(C59="","",IF(_xlfn.IFNA(VLOOKUP(C59,BaseDatos[[#All],[Llave]:[Por Definir4]],14,0),"No encontrado")="","-",_xlfn.IFNA(VLOOKUP(C59,BaseDatos[[#All],[Llave]:[Objetivo Geográfico]],14,0),"-")))</f>
        <v/>
      </c>
      <c r="K59" s="2" t="str">
        <f>IF(C59="","",IF(_xlfn.IFNA(VLOOKUP(C59,BaseDatos[[#All],[Llave]:[Por Definir4]],15,0),"No encontrado")="","-",_xlfn.IFNA(VLOOKUP(C59,BaseDatos[[#All],[Llave]:[Objetivo Geográfico]],15,0),"-")))</f>
        <v/>
      </c>
      <c r="L59" s="2" t="str">
        <f>IF(C59="","",IF(_xlfn.IFNA(VLOOKUP(C59,BaseDatos[[#All],[Llave]:[Por Definir4]],16,0),"No encontrado")="","-",_xlfn.IFNA(VLOOKUP(C59,BaseDatos[[#All],[Llave]:[Objetivo Geográfico]],16,0),"-")))</f>
        <v/>
      </c>
      <c r="M59" s="2" t="str">
        <f>IF(C59="","",IF(_xlfn.IFNA(VLOOKUP(C59,BaseDatos[[#All],[Llave]:[Por Definir4]],17,0),"No encontrado")="","-",_xlfn.IFNA(VLOOKUP(C59,BaseDatos[[#All],[Llave]:[Objetivo Geográfico]],17,0),"-")))</f>
        <v/>
      </c>
    </row>
    <row r="60" spans="1:13" x14ac:dyDescent="0.35">
      <c r="A60" s="44"/>
      <c r="B60" s="46"/>
      <c r="C60" s="44"/>
      <c r="D60" s="46"/>
      <c r="E60" s="43" t="str">
        <f>IF(C60="","",IF(_xlfn.IFNA(VLOOKUP(C60,BaseDatos[[#All],[Llave]:[Objetivo Geográfico]],6,0),"No encontrado")="","-",_xlfn.IFNA(VLOOKUP(C60,BaseDatos[[#All],[Llave]:[Objetivo Geográfico]],6,0),"-")))</f>
        <v/>
      </c>
      <c r="F60" s="45" t="str">
        <f>IF(C60="","",IF(_xlfn.IFNA(VLOOKUP(C60,BaseDatos[[#All],[Llave]:[Por Definir4]],13,0),"No encontrado")="","-",_xlfn.IFNA(VLOOKUP(C60,BaseDatos[[#All],[Llave]:[Por Definir4]],13,0),"-")))</f>
        <v/>
      </c>
      <c r="G60" s="43" t="str">
        <f>IF(C60="","",IF(_xlfn.IFNA(VLOOKUP(C60,BaseDatos[[#All],[Llave]:[Objetivo Geográfico]],2,0),"No disponible en la Base de Datos")="","-",_xlfn.IFNA(VLOOKUP(C60,BaseDatos[[#All],[Llave]:[Objetivo Geográfico]],2,0),"No disponible en la Base de Datos")))</f>
        <v/>
      </c>
      <c r="H60" s="43" t="str">
        <f>IF(C60="","",IF(_xlfn.IFNA(VLOOKUP(C60,BaseDatos[[#All],[Llave]:[Objetivo Geográfico]],11,0),"No encontrado")="","-",_xlfn.IFNA(VLOOKUP(C60,BaseDatos[[#All],[Llave]:[Objetivo Geográfico]],11,0),"-")))</f>
        <v/>
      </c>
      <c r="I60" s="43" t="str">
        <f>IF(C60="","",IF(_xlfn.IFNA(VLOOKUP(C60,BaseDatos[[#All],[Llave]:[Objetivo Geográfico]],12,0),"No encontrado")="","-",_xlfn.IFNA(VLOOKUP(C60,BaseDatos[[#All],[Llave]:[Objetivo Geográfico]],12,0),"-")))</f>
        <v/>
      </c>
      <c r="J60" s="2" t="str">
        <f>IF(C60="","",IF(_xlfn.IFNA(VLOOKUP(C60,BaseDatos[[#All],[Llave]:[Por Definir4]],14,0),"No encontrado")="","-",_xlfn.IFNA(VLOOKUP(C60,BaseDatos[[#All],[Llave]:[Objetivo Geográfico]],14,0),"-")))</f>
        <v/>
      </c>
      <c r="K60" s="2" t="str">
        <f>IF(C60="","",IF(_xlfn.IFNA(VLOOKUP(C60,BaseDatos[[#All],[Llave]:[Por Definir4]],15,0),"No encontrado")="","-",_xlfn.IFNA(VLOOKUP(C60,BaseDatos[[#All],[Llave]:[Objetivo Geográfico]],15,0),"-")))</f>
        <v/>
      </c>
      <c r="L60" s="2" t="str">
        <f>IF(C60="","",IF(_xlfn.IFNA(VLOOKUP(C60,BaseDatos[[#All],[Llave]:[Por Definir4]],16,0),"No encontrado")="","-",_xlfn.IFNA(VLOOKUP(C60,BaseDatos[[#All],[Llave]:[Objetivo Geográfico]],16,0),"-")))</f>
        <v/>
      </c>
      <c r="M60" s="2" t="str">
        <f>IF(C60="","",IF(_xlfn.IFNA(VLOOKUP(C60,BaseDatos[[#All],[Llave]:[Por Definir4]],17,0),"No encontrado")="","-",_xlfn.IFNA(VLOOKUP(C60,BaseDatos[[#All],[Llave]:[Objetivo Geográfico]],17,0),"-")))</f>
        <v/>
      </c>
    </row>
    <row r="61" spans="1:13" x14ac:dyDescent="0.35">
      <c r="A61" s="44"/>
      <c r="B61" s="46"/>
      <c r="C61" s="44"/>
      <c r="D61" s="46"/>
      <c r="E61" s="43" t="str">
        <f>IF(C61="","",IF(_xlfn.IFNA(VLOOKUP(C61,BaseDatos[[#All],[Llave]:[Objetivo Geográfico]],6,0),"No encontrado")="","-",_xlfn.IFNA(VLOOKUP(C61,BaseDatos[[#All],[Llave]:[Objetivo Geográfico]],6,0),"-")))</f>
        <v/>
      </c>
      <c r="F61" s="45" t="str">
        <f>IF(C61="","",IF(_xlfn.IFNA(VLOOKUP(C61,BaseDatos[[#All],[Llave]:[Por Definir4]],13,0),"No encontrado")="","-",_xlfn.IFNA(VLOOKUP(C61,BaseDatos[[#All],[Llave]:[Por Definir4]],13,0),"-")))</f>
        <v/>
      </c>
      <c r="G61" s="43" t="str">
        <f>IF(C61="","",IF(_xlfn.IFNA(VLOOKUP(C61,BaseDatos[[#All],[Llave]:[Objetivo Geográfico]],2,0),"No disponible en la Base de Datos")="","-",_xlfn.IFNA(VLOOKUP(C61,BaseDatos[[#All],[Llave]:[Objetivo Geográfico]],2,0),"No disponible en la Base de Datos")))</f>
        <v/>
      </c>
      <c r="H61" s="43" t="str">
        <f>IF(C61="","",IF(_xlfn.IFNA(VLOOKUP(C61,BaseDatos[[#All],[Llave]:[Objetivo Geográfico]],11,0),"No encontrado")="","-",_xlfn.IFNA(VLOOKUP(C61,BaseDatos[[#All],[Llave]:[Objetivo Geográfico]],11,0),"-")))</f>
        <v/>
      </c>
      <c r="I61" s="43" t="str">
        <f>IF(C61="","",IF(_xlfn.IFNA(VLOOKUP(C61,BaseDatos[[#All],[Llave]:[Objetivo Geográfico]],12,0),"No encontrado")="","-",_xlfn.IFNA(VLOOKUP(C61,BaseDatos[[#All],[Llave]:[Objetivo Geográfico]],12,0),"-")))</f>
        <v/>
      </c>
      <c r="J61" s="2" t="str">
        <f>IF(C61="","",IF(_xlfn.IFNA(VLOOKUP(C61,BaseDatos[[#All],[Llave]:[Por Definir4]],14,0),"No encontrado")="","-",_xlfn.IFNA(VLOOKUP(C61,BaseDatos[[#All],[Llave]:[Objetivo Geográfico]],14,0),"-")))</f>
        <v/>
      </c>
      <c r="K61" s="2" t="str">
        <f>IF(C61="","",IF(_xlfn.IFNA(VLOOKUP(C61,BaseDatos[[#All],[Llave]:[Por Definir4]],15,0),"No encontrado")="","-",_xlfn.IFNA(VLOOKUP(C61,BaseDatos[[#All],[Llave]:[Objetivo Geográfico]],15,0),"-")))</f>
        <v/>
      </c>
      <c r="L61" s="2" t="str">
        <f>IF(C61="","",IF(_xlfn.IFNA(VLOOKUP(C61,BaseDatos[[#All],[Llave]:[Por Definir4]],16,0),"No encontrado")="","-",_xlfn.IFNA(VLOOKUP(C61,BaseDatos[[#All],[Llave]:[Objetivo Geográfico]],16,0),"-")))</f>
        <v/>
      </c>
      <c r="M61" s="2" t="str">
        <f>IF(C61="","",IF(_xlfn.IFNA(VLOOKUP(C61,BaseDatos[[#All],[Llave]:[Por Definir4]],17,0),"No encontrado")="","-",_xlfn.IFNA(VLOOKUP(C61,BaseDatos[[#All],[Llave]:[Objetivo Geográfico]],17,0),"-")))</f>
        <v/>
      </c>
    </row>
    <row r="62" spans="1:13" x14ac:dyDescent="0.35">
      <c r="A62" s="44"/>
      <c r="B62" s="46"/>
      <c r="C62" s="44"/>
      <c r="D62" s="46"/>
      <c r="E62" s="43" t="str">
        <f>IF(C62="","",IF(_xlfn.IFNA(VLOOKUP(C62,BaseDatos[[#All],[Llave]:[Objetivo Geográfico]],6,0),"No encontrado")="","-",_xlfn.IFNA(VLOOKUP(C62,BaseDatos[[#All],[Llave]:[Objetivo Geográfico]],6,0),"-")))</f>
        <v/>
      </c>
      <c r="F62" s="45" t="str">
        <f>IF(C62="","",IF(_xlfn.IFNA(VLOOKUP(C62,BaseDatos[[#All],[Llave]:[Por Definir4]],13,0),"No encontrado")="","-",_xlfn.IFNA(VLOOKUP(C62,BaseDatos[[#All],[Llave]:[Por Definir4]],13,0),"-")))</f>
        <v/>
      </c>
      <c r="G62" s="43" t="str">
        <f>IF(C62="","",IF(_xlfn.IFNA(VLOOKUP(C62,BaseDatos[[#All],[Llave]:[Objetivo Geográfico]],2,0),"No disponible en la Base de Datos")="","-",_xlfn.IFNA(VLOOKUP(C62,BaseDatos[[#All],[Llave]:[Objetivo Geográfico]],2,0),"No disponible en la Base de Datos")))</f>
        <v/>
      </c>
      <c r="H62" s="43" t="str">
        <f>IF(C62="","",IF(_xlfn.IFNA(VLOOKUP(C62,BaseDatos[[#All],[Llave]:[Objetivo Geográfico]],11,0),"No encontrado")="","-",_xlfn.IFNA(VLOOKUP(C62,BaseDatos[[#All],[Llave]:[Objetivo Geográfico]],11,0),"-")))</f>
        <v/>
      </c>
      <c r="I62" s="43" t="str">
        <f>IF(C62="","",IF(_xlfn.IFNA(VLOOKUP(C62,BaseDatos[[#All],[Llave]:[Objetivo Geográfico]],12,0),"No encontrado")="","-",_xlfn.IFNA(VLOOKUP(C62,BaseDatos[[#All],[Llave]:[Objetivo Geográfico]],12,0),"-")))</f>
        <v/>
      </c>
      <c r="J62" s="2" t="str">
        <f>IF(C62="","",IF(_xlfn.IFNA(VLOOKUP(C62,BaseDatos[[#All],[Llave]:[Por Definir4]],14,0),"No encontrado")="","-",_xlfn.IFNA(VLOOKUP(C62,BaseDatos[[#All],[Llave]:[Objetivo Geográfico]],14,0),"-")))</f>
        <v/>
      </c>
      <c r="K62" s="2" t="str">
        <f>IF(C62="","",IF(_xlfn.IFNA(VLOOKUP(C62,BaseDatos[[#All],[Llave]:[Por Definir4]],15,0),"No encontrado")="","-",_xlfn.IFNA(VLOOKUP(C62,BaseDatos[[#All],[Llave]:[Objetivo Geográfico]],15,0),"-")))</f>
        <v/>
      </c>
      <c r="L62" s="2" t="str">
        <f>IF(C62="","",IF(_xlfn.IFNA(VLOOKUP(C62,BaseDatos[[#All],[Llave]:[Por Definir4]],16,0),"No encontrado")="","-",_xlfn.IFNA(VLOOKUP(C62,BaseDatos[[#All],[Llave]:[Objetivo Geográfico]],16,0),"-")))</f>
        <v/>
      </c>
      <c r="M62" s="2" t="str">
        <f>IF(C62="","",IF(_xlfn.IFNA(VLOOKUP(C62,BaseDatos[[#All],[Llave]:[Por Definir4]],17,0),"No encontrado")="","-",_xlfn.IFNA(VLOOKUP(C62,BaseDatos[[#All],[Llave]:[Objetivo Geográfico]],17,0),"-")))</f>
        <v/>
      </c>
    </row>
    <row r="63" spans="1:13" x14ac:dyDescent="0.35">
      <c r="A63" s="44"/>
      <c r="B63" s="46"/>
      <c r="C63" s="44"/>
      <c r="D63" s="46"/>
      <c r="E63" s="43" t="str">
        <f>IF(C63="","",IF(_xlfn.IFNA(VLOOKUP(C63,BaseDatos[[#All],[Llave]:[Objetivo Geográfico]],6,0),"No encontrado")="","-",_xlfn.IFNA(VLOOKUP(C63,BaseDatos[[#All],[Llave]:[Objetivo Geográfico]],6,0),"-")))</f>
        <v/>
      </c>
      <c r="F63" s="45" t="str">
        <f>IF(C63="","",IF(_xlfn.IFNA(VLOOKUP(C63,BaseDatos[[#All],[Llave]:[Por Definir4]],13,0),"No encontrado")="","-",_xlfn.IFNA(VLOOKUP(C63,BaseDatos[[#All],[Llave]:[Por Definir4]],13,0),"-")))</f>
        <v/>
      </c>
      <c r="G63" s="43" t="str">
        <f>IF(C63="","",IF(_xlfn.IFNA(VLOOKUP(C63,BaseDatos[[#All],[Llave]:[Objetivo Geográfico]],2,0),"No disponible en la Base de Datos")="","-",_xlfn.IFNA(VLOOKUP(C63,BaseDatos[[#All],[Llave]:[Objetivo Geográfico]],2,0),"No disponible en la Base de Datos")))</f>
        <v/>
      </c>
      <c r="H63" s="43" t="str">
        <f>IF(C63="","",IF(_xlfn.IFNA(VLOOKUP(C63,BaseDatos[[#All],[Llave]:[Objetivo Geográfico]],11,0),"No encontrado")="","-",_xlfn.IFNA(VLOOKUP(C63,BaseDatos[[#All],[Llave]:[Objetivo Geográfico]],11,0),"-")))</f>
        <v/>
      </c>
      <c r="I63" s="43" t="str">
        <f>IF(C63="","",IF(_xlfn.IFNA(VLOOKUP(C63,BaseDatos[[#All],[Llave]:[Objetivo Geográfico]],12,0),"No encontrado")="","-",_xlfn.IFNA(VLOOKUP(C63,BaseDatos[[#All],[Llave]:[Objetivo Geográfico]],12,0),"-")))</f>
        <v/>
      </c>
      <c r="J63" s="2" t="str">
        <f>IF(C63="","",IF(_xlfn.IFNA(VLOOKUP(C63,BaseDatos[[#All],[Llave]:[Por Definir4]],14,0),"No encontrado")="","-",_xlfn.IFNA(VLOOKUP(C63,BaseDatos[[#All],[Llave]:[Objetivo Geográfico]],14,0),"-")))</f>
        <v/>
      </c>
      <c r="K63" s="2" t="str">
        <f>IF(C63="","",IF(_xlfn.IFNA(VLOOKUP(C63,BaseDatos[[#All],[Llave]:[Por Definir4]],15,0),"No encontrado")="","-",_xlfn.IFNA(VLOOKUP(C63,BaseDatos[[#All],[Llave]:[Objetivo Geográfico]],15,0),"-")))</f>
        <v/>
      </c>
      <c r="L63" s="2" t="str">
        <f>IF(C63="","",IF(_xlfn.IFNA(VLOOKUP(C63,BaseDatos[[#All],[Llave]:[Por Definir4]],16,0),"No encontrado")="","-",_xlfn.IFNA(VLOOKUP(C63,BaseDatos[[#All],[Llave]:[Objetivo Geográfico]],16,0),"-")))</f>
        <v/>
      </c>
      <c r="M63" s="2" t="str">
        <f>IF(C63="","",IF(_xlfn.IFNA(VLOOKUP(C63,BaseDatos[[#All],[Llave]:[Por Definir4]],17,0),"No encontrado")="","-",_xlfn.IFNA(VLOOKUP(C63,BaseDatos[[#All],[Llave]:[Objetivo Geográfico]],17,0),"-")))</f>
        <v/>
      </c>
    </row>
    <row r="64" spans="1:13" x14ac:dyDescent="0.35">
      <c r="A64" s="44"/>
      <c r="B64" s="46"/>
      <c r="C64" s="44"/>
      <c r="D64" s="46"/>
      <c r="E64" s="43" t="str">
        <f>IF(C64="","",IF(_xlfn.IFNA(VLOOKUP(C64,BaseDatos[[#All],[Llave]:[Objetivo Geográfico]],6,0),"No encontrado")="","-",_xlfn.IFNA(VLOOKUP(C64,BaseDatos[[#All],[Llave]:[Objetivo Geográfico]],6,0),"-")))</f>
        <v/>
      </c>
      <c r="F64" s="45" t="str">
        <f>IF(C64="","",IF(_xlfn.IFNA(VLOOKUP(C64,BaseDatos[[#All],[Llave]:[Por Definir4]],13,0),"No encontrado")="","-",_xlfn.IFNA(VLOOKUP(C64,BaseDatos[[#All],[Llave]:[Por Definir4]],13,0),"-")))</f>
        <v/>
      </c>
      <c r="G64" s="43" t="str">
        <f>IF(C64="","",IF(_xlfn.IFNA(VLOOKUP(C64,BaseDatos[[#All],[Llave]:[Objetivo Geográfico]],2,0),"No disponible en la Base de Datos")="","-",_xlfn.IFNA(VLOOKUP(C64,BaseDatos[[#All],[Llave]:[Objetivo Geográfico]],2,0),"No disponible en la Base de Datos")))</f>
        <v/>
      </c>
      <c r="H64" s="43" t="str">
        <f>IF(C64="","",IF(_xlfn.IFNA(VLOOKUP(C64,BaseDatos[[#All],[Llave]:[Objetivo Geográfico]],11,0),"No encontrado")="","-",_xlfn.IFNA(VLOOKUP(C64,BaseDatos[[#All],[Llave]:[Objetivo Geográfico]],11,0),"-")))</f>
        <v/>
      </c>
      <c r="I64" s="43" t="str">
        <f>IF(C64="","",IF(_xlfn.IFNA(VLOOKUP(C64,BaseDatos[[#All],[Llave]:[Objetivo Geográfico]],12,0),"No encontrado")="","-",_xlfn.IFNA(VLOOKUP(C64,BaseDatos[[#All],[Llave]:[Objetivo Geográfico]],12,0),"-")))</f>
        <v/>
      </c>
      <c r="J64" s="2" t="str">
        <f>IF(C64="","",IF(_xlfn.IFNA(VLOOKUP(C64,BaseDatos[[#All],[Llave]:[Por Definir4]],14,0),"No encontrado")="","-",_xlfn.IFNA(VLOOKUP(C64,BaseDatos[[#All],[Llave]:[Objetivo Geográfico]],14,0),"-")))</f>
        <v/>
      </c>
      <c r="K64" s="2" t="str">
        <f>IF(C64="","",IF(_xlfn.IFNA(VLOOKUP(C64,BaseDatos[[#All],[Llave]:[Por Definir4]],15,0),"No encontrado")="","-",_xlfn.IFNA(VLOOKUP(C64,BaseDatos[[#All],[Llave]:[Objetivo Geográfico]],15,0),"-")))</f>
        <v/>
      </c>
      <c r="L64" s="2" t="str">
        <f>IF(C64="","",IF(_xlfn.IFNA(VLOOKUP(C64,BaseDatos[[#All],[Llave]:[Por Definir4]],16,0),"No encontrado")="","-",_xlfn.IFNA(VLOOKUP(C64,BaseDatos[[#All],[Llave]:[Objetivo Geográfico]],16,0),"-")))</f>
        <v/>
      </c>
      <c r="M64" s="2" t="str">
        <f>IF(C64="","",IF(_xlfn.IFNA(VLOOKUP(C64,BaseDatos[[#All],[Llave]:[Por Definir4]],17,0),"No encontrado")="","-",_xlfn.IFNA(VLOOKUP(C64,BaseDatos[[#All],[Llave]:[Objetivo Geográfico]],17,0),"-")))</f>
        <v/>
      </c>
    </row>
    <row r="65" spans="1:13" x14ac:dyDescent="0.35">
      <c r="A65" s="44"/>
      <c r="B65" s="46"/>
      <c r="C65" s="44"/>
      <c r="D65" s="46"/>
      <c r="E65" s="43" t="str">
        <f>IF(C65="","",IF(_xlfn.IFNA(VLOOKUP(C65,BaseDatos[[#All],[Llave]:[Objetivo Geográfico]],6,0),"No encontrado")="","-",_xlfn.IFNA(VLOOKUP(C65,BaseDatos[[#All],[Llave]:[Objetivo Geográfico]],6,0),"-")))</f>
        <v/>
      </c>
      <c r="F65" s="45" t="str">
        <f>IF(C65="","",IF(_xlfn.IFNA(VLOOKUP(C65,BaseDatos[[#All],[Llave]:[Por Definir4]],13,0),"No encontrado")="","-",_xlfn.IFNA(VLOOKUP(C65,BaseDatos[[#All],[Llave]:[Por Definir4]],13,0),"-")))</f>
        <v/>
      </c>
      <c r="G65" s="43" t="str">
        <f>IF(C65="","",IF(_xlfn.IFNA(VLOOKUP(C65,BaseDatos[[#All],[Llave]:[Objetivo Geográfico]],2,0),"No disponible en la Base de Datos")="","-",_xlfn.IFNA(VLOOKUP(C65,BaseDatos[[#All],[Llave]:[Objetivo Geográfico]],2,0),"No disponible en la Base de Datos")))</f>
        <v/>
      </c>
      <c r="H65" s="43" t="str">
        <f>IF(C65="","",IF(_xlfn.IFNA(VLOOKUP(C65,BaseDatos[[#All],[Llave]:[Objetivo Geográfico]],11,0),"No encontrado")="","-",_xlfn.IFNA(VLOOKUP(C65,BaseDatos[[#All],[Llave]:[Objetivo Geográfico]],11,0),"-")))</f>
        <v/>
      </c>
      <c r="I65" s="43" t="str">
        <f>IF(C65="","",IF(_xlfn.IFNA(VLOOKUP(C65,BaseDatos[[#All],[Llave]:[Objetivo Geográfico]],12,0),"No encontrado")="","-",_xlfn.IFNA(VLOOKUP(C65,BaseDatos[[#All],[Llave]:[Objetivo Geográfico]],12,0),"-")))</f>
        <v/>
      </c>
      <c r="J65" s="2" t="str">
        <f>IF(C65="","",IF(_xlfn.IFNA(VLOOKUP(C65,BaseDatos[[#All],[Llave]:[Por Definir4]],14,0),"No encontrado")="","-",_xlfn.IFNA(VLOOKUP(C65,BaseDatos[[#All],[Llave]:[Objetivo Geográfico]],14,0),"-")))</f>
        <v/>
      </c>
      <c r="K65" s="2" t="str">
        <f>IF(C65="","",IF(_xlfn.IFNA(VLOOKUP(C65,BaseDatos[[#All],[Llave]:[Por Definir4]],15,0),"No encontrado")="","-",_xlfn.IFNA(VLOOKUP(C65,BaseDatos[[#All],[Llave]:[Objetivo Geográfico]],15,0),"-")))</f>
        <v/>
      </c>
      <c r="L65" s="2" t="str">
        <f>IF(C65="","",IF(_xlfn.IFNA(VLOOKUP(C65,BaseDatos[[#All],[Llave]:[Por Definir4]],16,0),"No encontrado")="","-",_xlfn.IFNA(VLOOKUP(C65,BaseDatos[[#All],[Llave]:[Objetivo Geográfico]],16,0),"-")))</f>
        <v/>
      </c>
      <c r="M65" s="2" t="str">
        <f>IF(C65="","",IF(_xlfn.IFNA(VLOOKUP(C65,BaseDatos[[#All],[Llave]:[Por Definir4]],17,0),"No encontrado")="","-",_xlfn.IFNA(VLOOKUP(C65,BaseDatos[[#All],[Llave]:[Objetivo Geográfico]],17,0),"-")))</f>
        <v/>
      </c>
    </row>
    <row r="66" spans="1:13" x14ac:dyDescent="0.35">
      <c r="A66" s="44"/>
      <c r="B66" s="46"/>
      <c r="C66" s="44"/>
      <c r="D66" s="46"/>
      <c r="E66" s="43" t="str">
        <f>IF(C66="","",IF(_xlfn.IFNA(VLOOKUP(C66,BaseDatos[[#All],[Llave]:[Objetivo Geográfico]],6,0),"No encontrado")="","-",_xlfn.IFNA(VLOOKUP(C66,BaseDatos[[#All],[Llave]:[Objetivo Geográfico]],6,0),"-")))</f>
        <v/>
      </c>
      <c r="F66" s="45" t="str">
        <f>IF(C66="","",IF(_xlfn.IFNA(VLOOKUP(C66,BaseDatos[[#All],[Llave]:[Por Definir4]],13,0),"No encontrado")="","-",_xlfn.IFNA(VLOOKUP(C66,BaseDatos[[#All],[Llave]:[Por Definir4]],13,0),"-")))</f>
        <v/>
      </c>
      <c r="G66" s="43" t="str">
        <f>IF(C66="","",IF(_xlfn.IFNA(VLOOKUP(C66,BaseDatos[[#All],[Llave]:[Objetivo Geográfico]],2,0),"No disponible en la Base de Datos")="","-",_xlfn.IFNA(VLOOKUP(C66,BaseDatos[[#All],[Llave]:[Objetivo Geográfico]],2,0),"No disponible en la Base de Datos")))</f>
        <v/>
      </c>
      <c r="H66" s="43" t="str">
        <f>IF(C66="","",IF(_xlfn.IFNA(VLOOKUP(C66,BaseDatos[[#All],[Llave]:[Objetivo Geográfico]],11,0),"No encontrado")="","-",_xlfn.IFNA(VLOOKUP(C66,BaseDatos[[#All],[Llave]:[Objetivo Geográfico]],11,0),"-")))</f>
        <v/>
      </c>
      <c r="I66" s="43" t="str">
        <f>IF(C66="","",IF(_xlfn.IFNA(VLOOKUP(C66,BaseDatos[[#All],[Llave]:[Objetivo Geográfico]],12,0),"No encontrado")="","-",_xlfn.IFNA(VLOOKUP(C66,BaseDatos[[#All],[Llave]:[Objetivo Geográfico]],12,0),"-")))</f>
        <v/>
      </c>
      <c r="J66" s="2" t="str">
        <f>IF(C66="","",IF(_xlfn.IFNA(VLOOKUP(C66,BaseDatos[[#All],[Llave]:[Por Definir4]],14,0),"No encontrado")="","-",_xlfn.IFNA(VLOOKUP(C66,BaseDatos[[#All],[Llave]:[Objetivo Geográfico]],14,0),"-")))</f>
        <v/>
      </c>
      <c r="K66" s="2" t="str">
        <f>IF(C66="","",IF(_xlfn.IFNA(VLOOKUP(C66,BaseDatos[[#All],[Llave]:[Por Definir4]],15,0),"No encontrado")="","-",_xlfn.IFNA(VLOOKUP(C66,BaseDatos[[#All],[Llave]:[Objetivo Geográfico]],15,0),"-")))</f>
        <v/>
      </c>
      <c r="L66" s="2" t="str">
        <f>IF(C66="","",IF(_xlfn.IFNA(VLOOKUP(C66,BaseDatos[[#All],[Llave]:[Por Definir4]],16,0),"No encontrado")="","-",_xlfn.IFNA(VLOOKUP(C66,BaseDatos[[#All],[Llave]:[Objetivo Geográfico]],16,0),"-")))</f>
        <v/>
      </c>
      <c r="M66" s="2" t="str">
        <f>IF(C66="","",IF(_xlfn.IFNA(VLOOKUP(C66,BaseDatos[[#All],[Llave]:[Por Definir4]],17,0),"No encontrado")="","-",_xlfn.IFNA(VLOOKUP(C66,BaseDatos[[#All],[Llave]:[Objetivo Geográfico]],17,0),"-")))</f>
        <v/>
      </c>
    </row>
    <row r="67" spans="1:13" x14ac:dyDescent="0.35">
      <c r="A67" s="44"/>
      <c r="B67" s="46"/>
      <c r="C67" s="44"/>
      <c r="D67" s="46"/>
      <c r="E67" s="43" t="str">
        <f>IF(C67="","",IF(_xlfn.IFNA(VLOOKUP(C67,BaseDatos[[#All],[Llave]:[Objetivo Geográfico]],6,0),"No encontrado")="","-",_xlfn.IFNA(VLOOKUP(C67,BaseDatos[[#All],[Llave]:[Objetivo Geográfico]],6,0),"-")))</f>
        <v/>
      </c>
      <c r="F67" s="45" t="str">
        <f>IF(C67="","",IF(_xlfn.IFNA(VLOOKUP(C67,BaseDatos[[#All],[Llave]:[Por Definir4]],13,0),"No encontrado")="","-",_xlfn.IFNA(VLOOKUP(C67,BaseDatos[[#All],[Llave]:[Por Definir4]],13,0),"-")))</f>
        <v/>
      </c>
      <c r="G67" s="43" t="str">
        <f>IF(C67="","",IF(_xlfn.IFNA(VLOOKUP(C67,BaseDatos[[#All],[Llave]:[Objetivo Geográfico]],2,0),"No disponible en la Base de Datos")="","-",_xlfn.IFNA(VLOOKUP(C67,BaseDatos[[#All],[Llave]:[Objetivo Geográfico]],2,0),"No disponible en la Base de Datos")))</f>
        <v/>
      </c>
      <c r="H67" s="43" t="str">
        <f>IF(C67="","",IF(_xlfn.IFNA(VLOOKUP(C67,BaseDatos[[#All],[Llave]:[Objetivo Geográfico]],11,0),"No encontrado")="","-",_xlfn.IFNA(VLOOKUP(C67,BaseDatos[[#All],[Llave]:[Objetivo Geográfico]],11,0),"-")))</f>
        <v/>
      </c>
      <c r="I67" s="43" t="str">
        <f>IF(C67="","",IF(_xlfn.IFNA(VLOOKUP(C67,BaseDatos[[#All],[Llave]:[Objetivo Geográfico]],12,0),"No encontrado")="","-",_xlfn.IFNA(VLOOKUP(C67,BaseDatos[[#All],[Llave]:[Objetivo Geográfico]],12,0),"-")))</f>
        <v/>
      </c>
      <c r="J67" s="2" t="str">
        <f>IF(C67="","",IF(_xlfn.IFNA(VLOOKUP(C67,BaseDatos[[#All],[Llave]:[Por Definir4]],14,0),"No encontrado")="","-",_xlfn.IFNA(VLOOKUP(C67,BaseDatos[[#All],[Llave]:[Objetivo Geográfico]],14,0),"-")))</f>
        <v/>
      </c>
      <c r="K67" s="2" t="str">
        <f>IF(C67="","",IF(_xlfn.IFNA(VLOOKUP(C67,BaseDatos[[#All],[Llave]:[Por Definir4]],15,0),"No encontrado")="","-",_xlfn.IFNA(VLOOKUP(C67,BaseDatos[[#All],[Llave]:[Objetivo Geográfico]],15,0),"-")))</f>
        <v/>
      </c>
      <c r="L67" s="2" t="str">
        <f>IF(C67="","",IF(_xlfn.IFNA(VLOOKUP(C67,BaseDatos[[#All],[Llave]:[Por Definir4]],16,0),"No encontrado")="","-",_xlfn.IFNA(VLOOKUP(C67,BaseDatos[[#All],[Llave]:[Objetivo Geográfico]],16,0),"-")))</f>
        <v/>
      </c>
      <c r="M67" s="2" t="str">
        <f>IF(C67="","",IF(_xlfn.IFNA(VLOOKUP(C67,BaseDatos[[#All],[Llave]:[Por Definir4]],17,0),"No encontrado")="","-",_xlfn.IFNA(VLOOKUP(C67,BaseDatos[[#All],[Llave]:[Objetivo Geográfico]],17,0),"-")))</f>
        <v/>
      </c>
    </row>
    <row r="68" spans="1:13" x14ac:dyDescent="0.35">
      <c r="A68" s="44"/>
      <c r="B68" s="46"/>
      <c r="C68" s="44"/>
      <c r="D68" s="46"/>
      <c r="E68" s="43" t="str">
        <f>IF(C68="","",IF(_xlfn.IFNA(VLOOKUP(C68,BaseDatos[[#All],[Llave]:[Objetivo Geográfico]],6,0),"No encontrado")="","-",_xlfn.IFNA(VLOOKUP(C68,BaseDatos[[#All],[Llave]:[Objetivo Geográfico]],6,0),"-")))</f>
        <v/>
      </c>
      <c r="F68" s="45" t="str">
        <f>IF(C68="","",IF(_xlfn.IFNA(VLOOKUP(C68,BaseDatos[[#All],[Llave]:[Por Definir4]],13,0),"No encontrado")="","-",_xlfn.IFNA(VLOOKUP(C68,BaseDatos[[#All],[Llave]:[Por Definir4]],13,0),"-")))</f>
        <v/>
      </c>
      <c r="G68" s="43" t="str">
        <f>IF(C68="","",IF(_xlfn.IFNA(VLOOKUP(C68,BaseDatos[[#All],[Llave]:[Objetivo Geográfico]],2,0),"No disponible en la Base de Datos")="","-",_xlfn.IFNA(VLOOKUP(C68,BaseDatos[[#All],[Llave]:[Objetivo Geográfico]],2,0),"No disponible en la Base de Datos")))</f>
        <v/>
      </c>
      <c r="H68" s="43" t="str">
        <f>IF(C68="","",IF(_xlfn.IFNA(VLOOKUP(C68,BaseDatos[[#All],[Llave]:[Objetivo Geográfico]],11,0),"No encontrado")="","-",_xlfn.IFNA(VLOOKUP(C68,BaseDatos[[#All],[Llave]:[Objetivo Geográfico]],11,0),"-")))</f>
        <v/>
      </c>
      <c r="I68" s="43" t="str">
        <f>IF(C68="","",IF(_xlfn.IFNA(VLOOKUP(C68,BaseDatos[[#All],[Llave]:[Objetivo Geográfico]],12,0),"No encontrado")="","-",_xlfn.IFNA(VLOOKUP(C68,BaseDatos[[#All],[Llave]:[Objetivo Geográfico]],12,0),"-")))</f>
        <v/>
      </c>
      <c r="J68" s="2" t="str">
        <f>IF(C68="","",IF(_xlfn.IFNA(VLOOKUP(C68,BaseDatos[[#All],[Llave]:[Por Definir4]],14,0),"No encontrado")="","-",_xlfn.IFNA(VLOOKUP(C68,BaseDatos[[#All],[Llave]:[Objetivo Geográfico]],14,0),"-")))</f>
        <v/>
      </c>
      <c r="K68" s="2" t="str">
        <f>IF(C68="","",IF(_xlfn.IFNA(VLOOKUP(C68,BaseDatos[[#All],[Llave]:[Por Definir4]],15,0),"No encontrado")="","-",_xlfn.IFNA(VLOOKUP(C68,BaseDatos[[#All],[Llave]:[Objetivo Geográfico]],15,0),"-")))</f>
        <v/>
      </c>
      <c r="L68" s="2" t="str">
        <f>IF(C68="","",IF(_xlfn.IFNA(VLOOKUP(C68,BaseDatos[[#All],[Llave]:[Por Definir4]],16,0),"No encontrado")="","-",_xlfn.IFNA(VLOOKUP(C68,BaseDatos[[#All],[Llave]:[Objetivo Geográfico]],16,0),"-")))</f>
        <v/>
      </c>
      <c r="M68" s="2" t="str">
        <f>IF(C68="","",IF(_xlfn.IFNA(VLOOKUP(C68,BaseDatos[[#All],[Llave]:[Por Definir4]],17,0),"No encontrado")="","-",_xlfn.IFNA(VLOOKUP(C68,BaseDatos[[#All],[Llave]:[Objetivo Geográfico]],17,0),"-")))</f>
        <v/>
      </c>
    </row>
    <row r="69" spans="1:13" x14ac:dyDescent="0.35">
      <c r="A69" s="44"/>
      <c r="B69" s="46"/>
      <c r="C69" s="44"/>
      <c r="D69" s="46"/>
      <c r="E69" s="43" t="str">
        <f>IF(C69="","",IF(_xlfn.IFNA(VLOOKUP(C69,BaseDatos[[#All],[Llave]:[Objetivo Geográfico]],6,0),"No encontrado")="","-",_xlfn.IFNA(VLOOKUP(C69,BaseDatos[[#All],[Llave]:[Objetivo Geográfico]],6,0),"-")))</f>
        <v/>
      </c>
      <c r="F69" s="45" t="str">
        <f>IF(C69="","",IF(_xlfn.IFNA(VLOOKUP(C69,BaseDatos[[#All],[Llave]:[Por Definir4]],13,0),"No encontrado")="","-",_xlfn.IFNA(VLOOKUP(C69,BaseDatos[[#All],[Llave]:[Por Definir4]],13,0),"-")))</f>
        <v/>
      </c>
      <c r="G69" s="43" t="str">
        <f>IF(C69="","",IF(_xlfn.IFNA(VLOOKUP(C69,BaseDatos[[#All],[Llave]:[Objetivo Geográfico]],2,0),"No disponible en la Base de Datos")="","-",_xlfn.IFNA(VLOOKUP(C69,BaseDatos[[#All],[Llave]:[Objetivo Geográfico]],2,0),"No disponible en la Base de Datos")))</f>
        <v/>
      </c>
      <c r="H69" s="43" t="str">
        <f>IF(C69="","",IF(_xlfn.IFNA(VLOOKUP(C69,BaseDatos[[#All],[Llave]:[Objetivo Geográfico]],11,0),"No encontrado")="","-",_xlfn.IFNA(VLOOKUP(C69,BaseDatos[[#All],[Llave]:[Objetivo Geográfico]],11,0),"-")))</f>
        <v/>
      </c>
      <c r="I69" s="43" t="str">
        <f>IF(C69="","",IF(_xlfn.IFNA(VLOOKUP(C69,BaseDatos[[#All],[Llave]:[Objetivo Geográfico]],12,0),"No encontrado")="","-",_xlfn.IFNA(VLOOKUP(C69,BaseDatos[[#All],[Llave]:[Objetivo Geográfico]],12,0),"-")))</f>
        <v/>
      </c>
      <c r="J69" s="2" t="str">
        <f>IF(C69="","",IF(_xlfn.IFNA(VLOOKUP(C69,BaseDatos[[#All],[Llave]:[Por Definir4]],14,0),"No encontrado")="","-",_xlfn.IFNA(VLOOKUP(C69,BaseDatos[[#All],[Llave]:[Objetivo Geográfico]],14,0),"-")))</f>
        <v/>
      </c>
      <c r="K69" s="2" t="str">
        <f>IF(C69="","",IF(_xlfn.IFNA(VLOOKUP(C69,BaseDatos[[#All],[Llave]:[Por Definir4]],15,0),"No encontrado")="","-",_xlfn.IFNA(VLOOKUP(C69,BaseDatos[[#All],[Llave]:[Objetivo Geográfico]],15,0),"-")))</f>
        <v/>
      </c>
      <c r="L69" s="2" t="str">
        <f>IF(C69="","",IF(_xlfn.IFNA(VLOOKUP(C69,BaseDatos[[#All],[Llave]:[Por Definir4]],16,0),"No encontrado")="","-",_xlfn.IFNA(VLOOKUP(C69,BaseDatos[[#All],[Llave]:[Objetivo Geográfico]],16,0),"-")))</f>
        <v/>
      </c>
      <c r="M69" s="2" t="str">
        <f>IF(C69="","",IF(_xlfn.IFNA(VLOOKUP(C69,BaseDatos[[#All],[Llave]:[Por Definir4]],17,0),"No encontrado")="","-",_xlfn.IFNA(VLOOKUP(C69,BaseDatos[[#All],[Llave]:[Objetivo Geográfico]],17,0),"-")))</f>
        <v/>
      </c>
    </row>
    <row r="70" spans="1:13" x14ac:dyDescent="0.35">
      <c r="A70" s="44"/>
      <c r="B70" s="46"/>
      <c r="C70" s="44"/>
      <c r="D70" s="46"/>
      <c r="E70" s="43" t="str">
        <f>IF(C70="","",IF(_xlfn.IFNA(VLOOKUP(C70,BaseDatos[[#All],[Llave]:[Objetivo Geográfico]],6,0),"No encontrado")="","-",_xlfn.IFNA(VLOOKUP(C70,BaseDatos[[#All],[Llave]:[Objetivo Geográfico]],6,0),"-")))</f>
        <v/>
      </c>
      <c r="F70" s="45" t="str">
        <f>IF(C70="","",IF(_xlfn.IFNA(VLOOKUP(C70,BaseDatos[[#All],[Llave]:[Por Definir4]],13,0),"No encontrado")="","-",_xlfn.IFNA(VLOOKUP(C70,BaseDatos[[#All],[Llave]:[Por Definir4]],13,0),"-")))</f>
        <v/>
      </c>
      <c r="G70" s="43" t="str">
        <f>IF(C70="","",IF(_xlfn.IFNA(VLOOKUP(C70,BaseDatos[[#All],[Llave]:[Objetivo Geográfico]],2,0),"No disponible en la Base de Datos")="","-",_xlfn.IFNA(VLOOKUP(C70,BaseDatos[[#All],[Llave]:[Objetivo Geográfico]],2,0),"No disponible en la Base de Datos")))</f>
        <v/>
      </c>
      <c r="H70" s="43" t="str">
        <f>IF(C70="","",IF(_xlfn.IFNA(VLOOKUP(C70,BaseDatos[[#All],[Llave]:[Objetivo Geográfico]],11,0),"No encontrado")="","-",_xlfn.IFNA(VLOOKUP(C70,BaseDatos[[#All],[Llave]:[Objetivo Geográfico]],11,0),"-")))</f>
        <v/>
      </c>
      <c r="I70" s="43" t="str">
        <f>IF(C70="","",IF(_xlfn.IFNA(VLOOKUP(C70,BaseDatos[[#All],[Llave]:[Objetivo Geográfico]],12,0),"No encontrado")="","-",_xlfn.IFNA(VLOOKUP(C70,BaseDatos[[#All],[Llave]:[Objetivo Geográfico]],12,0),"-")))</f>
        <v/>
      </c>
      <c r="J70" s="2" t="str">
        <f>IF(C70="","",IF(_xlfn.IFNA(VLOOKUP(C70,BaseDatos[[#All],[Llave]:[Por Definir4]],14,0),"No encontrado")="","-",_xlfn.IFNA(VLOOKUP(C70,BaseDatos[[#All],[Llave]:[Objetivo Geográfico]],14,0),"-")))</f>
        <v/>
      </c>
      <c r="K70" s="2" t="str">
        <f>IF(C70="","",IF(_xlfn.IFNA(VLOOKUP(C70,BaseDatos[[#All],[Llave]:[Por Definir4]],15,0),"No encontrado")="","-",_xlfn.IFNA(VLOOKUP(C70,BaseDatos[[#All],[Llave]:[Objetivo Geográfico]],15,0),"-")))</f>
        <v/>
      </c>
      <c r="L70" s="2" t="str">
        <f>IF(C70="","",IF(_xlfn.IFNA(VLOOKUP(C70,BaseDatos[[#All],[Llave]:[Por Definir4]],16,0),"No encontrado")="","-",_xlfn.IFNA(VLOOKUP(C70,BaseDatos[[#All],[Llave]:[Objetivo Geográfico]],16,0),"-")))</f>
        <v/>
      </c>
      <c r="M70" s="2" t="str">
        <f>IF(C70="","",IF(_xlfn.IFNA(VLOOKUP(C70,BaseDatos[[#All],[Llave]:[Por Definir4]],17,0),"No encontrado")="","-",_xlfn.IFNA(VLOOKUP(C70,BaseDatos[[#All],[Llave]:[Objetivo Geográfico]],17,0),"-")))</f>
        <v/>
      </c>
    </row>
    <row r="71" spans="1:13" x14ac:dyDescent="0.35">
      <c r="A71" s="44"/>
      <c r="B71" s="46"/>
      <c r="C71" s="44"/>
      <c r="D71" s="46"/>
      <c r="E71" s="43" t="str">
        <f>IF(C71="","",IF(_xlfn.IFNA(VLOOKUP(C71,BaseDatos[[#All],[Llave]:[Objetivo Geográfico]],6,0),"No encontrado")="","-",_xlfn.IFNA(VLOOKUP(C71,BaseDatos[[#All],[Llave]:[Objetivo Geográfico]],6,0),"-")))</f>
        <v/>
      </c>
      <c r="F71" s="45" t="str">
        <f>IF(C71="","",IF(_xlfn.IFNA(VLOOKUP(C71,BaseDatos[[#All],[Llave]:[Por Definir4]],13,0),"No encontrado")="","-",_xlfn.IFNA(VLOOKUP(C71,BaseDatos[[#All],[Llave]:[Por Definir4]],13,0),"-")))</f>
        <v/>
      </c>
      <c r="G71" s="43" t="str">
        <f>IF(C71="","",IF(_xlfn.IFNA(VLOOKUP(C71,BaseDatos[[#All],[Llave]:[Objetivo Geográfico]],2,0),"No disponible en la Base de Datos")="","-",_xlfn.IFNA(VLOOKUP(C71,BaseDatos[[#All],[Llave]:[Objetivo Geográfico]],2,0),"No disponible en la Base de Datos")))</f>
        <v/>
      </c>
      <c r="H71" s="43" t="str">
        <f>IF(C71="","",IF(_xlfn.IFNA(VLOOKUP(C71,BaseDatos[[#All],[Llave]:[Objetivo Geográfico]],11,0),"No encontrado")="","-",_xlfn.IFNA(VLOOKUP(C71,BaseDatos[[#All],[Llave]:[Objetivo Geográfico]],11,0),"-")))</f>
        <v/>
      </c>
      <c r="I71" s="43" t="str">
        <f>IF(C71="","",IF(_xlfn.IFNA(VLOOKUP(C71,BaseDatos[[#All],[Llave]:[Objetivo Geográfico]],12,0),"No encontrado")="","-",_xlfn.IFNA(VLOOKUP(C71,BaseDatos[[#All],[Llave]:[Objetivo Geográfico]],12,0),"-")))</f>
        <v/>
      </c>
      <c r="J71" s="2" t="str">
        <f>IF(C71="","",IF(_xlfn.IFNA(VLOOKUP(C71,BaseDatos[[#All],[Llave]:[Por Definir4]],14,0),"No encontrado")="","-",_xlfn.IFNA(VLOOKUP(C71,BaseDatos[[#All],[Llave]:[Objetivo Geográfico]],14,0),"-")))</f>
        <v/>
      </c>
      <c r="K71" s="2" t="str">
        <f>IF(C71="","",IF(_xlfn.IFNA(VLOOKUP(C71,BaseDatos[[#All],[Llave]:[Por Definir4]],15,0),"No encontrado")="","-",_xlfn.IFNA(VLOOKUP(C71,BaseDatos[[#All],[Llave]:[Objetivo Geográfico]],15,0),"-")))</f>
        <v/>
      </c>
      <c r="L71" s="2" t="str">
        <f>IF(C71="","",IF(_xlfn.IFNA(VLOOKUP(C71,BaseDatos[[#All],[Llave]:[Por Definir4]],16,0),"No encontrado")="","-",_xlfn.IFNA(VLOOKUP(C71,BaseDatos[[#All],[Llave]:[Objetivo Geográfico]],16,0),"-")))</f>
        <v/>
      </c>
      <c r="M71" s="2" t="str">
        <f>IF(C71="","",IF(_xlfn.IFNA(VLOOKUP(C71,BaseDatos[[#All],[Llave]:[Por Definir4]],17,0),"No encontrado")="","-",_xlfn.IFNA(VLOOKUP(C71,BaseDatos[[#All],[Llave]:[Objetivo Geográfico]],17,0),"-")))</f>
        <v/>
      </c>
    </row>
    <row r="72" spans="1:13" x14ac:dyDescent="0.35">
      <c r="A72" s="44"/>
      <c r="B72" s="46"/>
      <c r="C72" s="44"/>
      <c r="D72" s="46"/>
      <c r="E72" s="43" t="str">
        <f>IF(C72="","",IF(_xlfn.IFNA(VLOOKUP(C72,BaseDatos[[#All],[Llave]:[Objetivo Geográfico]],6,0),"No encontrado")="","-",_xlfn.IFNA(VLOOKUP(C72,BaseDatos[[#All],[Llave]:[Objetivo Geográfico]],6,0),"-")))</f>
        <v/>
      </c>
      <c r="F72" s="45" t="str">
        <f>IF(C72="","",IF(_xlfn.IFNA(VLOOKUP(C72,BaseDatos[[#All],[Llave]:[Por Definir4]],13,0),"No encontrado")="","-",_xlfn.IFNA(VLOOKUP(C72,BaseDatos[[#All],[Llave]:[Por Definir4]],13,0),"-")))</f>
        <v/>
      </c>
      <c r="G72" s="43" t="str">
        <f>IF(C72="","",IF(_xlfn.IFNA(VLOOKUP(C72,BaseDatos[[#All],[Llave]:[Objetivo Geográfico]],2,0),"No disponible en la Base de Datos")="","-",_xlfn.IFNA(VLOOKUP(C72,BaseDatos[[#All],[Llave]:[Objetivo Geográfico]],2,0),"No disponible en la Base de Datos")))</f>
        <v/>
      </c>
      <c r="H72" s="43" t="str">
        <f>IF(C72="","",IF(_xlfn.IFNA(VLOOKUP(C72,BaseDatos[[#All],[Llave]:[Objetivo Geográfico]],11,0),"No encontrado")="","-",_xlfn.IFNA(VLOOKUP(C72,BaseDatos[[#All],[Llave]:[Objetivo Geográfico]],11,0),"-")))</f>
        <v/>
      </c>
      <c r="I72" s="43" t="str">
        <f>IF(C72="","",IF(_xlfn.IFNA(VLOOKUP(C72,BaseDatos[[#All],[Llave]:[Objetivo Geográfico]],12,0),"No encontrado")="","-",_xlfn.IFNA(VLOOKUP(C72,BaseDatos[[#All],[Llave]:[Objetivo Geográfico]],12,0),"-")))</f>
        <v/>
      </c>
      <c r="J72" s="2" t="str">
        <f>IF(C72="","",IF(_xlfn.IFNA(VLOOKUP(C72,BaseDatos[[#All],[Llave]:[Por Definir4]],14,0),"No encontrado")="","-",_xlfn.IFNA(VLOOKUP(C72,BaseDatos[[#All],[Llave]:[Objetivo Geográfico]],14,0),"-")))</f>
        <v/>
      </c>
      <c r="K72" s="2" t="str">
        <f>IF(C72="","",IF(_xlfn.IFNA(VLOOKUP(C72,BaseDatos[[#All],[Llave]:[Por Definir4]],15,0),"No encontrado")="","-",_xlfn.IFNA(VLOOKUP(C72,BaseDatos[[#All],[Llave]:[Objetivo Geográfico]],15,0),"-")))</f>
        <v/>
      </c>
      <c r="L72" s="2" t="str">
        <f>IF(C72="","",IF(_xlfn.IFNA(VLOOKUP(C72,BaseDatos[[#All],[Llave]:[Por Definir4]],16,0),"No encontrado")="","-",_xlfn.IFNA(VLOOKUP(C72,BaseDatos[[#All],[Llave]:[Objetivo Geográfico]],16,0),"-")))</f>
        <v/>
      </c>
      <c r="M72" s="2" t="str">
        <f>IF(C72="","",IF(_xlfn.IFNA(VLOOKUP(C72,BaseDatos[[#All],[Llave]:[Por Definir4]],17,0),"No encontrado")="","-",_xlfn.IFNA(VLOOKUP(C72,BaseDatos[[#All],[Llave]:[Objetivo Geográfico]],17,0),"-")))</f>
        <v/>
      </c>
    </row>
    <row r="73" spans="1:13" x14ac:dyDescent="0.35">
      <c r="A73" s="44"/>
      <c r="B73" s="46"/>
      <c r="C73" s="44"/>
      <c r="D73" s="46"/>
      <c r="E73" s="43" t="str">
        <f>IF(C73="","",IF(_xlfn.IFNA(VLOOKUP(C73,BaseDatos[[#All],[Llave]:[Objetivo Geográfico]],6,0),"No encontrado")="","-",_xlfn.IFNA(VLOOKUP(C73,BaseDatos[[#All],[Llave]:[Objetivo Geográfico]],6,0),"-")))</f>
        <v/>
      </c>
      <c r="F73" s="45" t="str">
        <f>IF(C73="","",IF(_xlfn.IFNA(VLOOKUP(C73,BaseDatos[[#All],[Llave]:[Por Definir4]],13,0),"No encontrado")="","-",_xlfn.IFNA(VLOOKUP(C73,BaseDatos[[#All],[Llave]:[Por Definir4]],13,0),"-")))</f>
        <v/>
      </c>
      <c r="G73" s="43" t="str">
        <f>IF(C73="","",IF(_xlfn.IFNA(VLOOKUP(C73,BaseDatos[[#All],[Llave]:[Objetivo Geográfico]],2,0),"No disponible en la Base de Datos")="","-",_xlfn.IFNA(VLOOKUP(C73,BaseDatos[[#All],[Llave]:[Objetivo Geográfico]],2,0),"No disponible en la Base de Datos")))</f>
        <v/>
      </c>
      <c r="H73" s="43" t="str">
        <f>IF(C73="","",IF(_xlfn.IFNA(VLOOKUP(C73,BaseDatos[[#All],[Llave]:[Objetivo Geográfico]],11,0),"No encontrado")="","-",_xlfn.IFNA(VLOOKUP(C73,BaseDatos[[#All],[Llave]:[Objetivo Geográfico]],11,0),"-")))</f>
        <v/>
      </c>
      <c r="I73" s="43" t="str">
        <f>IF(C73="","",IF(_xlfn.IFNA(VLOOKUP(C73,BaseDatos[[#All],[Llave]:[Objetivo Geográfico]],12,0),"No encontrado")="","-",_xlfn.IFNA(VLOOKUP(C73,BaseDatos[[#All],[Llave]:[Objetivo Geográfico]],12,0),"-")))</f>
        <v/>
      </c>
      <c r="J73" s="2" t="str">
        <f>IF(C73="","",IF(_xlfn.IFNA(VLOOKUP(C73,BaseDatos[[#All],[Llave]:[Por Definir4]],14,0),"No encontrado")="","-",_xlfn.IFNA(VLOOKUP(C73,BaseDatos[[#All],[Llave]:[Objetivo Geográfico]],14,0),"-")))</f>
        <v/>
      </c>
      <c r="K73" s="2" t="str">
        <f>IF(C73="","",IF(_xlfn.IFNA(VLOOKUP(C73,BaseDatos[[#All],[Llave]:[Por Definir4]],15,0),"No encontrado")="","-",_xlfn.IFNA(VLOOKUP(C73,BaseDatos[[#All],[Llave]:[Objetivo Geográfico]],15,0),"-")))</f>
        <v/>
      </c>
      <c r="L73" s="2" t="str">
        <f>IF(C73="","",IF(_xlfn.IFNA(VLOOKUP(C73,BaseDatos[[#All],[Llave]:[Por Definir4]],16,0),"No encontrado")="","-",_xlfn.IFNA(VLOOKUP(C73,BaseDatos[[#All],[Llave]:[Objetivo Geográfico]],16,0),"-")))</f>
        <v/>
      </c>
      <c r="M73" s="2" t="str">
        <f>IF(C73="","",IF(_xlfn.IFNA(VLOOKUP(C73,BaseDatos[[#All],[Llave]:[Por Definir4]],17,0),"No encontrado")="","-",_xlfn.IFNA(VLOOKUP(C73,BaseDatos[[#All],[Llave]:[Objetivo Geográfico]],17,0),"-")))</f>
        <v/>
      </c>
    </row>
    <row r="74" spans="1:13" x14ac:dyDescent="0.35">
      <c r="A74" s="44"/>
      <c r="B74" s="46"/>
      <c r="C74" s="44"/>
      <c r="D74" s="46"/>
      <c r="E74" s="43" t="str">
        <f>IF(C74="","",IF(_xlfn.IFNA(VLOOKUP(C74,BaseDatos[[#All],[Llave]:[Objetivo Geográfico]],6,0),"No encontrado")="","-",_xlfn.IFNA(VLOOKUP(C74,BaseDatos[[#All],[Llave]:[Objetivo Geográfico]],6,0),"-")))</f>
        <v/>
      </c>
      <c r="F74" s="45" t="str">
        <f>IF(C74="","",IF(_xlfn.IFNA(VLOOKUP(C74,BaseDatos[[#All],[Llave]:[Por Definir4]],13,0),"No encontrado")="","-",_xlfn.IFNA(VLOOKUP(C74,BaseDatos[[#All],[Llave]:[Por Definir4]],13,0),"-")))</f>
        <v/>
      </c>
      <c r="G74" s="43" t="str">
        <f>IF(C74="","",IF(_xlfn.IFNA(VLOOKUP(C74,BaseDatos[[#All],[Llave]:[Objetivo Geográfico]],2,0),"No disponible en la Base de Datos")="","-",_xlfn.IFNA(VLOOKUP(C74,BaseDatos[[#All],[Llave]:[Objetivo Geográfico]],2,0),"No disponible en la Base de Datos")))</f>
        <v/>
      </c>
      <c r="H74" s="43" t="str">
        <f>IF(C74="","",IF(_xlfn.IFNA(VLOOKUP(C74,BaseDatos[[#All],[Llave]:[Objetivo Geográfico]],11,0),"No encontrado")="","-",_xlfn.IFNA(VLOOKUP(C74,BaseDatos[[#All],[Llave]:[Objetivo Geográfico]],11,0),"-")))</f>
        <v/>
      </c>
      <c r="I74" s="43" t="str">
        <f>IF(C74="","",IF(_xlfn.IFNA(VLOOKUP(C74,BaseDatos[[#All],[Llave]:[Objetivo Geográfico]],12,0),"No encontrado")="","-",_xlfn.IFNA(VLOOKUP(C74,BaseDatos[[#All],[Llave]:[Objetivo Geográfico]],12,0),"-")))</f>
        <v/>
      </c>
      <c r="J74" s="2" t="str">
        <f>IF(C74="","",IF(_xlfn.IFNA(VLOOKUP(C74,BaseDatos[[#All],[Llave]:[Por Definir4]],14,0),"No encontrado")="","-",_xlfn.IFNA(VLOOKUP(C74,BaseDatos[[#All],[Llave]:[Objetivo Geográfico]],14,0),"-")))</f>
        <v/>
      </c>
      <c r="K74" s="2" t="str">
        <f>IF(C74="","",IF(_xlfn.IFNA(VLOOKUP(C74,BaseDatos[[#All],[Llave]:[Por Definir4]],15,0),"No encontrado")="","-",_xlfn.IFNA(VLOOKUP(C74,BaseDatos[[#All],[Llave]:[Objetivo Geográfico]],15,0),"-")))</f>
        <v/>
      </c>
      <c r="L74" s="2" t="str">
        <f>IF(C74="","",IF(_xlfn.IFNA(VLOOKUP(C74,BaseDatos[[#All],[Llave]:[Por Definir4]],16,0),"No encontrado")="","-",_xlfn.IFNA(VLOOKUP(C74,BaseDatos[[#All],[Llave]:[Objetivo Geográfico]],16,0),"-")))</f>
        <v/>
      </c>
      <c r="M74" s="2" t="str">
        <f>IF(C74="","",IF(_xlfn.IFNA(VLOOKUP(C74,BaseDatos[[#All],[Llave]:[Por Definir4]],17,0),"No encontrado")="","-",_xlfn.IFNA(VLOOKUP(C74,BaseDatos[[#All],[Llave]:[Objetivo Geográfico]],17,0),"-")))</f>
        <v/>
      </c>
    </row>
    <row r="75" spans="1:13" x14ac:dyDescent="0.35">
      <c r="A75" s="44"/>
      <c r="B75" s="46"/>
      <c r="C75" s="44"/>
      <c r="D75" s="46"/>
      <c r="E75" s="43" t="str">
        <f>IF(C75="","",IF(_xlfn.IFNA(VLOOKUP(C75,BaseDatos[[#All],[Llave]:[Objetivo Geográfico]],6,0),"No encontrado")="","-",_xlfn.IFNA(VLOOKUP(C75,BaseDatos[[#All],[Llave]:[Objetivo Geográfico]],6,0),"-")))</f>
        <v/>
      </c>
      <c r="F75" s="45" t="str">
        <f>IF(C75="","",IF(_xlfn.IFNA(VLOOKUP(C75,BaseDatos[[#All],[Llave]:[Por Definir4]],13,0),"No encontrado")="","-",_xlfn.IFNA(VLOOKUP(C75,BaseDatos[[#All],[Llave]:[Por Definir4]],13,0),"-")))</f>
        <v/>
      </c>
      <c r="G75" s="43" t="str">
        <f>IF(C75="","",IF(_xlfn.IFNA(VLOOKUP(C75,BaseDatos[[#All],[Llave]:[Objetivo Geográfico]],2,0),"No disponible en la Base de Datos")="","-",_xlfn.IFNA(VLOOKUP(C75,BaseDatos[[#All],[Llave]:[Objetivo Geográfico]],2,0),"No disponible en la Base de Datos")))</f>
        <v/>
      </c>
      <c r="H75" s="43" t="str">
        <f>IF(C75="","",IF(_xlfn.IFNA(VLOOKUP(C75,BaseDatos[[#All],[Llave]:[Objetivo Geográfico]],11,0),"No encontrado")="","-",_xlfn.IFNA(VLOOKUP(C75,BaseDatos[[#All],[Llave]:[Objetivo Geográfico]],11,0),"-")))</f>
        <v/>
      </c>
      <c r="I75" s="43" t="str">
        <f>IF(C75="","",IF(_xlfn.IFNA(VLOOKUP(C75,BaseDatos[[#All],[Llave]:[Objetivo Geográfico]],12,0),"No encontrado")="","-",_xlfn.IFNA(VLOOKUP(C75,BaseDatos[[#All],[Llave]:[Objetivo Geográfico]],12,0),"-")))</f>
        <v/>
      </c>
      <c r="J75" s="2" t="str">
        <f>IF(C75="","",IF(_xlfn.IFNA(VLOOKUP(C75,BaseDatos[[#All],[Llave]:[Por Definir4]],14,0),"No encontrado")="","-",_xlfn.IFNA(VLOOKUP(C75,BaseDatos[[#All],[Llave]:[Objetivo Geográfico]],14,0),"-")))</f>
        <v/>
      </c>
      <c r="K75" s="2" t="str">
        <f>IF(C75="","",IF(_xlfn.IFNA(VLOOKUP(C75,BaseDatos[[#All],[Llave]:[Por Definir4]],15,0),"No encontrado")="","-",_xlfn.IFNA(VLOOKUP(C75,BaseDatos[[#All],[Llave]:[Objetivo Geográfico]],15,0),"-")))</f>
        <v/>
      </c>
      <c r="L75" s="2" t="str">
        <f>IF(C75="","",IF(_xlfn.IFNA(VLOOKUP(C75,BaseDatos[[#All],[Llave]:[Por Definir4]],16,0),"No encontrado")="","-",_xlfn.IFNA(VLOOKUP(C75,BaseDatos[[#All],[Llave]:[Objetivo Geográfico]],16,0),"-")))</f>
        <v/>
      </c>
      <c r="M75" s="2" t="str">
        <f>IF(C75="","",IF(_xlfn.IFNA(VLOOKUP(C75,BaseDatos[[#All],[Llave]:[Por Definir4]],17,0),"No encontrado")="","-",_xlfn.IFNA(VLOOKUP(C75,BaseDatos[[#All],[Llave]:[Objetivo Geográfico]],17,0),"-")))</f>
        <v/>
      </c>
    </row>
    <row r="76" spans="1:13" x14ac:dyDescent="0.35">
      <c r="A76" s="44"/>
      <c r="B76" s="46"/>
      <c r="C76" s="44"/>
      <c r="D76" s="46"/>
      <c r="E76" s="43" t="str">
        <f>IF(C76="","",IF(_xlfn.IFNA(VLOOKUP(C76,BaseDatos[[#All],[Llave]:[Objetivo Geográfico]],6,0),"No encontrado")="","-",_xlfn.IFNA(VLOOKUP(C76,BaseDatos[[#All],[Llave]:[Objetivo Geográfico]],6,0),"-")))</f>
        <v/>
      </c>
      <c r="F76" s="45" t="str">
        <f>IF(C76="","",IF(_xlfn.IFNA(VLOOKUP(C76,BaseDatos[[#All],[Llave]:[Por Definir4]],13,0),"No encontrado")="","-",_xlfn.IFNA(VLOOKUP(C76,BaseDatos[[#All],[Llave]:[Por Definir4]],13,0),"-")))</f>
        <v/>
      </c>
      <c r="G76" s="43" t="str">
        <f>IF(C76="","",IF(_xlfn.IFNA(VLOOKUP(C76,BaseDatos[[#All],[Llave]:[Objetivo Geográfico]],2,0),"No disponible en la Base de Datos")="","-",_xlfn.IFNA(VLOOKUP(C76,BaseDatos[[#All],[Llave]:[Objetivo Geográfico]],2,0),"No disponible en la Base de Datos")))</f>
        <v/>
      </c>
      <c r="H76" s="43" t="str">
        <f>IF(C76="","",IF(_xlfn.IFNA(VLOOKUP(C76,BaseDatos[[#All],[Llave]:[Objetivo Geográfico]],11,0),"No encontrado")="","-",_xlfn.IFNA(VLOOKUP(C76,BaseDatos[[#All],[Llave]:[Objetivo Geográfico]],11,0),"-")))</f>
        <v/>
      </c>
      <c r="I76" s="43" t="str">
        <f>IF(C76="","",IF(_xlfn.IFNA(VLOOKUP(C76,BaseDatos[[#All],[Llave]:[Objetivo Geográfico]],12,0),"No encontrado")="","-",_xlfn.IFNA(VLOOKUP(C76,BaseDatos[[#All],[Llave]:[Objetivo Geográfico]],12,0),"-")))</f>
        <v/>
      </c>
      <c r="J76" s="2" t="str">
        <f>IF(C76="","",IF(_xlfn.IFNA(VLOOKUP(C76,BaseDatos[[#All],[Llave]:[Por Definir4]],14,0),"No encontrado")="","-",_xlfn.IFNA(VLOOKUP(C76,BaseDatos[[#All],[Llave]:[Objetivo Geográfico]],14,0),"-")))</f>
        <v/>
      </c>
      <c r="K76" s="2" t="str">
        <f>IF(C76="","",IF(_xlfn.IFNA(VLOOKUP(C76,BaseDatos[[#All],[Llave]:[Por Definir4]],15,0),"No encontrado")="","-",_xlfn.IFNA(VLOOKUP(C76,BaseDatos[[#All],[Llave]:[Objetivo Geográfico]],15,0),"-")))</f>
        <v/>
      </c>
      <c r="L76" s="2" t="str">
        <f>IF(C76="","",IF(_xlfn.IFNA(VLOOKUP(C76,BaseDatos[[#All],[Llave]:[Por Definir4]],16,0),"No encontrado")="","-",_xlfn.IFNA(VLOOKUP(C76,BaseDatos[[#All],[Llave]:[Objetivo Geográfico]],16,0),"-")))</f>
        <v/>
      </c>
      <c r="M76" s="2" t="str">
        <f>IF(C76="","",IF(_xlfn.IFNA(VLOOKUP(C76,BaseDatos[[#All],[Llave]:[Por Definir4]],17,0),"No encontrado")="","-",_xlfn.IFNA(VLOOKUP(C76,BaseDatos[[#All],[Llave]:[Objetivo Geográfico]],17,0),"-")))</f>
        <v/>
      </c>
    </row>
    <row r="77" spans="1:13" x14ac:dyDescent="0.35">
      <c r="A77" s="44"/>
      <c r="B77" s="46"/>
      <c r="C77" s="44"/>
      <c r="D77" s="46"/>
      <c r="E77" s="43" t="str">
        <f>IF(C77="","",IF(_xlfn.IFNA(VLOOKUP(C77,BaseDatos[[#All],[Llave]:[Objetivo Geográfico]],6,0),"No encontrado")="","-",_xlfn.IFNA(VLOOKUP(C77,BaseDatos[[#All],[Llave]:[Objetivo Geográfico]],6,0),"-")))</f>
        <v/>
      </c>
      <c r="F77" s="45" t="str">
        <f>IF(C77="","",IF(_xlfn.IFNA(VLOOKUP(C77,BaseDatos[[#All],[Llave]:[Por Definir4]],13,0),"No encontrado")="","-",_xlfn.IFNA(VLOOKUP(C77,BaseDatos[[#All],[Llave]:[Por Definir4]],13,0),"-")))</f>
        <v/>
      </c>
      <c r="G77" s="43" t="str">
        <f>IF(C77="","",IF(_xlfn.IFNA(VLOOKUP(C77,BaseDatos[[#All],[Llave]:[Objetivo Geográfico]],2,0),"No disponible en la Base de Datos")="","-",_xlfn.IFNA(VLOOKUP(C77,BaseDatos[[#All],[Llave]:[Objetivo Geográfico]],2,0),"No disponible en la Base de Datos")))</f>
        <v/>
      </c>
      <c r="H77" s="43" t="str">
        <f>IF(C77="","",IF(_xlfn.IFNA(VLOOKUP(C77,BaseDatos[[#All],[Llave]:[Objetivo Geográfico]],11,0),"No encontrado")="","-",_xlfn.IFNA(VLOOKUP(C77,BaseDatos[[#All],[Llave]:[Objetivo Geográfico]],11,0),"-")))</f>
        <v/>
      </c>
      <c r="I77" s="43" t="str">
        <f>IF(C77="","",IF(_xlfn.IFNA(VLOOKUP(C77,BaseDatos[[#All],[Llave]:[Objetivo Geográfico]],12,0),"No encontrado")="","-",_xlfn.IFNA(VLOOKUP(C77,BaseDatos[[#All],[Llave]:[Objetivo Geográfico]],12,0),"-")))</f>
        <v/>
      </c>
      <c r="J77" s="2" t="str">
        <f>IF(C77="","",IF(_xlfn.IFNA(VLOOKUP(C77,BaseDatos[[#All],[Llave]:[Por Definir4]],14,0),"No encontrado")="","-",_xlfn.IFNA(VLOOKUP(C77,BaseDatos[[#All],[Llave]:[Objetivo Geográfico]],14,0),"-")))</f>
        <v/>
      </c>
      <c r="K77" s="2" t="str">
        <f>IF(C77="","",IF(_xlfn.IFNA(VLOOKUP(C77,BaseDatos[[#All],[Llave]:[Por Definir4]],15,0),"No encontrado")="","-",_xlfn.IFNA(VLOOKUP(C77,BaseDatos[[#All],[Llave]:[Objetivo Geográfico]],15,0),"-")))</f>
        <v/>
      </c>
      <c r="L77" s="2" t="str">
        <f>IF(C77="","",IF(_xlfn.IFNA(VLOOKUP(C77,BaseDatos[[#All],[Llave]:[Por Definir4]],16,0),"No encontrado")="","-",_xlfn.IFNA(VLOOKUP(C77,BaseDatos[[#All],[Llave]:[Objetivo Geográfico]],16,0),"-")))</f>
        <v/>
      </c>
      <c r="M77" s="2" t="str">
        <f>IF(C77="","",IF(_xlfn.IFNA(VLOOKUP(C77,BaseDatos[[#All],[Llave]:[Por Definir4]],17,0),"No encontrado")="","-",_xlfn.IFNA(VLOOKUP(C77,BaseDatos[[#All],[Llave]:[Objetivo Geográfico]],17,0),"-")))</f>
        <v/>
      </c>
    </row>
    <row r="78" spans="1:13" x14ac:dyDescent="0.35">
      <c r="A78" s="44"/>
      <c r="B78" s="46"/>
      <c r="C78" s="44"/>
      <c r="D78" s="46"/>
      <c r="E78" s="43" t="str">
        <f>IF(C78="","",IF(_xlfn.IFNA(VLOOKUP(C78,BaseDatos[[#All],[Llave]:[Objetivo Geográfico]],6,0),"No encontrado")="","-",_xlfn.IFNA(VLOOKUP(C78,BaseDatos[[#All],[Llave]:[Objetivo Geográfico]],6,0),"-")))</f>
        <v/>
      </c>
      <c r="F78" s="45" t="str">
        <f>IF(C78="","",IF(_xlfn.IFNA(VLOOKUP(C78,BaseDatos[[#All],[Llave]:[Por Definir4]],13,0),"No encontrado")="","-",_xlfn.IFNA(VLOOKUP(C78,BaseDatos[[#All],[Llave]:[Por Definir4]],13,0),"-")))</f>
        <v/>
      </c>
      <c r="G78" s="43" t="str">
        <f>IF(C78="","",IF(_xlfn.IFNA(VLOOKUP(C78,BaseDatos[[#All],[Llave]:[Objetivo Geográfico]],2,0),"No disponible en la Base de Datos")="","-",_xlfn.IFNA(VLOOKUP(C78,BaseDatos[[#All],[Llave]:[Objetivo Geográfico]],2,0),"No disponible en la Base de Datos")))</f>
        <v/>
      </c>
      <c r="H78" s="43" t="str">
        <f>IF(C78="","",IF(_xlfn.IFNA(VLOOKUP(C78,BaseDatos[[#All],[Llave]:[Objetivo Geográfico]],11,0),"No encontrado")="","-",_xlfn.IFNA(VLOOKUP(C78,BaseDatos[[#All],[Llave]:[Objetivo Geográfico]],11,0),"-")))</f>
        <v/>
      </c>
      <c r="I78" s="43" t="str">
        <f>IF(C78="","",IF(_xlfn.IFNA(VLOOKUP(C78,BaseDatos[[#All],[Llave]:[Objetivo Geográfico]],12,0),"No encontrado")="","-",_xlfn.IFNA(VLOOKUP(C78,BaseDatos[[#All],[Llave]:[Objetivo Geográfico]],12,0),"-")))</f>
        <v/>
      </c>
      <c r="J78" s="2" t="str">
        <f>IF(C78="","",IF(_xlfn.IFNA(VLOOKUP(C78,BaseDatos[[#All],[Llave]:[Por Definir4]],14,0),"No encontrado")="","-",_xlfn.IFNA(VLOOKUP(C78,BaseDatos[[#All],[Llave]:[Objetivo Geográfico]],14,0),"-")))</f>
        <v/>
      </c>
      <c r="K78" s="2" t="str">
        <f>IF(C78="","",IF(_xlfn.IFNA(VLOOKUP(C78,BaseDatos[[#All],[Llave]:[Por Definir4]],15,0),"No encontrado")="","-",_xlfn.IFNA(VLOOKUP(C78,BaseDatos[[#All],[Llave]:[Objetivo Geográfico]],15,0),"-")))</f>
        <v/>
      </c>
      <c r="L78" s="2" t="str">
        <f>IF(C78="","",IF(_xlfn.IFNA(VLOOKUP(C78,BaseDatos[[#All],[Llave]:[Por Definir4]],16,0),"No encontrado")="","-",_xlfn.IFNA(VLOOKUP(C78,BaseDatos[[#All],[Llave]:[Objetivo Geográfico]],16,0),"-")))</f>
        <v/>
      </c>
      <c r="M78" s="2" t="str">
        <f>IF(C78="","",IF(_xlfn.IFNA(VLOOKUP(C78,BaseDatos[[#All],[Llave]:[Por Definir4]],17,0),"No encontrado")="","-",_xlfn.IFNA(VLOOKUP(C78,BaseDatos[[#All],[Llave]:[Objetivo Geográfico]],17,0),"-")))</f>
        <v/>
      </c>
    </row>
    <row r="79" spans="1:13" x14ac:dyDescent="0.35">
      <c r="A79" s="44"/>
      <c r="B79" s="46"/>
      <c r="C79" s="44"/>
      <c r="D79" s="46"/>
      <c r="E79" s="43" t="str">
        <f>IF(C79="","",IF(_xlfn.IFNA(VLOOKUP(C79,BaseDatos[[#All],[Llave]:[Objetivo Geográfico]],6,0),"No encontrado")="","-",_xlfn.IFNA(VLOOKUP(C79,BaseDatos[[#All],[Llave]:[Objetivo Geográfico]],6,0),"-")))</f>
        <v/>
      </c>
      <c r="F79" s="45" t="str">
        <f>IF(C79="","",IF(_xlfn.IFNA(VLOOKUP(C79,BaseDatos[[#All],[Llave]:[Por Definir4]],13,0),"No encontrado")="","-",_xlfn.IFNA(VLOOKUP(C79,BaseDatos[[#All],[Llave]:[Por Definir4]],13,0),"-")))</f>
        <v/>
      </c>
      <c r="G79" s="43" t="str">
        <f>IF(C79="","",IF(_xlfn.IFNA(VLOOKUP(C79,BaseDatos[[#All],[Llave]:[Objetivo Geográfico]],2,0),"No disponible en la Base de Datos")="","-",_xlfn.IFNA(VLOOKUP(C79,BaseDatos[[#All],[Llave]:[Objetivo Geográfico]],2,0),"No disponible en la Base de Datos")))</f>
        <v/>
      </c>
      <c r="H79" s="43" t="str">
        <f>IF(C79="","",IF(_xlfn.IFNA(VLOOKUP(C79,BaseDatos[[#All],[Llave]:[Objetivo Geográfico]],11,0),"No encontrado")="","-",_xlfn.IFNA(VLOOKUP(C79,BaseDatos[[#All],[Llave]:[Objetivo Geográfico]],11,0),"-")))</f>
        <v/>
      </c>
      <c r="I79" s="43" t="str">
        <f>IF(C79="","",IF(_xlfn.IFNA(VLOOKUP(C79,BaseDatos[[#All],[Llave]:[Objetivo Geográfico]],12,0),"No encontrado")="","-",_xlfn.IFNA(VLOOKUP(C79,BaseDatos[[#All],[Llave]:[Objetivo Geográfico]],12,0),"-")))</f>
        <v/>
      </c>
      <c r="J79" s="2" t="str">
        <f>IF(C79="","",IF(_xlfn.IFNA(VLOOKUP(C79,BaseDatos[[#All],[Llave]:[Por Definir4]],14,0),"No encontrado")="","-",_xlfn.IFNA(VLOOKUP(C79,BaseDatos[[#All],[Llave]:[Objetivo Geográfico]],14,0),"-")))</f>
        <v/>
      </c>
      <c r="K79" s="2" t="str">
        <f>IF(C79="","",IF(_xlfn.IFNA(VLOOKUP(C79,BaseDatos[[#All],[Llave]:[Por Definir4]],15,0),"No encontrado")="","-",_xlfn.IFNA(VLOOKUP(C79,BaseDatos[[#All],[Llave]:[Objetivo Geográfico]],15,0),"-")))</f>
        <v/>
      </c>
      <c r="L79" s="2" t="str">
        <f>IF(C79="","",IF(_xlfn.IFNA(VLOOKUP(C79,BaseDatos[[#All],[Llave]:[Por Definir4]],16,0),"No encontrado")="","-",_xlfn.IFNA(VLOOKUP(C79,BaseDatos[[#All],[Llave]:[Objetivo Geográfico]],16,0),"-")))</f>
        <v/>
      </c>
      <c r="M79" s="2" t="str">
        <f>IF(C79="","",IF(_xlfn.IFNA(VLOOKUP(C79,BaseDatos[[#All],[Llave]:[Por Definir4]],17,0),"No encontrado")="","-",_xlfn.IFNA(VLOOKUP(C79,BaseDatos[[#All],[Llave]:[Objetivo Geográfico]],17,0),"-")))</f>
        <v/>
      </c>
    </row>
    <row r="80" spans="1:13" x14ac:dyDescent="0.35">
      <c r="A80" s="44"/>
      <c r="B80" s="46"/>
      <c r="C80" s="44"/>
      <c r="D80" s="46"/>
      <c r="E80" s="43" t="str">
        <f>IF(C80="","",IF(_xlfn.IFNA(VLOOKUP(C80,BaseDatos[[#All],[Llave]:[Objetivo Geográfico]],6,0),"No encontrado")="","-",_xlfn.IFNA(VLOOKUP(C80,BaseDatos[[#All],[Llave]:[Objetivo Geográfico]],6,0),"-")))</f>
        <v/>
      </c>
      <c r="F80" s="45" t="str">
        <f>IF(C80="","",IF(_xlfn.IFNA(VLOOKUP(C80,BaseDatos[[#All],[Llave]:[Por Definir4]],13,0),"No encontrado")="","-",_xlfn.IFNA(VLOOKUP(C80,BaseDatos[[#All],[Llave]:[Por Definir4]],13,0),"-")))</f>
        <v/>
      </c>
      <c r="G80" s="43" t="str">
        <f>IF(C80="","",IF(_xlfn.IFNA(VLOOKUP(C80,BaseDatos[[#All],[Llave]:[Objetivo Geográfico]],2,0),"No disponible en la Base de Datos")="","-",_xlfn.IFNA(VLOOKUP(C80,BaseDatos[[#All],[Llave]:[Objetivo Geográfico]],2,0),"No disponible en la Base de Datos")))</f>
        <v/>
      </c>
      <c r="H80" s="43" t="str">
        <f>IF(C80="","",IF(_xlfn.IFNA(VLOOKUP(C80,BaseDatos[[#All],[Llave]:[Objetivo Geográfico]],11,0),"No encontrado")="","-",_xlfn.IFNA(VLOOKUP(C80,BaseDatos[[#All],[Llave]:[Objetivo Geográfico]],11,0),"-")))</f>
        <v/>
      </c>
      <c r="I80" s="43" t="str">
        <f>IF(C80="","",IF(_xlfn.IFNA(VLOOKUP(C80,BaseDatos[[#All],[Llave]:[Objetivo Geográfico]],12,0),"No encontrado")="","-",_xlfn.IFNA(VLOOKUP(C80,BaseDatos[[#All],[Llave]:[Objetivo Geográfico]],12,0),"-")))</f>
        <v/>
      </c>
      <c r="J80" s="2" t="str">
        <f>IF(C80="","",IF(_xlfn.IFNA(VLOOKUP(C80,BaseDatos[[#All],[Llave]:[Por Definir4]],14,0),"No encontrado")="","-",_xlfn.IFNA(VLOOKUP(C80,BaseDatos[[#All],[Llave]:[Objetivo Geográfico]],14,0),"-")))</f>
        <v/>
      </c>
      <c r="K80" s="2" t="str">
        <f>IF(C80="","",IF(_xlfn.IFNA(VLOOKUP(C80,BaseDatos[[#All],[Llave]:[Por Definir4]],15,0),"No encontrado")="","-",_xlfn.IFNA(VLOOKUP(C80,BaseDatos[[#All],[Llave]:[Objetivo Geográfico]],15,0),"-")))</f>
        <v/>
      </c>
      <c r="L80" s="2" t="str">
        <f>IF(C80="","",IF(_xlfn.IFNA(VLOOKUP(C80,BaseDatos[[#All],[Llave]:[Por Definir4]],16,0),"No encontrado")="","-",_xlfn.IFNA(VLOOKUP(C80,BaseDatos[[#All],[Llave]:[Objetivo Geográfico]],16,0),"-")))</f>
        <v/>
      </c>
      <c r="M80" s="2" t="str">
        <f>IF(C80="","",IF(_xlfn.IFNA(VLOOKUP(C80,BaseDatos[[#All],[Llave]:[Por Definir4]],17,0),"No encontrado")="","-",_xlfn.IFNA(VLOOKUP(C80,BaseDatos[[#All],[Llave]:[Objetivo Geográfico]],17,0),"-")))</f>
        <v/>
      </c>
    </row>
    <row r="81" spans="1:13" x14ac:dyDescent="0.35">
      <c r="A81" s="44"/>
      <c r="B81" s="46"/>
      <c r="C81" s="44"/>
      <c r="D81" s="46"/>
      <c r="E81" s="43" t="str">
        <f>IF(C81="","",IF(_xlfn.IFNA(VLOOKUP(C81,BaseDatos[[#All],[Llave]:[Objetivo Geográfico]],6,0),"No encontrado")="","-",_xlfn.IFNA(VLOOKUP(C81,BaseDatos[[#All],[Llave]:[Objetivo Geográfico]],6,0),"-")))</f>
        <v/>
      </c>
      <c r="F81" s="45" t="str">
        <f>IF(C81="","",IF(_xlfn.IFNA(VLOOKUP(C81,BaseDatos[[#All],[Llave]:[Por Definir4]],13,0),"No encontrado")="","-",_xlfn.IFNA(VLOOKUP(C81,BaseDatos[[#All],[Llave]:[Por Definir4]],13,0),"-")))</f>
        <v/>
      </c>
      <c r="G81" s="43" t="str">
        <f>IF(C81="","",IF(_xlfn.IFNA(VLOOKUP(C81,BaseDatos[[#All],[Llave]:[Objetivo Geográfico]],2,0),"No disponible en la Base de Datos")="","-",_xlfn.IFNA(VLOOKUP(C81,BaseDatos[[#All],[Llave]:[Objetivo Geográfico]],2,0),"No disponible en la Base de Datos")))</f>
        <v/>
      </c>
      <c r="H81" s="43" t="str">
        <f>IF(C81="","",IF(_xlfn.IFNA(VLOOKUP(C81,BaseDatos[[#All],[Llave]:[Objetivo Geográfico]],11,0),"No encontrado")="","-",_xlfn.IFNA(VLOOKUP(C81,BaseDatos[[#All],[Llave]:[Objetivo Geográfico]],11,0),"-")))</f>
        <v/>
      </c>
      <c r="I81" s="43" t="str">
        <f>IF(C81="","",IF(_xlfn.IFNA(VLOOKUP(C81,BaseDatos[[#All],[Llave]:[Objetivo Geográfico]],12,0),"No encontrado")="","-",_xlfn.IFNA(VLOOKUP(C81,BaseDatos[[#All],[Llave]:[Objetivo Geográfico]],12,0),"-")))</f>
        <v/>
      </c>
      <c r="J81" s="2" t="str">
        <f>IF(C81="","",IF(_xlfn.IFNA(VLOOKUP(C81,BaseDatos[[#All],[Llave]:[Por Definir4]],14,0),"No encontrado")="","-",_xlfn.IFNA(VLOOKUP(C81,BaseDatos[[#All],[Llave]:[Objetivo Geográfico]],14,0),"-")))</f>
        <v/>
      </c>
      <c r="K81" s="2" t="str">
        <f>IF(C81="","",IF(_xlfn.IFNA(VLOOKUP(C81,BaseDatos[[#All],[Llave]:[Por Definir4]],15,0),"No encontrado")="","-",_xlfn.IFNA(VLOOKUP(C81,BaseDatos[[#All],[Llave]:[Objetivo Geográfico]],15,0),"-")))</f>
        <v/>
      </c>
      <c r="L81" s="2" t="str">
        <f>IF(C81="","",IF(_xlfn.IFNA(VLOOKUP(C81,BaseDatos[[#All],[Llave]:[Por Definir4]],16,0),"No encontrado")="","-",_xlfn.IFNA(VLOOKUP(C81,BaseDatos[[#All],[Llave]:[Objetivo Geográfico]],16,0),"-")))</f>
        <v/>
      </c>
      <c r="M81" s="2" t="str">
        <f>IF(C81="","",IF(_xlfn.IFNA(VLOOKUP(C81,BaseDatos[[#All],[Llave]:[Por Definir4]],17,0),"No encontrado")="","-",_xlfn.IFNA(VLOOKUP(C81,BaseDatos[[#All],[Llave]:[Objetivo Geográfico]],17,0),"-")))</f>
        <v/>
      </c>
    </row>
    <row r="82" spans="1:13" x14ac:dyDescent="0.35">
      <c r="A82" s="44"/>
      <c r="B82" s="46"/>
      <c r="C82" s="44"/>
      <c r="D82" s="46"/>
      <c r="E82" s="43" t="str">
        <f>IF(C82="","",IF(_xlfn.IFNA(VLOOKUP(C82,BaseDatos[[#All],[Llave]:[Objetivo Geográfico]],6,0),"No encontrado")="","-",_xlfn.IFNA(VLOOKUP(C82,BaseDatos[[#All],[Llave]:[Objetivo Geográfico]],6,0),"-")))</f>
        <v/>
      </c>
      <c r="F82" s="45" t="str">
        <f>IF(C82="","",IF(_xlfn.IFNA(VLOOKUP(C82,BaseDatos[[#All],[Llave]:[Por Definir4]],13,0),"No encontrado")="","-",_xlfn.IFNA(VLOOKUP(C82,BaseDatos[[#All],[Llave]:[Por Definir4]],13,0),"-")))</f>
        <v/>
      </c>
      <c r="G82" s="43" t="str">
        <f>IF(C82="","",IF(_xlfn.IFNA(VLOOKUP(C82,BaseDatos[[#All],[Llave]:[Objetivo Geográfico]],2,0),"No disponible en la Base de Datos")="","-",_xlfn.IFNA(VLOOKUP(C82,BaseDatos[[#All],[Llave]:[Objetivo Geográfico]],2,0),"No disponible en la Base de Datos")))</f>
        <v/>
      </c>
      <c r="H82" s="43" t="str">
        <f>IF(C82="","",IF(_xlfn.IFNA(VLOOKUP(C82,BaseDatos[[#All],[Llave]:[Objetivo Geográfico]],11,0),"No encontrado")="","-",_xlfn.IFNA(VLOOKUP(C82,BaseDatos[[#All],[Llave]:[Objetivo Geográfico]],11,0),"-")))</f>
        <v/>
      </c>
      <c r="I82" s="43" t="str">
        <f>IF(C82="","",IF(_xlfn.IFNA(VLOOKUP(C82,BaseDatos[[#All],[Llave]:[Objetivo Geográfico]],12,0),"No encontrado")="","-",_xlfn.IFNA(VLOOKUP(C82,BaseDatos[[#All],[Llave]:[Objetivo Geográfico]],12,0),"-")))</f>
        <v/>
      </c>
      <c r="J82" s="2" t="str">
        <f>IF(C82="","",IF(_xlfn.IFNA(VLOOKUP(C82,BaseDatos[[#All],[Llave]:[Por Definir4]],14,0),"No encontrado")="","-",_xlfn.IFNA(VLOOKUP(C82,BaseDatos[[#All],[Llave]:[Objetivo Geográfico]],14,0),"-")))</f>
        <v/>
      </c>
      <c r="K82" s="2" t="str">
        <f>IF(C82="","",IF(_xlfn.IFNA(VLOOKUP(C82,BaseDatos[[#All],[Llave]:[Por Definir4]],15,0),"No encontrado")="","-",_xlfn.IFNA(VLOOKUP(C82,BaseDatos[[#All],[Llave]:[Objetivo Geográfico]],15,0),"-")))</f>
        <v/>
      </c>
      <c r="L82" s="2" t="str">
        <f>IF(C82="","",IF(_xlfn.IFNA(VLOOKUP(C82,BaseDatos[[#All],[Llave]:[Por Definir4]],16,0),"No encontrado")="","-",_xlfn.IFNA(VLOOKUP(C82,BaseDatos[[#All],[Llave]:[Objetivo Geográfico]],16,0),"-")))</f>
        <v/>
      </c>
      <c r="M82" s="2" t="str">
        <f>IF(C82="","",IF(_xlfn.IFNA(VLOOKUP(C82,BaseDatos[[#All],[Llave]:[Por Definir4]],17,0),"No encontrado")="","-",_xlfn.IFNA(VLOOKUP(C82,BaseDatos[[#All],[Llave]:[Objetivo Geográfico]],17,0),"-")))</f>
        <v/>
      </c>
    </row>
    <row r="83" spans="1:13" x14ac:dyDescent="0.35">
      <c r="A83" s="44"/>
      <c r="B83" s="46"/>
      <c r="C83" s="44"/>
      <c r="D83" s="46"/>
      <c r="E83" s="43" t="str">
        <f>IF(C83="","",IF(_xlfn.IFNA(VLOOKUP(C83,BaseDatos[[#All],[Llave]:[Objetivo Geográfico]],6,0),"No encontrado")="","-",_xlfn.IFNA(VLOOKUP(C83,BaseDatos[[#All],[Llave]:[Objetivo Geográfico]],6,0),"-")))</f>
        <v/>
      </c>
      <c r="F83" s="45" t="str">
        <f>IF(C83="","",IF(_xlfn.IFNA(VLOOKUP(C83,BaseDatos[[#All],[Llave]:[Por Definir4]],13,0),"No encontrado")="","-",_xlfn.IFNA(VLOOKUP(C83,BaseDatos[[#All],[Llave]:[Por Definir4]],13,0),"-")))</f>
        <v/>
      </c>
      <c r="G83" s="43" t="str">
        <f>IF(C83="","",IF(_xlfn.IFNA(VLOOKUP(C83,BaseDatos[[#All],[Llave]:[Objetivo Geográfico]],2,0),"No disponible en la Base de Datos")="","-",_xlfn.IFNA(VLOOKUP(C83,BaseDatos[[#All],[Llave]:[Objetivo Geográfico]],2,0),"No disponible en la Base de Datos")))</f>
        <v/>
      </c>
      <c r="H83" s="43" t="str">
        <f>IF(C83="","",IF(_xlfn.IFNA(VLOOKUP(C83,BaseDatos[[#All],[Llave]:[Objetivo Geográfico]],11,0),"No encontrado")="","-",_xlfn.IFNA(VLOOKUP(C83,BaseDatos[[#All],[Llave]:[Objetivo Geográfico]],11,0),"-")))</f>
        <v/>
      </c>
      <c r="I83" s="43" t="str">
        <f>IF(C83="","",IF(_xlfn.IFNA(VLOOKUP(C83,BaseDatos[[#All],[Llave]:[Objetivo Geográfico]],12,0),"No encontrado")="","-",_xlfn.IFNA(VLOOKUP(C83,BaseDatos[[#All],[Llave]:[Objetivo Geográfico]],12,0),"-")))</f>
        <v/>
      </c>
      <c r="J83" s="2" t="str">
        <f>IF(C83="","",IF(_xlfn.IFNA(VLOOKUP(C83,BaseDatos[[#All],[Llave]:[Por Definir4]],14,0),"No encontrado")="","-",_xlfn.IFNA(VLOOKUP(C83,BaseDatos[[#All],[Llave]:[Objetivo Geográfico]],14,0),"-")))</f>
        <v/>
      </c>
      <c r="K83" s="2" t="str">
        <f>IF(C83="","",IF(_xlfn.IFNA(VLOOKUP(C83,BaseDatos[[#All],[Llave]:[Por Definir4]],15,0),"No encontrado")="","-",_xlfn.IFNA(VLOOKUP(C83,BaseDatos[[#All],[Llave]:[Objetivo Geográfico]],15,0),"-")))</f>
        <v/>
      </c>
      <c r="L83" s="2" t="str">
        <f>IF(C83="","",IF(_xlfn.IFNA(VLOOKUP(C83,BaseDatos[[#All],[Llave]:[Por Definir4]],16,0),"No encontrado")="","-",_xlfn.IFNA(VLOOKUP(C83,BaseDatos[[#All],[Llave]:[Objetivo Geográfico]],16,0),"-")))</f>
        <v/>
      </c>
      <c r="M83" s="2" t="str">
        <f>IF(C83="","",IF(_xlfn.IFNA(VLOOKUP(C83,BaseDatos[[#All],[Llave]:[Por Definir4]],17,0),"No encontrado")="","-",_xlfn.IFNA(VLOOKUP(C83,BaseDatos[[#All],[Llave]:[Objetivo Geográfico]],17,0),"-")))</f>
        <v/>
      </c>
    </row>
    <row r="84" spans="1:13" x14ac:dyDescent="0.35">
      <c r="A84" s="44"/>
      <c r="B84" s="46"/>
      <c r="C84" s="44"/>
      <c r="D84" s="46"/>
      <c r="E84" s="43" t="str">
        <f>IF(C84="","",IF(_xlfn.IFNA(VLOOKUP(C84,BaseDatos[[#All],[Llave]:[Objetivo Geográfico]],6,0),"No encontrado")="","-",_xlfn.IFNA(VLOOKUP(C84,BaseDatos[[#All],[Llave]:[Objetivo Geográfico]],6,0),"-")))</f>
        <v/>
      </c>
      <c r="F84" s="45" t="str">
        <f>IF(C84="","",IF(_xlfn.IFNA(VLOOKUP(C84,BaseDatos[[#All],[Llave]:[Por Definir4]],13,0),"No encontrado")="","-",_xlfn.IFNA(VLOOKUP(C84,BaseDatos[[#All],[Llave]:[Por Definir4]],13,0),"-")))</f>
        <v/>
      </c>
      <c r="G84" s="43" t="str">
        <f>IF(C84="","",IF(_xlfn.IFNA(VLOOKUP(C84,BaseDatos[[#All],[Llave]:[Objetivo Geográfico]],2,0),"No disponible en la Base de Datos")="","-",_xlfn.IFNA(VLOOKUP(C84,BaseDatos[[#All],[Llave]:[Objetivo Geográfico]],2,0),"No disponible en la Base de Datos")))</f>
        <v/>
      </c>
      <c r="H84" s="43" t="str">
        <f>IF(C84="","",IF(_xlfn.IFNA(VLOOKUP(C84,BaseDatos[[#All],[Llave]:[Objetivo Geográfico]],11,0),"No encontrado")="","-",_xlfn.IFNA(VLOOKUP(C84,BaseDatos[[#All],[Llave]:[Objetivo Geográfico]],11,0),"-")))</f>
        <v/>
      </c>
      <c r="I84" s="43" t="str">
        <f>IF(C84="","",IF(_xlfn.IFNA(VLOOKUP(C84,BaseDatos[[#All],[Llave]:[Objetivo Geográfico]],12,0),"No encontrado")="","-",_xlfn.IFNA(VLOOKUP(C84,BaseDatos[[#All],[Llave]:[Objetivo Geográfico]],12,0),"-")))</f>
        <v/>
      </c>
      <c r="J84" s="2" t="str">
        <f>IF(C84="","",IF(_xlfn.IFNA(VLOOKUP(C84,BaseDatos[[#All],[Llave]:[Por Definir4]],14,0),"No encontrado")="","-",_xlfn.IFNA(VLOOKUP(C84,BaseDatos[[#All],[Llave]:[Objetivo Geográfico]],14,0),"-")))</f>
        <v/>
      </c>
      <c r="K84" s="2" t="str">
        <f>IF(C84="","",IF(_xlfn.IFNA(VLOOKUP(C84,BaseDatos[[#All],[Llave]:[Por Definir4]],15,0),"No encontrado")="","-",_xlfn.IFNA(VLOOKUP(C84,BaseDatos[[#All],[Llave]:[Objetivo Geográfico]],15,0),"-")))</f>
        <v/>
      </c>
      <c r="L84" s="2" t="str">
        <f>IF(C84="","",IF(_xlfn.IFNA(VLOOKUP(C84,BaseDatos[[#All],[Llave]:[Por Definir4]],16,0),"No encontrado")="","-",_xlfn.IFNA(VLOOKUP(C84,BaseDatos[[#All],[Llave]:[Objetivo Geográfico]],16,0),"-")))</f>
        <v/>
      </c>
      <c r="M84" s="2" t="str">
        <f>IF(C84="","",IF(_xlfn.IFNA(VLOOKUP(C84,BaseDatos[[#All],[Llave]:[Por Definir4]],17,0),"No encontrado")="","-",_xlfn.IFNA(VLOOKUP(C84,BaseDatos[[#All],[Llave]:[Objetivo Geográfico]],17,0),"-")))</f>
        <v/>
      </c>
    </row>
    <row r="85" spans="1:13" x14ac:dyDescent="0.35">
      <c r="A85" s="44"/>
      <c r="B85" s="46"/>
      <c r="C85" s="44"/>
      <c r="D85" s="46"/>
      <c r="E85" s="43" t="str">
        <f>IF(C85="","",IF(_xlfn.IFNA(VLOOKUP(C85,BaseDatos[[#All],[Llave]:[Objetivo Geográfico]],6,0),"No encontrado")="","-",_xlfn.IFNA(VLOOKUP(C85,BaseDatos[[#All],[Llave]:[Objetivo Geográfico]],6,0),"-")))</f>
        <v/>
      </c>
      <c r="F85" s="45" t="str">
        <f>IF(C85="","",IF(_xlfn.IFNA(VLOOKUP(C85,BaseDatos[[#All],[Llave]:[Por Definir4]],13,0),"No encontrado")="","-",_xlfn.IFNA(VLOOKUP(C85,BaseDatos[[#All],[Llave]:[Por Definir4]],13,0),"-")))</f>
        <v/>
      </c>
      <c r="G85" s="43" t="str">
        <f>IF(C85="","",IF(_xlfn.IFNA(VLOOKUP(C85,BaseDatos[[#All],[Llave]:[Objetivo Geográfico]],2,0),"No disponible en la Base de Datos")="","-",_xlfn.IFNA(VLOOKUP(C85,BaseDatos[[#All],[Llave]:[Objetivo Geográfico]],2,0),"No disponible en la Base de Datos")))</f>
        <v/>
      </c>
      <c r="H85" s="43" t="str">
        <f>IF(C85="","",IF(_xlfn.IFNA(VLOOKUP(C85,BaseDatos[[#All],[Llave]:[Objetivo Geográfico]],11,0),"No encontrado")="","-",_xlfn.IFNA(VLOOKUP(C85,BaseDatos[[#All],[Llave]:[Objetivo Geográfico]],11,0),"-")))</f>
        <v/>
      </c>
      <c r="I85" s="43" t="str">
        <f>IF(C85="","",IF(_xlfn.IFNA(VLOOKUP(C85,BaseDatos[[#All],[Llave]:[Objetivo Geográfico]],12,0),"No encontrado")="","-",_xlfn.IFNA(VLOOKUP(C85,BaseDatos[[#All],[Llave]:[Objetivo Geográfico]],12,0),"-")))</f>
        <v/>
      </c>
      <c r="J85" s="2" t="str">
        <f>IF(C85="","",IF(_xlfn.IFNA(VLOOKUP(C85,BaseDatos[[#All],[Llave]:[Por Definir4]],14,0),"No encontrado")="","-",_xlfn.IFNA(VLOOKUP(C85,BaseDatos[[#All],[Llave]:[Objetivo Geográfico]],14,0),"-")))</f>
        <v/>
      </c>
      <c r="K85" s="2" t="str">
        <f>IF(C85="","",IF(_xlfn.IFNA(VLOOKUP(C85,BaseDatos[[#All],[Llave]:[Por Definir4]],15,0),"No encontrado")="","-",_xlfn.IFNA(VLOOKUP(C85,BaseDatos[[#All],[Llave]:[Objetivo Geográfico]],15,0),"-")))</f>
        <v/>
      </c>
      <c r="L85" s="2" t="str">
        <f>IF(C85="","",IF(_xlfn.IFNA(VLOOKUP(C85,BaseDatos[[#All],[Llave]:[Por Definir4]],16,0),"No encontrado")="","-",_xlfn.IFNA(VLOOKUP(C85,BaseDatos[[#All],[Llave]:[Objetivo Geográfico]],16,0),"-")))</f>
        <v/>
      </c>
      <c r="M85" s="2" t="str">
        <f>IF(C85="","",IF(_xlfn.IFNA(VLOOKUP(C85,BaseDatos[[#All],[Llave]:[Por Definir4]],17,0),"No encontrado")="","-",_xlfn.IFNA(VLOOKUP(C85,BaseDatos[[#All],[Llave]:[Objetivo Geográfico]],17,0),"-")))</f>
        <v/>
      </c>
    </row>
    <row r="86" spans="1:13" x14ac:dyDescent="0.35">
      <c r="A86" s="44"/>
      <c r="B86" s="46"/>
      <c r="C86" s="44"/>
      <c r="D86" s="46"/>
      <c r="E86" s="43" t="str">
        <f>IF(C86="","",IF(_xlfn.IFNA(VLOOKUP(C86,BaseDatos[[#All],[Llave]:[Objetivo Geográfico]],6,0),"No encontrado")="","-",_xlfn.IFNA(VLOOKUP(C86,BaseDatos[[#All],[Llave]:[Objetivo Geográfico]],6,0),"-")))</f>
        <v/>
      </c>
      <c r="F86" s="45" t="str">
        <f>IF(C86="","",IF(_xlfn.IFNA(VLOOKUP(C86,BaseDatos[[#All],[Llave]:[Por Definir4]],13,0),"No encontrado")="","-",_xlfn.IFNA(VLOOKUP(C86,BaseDatos[[#All],[Llave]:[Por Definir4]],13,0),"-")))</f>
        <v/>
      </c>
      <c r="G86" s="43" t="str">
        <f>IF(C86="","",IF(_xlfn.IFNA(VLOOKUP(C86,BaseDatos[[#All],[Llave]:[Objetivo Geográfico]],2,0),"No disponible en la Base de Datos")="","-",_xlfn.IFNA(VLOOKUP(C86,BaseDatos[[#All],[Llave]:[Objetivo Geográfico]],2,0),"No disponible en la Base de Datos")))</f>
        <v/>
      </c>
      <c r="H86" s="43" t="str">
        <f>IF(C86="","",IF(_xlfn.IFNA(VLOOKUP(C86,BaseDatos[[#All],[Llave]:[Objetivo Geográfico]],11,0),"No encontrado")="","-",_xlfn.IFNA(VLOOKUP(C86,BaseDatos[[#All],[Llave]:[Objetivo Geográfico]],11,0),"-")))</f>
        <v/>
      </c>
      <c r="I86" s="43" t="str">
        <f>IF(C86="","",IF(_xlfn.IFNA(VLOOKUP(C86,BaseDatos[[#All],[Llave]:[Objetivo Geográfico]],12,0),"No encontrado")="","-",_xlfn.IFNA(VLOOKUP(C86,BaseDatos[[#All],[Llave]:[Objetivo Geográfico]],12,0),"-")))</f>
        <v/>
      </c>
      <c r="J86" s="2" t="str">
        <f>IF(C86="","",IF(_xlfn.IFNA(VLOOKUP(C86,BaseDatos[[#All],[Llave]:[Por Definir4]],14,0),"No encontrado")="","-",_xlfn.IFNA(VLOOKUP(C86,BaseDatos[[#All],[Llave]:[Objetivo Geográfico]],14,0),"-")))</f>
        <v/>
      </c>
      <c r="K86" s="2" t="str">
        <f>IF(C86="","",IF(_xlfn.IFNA(VLOOKUP(C86,BaseDatos[[#All],[Llave]:[Por Definir4]],15,0),"No encontrado")="","-",_xlfn.IFNA(VLOOKUP(C86,BaseDatos[[#All],[Llave]:[Objetivo Geográfico]],15,0),"-")))</f>
        <v/>
      </c>
      <c r="L86" s="2" t="str">
        <f>IF(C86="","",IF(_xlfn.IFNA(VLOOKUP(C86,BaseDatos[[#All],[Llave]:[Por Definir4]],16,0),"No encontrado")="","-",_xlfn.IFNA(VLOOKUP(C86,BaseDatos[[#All],[Llave]:[Objetivo Geográfico]],16,0),"-")))</f>
        <v/>
      </c>
      <c r="M86" s="2" t="str">
        <f>IF(C86="","",IF(_xlfn.IFNA(VLOOKUP(C86,BaseDatos[[#All],[Llave]:[Por Definir4]],17,0),"No encontrado")="","-",_xlfn.IFNA(VLOOKUP(C86,BaseDatos[[#All],[Llave]:[Objetivo Geográfico]],17,0),"-")))</f>
        <v/>
      </c>
    </row>
    <row r="87" spans="1:13" x14ac:dyDescent="0.35">
      <c r="A87" s="44"/>
      <c r="B87" s="46"/>
      <c r="C87" s="44"/>
      <c r="D87" s="46"/>
      <c r="E87" s="43" t="str">
        <f>IF(C87="","",IF(_xlfn.IFNA(VLOOKUP(C87,BaseDatos[[#All],[Llave]:[Objetivo Geográfico]],6,0),"No encontrado")="","-",_xlfn.IFNA(VLOOKUP(C87,BaseDatos[[#All],[Llave]:[Objetivo Geográfico]],6,0),"-")))</f>
        <v/>
      </c>
      <c r="F87" s="45" t="str">
        <f>IF(C87="","",IF(_xlfn.IFNA(VLOOKUP(C87,BaseDatos[[#All],[Llave]:[Por Definir4]],13,0),"No encontrado")="","-",_xlfn.IFNA(VLOOKUP(C87,BaseDatos[[#All],[Llave]:[Por Definir4]],13,0),"-")))</f>
        <v/>
      </c>
      <c r="G87" s="43" t="str">
        <f>IF(C87="","",IF(_xlfn.IFNA(VLOOKUP(C87,BaseDatos[[#All],[Llave]:[Objetivo Geográfico]],2,0),"No disponible en la Base de Datos")="","-",_xlfn.IFNA(VLOOKUP(C87,BaseDatos[[#All],[Llave]:[Objetivo Geográfico]],2,0),"No disponible en la Base de Datos")))</f>
        <v/>
      </c>
      <c r="H87" s="43" t="str">
        <f>IF(C87="","",IF(_xlfn.IFNA(VLOOKUP(C87,BaseDatos[[#All],[Llave]:[Objetivo Geográfico]],11,0),"No encontrado")="","-",_xlfn.IFNA(VLOOKUP(C87,BaseDatos[[#All],[Llave]:[Objetivo Geográfico]],11,0),"-")))</f>
        <v/>
      </c>
      <c r="I87" s="43" t="str">
        <f>IF(C87="","",IF(_xlfn.IFNA(VLOOKUP(C87,BaseDatos[[#All],[Llave]:[Objetivo Geográfico]],12,0),"No encontrado")="","-",_xlfn.IFNA(VLOOKUP(C87,BaseDatos[[#All],[Llave]:[Objetivo Geográfico]],12,0),"-")))</f>
        <v/>
      </c>
      <c r="J87" s="2" t="str">
        <f>IF(C87="","",IF(_xlfn.IFNA(VLOOKUP(C87,BaseDatos[[#All],[Llave]:[Por Definir4]],14,0),"No encontrado")="","-",_xlfn.IFNA(VLOOKUP(C87,BaseDatos[[#All],[Llave]:[Objetivo Geográfico]],14,0),"-")))</f>
        <v/>
      </c>
      <c r="K87" s="2" t="str">
        <f>IF(C87="","",IF(_xlfn.IFNA(VLOOKUP(C87,BaseDatos[[#All],[Llave]:[Por Definir4]],15,0),"No encontrado")="","-",_xlfn.IFNA(VLOOKUP(C87,BaseDatos[[#All],[Llave]:[Objetivo Geográfico]],15,0),"-")))</f>
        <v/>
      </c>
      <c r="L87" s="2" t="str">
        <f>IF(C87="","",IF(_xlfn.IFNA(VLOOKUP(C87,BaseDatos[[#All],[Llave]:[Por Definir4]],16,0),"No encontrado")="","-",_xlfn.IFNA(VLOOKUP(C87,BaseDatos[[#All],[Llave]:[Objetivo Geográfico]],16,0),"-")))</f>
        <v/>
      </c>
      <c r="M87" s="2" t="str">
        <f>IF(C87="","",IF(_xlfn.IFNA(VLOOKUP(C87,BaseDatos[[#All],[Llave]:[Por Definir4]],17,0),"No encontrado")="","-",_xlfn.IFNA(VLOOKUP(C87,BaseDatos[[#All],[Llave]:[Objetivo Geográfico]],17,0),"-")))</f>
        <v/>
      </c>
    </row>
    <row r="88" spans="1:13" x14ac:dyDescent="0.35">
      <c r="A88" s="44"/>
      <c r="B88" s="46"/>
      <c r="C88" s="44"/>
      <c r="D88" s="46"/>
      <c r="E88" s="43" t="str">
        <f>IF(C88="","",IF(_xlfn.IFNA(VLOOKUP(C88,BaseDatos[[#All],[Llave]:[Objetivo Geográfico]],6,0),"No encontrado")="","-",_xlfn.IFNA(VLOOKUP(C88,BaseDatos[[#All],[Llave]:[Objetivo Geográfico]],6,0),"-")))</f>
        <v/>
      </c>
      <c r="F88" s="45" t="str">
        <f>IF(C88="","",IF(_xlfn.IFNA(VLOOKUP(C88,BaseDatos[[#All],[Llave]:[Por Definir4]],13,0),"No encontrado")="","-",_xlfn.IFNA(VLOOKUP(C88,BaseDatos[[#All],[Llave]:[Por Definir4]],13,0),"-")))</f>
        <v/>
      </c>
      <c r="G88" s="43" t="str">
        <f>IF(C88="","",IF(_xlfn.IFNA(VLOOKUP(C88,BaseDatos[[#All],[Llave]:[Objetivo Geográfico]],2,0),"No disponible en la Base de Datos")="","-",_xlfn.IFNA(VLOOKUP(C88,BaseDatos[[#All],[Llave]:[Objetivo Geográfico]],2,0),"No disponible en la Base de Datos")))</f>
        <v/>
      </c>
      <c r="H88" s="43" t="str">
        <f>IF(C88="","",IF(_xlfn.IFNA(VLOOKUP(C88,BaseDatos[[#All],[Llave]:[Objetivo Geográfico]],11,0),"No encontrado")="","-",_xlfn.IFNA(VLOOKUP(C88,BaseDatos[[#All],[Llave]:[Objetivo Geográfico]],11,0),"-")))</f>
        <v/>
      </c>
      <c r="I88" s="43" t="str">
        <f>IF(C88="","",IF(_xlfn.IFNA(VLOOKUP(C88,BaseDatos[[#All],[Llave]:[Objetivo Geográfico]],12,0),"No encontrado")="","-",_xlfn.IFNA(VLOOKUP(C88,BaseDatos[[#All],[Llave]:[Objetivo Geográfico]],12,0),"-")))</f>
        <v/>
      </c>
      <c r="J88" s="2" t="str">
        <f>IF(C88="","",IF(_xlfn.IFNA(VLOOKUP(C88,BaseDatos[[#All],[Llave]:[Por Definir4]],14,0),"No encontrado")="","-",_xlfn.IFNA(VLOOKUP(C88,BaseDatos[[#All],[Llave]:[Objetivo Geográfico]],14,0),"-")))</f>
        <v/>
      </c>
      <c r="K88" s="2" t="str">
        <f>IF(C88="","",IF(_xlfn.IFNA(VLOOKUP(C88,BaseDatos[[#All],[Llave]:[Por Definir4]],15,0),"No encontrado")="","-",_xlfn.IFNA(VLOOKUP(C88,BaseDatos[[#All],[Llave]:[Objetivo Geográfico]],15,0),"-")))</f>
        <v/>
      </c>
      <c r="L88" s="2" t="str">
        <f>IF(C88="","",IF(_xlfn.IFNA(VLOOKUP(C88,BaseDatos[[#All],[Llave]:[Por Definir4]],16,0),"No encontrado")="","-",_xlfn.IFNA(VLOOKUP(C88,BaseDatos[[#All],[Llave]:[Objetivo Geográfico]],16,0),"-")))</f>
        <v/>
      </c>
      <c r="M88" s="2" t="str">
        <f>IF(C88="","",IF(_xlfn.IFNA(VLOOKUP(C88,BaseDatos[[#All],[Llave]:[Por Definir4]],17,0),"No encontrado")="","-",_xlfn.IFNA(VLOOKUP(C88,BaseDatos[[#All],[Llave]:[Objetivo Geográfico]],17,0),"-")))</f>
        <v/>
      </c>
    </row>
    <row r="89" spans="1:13" x14ac:dyDescent="0.35">
      <c r="A89" s="44"/>
      <c r="B89" s="46"/>
      <c r="C89" s="44"/>
      <c r="D89" s="46"/>
      <c r="E89" s="43" t="str">
        <f>IF(C89="","",IF(_xlfn.IFNA(VLOOKUP(C89,BaseDatos[[#All],[Llave]:[Objetivo Geográfico]],6,0),"No encontrado")="","-",_xlfn.IFNA(VLOOKUP(C89,BaseDatos[[#All],[Llave]:[Objetivo Geográfico]],6,0),"-")))</f>
        <v/>
      </c>
      <c r="F89" s="45" t="str">
        <f>IF(C89="","",IF(_xlfn.IFNA(VLOOKUP(C89,BaseDatos[[#All],[Llave]:[Por Definir4]],13,0),"No encontrado")="","-",_xlfn.IFNA(VLOOKUP(C89,BaseDatos[[#All],[Llave]:[Por Definir4]],13,0),"-")))</f>
        <v/>
      </c>
      <c r="G89" s="43" t="str">
        <f>IF(C89="","",IF(_xlfn.IFNA(VLOOKUP(C89,BaseDatos[[#All],[Llave]:[Objetivo Geográfico]],2,0),"No disponible en la Base de Datos")="","-",_xlfn.IFNA(VLOOKUP(C89,BaseDatos[[#All],[Llave]:[Objetivo Geográfico]],2,0),"No disponible en la Base de Datos")))</f>
        <v/>
      </c>
      <c r="H89" s="43" t="str">
        <f>IF(C89="","",IF(_xlfn.IFNA(VLOOKUP(C89,BaseDatos[[#All],[Llave]:[Objetivo Geográfico]],11,0),"No encontrado")="","-",_xlfn.IFNA(VLOOKUP(C89,BaseDatos[[#All],[Llave]:[Objetivo Geográfico]],11,0),"-")))</f>
        <v/>
      </c>
      <c r="I89" s="43" t="str">
        <f>IF(C89="","",IF(_xlfn.IFNA(VLOOKUP(C89,BaseDatos[[#All],[Llave]:[Objetivo Geográfico]],12,0),"No encontrado")="","-",_xlfn.IFNA(VLOOKUP(C89,BaseDatos[[#All],[Llave]:[Objetivo Geográfico]],12,0),"-")))</f>
        <v/>
      </c>
      <c r="J89" s="2" t="str">
        <f>IF(C89="","",IF(_xlfn.IFNA(VLOOKUP(C89,BaseDatos[[#All],[Llave]:[Por Definir4]],14,0),"No encontrado")="","-",_xlfn.IFNA(VLOOKUP(C89,BaseDatos[[#All],[Llave]:[Objetivo Geográfico]],14,0),"-")))</f>
        <v/>
      </c>
      <c r="K89" s="2" t="str">
        <f>IF(C89="","",IF(_xlfn.IFNA(VLOOKUP(C89,BaseDatos[[#All],[Llave]:[Por Definir4]],15,0),"No encontrado")="","-",_xlfn.IFNA(VLOOKUP(C89,BaseDatos[[#All],[Llave]:[Objetivo Geográfico]],15,0),"-")))</f>
        <v/>
      </c>
      <c r="L89" s="2" t="str">
        <f>IF(C89="","",IF(_xlfn.IFNA(VLOOKUP(C89,BaseDatos[[#All],[Llave]:[Por Definir4]],16,0),"No encontrado")="","-",_xlfn.IFNA(VLOOKUP(C89,BaseDatos[[#All],[Llave]:[Objetivo Geográfico]],16,0),"-")))</f>
        <v/>
      </c>
      <c r="M89" s="2" t="str">
        <f>IF(C89="","",IF(_xlfn.IFNA(VLOOKUP(C89,BaseDatos[[#All],[Llave]:[Por Definir4]],17,0),"No encontrado")="","-",_xlfn.IFNA(VLOOKUP(C89,BaseDatos[[#All],[Llave]:[Objetivo Geográfico]],17,0),"-")))</f>
        <v/>
      </c>
    </row>
    <row r="90" spans="1:13" x14ac:dyDescent="0.35">
      <c r="A90" s="44"/>
      <c r="B90" s="46"/>
      <c r="C90" s="44"/>
      <c r="D90" s="46"/>
      <c r="E90" s="43" t="str">
        <f>IF(C90="","",IF(_xlfn.IFNA(VLOOKUP(C90,BaseDatos[[#All],[Llave]:[Objetivo Geográfico]],6,0),"No encontrado")="","-",_xlfn.IFNA(VLOOKUP(C90,BaseDatos[[#All],[Llave]:[Objetivo Geográfico]],6,0),"-")))</f>
        <v/>
      </c>
      <c r="F90" s="45" t="str">
        <f>IF(C90="","",IF(_xlfn.IFNA(VLOOKUP(C90,BaseDatos[[#All],[Llave]:[Por Definir4]],13,0),"No encontrado")="","-",_xlfn.IFNA(VLOOKUP(C90,BaseDatos[[#All],[Llave]:[Por Definir4]],13,0),"-")))</f>
        <v/>
      </c>
      <c r="G90" s="43" t="str">
        <f>IF(C90="","",IF(_xlfn.IFNA(VLOOKUP(C90,BaseDatos[[#All],[Llave]:[Objetivo Geográfico]],2,0),"No disponible en la Base de Datos")="","-",_xlfn.IFNA(VLOOKUP(C90,BaseDatos[[#All],[Llave]:[Objetivo Geográfico]],2,0),"No disponible en la Base de Datos")))</f>
        <v/>
      </c>
      <c r="H90" s="43" t="str">
        <f>IF(C90="","",IF(_xlfn.IFNA(VLOOKUP(C90,BaseDatos[[#All],[Llave]:[Objetivo Geográfico]],11,0),"No encontrado")="","-",_xlfn.IFNA(VLOOKUP(C90,BaseDatos[[#All],[Llave]:[Objetivo Geográfico]],11,0),"-")))</f>
        <v/>
      </c>
      <c r="I90" s="43" t="str">
        <f>IF(C90="","",IF(_xlfn.IFNA(VLOOKUP(C90,BaseDatos[[#All],[Llave]:[Objetivo Geográfico]],12,0),"No encontrado")="","-",_xlfn.IFNA(VLOOKUP(C90,BaseDatos[[#All],[Llave]:[Objetivo Geográfico]],12,0),"-")))</f>
        <v/>
      </c>
      <c r="J90" s="2" t="str">
        <f>IF(C90="","",IF(_xlfn.IFNA(VLOOKUP(C90,BaseDatos[[#All],[Llave]:[Por Definir4]],14,0),"No encontrado")="","-",_xlfn.IFNA(VLOOKUP(C90,BaseDatos[[#All],[Llave]:[Objetivo Geográfico]],14,0),"-")))</f>
        <v/>
      </c>
      <c r="K90" s="2" t="str">
        <f>IF(C90="","",IF(_xlfn.IFNA(VLOOKUP(C90,BaseDatos[[#All],[Llave]:[Por Definir4]],15,0),"No encontrado")="","-",_xlfn.IFNA(VLOOKUP(C90,BaseDatos[[#All],[Llave]:[Objetivo Geográfico]],15,0),"-")))</f>
        <v/>
      </c>
      <c r="L90" s="2" t="str">
        <f>IF(C90="","",IF(_xlfn.IFNA(VLOOKUP(C90,BaseDatos[[#All],[Llave]:[Por Definir4]],16,0),"No encontrado")="","-",_xlfn.IFNA(VLOOKUP(C90,BaseDatos[[#All],[Llave]:[Objetivo Geográfico]],16,0),"-")))</f>
        <v/>
      </c>
      <c r="M90" s="2" t="str">
        <f>IF(C90="","",IF(_xlfn.IFNA(VLOOKUP(C90,BaseDatos[[#All],[Llave]:[Por Definir4]],17,0),"No encontrado")="","-",_xlfn.IFNA(VLOOKUP(C90,BaseDatos[[#All],[Llave]:[Objetivo Geográfico]],17,0),"-")))</f>
        <v/>
      </c>
    </row>
    <row r="91" spans="1:13" x14ac:dyDescent="0.35">
      <c r="A91" s="44"/>
      <c r="B91" s="46"/>
      <c r="C91" s="44"/>
      <c r="D91" s="46"/>
      <c r="E91" s="43" t="str">
        <f>IF(C91="","",IF(_xlfn.IFNA(VLOOKUP(C91,BaseDatos[[#All],[Llave]:[Objetivo Geográfico]],6,0),"No encontrado")="","-",_xlfn.IFNA(VLOOKUP(C91,BaseDatos[[#All],[Llave]:[Objetivo Geográfico]],6,0),"-")))</f>
        <v/>
      </c>
      <c r="F91" s="45" t="str">
        <f>IF(C91="","",IF(_xlfn.IFNA(VLOOKUP(C91,BaseDatos[[#All],[Llave]:[Por Definir4]],13,0),"No encontrado")="","-",_xlfn.IFNA(VLOOKUP(C91,BaseDatos[[#All],[Llave]:[Por Definir4]],13,0),"-")))</f>
        <v/>
      </c>
      <c r="G91" s="43" t="str">
        <f>IF(C91="","",IF(_xlfn.IFNA(VLOOKUP(C91,BaseDatos[[#All],[Llave]:[Objetivo Geográfico]],2,0),"No disponible en la Base de Datos")="","-",_xlfn.IFNA(VLOOKUP(C91,BaseDatos[[#All],[Llave]:[Objetivo Geográfico]],2,0),"No disponible en la Base de Datos")))</f>
        <v/>
      </c>
      <c r="H91" s="43" t="str">
        <f>IF(C91="","",IF(_xlfn.IFNA(VLOOKUP(C91,BaseDatos[[#All],[Llave]:[Objetivo Geográfico]],11,0),"No encontrado")="","-",_xlfn.IFNA(VLOOKUP(C91,BaseDatos[[#All],[Llave]:[Objetivo Geográfico]],11,0),"-")))</f>
        <v/>
      </c>
      <c r="I91" s="43" t="str">
        <f>IF(C91="","",IF(_xlfn.IFNA(VLOOKUP(C91,BaseDatos[[#All],[Llave]:[Objetivo Geográfico]],12,0),"No encontrado")="","-",_xlfn.IFNA(VLOOKUP(C91,BaseDatos[[#All],[Llave]:[Objetivo Geográfico]],12,0),"-")))</f>
        <v/>
      </c>
      <c r="J91" s="2" t="str">
        <f>IF(C91="","",IF(_xlfn.IFNA(VLOOKUP(C91,BaseDatos[[#All],[Llave]:[Por Definir4]],14,0),"No encontrado")="","-",_xlfn.IFNA(VLOOKUP(C91,BaseDatos[[#All],[Llave]:[Objetivo Geográfico]],14,0),"-")))</f>
        <v/>
      </c>
      <c r="K91" s="2" t="str">
        <f>IF(C91="","",IF(_xlfn.IFNA(VLOOKUP(C91,BaseDatos[[#All],[Llave]:[Por Definir4]],15,0),"No encontrado")="","-",_xlfn.IFNA(VLOOKUP(C91,BaseDatos[[#All],[Llave]:[Objetivo Geográfico]],15,0),"-")))</f>
        <v/>
      </c>
      <c r="L91" s="2" t="str">
        <f>IF(C91="","",IF(_xlfn.IFNA(VLOOKUP(C91,BaseDatos[[#All],[Llave]:[Por Definir4]],16,0),"No encontrado")="","-",_xlfn.IFNA(VLOOKUP(C91,BaseDatos[[#All],[Llave]:[Objetivo Geográfico]],16,0),"-")))</f>
        <v/>
      </c>
      <c r="M91" s="2" t="str">
        <f>IF(C91="","",IF(_xlfn.IFNA(VLOOKUP(C91,BaseDatos[[#All],[Llave]:[Por Definir4]],17,0),"No encontrado")="","-",_xlfn.IFNA(VLOOKUP(C91,BaseDatos[[#All],[Llave]:[Objetivo Geográfico]],17,0),"-")))</f>
        <v/>
      </c>
    </row>
    <row r="92" spans="1:13" x14ac:dyDescent="0.35">
      <c r="A92" s="44"/>
      <c r="B92" s="46"/>
      <c r="C92" s="44"/>
      <c r="D92" s="46"/>
      <c r="E92" s="43" t="str">
        <f>IF(C92="","",IF(_xlfn.IFNA(VLOOKUP(C92,BaseDatos[[#All],[Llave]:[Objetivo Geográfico]],6,0),"No encontrado")="","-",_xlfn.IFNA(VLOOKUP(C92,BaseDatos[[#All],[Llave]:[Objetivo Geográfico]],6,0),"-")))</f>
        <v/>
      </c>
      <c r="F92" s="45" t="str">
        <f>IF(C92="","",IF(_xlfn.IFNA(VLOOKUP(C92,BaseDatos[[#All],[Llave]:[Por Definir4]],13,0),"No encontrado")="","-",_xlfn.IFNA(VLOOKUP(C92,BaseDatos[[#All],[Llave]:[Por Definir4]],13,0),"-")))</f>
        <v/>
      </c>
      <c r="G92" s="43" t="str">
        <f>IF(C92="","",IF(_xlfn.IFNA(VLOOKUP(C92,BaseDatos[[#All],[Llave]:[Objetivo Geográfico]],2,0),"No disponible en la Base de Datos")="","-",_xlfn.IFNA(VLOOKUP(C92,BaseDatos[[#All],[Llave]:[Objetivo Geográfico]],2,0),"No disponible en la Base de Datos")))</f>
        <v/>
      </c>
      <c r="H92" s="43" t="str">
        <f>IF(C92="","",IF(_xlfn.IFNA(VLOOKUP(C92,BaseDatos[[#All],[Llave]:[Objetivo Geográfico]],11,0),"No encontrado")="","-",_xlfn.IFNA(VLOOKUP(C92,BaseDatos[[#All],[Llave]:[Objetivo Geográfico]],11,0),"-")))</f>
        <v/>
      </c>
      <c r="I92" s="43" t="str">
        <f>IF(C92="","",IF(_xlfn.IFNA(VLOOKUP(C92,BaseDatos[[#All],[Llave]:[Objetivo Geográfico]],12,0),"No encontrado")="","-",_xlfn.IFNA(VLOOKUP(C92,BaseDatos[[#All],[Llave]:[Objetivo Geográfico]],12,0),"-")))</f>
        <v/>
      </c>
      <c r="J92" s="2" t="str">
        <f>IF(C92="","",IF(_xlfn.IFNA(VLOOKUP(C92,BaseDatos[[#All],[Llave]:[Por Definir4]],14,0),"No encontrado")="","-",_xlfn.IFNA(VLOOKUP(C92,BaseDatos[[#All],[Llave]:[Objetivo Geográfico]],14,0),"-")))</f>
        <v/>
      </c>
      <c r="K92" s="2" t="str">
        <f>IF(C92="","",IF(_xlfn.IFNA(VLOOKUP(C92,BaseDatos[[#All],[Llave]:[Por Definir4]],15,0),"No encontrado")="","-",_xlfn.IFNA(VLOOKUP(C92,BaseDatos[[#All],[Llave]:[Objetivo Geográfico]],15,0),"-")))</f>
        <v/>
      </c>
      <c r="L92" s="2" t="str">
        <f>IF(C92="","",IF(_xlfn.IFNA(VLOOKUP(C92,BaseDatos[[#All],[Llave]:[Por Definir4]],16,0),"No encontrado")="","-",_xlfn.IFNA(VLOOKUP(C92,BaseDatos[[#All],[Llave]:[Objetivo Geográfico]],16,0),"-")))</f>
        <v/>
      </c>
      <c r="M92" s="2" t="str">
        <f>IF(C92="","",IF(_xlfn.IFNA(VLOOKUP(C92,BaseDatos[[#All],[Llave]:[Por Definir4]],17,0),"No encontrado")="","-",_xlfn.IFNA(VLOOKUP(C92,BaseDatos[[#All],[Llave]:[Objetivo Geográfico]],17,0),"-")))</f>
        <v/>
      </c>
    </row>
    <row r="93" spans="1:13" x14ac:dyDescent="0.35">
      <c r="A93" s="44"/>
      <c r="B93" s="46"/>
      <c r="C93" s="44"/>
      <c r="D93" s="46"/>
      <c r="E93" s="43" t="str">
        <f>IF(C93="","",IF(_xlfn.IFNA(VLOOKUP(C93,BaseDatos[[#All],[Llave]:[Objetivo Geográfico]],6,0),"No encontrado")="","-",_xlfn.IFNA(VLOOKUP(C93,BaseDatos[[#All],[Llave]:[Objetivo Geográfico]],6,0),"-")))</f>
        <v/>
      </c>
      <c r="F93" s="45" t="str">
        <f>IF(C93="","",IF(_xlfn.IFNA(VLOOKUP(C93,BaseDatos[[#All],[Llave]:[Por Definir4]],13,0),"No encontrado")="","-",_xlfn.IFNA(VLOOKUP(C93,BaseDatos[[#All],[Llave]:[Por Definir4]],13,0),"-")))</f>
        <v/>
      </c>
      <c r="G93" s="43" t="str">
        <f>IF(C93="","",IF(_xlfn.IFNA(VLOOKUP(C93,BaseDatos[[#All],[Llave]:[Objetivo Geográfico]],2,0),"No disponible en la Base de Datos")="","-",_xlfn.IFNA(VLOOKUP(C93,BaseDatos[[#All],[Llave]:[Objetivo Geográfico]],2,0),"No disponible en la Base de Datos")))</f>
        <v/>
      </c>
      <c r="H93" s="43" t="str">
        <f>IF(C93="","",IF(_xlfn.IFNA(VLOOKUP(C93,BaseDatos[[#All],[Llave]:[Objetivo Geográfico]],11,0),"No encontrado")="","-",_xlfn.IFNA(VLOOKUP(C93,BaseDatos[[#All],[Llave]:[Objetivo Geográfico]],11,0),"-")))</f>
        <v/>
      </c>
      <c r="I93" s="43" t="str">
        <f>IF(C93="","",IF(_xlfn.IFNA(VLOOKUP(C93,BaseDatos[[#All],[Llave]:[Objetivo Geográfico]],12,0),"No encontrado")="","-",_xlfn.IFNA(VLOOKUP(C93,BaseDatos[[#All],[Llave]:[Objetivo Geográfico]],12,0),"-")))</f>
        <v/>
      </c>
      <c r="J93" s="2" t="str">
        <f>IF(C93="","",IF(_xlfn.IFNA(VLOOKUP(C93,BaseDatos[[#All],[Llave]:[Por Definir4]],14,0),"No encontrado")="","-",_xlfn.IFNA(VLOOKUP(C93,BaseDatos[[#All],[Llave]:[Objetivo Geográfico]],14,0),"-")))</f>
        <v/>
      </c>
      <c r="K93" s="2" t="str">
        <f>IF(C93="","",IF(_xlfn.IFNA(VLOOKUP(C93,BaseDatos[[#All],[Llave]:[Por Definir4]],15,0),"No encontrado")="","-",_xlfn.IFNA(VLOOKUP(C93,BaseDatos[[#All],[Llave]:[Objetivo Geográfico]],15,0),"-")))</f>
        <v/>
      </c>
      <c r="L93" s="2" t="str">
        <f>IF(C93="","",IF(_xlfn.IFNA(VLOOKUP(C93,BaseDatos[[#All],[Llave]:[Por Definir4]],16,0),"No encontrado")="","-",_xlfn.IFNA(VLOOKUP(C93,BaseDatos[[#All],[Llave]:[Objetivo Geográfico]],16,0),"-")))</f>
        <v/>
      </c>
      <c r="M93" s="2" t="str">
        <f>IF(C93="","",IF(_xlfn.IFNA(VLOOKUP(C93,BaseDatos[[#All],[Llave]:[Por Definir4]],17,0),"No encontrado")="","-",_xlfn.IFNA(VLOOKUP(C93,BaseDatos[[#All],[Llave]:[Objetivo Geográfico]],17,0),"-")))</f>
        <v/>
      </c>
    </row>
    <row r="94" spans="1:13" x14ac:dyDescent="0.35">
      <c r="A94" s="44"/>
      <c r="B94" s="46"/>
      <c r="C94" s="44"/>
      <c r="D94" s="46"/>
      <c r="E94" s="43" t="str">
        <f>IF(C94="","",IF(_xlfn.IFNA(VLOOKUP(C94,BaseDatos[[#All],[Llave]:[Objetivo Geográfico]],6,0),"No encontrado")="","-",_xlfn.IFNA(VLOOKUP(C94,BaseDatos[[#All],[Llave]:[Objetivo Geográfico]],6,0),"-")))</f>
        <v/>
      </c>
      <c r="F94" s="45" t="str">
        <f>IF(C94="","",IF(_xlfn.IFNA(VLOOKUP(C94,BaseDatos[[#All],[Llave]:[Por Definir4]],13,0),"No encontrado")="","-",_xlfn.IFNA(VLOOKUP(C94,BaseDatos[[#All],[Llave]:[Por Definir4]],13,0),"-")))</f>
        <v/>
      </c>
      <c r="G94" s="43" t="str">
        <f>IF(C94="","",IF(_xlfn.IFNA(VLOOKUP(C94,BaseDatos[[#All],[Llave]:[Objetivo Geográfico]],2,0),"No disponible en la Base de Datos")="","-",_xlfn.IFNA(VLOOKUP(C94,BaseDatos[[#All],[Llave]:[Objetivo Geográfico]],2,0),"No disponible en la Base de Datos")))</f>
        <v/>
      </c>
      <c r="H94" s="43" t="str">
        <f>IF(C94="","",IF(_xlfn.IFNA(VLOOKUP(C94,BaseDatos[[#All],[Llave]:[Objetivo Geográfico]],11,0),"No encontrado")="","-",_xlfn.IFNA(VLOOKUP(C94,BaseDatos[[#All],[Llave]:[Objetivo Geográfico]],11,0),"-")))</f>
        <v/>
      </c>
      <c r="I94" s="43" t="str">
        <f>IF(C94="","",IF(_xlfn.IFNA(VLOOKUP(C94,BaseDatos[[#All],[Llave]:[Objetivo Geográfico]],12,0),"No encontrado")="","-",_xlfn.IFNA(VLOOKUP(C94,BaseDatos[[#All],[Llave]:[Objetivo Geográfico]],12,0),"-")))</f>
        <v/>
      </c>
      <c r="J94" s="2" t="str">
        <f>IF(C94="","",IF(_xlfn.IFNA(VLOOKUP(C94,BaseDatos[[#All],[Llave]:[Por Definir4]],14,0),"No encontrado")="","-",_xlfn.IFNA(VLOOKUP(C94,BaseDatos[[#All],[Llave]:[Objetivo Geográfico]],14,0),"-")))</f>
        <v/>
      </c>
      <c r="K94" s="2" t="str">
        <f>IF(C94="","",IF(_xlfn.IFNA(VLOOKUP(C94,BaseDatos[[#All],[Llave]:[Por Definir4]],15,0),"No encontrado")="","-",_xlfn.IFNA(VLOOKUP(C94,BaseDatos[[#All],[Llave]:[Objetivo Geográfico]],15,0),"-")))</f>
        <v/>
      </c>
      <c r="L94" s="2" t="str">
        <f>IF(C94="","",IF(_xlfn.IFNA(VLOOKUP(C94,BaseDatos[[#All],[Llave]:[Por Definir4]],16,0),"No encontrado")="","-",_xlfn.IFNA(VLOOKUP(C94,BaseDatos[[#All],[Llave]:[Objetivo Geográfico]],16,0),"-")))</f>
        <v/>
      </c>
      <c r="M94" s="2" t="str">
        <f>IF(C94="","",IF(_xlfn.IFNA(VLOOKUP(C94,BaseDatos[[#All],[Llave]:[Por Definir4]],17,0),"No encontrado")="","-",_xlfn.IFNA(VLOOKUP(C94,BaseDatos[[#All],[Llave]:[Objetivo Geográfico]],17,0),"-")))</f>
        <v/>
      </c>
    </row>
    <row r="95" spans="1:13" x14ac:dyDescent="0.35">
      <c r="A95" s="44"/>
      <c r="B95" s="46"/>
      <c r="C95" s="44"/>
      <c r="D95" s="46"/>
      <c r="E95" s="43" t="str">
        <f>IF(C95="","",IF(_xlfn.IFNA(VLOOKUP(C95,BaseDatos[[#All],[Llave]:[Objetivo Geográfico]],6,0),"No encontrado")="","-",_xlfn.IFNA(VLOOKUP(C95,BaseDatos[[#All],[Llave]:[Objetivo Geográfico]],6,0),"-")))</f>
        <v/>
      </c>
      <c r="F95" s="45" t="str">
        <f>IF(C95="","",IF(_xlfn.IFNA(VLOOKUP(C95,BaseDatos[[#All],[Llave]:[Por Definir4]],13,0),"No encontrado")="","-",_xlfn.IFNA(VLOOKUP(C95,BaseDatos[[#All],[Llave]:[Por Definir4]],13,0),"-")))</f>
        <v/>
      </c>
      <c r="G95" s="43" t="str">
        <f>IF(C95="","",IF(_xlfn.IFNA(VLOOKUP(C95,BaseDatos[[#All],[Llave]:[Objetivo Geográfico]],2,0),"No disponible en la Base de Datos")="","-",_xlfn.IFNA(VLOOKUP(C95,BaseDatos[[#All],[Llave]:[Objetivo Geográfico]],2,0),"No disponible en la Base de Datos")))</f>
        <v/>
      </c>
      <c r="H95" s="43" t="str">
        <f>IF(C95="","",IF(_xlfn.IFNA(VLOOKUP(C95,BaseDatos[[#All],[Llave]:[Objetivo Geográfico]],11,0),"No encontrado")="","-",_xlfn.IFNA(VLOOKUP(C95,BaseDatos[[#All],[Llave]:[Objetivo Geográfico]],11,0),"-")))</f>
        <v/>
      </c>
      <c r="I95" s="43" t="str">
        <f>IF(C95="","",IF(_xlfn.IFNA(VLOOKUP(C95,BaseDatos[[#All],[Llave]:[Objetivo Geográfico]],12,0),"No encontrado")="","-",_xlfn.IFNA(VLOOKUP(C95,BaseDatos[[#All],[Llave]:[Objetivo Geográfico]],12,0),"-")))</f>
        <v/>
      </c>
      <c r="J95" s="2" t="str">
        <f>IF(C95="","",IF(_xlfn.IFNA(VLOOKUP(C95,BaseDatos[[#All],[Llave]:[Por Definir4]],14,0),"No encontrado")="","-",_xlfn.IFNA(VLOOKUP(C95,BaseDatos[[#All],[Llave]:[Objetivo Geográfico]],14,0),"-")))</f>
        <v/>
      </c>
      <c r="K95" s="2" t="str">
        <f>IF(C95="","",IF(_xlfn.IFNA(VLOOKUP(C95,BaseDatos[[#All],[Llave]:[Por Definir4]],15,0),"No encontrado")="","-",_xlfn.IFNA(VLOOKUP(C95,BaseDatos[[#All],[Llave]:[Objetivo Geográfico]],15,0),"-")))</f>
        <v/>
      </c>
      <c r="L95" s="2" t="str">
        <f>IF(C95="","",IF(_xlfn.IFNA(VLOOKUP(C95,BaseDatos[[#All],[Llave]:[Por Definir4]],16,0),"No encontrado")="","-",_xlfn.IFNA(VLOOKUP(C95,BaseDatos[[#All],[Llave]:[Objetivo Geográfico]],16,0),"-")))</f>
        <v/>
      </c>
      <c r="M95" s="2" t="str">
        <f>IF(C95="","",IF(_xlfn.IFNA(VLOOKUP(C95,BaseDatos[[#All],[Llave]:[Por Definir4]],17,0),"No encontrado")="","-",_xlfn.IFNA(VLOOKUP(C95,BaseDatos[[#All],[Llave]:[Objetivo Geográfico]],17,0),"-")))</f>
        <v/>
      </c>
    </row>
    <row r="96" spans="1:13" x14ac:dyDescent="0.35">
      <c r="A96" s="44"/>
      <c r="B96" s="46"/>
      <c r="C96" s="44"/>
      <c r="D96" s="46"/>
      <c r="E96" s="43" t="str">
        <f>IF(C96="","",IF(_xlfn.IFNA(VLOOKUP(C96,BaseDatos[[#All],[Llave]:[Objetivo Geográfico]],6,0),"No encontrado")="","-",_xlfn.IFNA(VLOOKUP(C96,BaseDatos[[#All],[Llave]:[Objetivo Geográfico]],6,0),"-")))</f>
        <v/>
      </c>
      <c r="F96" s="45" t="str">
        <f>IF(C96="","",IF(_xlfn.IFNA(VLOOKUP(C96,BaseDatos[[#All],[Llave]:[Por Definir4]],13,0),"No encontrado")="","-",_xlfn.IFNA(VLOOKUP(C96,BaseDatos[[#All],[Llave]:[Por Definir4]],13,0),"-")))</f>
        <v/>
      </c>
      <c r="G96" s="43" t="str">
        <f>IF(C96="","",IF(_xlfn.IFNA(VLOOKUP(C96,BaseDatos[[#All],[Llave]:[Objetivo Geográfico]],2,0),"No disponible en la Base de Datos")="","-",_xlfn.IFNA(VLOOKUP(C96,BaseDatos[[#All],[Llave]:[Objetivo Geográfico]],2,0),"No disponible en la Base de Datos")))</f>
        <v/>
      </c>
      <c r="H96" s="43" t="str">
        <f>IF(C96="","",IF(_xlfn.IFNA(VLOOKUP(C96,BaseDatos[[#All],[Llave]:[Objetivo Geográfico]],11,0),"No encontrado")="","-",_xlfn.IFNA(VLOOKUP(C96,BaseDatos[[#All],[Llave]:[Objetivo Geográfico]],11,0),"-")))</f>
        <v/>
      </c>
      <c r="I96" s="43" t="str">
        <f>IF(C96="","",IF(_xlfn.IFNA(VLOOKUP(C96,BaseDatos[[#All],[Llave]:[Objetivo Geográfico]],12,0),"No encontrado")="","-",_xlfn.IFNA(VLOOKUP(C96,BaseDatos[[#All],[Llave]:[Objetivo Geográfico]],12,0),"-")))</f>
        <v/>
      </c>
      <c r="J96" s="2" t="str">
        <f>IF(C96="","",IF(_xlfn.IFNA(VLOOKUP(C96,BaseDatos[[#All],[Llave]:[Por Definir4]],14,0),"No encontrado")="","-",_xlfn.IFNA(VLOOKUP(C96,BaseDatos[[#All],[Llave]:[Objetivo Geográfico]],14,0),"-")))</f>
        <v/>
      </c>
      <c r="K96" s="2" t="str">
        <f>IF(C96="","",IF(_xlfn.IFNA(VLOOKUP(C96,BaseDatos[[#All],[Llave]:[Por Definir4]],15,0),"No encontrado")="","-",_xlfn.IFNA(VLOOKUP(C96,BaseDatos[[#All],[Llave]:[Objetivo Geográfico]],15,0),"-")))</f>
        <v/>
      </c>
      <c r="L96" s="2" t="str">
        <f>IF(C96="","",IF(_xlfn.IFNA(VLOOKUP(C96,BaseDatos[[#All],[Llave]:[Por Definir4]],16,0),"No encontrado")="","-",_xlfn.IFNA(VLOOKUP(C96,BaseDatos[[#All],[Llave]:[Objetivo Geográfico]],16,0),"-")))</f>
        <v/>
      </c>
      <c r="M96" s="2" t="str">
        <f>IF(C96="","",IF(_xlfn.IFNA(VLOOKUP(C96,BaseDatos[[#All],[Llave]:[Por Definir4]],17,0),"No encontrado")="","-",_xlfn.IFNA(VLOOKUP(C96,BaseDatos[[#All],[Llave]:[Objetivo Geográfico]],17,0),"-")))</f>
        <v/>
      </c>
    </row>
    <row r="97" spans="1:13" x14ac:dyDescent="0.35">
      <c r="A97" s="44"/>
      <c r="B97" s="46"/>
      <c r="C97" s="44"/>
      <c r="D97" s="46"/>
      <c r="E97" s="43" t="str">
        <f>IF(C97="","",IF(_xlfn.IFNA(VLOOKUP(C97,BaseDatos[[#All],[Llave]:[Objetivo Geográfico]],6,0),"No encontrado")="","-",_xlfn.IFNA(VLOOKUP(C97,BaseDatos[[#All],[Llave]:[Objetivo Geográfico]],6,0),"-")))</f>
        <v/>
      </c>
      <c r="F97" s="45" t="str">
        <f>IF(C97="","",IF(_xlfn.IFNA(VLOOKUP(C97,BaseDatos[[#All],[Llave]:[Por Definir4]],13,0),"No encontrado")="","-",_xlfn.IFNA(VLOOKUP(C97,BaseDatos[[#All],[Llave]:[Por Definir4]],13,0),"-")))</f>
        <v/>
      </c>
      <c r="G97" s="43" t="str">
        <f>IF(C97="","",IF(_xlfn.IFNA(VLOOKUP(C97,BaseDatos[[#All],[Llave]:[Objetivo Geográfico]],2,0),"No disponible en la Base de Datos")="","-",_xlfn.IFNA(VLOOKUP(C97,BaseDatos[[#All],[Llave]:[Objetivo Geográfico]],2,0),"No disponible en la Base de Datos")))</f>
        <v/>
      </c>
      <c r="H97" s="43" t="str">
        <f>IF(C97="","",IF(_xlfn.IFNA(VLOOKUP(C97,BaseDatos[[#All],[Llave]:[Objetivo Geográfico]],11,0),"No encontrado")="","-",_xlfn.IFNA(VLOOKUP(C97,BaseDatos[[#All],[Llave]:[Objetivo Geográfico]],11,0),"-")))</f>
        <v/>
      </c>
      <c r="I97" s="43" t="str">
        <f>IF(C97="","",IF(_xlfn.IFNA(VLOOKUP(C97,BaseDatos[[#All],[Llave]:[Objetivo Geográfico]],12,0),"No encontrado")="","-",_xlfn.IFNA(VLOOKUP(C97,BaseDatos[[#All],[Llave]:[Objetivo Geográfico]],12,0),"-")))</f>
        <v/>
      </c>
      <c r="J97" s="2" t="str">
        <f>IF(C97="","",IF(_xlfn.IFNA(VLOOKUP(C97,BaseDatos[[#All],[Llave]:[Por Definir4]],14,0),"No encontrado")="","-",_xlfn.IFNA(VLOOKUP(C97,BaseDatos[[#All],[Llave]:[Objetivo Geográfico]],14,0),"-")))</f>
        <v/>
      </c>
      <c r="K97" s="2" t="str">
        <f>IF(C97="","",IF(_xlfn.IFNA(VLOOKUP(C97,BaseDatos[[#All],[Llave]:[Por Definir4]],15,0),"No encontrado")="","-",_xlfn.IFNA(VLOOKUP(C97,BaseDatos[[#All],[Llave]:[Objetivo Geográfico]],15,0),"-")))</f>
        <v/>
      </c>
      <c r="L97" s="2" t="str">
        <f>IF(C97="","",IF(_xlfn.IFNA(VLOOKUP(C97,BaseDatos[[#All],[Llave]:[Por Definir4]],16,0),"No encontrado")="","-",_xlfn.IFNA(VLOOKUP(C97,BaseDatos[[#All],[Llave]:[Objetivo Geográfico]],16,0),"-")))</f>
        <v/>
      </c>
      <c r="M97" s="2" t="str">
        <f>IF(C97="","",IF(_xlfn.IFNA(VLOOKUP(C97,BaseDatos[[#All],[Llave]:[Por Definir4]],17,0),"No encontrado")="","-",_xlfn.IFNA(VLOOKUP(C97,BaseDatos[[#All],[Llave]:[Objetivo Geográfico]],17,0),"-")))</f>
        <v/>
      </c>
    </row>
    <row r="98" spans="1:13" x14ac:dyDescent="0.35">
      <c r="A98" s="44"/>
      <c r="B98" s="46"/>
      <c r="C98" s="44"/>
      <c r="D98" s="46"/>
      <c r="E98" s="43" t="str">
        <f>IF(C98="","",IF(_xlfn.IFNA(VLOOKUP(C98,BaseDatos[[#All],[Llave]:[Objetivo Geográfico]],6,0),"No encontrado")="","-",_xlfn.IFNA(VLOOKUP(C98,BaseDatos[[#All],[Llave]:[Objetivo Geográfico]],6,0),"-")))</f>
        <v/>
      </c>
      <c r="F98" s="45" t="str">
        <f>IF(C98="","",IF(_xlfn.IFNA(VLOOKUP(C98,BaseDatos[[#All],[Llave]:[Por Definir4]],13,0),"No encontrado")="","-",_xlfn.IFNA(VLOOKUP(C98,BaseDatos[[#All],[Llave]:[Por Definir4]],13,0),"-")))</f>
        <v/>
      </c>
      <c r="G98" s="43" t="str">
        <f>IF(C98="","",IF(_xlfn.IFNA(VLOOKUP(C98,BaseDatos[[#All],[Llave]:[Objetivo Geográfico]],2,0),"No disponible en la Base de Datos")="","-",_xlfn.IFNA(VLOOKUP(C98,BaseDatos[[#All],[Llave]:[Objetivo Geográfico]],2,0),"No disponible en la Base de Datos")))</f>
        <v/>
      </c>
      <c r="H98" s="43" t="str">
        <f>IF(C98="","",IF(_xlfn.IFNA(VLOOKUP(C98,BaseDatos[[#All],[Llave]:[Objetivo Geográfico]],11,0),"No encontrado")="","-",_xlfn.IFNA(VLOOKUP(C98,BaseDatos[[#All],[Llave]:[Objetivo Geográfico]],11,0),"-")))</f>
        <v/>
      </c>
      <c r="I98" s="43" t="str">
        <f>IF(C98="","",IF(_xlfn.IFNA(VLOOKUP(C98,BaseDatos[[#All],[Llave]:[Objetivo Geográfico]],12,0),"No encontrado")="","-",_xlfn.IFNA(VLOOKUP(C98,BaseDatos[[#All],[Llave]:[Objetivo Geográfico]],12,0),"-")))</f>
        <v/>
      </c>
      <c r="J98" s="2" t="str">
        <f>IF(C98="","",IF(_xlfn.IFNA(VLOOKUP(C98,BaseDatos[[#All],[Llave]:[Por Definir4]],14,0),"No encontrado")="","-",_xlfn.IFNA(VLOOKUP(C98,BaseDatos[[#All],[Llave]:[Objetivo Geográfico]],14,0),"-")))</f>
        <v/>
      </c>
      <c r="K98" s="2" t="str">
        <f>IF(C98="","",IF(_xlfn.IFNA(VLOOKUP(C98,BaseDatos[[#All],[Llave]:[Por Definir4]],15,0),"No encontrado")="","-",_xlfn.IFNA(VLOOKUP(C98,BaseDatos[[#All],[Llave]:[Objetivo Geográfico]],15,0),"-")))</f>
        <v/>
      </c>
      <c r="L98" s="2" t="str">
        <f>IF(C98="","",IF(_xlfn.IFNA(VLOOKUP(C98,BaseDatos[[#All],[Llave]:[Por Definir4]],16,0),"No encontrado")="","-",_xlfn.IFNA(VLOOKUP(C98,BaseDatos[[#All],[Llave]:[Objetivo Geográfico]],16,0),"-")))</f>
        <v/>
      </c>
      <c r="M98" s="2" t="str">
        <f>IF(C98="","",IF(_xlfn.IFNA(VLOOKUP(C98,BaseDatos[[#All],[Llave]:[Por Definir4]],17,0),"No encontrado")="","-",_xlfn.IFNA(VLOOKUP(C98,BaseDatos[[#All],[Llave]:[Objetivo Geográfico]],17,0),"-")))</f>
        <v/>
      </c>
    </row>
    <row r="99" spans="1:13" x14ac:dyDescent="0.35">
      <c r="A99" s="44"/>
      <c r="B99" s="46"/>
      <c r="C99" s="44"/>
      <c r="D99" s="46"/>
      <c r="E99" s="43" t="str">
        <f>IF(C99="","",IF(_xlfn.IFNA(VLOOKUP(C99,BaseDatos[[#All],[Llave]:[Objetivo Geográfico]],6,0),"No encontrado")="","-",_xlfn.IFNA(VLOOKUP(C99,BaseDatos[[#All],[Llave]:[Objetivo Geográfico]],6,0),"-")))</f>
        <v/>
      </c>
      <c r="F99" s="45" t="str">
        <f>IF(C99="","",IF(_xlfn.IFNA(VLOOKUP(C99,BaseDatos[[#All],[Llave]:[Por Definir4]],13,0),"No encontrado")="","-",_xlfn.IFNA(VLOOKUP(C99,BaseDatos[[#All],[Llave]:[Por Definir4]],13,0),"-")))</f>
        <v/>
      </c>
      <c r="G99" s="43" t="str">
        <f>IF(C99="","",IF(_xlfn.IFNA(VLOOKUP(C99,BaseDatos[[#All],[Llave]:[Objetivo Geográfico]],2,0),"No disponible en la Base de Datos")="","-",_xlfn.IFNA(VLOOKUP(C99,BaseDatos[[#All],[Llave]:[Objetivo Geográfico]],2,0),"No disponible en la Base de Datos")))</f>
        <v/>
      </c>
      <c r="H99" s="43" t="str">
        <f>IF(C99="","",IF(_xlfn.IFNA(VLOOKUP(C99,BaseDatos[[#All],[Llave]:[Objetivo Geográfico]],11,0),"No encontrado")="","-",_xlfn.IFNA(VLOOKUP(C99,BaseDatos[[#All],[Llave]:[Objetivo Geográfico]],11,0),"-")))</f>
        <v/>
      </c>
      <c r="I99" s="43" t="str">
        <f>IF(C99="","",IF(_xlfn.IFNA(VLOOKUP(C99,BaseDatos[[#All],[Llave]:[Objetivo Geográfico]],12,0),"No encontrado")="","-",_xlfn.IFNA(VLOOKUP(C99,BaseDatos[[#All],[Llave]:[Objetivo Geográfico]],12,0),"-")))</f>
        <v/>
      </c>
      <c r="J99" s="2" t="str">
        <f>IF(C99="","",IF(_xlfn.IFNA(VLOOKUP(C99,BaseDatos[[#All],[Llave]:[Por Definir4]],14,0),"No encontrado")="","-",_xlfn.IFNA(VLOOKUP(C99,BaseDatos[[#All],[Llave]:[Objetivo Geográfico]],14,0),"-")))</f>
        <v/>
      </c>
      <c r="K99" s="2" t="str">
        <f>IF(C99="","",IF(_xlfn.IFNA(VLOOKUP(C99,BaseDatos[[#All],[Llave]:[Por Definir4]],15,0),"No encontrado")="","-",_xlfn.IFNA(VLOOKUP(C99,BaseDatos[[#All],[Llave]:[Objetivo Geográfico]],15,0),"-")))</f>
        <v/>
      </c>
      <c r="L99" s="2" t="str">
        <f>IF(C99="","",IF(_xlfn.IFNA(VLOOKUP(C99,BaseDatos[[#All],[Llave]:[Por Definir4]],16,0),"No encontrado")="","-",_xlfn.IFNA(VLOOKUP(C99,BaseDatos[[#All],[Llave]:[Objetivo Geográfico]],16,0),"-")))</f>
        <v/>
      </c>
      <c r="M99" s="2" t="str">
        <f>IF(C99="","",IF(_xlfn.IFNA(VLOOKUP(C99,BaseDatos[[#All],[Llave]:[Por Definir4]],17,0),"No encontrado")="","-",_xlfn.IFNA(VLOOKUP(C99,BaseDatos[[#All],[Llave]:[Objetivo Geográfico]],17,0),"-")))</f>
        <v/>
      </c>
    </row>
    <row r="100" spans="1:13" x14ac:dyDescent="0.35">
      <c r="A100" s="44"/>
      <c r="B100" s="46"/>
      <c r="C100" s="44"/>
      <c r="D100" s="46"/>
      <c r="E100" s="43" t="str">
        <f>IF(C100="","",IF(_xlfn.IFNA(VLOOKUP(C100,BaseDatos[[#All],[Llave]:[Objetivo Geográfico]],6,0),"No encontrado")="","-",_xlfn.IFNA(VLOOKUP(C100,BaseDatos[[#All],[Llave]:[Objetivo Geográfico]],6,0),"-")))</f>
        <v/>
      </c>
      <c r="F100" s="45" t="str">
        <f>IF(C100="","",IF(_xlfn.IFNA(VLOOKUP(C100,BaseDatos[[#All],[Llave]:[Por Definir4]],13,0),"No encontrado")="","-",_xlfn.IFNA(VLOOKUP(C100,BaseDatos[[#All],[Llave]:[Por Definir4]],13,0),"-")))</f>
        <v/>
      </c>
      <c r="G100" s="43" t="str">
        <f>IF(C100="","",IF(_xlfn.IFNA(VLOOKUP(C100,BaseDatos[[#All],[Llave]:[Objetivo Geográfico]],2,0),"No disponible en la Base de Datos")="","-",_xlfn.IFNA(VLOOKUP(C100,BaseDatos[[#All],[Llave]:[Objetivo Geográfico]],2,0),"No disponible en la Base de Datos")))</f>
        <v/>
      </c>
      <c r="H100" s="43" t="str">
        <f>IF(C100="","",IF(_xlfn.IFNA(VLOOKUP(C100,BaseDatos[[#All],[Llave]:[Objetivo Geográfico]],11,0),"No encontrado")="","-",_xlfn.IFNA(VLOOKUP(C100,BaseDatos[[#All],[Llave]:[Objetivo Geográfico]],11,0),"-")))</f>
        <v/>
      </c>
      <c r="I100" s="43" t="str">
        <f>IF(C100="","",IF(_xlfn.IFNA(VLOOKUP(C100,BaseDatos[[#All],[Llave]:[Objetivo Geográfico]],12,0),"No encontrado")="","-",_xlfn.IFNA(VLOOKUP(C100,BaseDatos[[#All],[Llave]:[Objetivo Geográfico]],12,0),"-")))</f>
        <v/>
      </c>
      <c r="J100" s="2" t="str">
        <f>IF(C100="","",IF(_xlfn.IFNA(VLOOKUP(C100,BaseDatos[[#All],[Llave]:[Por Definir4]],14,0),"No encontrado")="","-",_xlfn.IFNA(VLOOKUP(C100,BaseDatos[[#All],[Llave]:[Objetivo Geográfico]],14,0),"-")))</f>
        <v/>
      </c>
      <c r="K100" s="2" t="str">
        <f>IF(C100="","",IF(_xlfn.IFNA(VLOOKUP(C100,BaseDatos[[#All],[Llave]:[Por Definir4]],15,0),"No encontrado")="","-",_xlfn.IFNA(VLOOKUP(C100,BaseDatos[[#All],[Llave]:[Objetivo Geográfico]],15,0),"-")))</f>
        <v/>
      </c>
      <c r="L100" s="2" t="str">
        <f>IF(C100="","",IF(_xlfn.IFNA(VLOOKUP(C100,BaseDatos[[#All],[Llave]:[Por Definir4]],16,0),"No encontrado")="","-",_xlfn.IFNA(VLOOKUP(C100,BaseDatos[[#All],[Llave]:[Objetivo Geográfico]],16,0),"-")))</f>
        <v/>
      </c>
      <c r="M100" s="2" t="str">
        <f>IF(C100="","",IF(_xlfn.IFNA(VLOOKUP(C100,BaseDatos[[#All],[Llave]:[Por Definir4]],17,0),"No encontrado")="","-",_xlfn.IFNA(VLOOKUP(C100,BaseDatos[[#All],[Llave]:[Objetivo Geográfico]],17,0),"-")))</f>
        <v/>
      </c>
    </row>
    <row r="101" spans="1:13" x14ac:dyDescent="0.35">
      <c r="A101" s="44"/>
      <c r="B101" s="46"/>
      <c r="C101" s="44"/>
      <c r="D101" s="46"/>
      <c r="E101" s="43" t="str">
        <f>IF(C101="","",IF(_xlfn.IFNA(VLOOKUP(C101,BaseDatos[[#All],[Llave]:[Objetivo Geográfico]],6,0),"No encontrado")="","-",_xlfn.IFNA(VLOOKUP(C101,BaseDatos[[#All],[Llave]:[Objetivo Geográfico]],6,0),"-")))</f>
        <v/>
      </c>
      <c r="F101" s="45" t="str">
        <f>IF(C101="","",IF(_xlfn.IFNA(VLOOKUP(C101,BaseDatos[[#All],[Llave]:[Por Definir4]],13,0),"No encontrado")="","-",_xlfn.IFNA(VLOOKUP(C101,BaseDatos[[#All],[Llave]:[Por Definir4]],13,0),"-")))</f>
        <v/>
      </c>
      <c r="G101" s="43" t="str">
        <f>IF(C101="","",IF(_xlfn.IFNA(VLOOKUP(C101,BaseDatos[[#All],[Llave]:[Objetivo Geográfico]],2,0),"No disponible en la Base de Datos")="","-",_xlfn.IFNA(VLOOKUP(C101,BaseDatos[[#All],[Llave]:[Objetivo Geográfico]],2,0),"No disponible en la Base de Datos")))</f>
        <v/>
      </c>
      <c r="H101" s="43" t="str">
        <f>IF(C101="","",IF(_xlfn.IFNA(VLOOKUP(C101,BaseDatos[[#All],[Llave]:[Objetivo Geográfico]],11,0),"No encontrado")="","-",_xlfn.IFNA(VLOOKUP(C101,BaseDatos[[#All],[Llave]:[Objetivo Geográfico]],11,0),"-")))</f>
        <v/>
      </c>
      <c r="I101" s="43" t="str">
        <f>IF(C101="","",IF(_xlfn.IFNA(VLOOKUP(C101,BaseDatos[[#All],[Llave]:[Objetivo Geográfico]],12,0),"No encontrado")="","-",_xlfn.IFNA(VLOOKUP(C101,BaseDatos[[#All],[Llave]:[Objetivo Geográfico]],12,0),"-")))</f>
        <v/>
      </c>
      <c r="J101" s="2" t="str">
        <f>IF(C101="","",IF(_xlfn.IFNA(VLOOKUP(C101,BaseDatos[[#All],[Llave]:[Por Definir4]],14,0),"No encontrado")="","-",_xlfn.IFNA(VLOOKUP(C101,BaseDatos[[#All],[Llave]:[Objetivo Geográfico]],14,0),"-")))</f>
        <v/>
      </c>
      <c r="K101" s="2" t="str">
        <f>IF(C101="","",IF(_xlfn.IFNA(VLOOKUP(C101,BaseDatos[[#All],[Llave]:[Por Definir4]],15,0),"No encontrado")="","-",_xlfn.IFNA(VLOOKUP(C101,BaseDatos[[#All],[Llave]:[Objetivo Geográfico]],15,0),"-")))</f>
        <v/>
      </c>
      <c r="L101" s="2" t="str">
        <f>IF(C101="","",IF(_xlfn.IFNA(VLOOKUP(C101,BaseDatos[[#All],[Llave]:[Por Definir4]],16,0),"No encontrado")="","-",_xlfn.IFNA(VLOOKUP(C101,BaseDatos[[#All],[Llave]:[Objetivo Geográfico]],16,0),"-")))</f>
        <v/>
      </c>
      <c r="M101" s="2" t="str">
        <f>IF(C101="","",IF(_xlfn.IFNA(VLOOKUP(C101,BaseDatos[[#All],[Llave]:[Por Definir4]],17,0),"No encontrado")="","-",_xlfn.IFNA(VLOOKUP(C101,BaseDatos[[#All],[Llave]:[Objetivo Geográfico]],17,0),"-")))</f>
        <v/>
      </c>
    </row>
    <row r="102" spans="1:13" x14ac:dyDescent="0.35">
      <c r="A102" s="44"/>
      <c r="B102" s="46"/>
      <c r="C102" s="44"/>
      <c r="D102" s="46"/>
      <c r="E102" s="43" t="str">
        <f>IF(C102="","",IF(_xlfn.IFNA(VLOOKUP(C102,BaseDatos[[#All],[Llave]:[Objetivo Geográfico]],6,0),"No encontrado")="","-",_xlfn.IFNA(VLOOKUP(C102,BaseDatos[[#All],[Llave]:[Objetivo Geográfico]],6,0),"-")))</f>
        <v/>
      </c>
      <c r="F102" s="45" t="str">
        <f>IF(C102="","",IF(_xlfn.IFNA(VLOOKUP(C102,BaseDatos[[#All],[Llave]:[Por Definir4]],13,0),"No encontrado")="","-",_xlfn.IFNA(VLOOKUP(C102,BaseDatos[[#All],[Llave]:[Por Definir4]],13,0),"-")))</f>
        <v/>
      </c>
      <c r="G102" s="43" t="str">
        <f>IF(C102="","",IF(_xlfn.IFNA(VLOOKUP(C102,BaseDatos[[#All],[Llave]:[Objetivo Geográfico]],2,0),"No disponible en la Base de Datos")="","-",_xlfn.IFNA(VLOOKUP(C102,BaseDatos[[#All],[Llave]:[Objetivo Geográfico]],2,0),"No disponible en la Base de Datos")))</f>
        <v/>
      </c>
      <c r="H102" s="43" t="str">
        <f>IF(C102="","",IF(_xlfn.IFNA(VLOOKUP(C102,BaseDatos[[#All],[Llave]:[Objetivo Geográfico]],11,0),"No encontrado")="","-",_xlfn.IFNA(VLOOKUP(C102,BaseDatos[[#All],[Llave]:[Objetivo Geográfico]],11,0),"-")))</f>
        <v/>
      </c>
      <c r="I102" s="43" t="str">
        <f>IF(C102="","",IF(_xlfn.IFNA(VLOOKUP(C102,BaseDatos[[#All],[Llave]:[Objetivo Geográfico]],12,0),"No encontrado")="","-",_xlfn.IFNA(VLOOKUP(C102,BaseDatos[[#All],[Llave]:[Objetivo Geográfico]],12,0),"-")))</f>
        <v/>
      </c>
      <c r="J102" s="2" t="str">
        <f>IF(C102="","",IF(_xlfn.IFNA(VLOOKUP(C102,BaseDatos[[#All],[Llave]:[Por Definir4]],14,0),"No encontrado")="","-",_xlfn.IFNA(VLOOKUP(C102,BaseDatos[[#All],[Llave]:[Objetivo Geográfico]],14,0),"-")))</f>
        <v/>
      </c>
      <c r="K102" s="2" t="str">
        <f>IF(C102="","",IF(_xlfn.IFNA(VLOOKUP(C102,BaseDatos[[#All],[Llave]:[Por Definir4]],15,0),"No encontrado")="","-",_xlfn.IFNA(VLOOKUP(C102,BaseDatos[[#All],[Llave]:[Objetivo Geográfico]],15,0),"-")))</f>
        <v/>
      </c>
      <c r="L102" s="2" t="str">
        <f>IF(C102="","",IF(_xlfn.IFNA(VLOOKUP(C102,BaseDatos[[#All],[Llave]:[Por Definir4]],16,0),"No encontrado")="","-",_xlfn.IFNA(VLOOKUP(C102,BaseDatos[[#All],[Llave]:[Objetivo Geográfico]],16,0),"-")))</f>
        <v/>
      </c>
      <c r="M102" s="2" t="str">
        <f>IF(C102="","",IF(_xlfn.IFNA(VLOOKUP(C102,BaseDatos[[#All],[Llave]:[Por Definir4]],17,0),"No encontrado")="","-",_xlfn.IFNA(VLOOKUP(C102,BaseDatos[[#All],[Llave]:[Objetivo Geográfico]],17,0),"-")))</f>
        <v/>
      </c>
    </row>
    <row r="103" spans="1:13" x14ac:dyDescent="0.35">
      <c r="A103" s="44"/>
      <c r="B103" s="46"/>
      <c r="C103" s="44"/>
      <c r="D103" s="46"/>
      <c r="E103" s="43" t="str">
        <f>IF(C103="","",IF(_xlfn.IFNA(VLOOKUP(C103,BaseDatos[[#All],[Llave]:[Objetivo Geográfico]],6,0),"No encontrado")="","-",_xlfn.IFNA(VLOOKUP(C103,BaseDatos[[#All],[Llave]:[Objetivo Geográfico]],6,0),"-")))</f>
        <v/>
      </c>
      <c r="F103" s="45" t="str">
        <f>IF(C103="","",IF(_xlfn.IFNA(VLOOKUP(C103,BaseDatos[[#All],[Llave]:[Por Definir4]],13,0),"No encontrado")="","-",_xlfn.IFNA(VLOOKUP(C103,BaseDatos[[#All],[Llave]:[Por Definir4]],13,0),"-")))</f>
        <v/>
      </c>
      <c r="G103" s="43" t="str">
        <f>IF(C103="","",IF(_xlfn.IFNA(VLOOKUP(C103,BaseDatos[[#All],[Llave]:[Objetivo Geográfico]],2,0),"No disponible en la Base de Datos")="","-",_xlfn.IFNA(VLOOKUP(C103,BaseDatos[[#All],[Llave]:[Objetivo Geográfico]],2,0),"No disponible en la Base de Datos")))</f>
        <v/>
      </c>
      <c r="H103" s="43" t="str">
        <f>IF(C103="","",IF(_xlfn.IFNA(VLOOKUP(C103,BaseDatos[[#All],[Llave]:[Objetivo Geográfico]],11,0),"No encontrado")="","-",_xlfn.IFNA(VLOOKUP(C103,BaseDatos[[#All],[Llave]:[Objetivo Geográfico]],11,0),"-")))</f>
        <v/>
      </c>
      <c r="I103" s="43" t="str">
        <f>IF(C103="","",IF(_xlfn.IFNA(VLOOKUP(C103,BaseDatos[[#All],[Llave]:[Objetivo Geográfico]],12,0),"No encontrado")="","-",_xlfn.IFNA(VLOOKUP(C103,BaseDatos[[#All],[Llave]:[Objetivo Geográfico]],12,0),"-")))</f>
        <v/>
      </c>
      <c r="J103" s="2" t="str">
        <f>IF(C103="","",IF(_xlfn.IFNA(VLOOKUP(C103,BaseDatos[[#All],[Llave]:[Por Definir4]],14,0),"No encontrado")="","-",_xlfn.IFNA(VLOOKUP(C103,BaseDatos[[#All],[Llave]:[Objetivo Geográfico]],14,0),"-")))</f>
        <v/>
      </c>
      <c r="K103" s="2" t="str">
        <f>IF(C103="","",IF(_xlfn.IFNA(VLOOKUP(C103,BaseDatos[[#All],[Llave]:[Por Definir4]],15,0),"No encontrado")="","-",_xlfn.IFNA(VLOOKUP(C103,BaseDatos[[#All],[Llave]:[Objetivo Geográfico]],15,0),"-")))</f>
        <v/>
      </c>
      <c r="L103" s="2" t="str">
        <f>IF(C103="","",IF(_xlfn.IFNA(VLOOKUP(C103,BaseDatos[[#All],[Llave]:[Por Definir4]],16,0),"No encontrado")="","-",_xlfn.IFNA(VLOOKUP(C103,BaseDatos[[#All],[Llave]:[Objetivo Geográfico]],16,0),"-")))</f>
        <v/>
      </c>
      <c r="M103" s="2" t="str">
        <f>IF(C103="","",IF(_xlfn.IFNA(VLOOKUP(C103,BaseDatos[[#All],[Llave]:[Por Definir4]],17,0),"No encontrado")="","-",_xlfn.IFNA(VLOOKUP(C103,BaseDatos[[#All],[Llave]:[Objetivo Geográfico]],17,0),"-")))</f>
        <v/>
      </c>
    </row>
  </sheetData>
  <sheetProtection algorithmName="SHA-512" hashValue="YP6Hmgg1TpyHoub7mG0/g8CWyCGoThYGHH+3Xee48zXydo7oIuk8ao5V9MbD1LtWPq+7XJ/gfZ5JJ9IcKplNZw==" saltValue="f5VN8rsQKyevHFYwjokAsg==" spinCount="100000" sheet="1" objects="1" scenarios="1" formatColumns="0" formatRows="0"/>
  <conditionalFormatting sqref="G5:G103">
    <cfRule type="containsText" dxfId="58" priority="1" operator="containsText" text="No disponible en la Base de Datos">
      <formula>NOT(ISERROR(SEARCH("No disponible en la Base de Datos",G5)))</formula>
    </cfRule>
  </conditionalFormatting>
  <pageMargins left="0.7" right="0.7" top="0.75" bottom="0.75" header="0.3" footer="0.3"/>
  <drawing r:id="rId1"/>
  <legacyDrawing r:id="rId2"/>
  <controls>
    <mc:AlternateContent xmlns:mc="http://schemas.openxmlformats.org/markup-compatibility/2006">
      <mc:Choice Requires="x14">
        <control shapeId="39937" r:id="rId3" name="TempCombo">
          <controlPr locked="0" defaultSize="0" autoLine="0" linkedCell="$C$5" listFillRange="BD!$AH$6:$AH$1001" r:id="rId4">
            <anchor moveWithCells="1">
              <from>
                <xdr:col>2</xdr:col>
                <xdr:colOff>0</xdr:colOff>
                <xdr:row>4</xdr:row>
                <xdr:rowOff>0</xdr:rowOff>
              </from>
              <to>
                <xdr:col>3</xdr:col>
                <xdr:colOff>63500</xdr:colOff>
                <xdr:row>5</xdr:row>
                <xdr:rowOff>63500</xdr:rowOff>
              </to>
            </anchor>
          </controlPr>
        </control>
      </mc:Choice>
      <mc:Fallback>
        <control shapeId="39937" r:id="rId3" name="TempCombo"/>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4EE99DFB-D243-460B-999F-1A32D82C7278}">
          <x14:formula1>
            <xm:f>Parametros!$B$2:$B$4</xm:f>
          </x14:formula1>
          <xm:sqref>A5:A103</xm:sqref>
        </x14:dataValidation>
        <x14:dataValidation type="list" allowBlank="1" showDropDown="1" showInputMessage="1" showErrorMessage="1" xr:uid="{4598BA08-9A67-4961-AA0B-7ADFDC5A471C}">
          <x14:formula1>
            <xm:f>BD!$AH$6:$AH$1001</xm:f>
          </x14:formula1>
          <xm:sqref>C5:C103</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3CDCAC-E90E-4523-B8A4-21AE9B52E2CA}">
  <sheetPr codeName="Hoja11"/>
  <dimension ref="A4:M103"/>
  <sheetViews>
    <sheetView showGridLines="0" zoomScale="80" zoomScaleNormal="80" workbookViewId="0"/>
  </sheetViews>
  <sheetFormatPr baseColWidth="10" defaultRowHeight="14.5" x14ac:dyDescent="0.35"/>
  <cols>
    <col min="1" max="1" width="26.6328125" customWidth="1"/>
    <col min="2" max="2" width="29.1796875" customWidth="1"/>
    <col min="3" max="3" width="50.54296875" bestFit="1" customWidth="1"/>
    <col min="6" max="6" width="64.08984375" customWidth="1"/>
    <col min="8" max="8" width="14.08984375" customWidth="1"/>
    <col min="9" max="9" width="13.453125" customWidth="1"/>
    <col min="10" max="13" width="0" hidden="1" customWidth="1"/>
  </cols>
  <sheetData>
    <row r="4" spans="1:13" ht="29" x14ac:dyDescent="0.35">
      <c r="A4" s="33" t="s">
        <v>338</v>
      </c>
      <c r="B4" s="33" t="s">
        <v>35</v>
      </c>
      <c r="C4" s="33" t="str">
        <f>BaseDatos[[#Headers],[Material]]</f>
        <v>Material</v>
      </c>
      <c r="D4" s="33" t="s">
        <v>36</v>
      </c>
      <c r="E4" s="33" t="str">
        <f>BaseDatos[[#Headers],[Unidad]]</f>
        <v>Unidad</v>
      </c>
      <c r="F4" s="33" t="str">
        <f>BaseDatos[[#Headers],[Descripción de Material]]</f>
        <v>Descripción de Material</v>
      </c>
      <c r="G4" s="33" t="s">
        <v>339</v>
      </c>
      <c r="H4" s="33" t="str">
        <f>BaseDatos[[#Headers],[Administrador EPDs]]</f>
        <v>Administrador EPDs</v>
      </c>
      <c r="I4" s="33" t="str">
        <f>BaseDatos[[#Headers],[Objetivo Geográfico]]</f>
        <v>Objetivo Geográfico</v>
      </c>
      <c r="J4" s="33" t="str">
        <f>BaseDatos[[#Headers],[Por Definir]]</f>
        <v>Por Definir</v>
      </c>
      <c r="K4" s="33" t="str">
        <f>BaseDatos[[#Headers],[Por Definir2]]</f>
        <v>Por Definir2</v>
      </c>
      <c r="L4" s="33" t="str">
        <f>BaseDatos[[#Headers],[Por Definir3]]</f>
        <v>Por Definir3</v>
      </c>
      <c r="M4" s="33" t="str">
        <f>BaseDatos[[#Headers],[Por Definir4]]</f>
        <v>Por Definir4</v>
      </c>
    </row>
    <row r="5" spans="1:13" x14ac:dyDescent="0.35">
      <c r="A5" s="44"/>
      <c r="B5" s="46"/>
      <c r="C5" s="44"/>
      <c r="D5" s="46"/>
      <c r="E5" s="43" t="str">
        <f>IF(C5="","",IF(_xlfn.IFNA(VLOOKUP(C5,BaseDatos[[#All],[Llave]:[Objetivo Geográfico]],6,0),"No encontrado")="","-",_xlfn.IFNA(VLOOKUP(C5,BaseDatos[[#All],[Llave]:[Objetivo Geográfico]],6,0),"-")))</f>
        <v/>
      </c>
      <c r="F5" s="45" t="str">
        <f>IF(C5="","",IF(_xlfn.IFNA(VLOOKUP(C5,BaseDatos[[#All],[Llave]:[Por Definir4]],13,0),"No encontrado")="","-",_xlfn.IFNA(VLOOKUP(C5,BaseDatos[[#All],[Llave]:[Por Definir4]],13,0),"-")))</f>
        <v/>
      </c>
      <c r="G5" s="43" t="str">
        <f>IF(C5="","",IF(_xlfn.IFNA(VLOOKUP(C5,BaseDatos[[#All],[Llave]:[Objetivo Geográfico]],2,0),"No disponible en la Base de Datos")="","-",_xlfn.IFNA(VLOOKUP(C5,BaseDatos[[#All],[Llave]:[Objetivo Geográfico]],2,0),"No disponible en la Base de Datos")))</f>
        <v/>
      </c>
      <c r="H5" s="43" t="str">
        <f>IF(C5="","",IF(_xlfn.IFNA(VLOOKUP(C5,BaseDatos[[#All],[Llave]:[Objetivo Geográfico]],11,0),"No encontrado")="","-",_xlfn.IFNA(VLOOKUP(C5,BaseDatos[[#All],[Llave]:[Objetivo Geográfico]],11,0),"-")))</f>
        <v/>
      </c>
      <c r="I5" s="43" t="str">
        <f>IF(C5="","",IF(_xlfn.IFNA(VLOOKUP(C5,BaseDatos[[#All],[Llave]:[Objetivo Geográfico]],12,0),"No encontrado")="","-",_xlfn.IFNA(VLOOKUP(C5,BaseDatos[[#All],[Llave]:[Objetivo Geográfico]],12,0),"-")))</f>
        <v/>
      </c>
      <c r="J5" s="2" t="str">
        <f>IF(C5="","",IF(_xlfn.IFNA(VLOOKUP(C5,BaseDatos[[#All],[Llave]:[Por Definir4]],14,0),"No encontrado")="","-",_xlfn.IFNA(VLOOKUP(C5,BaseDatos[[#All],[Llave]:[Objetivo Geográfico]],14,0),"-")))</f>
        <v/>
      </c>
      <c r="K5" s="2" t="str">
        <f>IF(C5="","",IF(_xlfn.IFNA(VLOOKUP(C5,BaseDatos[[#All],[Llave]:[Por Definir4]],15,0),"No encontrado")="","-",_xlfn.IFNA(VLOOKUP(C5,BaseDatos[[#All],[Llave]:[Objetivo Geográfico]],15,0),"-")))</f>
        <v/>
      </c>
      <c r="L5" s="2" t="str">
        <f>IF(C5="","",IF(_xlfn.IFNA(VLOOKUP(C5,BaseDatos[[#All],[Llave]:[Por Definir4]],16,0),"No encontrado")="","-",_xlfn.IFNA(VLOOKUP(C5,BaseDatos[[#All],[Llave]:[Objetivo Geográfico]],16,0),"-")))</f>
        <v/>
      </c>
      <c r="M5" s="2" t="str">
        <f>IF(C5="","",IF(_xlfn.IFNA(VLOOKUP(C5,BaseDatos[[#All],[Llave]:[Por Definir4]],17,0),"No encontrado")="","-",_xlfn.IFNA(VLOOKUP(C5,BaseDatos[[#All],[Llave]:[Objetivo Geográfico]],17,0),"-")))</f>
        <v/>
      </c>
    </row>
    <row r="6" spans="1:13" x14ac:dyDescent="0.35">
      <c r="A6" s="44"/>
      <c r="B6" s="46"/>
      <c r="C6" s="44"/>
      <c r="D6" s="46"/>
      <c r="E6" s="43" t="str">
        <f>IF(C6="","",IF(_xlfn.IFNA(VLOOKUP(C6,BaseDatos[[#All],[Llave]:[Objetivo Geográfico]],6,0),"No encontrado")="","-",_xlfn.IFNA(VLOOKUP(C6,BaseDatos[[#All],[Llave]:[Objetivo Geográfico]],6,0),"-")))</f>
        <v/>
      </c>
      <c r="F6" s="45" t="str">
        <f>IF(C6="","",IF(_xlfn.IFNA(VLOOKUP(C6,BaseDatos[[#All],[Llave]:[Por Definir4]],13,0),"No encontrado")="","-",_xlfn.IFNA(VLOOKUP(C6,BaseDatos[[#All],[Llave]:[Por Definir4]],13,0),"-")))</f>
        <v/>
      </c>
      <c r="G6" s="43" t="str">
        <f>IF(C6="","",IF(_xlfn.IFNA(VLOOKUP(C6,BaseDatos[[#All],[Llave]:[Objetivo Geográfico]],2,0),"No disponible en la Base de Datos")="","-",_xlfn.IFNA(VLOOKUP(C6,BaseDatos[[#All],[Llave]:[Objetivo Geográfico]],2,0),"No disponible en la Base de Datos")))</f>
        <v/>
      </c>
      <c r="H6" s="43" t="str">
        <f>IF(C6="","",IF(_xlfn.IFNA(VLOOKUP(C6,BaseDatos[[#All],[Llave]:[Objetivo Geográfico]],11,0),"No encontrado")="","-",_xlfn.IFNA(VLOOKUP(C6,BaseDatos[[#All],[Llave]:[Objetivo Geográfico]],11,0),"-")))</f>
        <v/>
      </c>
      <c r="I6" s="43" t="str">
        <f>IF(C6="","",IF(_xlfn.IFNA(VLOOKUP(C6,BaseDatos[[#All],[Llave]:[Objetivo Geográfico]],12,0),"No encontrado")="","-",_xlfn.IFNA(VLOOKUP(C6,BaseDatos[[#All],[Llave]:[Objetivo Geográfico]],12,0),"-")))</f>
        <v/>
      </c>
      <c r="J6" s="2" t="str">
        <f>IF(C6="","",IF(_xlfn.IFNA(VLOOKUP(C6,BaseDatos[[#All],[Llave]:[Por Definir4]],14,0),"No encontrado")="","-",_xlfn.IFNA(VLOOKUP(C6,BaseDatos[[#All],[Llave]:[Objetivo Geográfico]],14,0),"-")))</f>
        <v/>
      </c>
      <c r="K6" s="2" t="str">
        <f>IF(C6="","",IF(_xlfn.IFNA(VLOOKUP(C6,BaseDatos[[#All],[Llave]:[Por Definir4]],15,0),"No encontrado")="","-",_xlfn.IFNA(VLOOKUP(C6,BaseDatos[[#All],[Llave]:[Objetivo Geográfico]],15,0),"-")))</f>
        <v/>
      </c>
      <c r="L6" s="2" t="str">
        <f>IF(C6="","",IF(_xlfn.IFNA(VLOOKUP(C6,BaseDatos[[#All],[Llave]:[Por Definir4]],16,0),"No encontrado")="","-",_xlfn.IFNA(VLOOKUP(C6,BaseDatos[[#All],[Llave]:[Objetivo Geográfico]],16,0),"-")))</f>
        <v/>
      </c>
      <c r="M6" s="2" t="str">
        <f>IF(C6="","",IF(_xlfn.IFNA(VLOOKUP(C6,BaseDatos[[#All],[Llave]:[Por Definir4]],17,0),"No encontrado")="","-",_xlfn.IFNA(VLOOKUP(C6,BaseDatos[[#All],[Llave]:[Objetivo Geográfico]],17,0),"-")))</f>
        <v/>
      </c>
    </row>
    <row r="7" spans="1:13" x14ac:dyDescent="0.35">
      <c r="A7" s="44"/>
      <c r="B7" s="46"/>
      <c r="C7" s="44"/>
      <c r="D7" s="46"/>
      <c r="E7" s="43" t="str">
        <f>IF(C7="","",IF(_xlfn.IFNA(VLOOKUP(C7,BaseDatos[[#All],[Llave]:[Objetivo Geográfico]],6,0),"No encontrado")="","-",_xlfn.IFNA(VLOOKUP(C7,BaseDatos[[#All],[Llave]:[Objetivo Geográfico]],6,0),"-")))</f>
        <v/>
      </c>
      <c r="F7" s="45" t="str">
        <f>IF(C7="","",IF(_xlfn.IFNA(VLOOKUP(C7,BaseDatos[[#All],[Llave]:[Por Definir4]],13,0),"No encontrado")="","-",_xlfn.IFNA(VLOOKUP(C7,BaseDatos[[#All],[Llave]:[Por Definir4]],13,0),"-")))</f>
        <v/>
      </c>
      <c r="G7" s="43" t="str">
        <f>IF(C7="","",IF(_xlfn.IFNA(VLOOKUP(C7,BaseDatos[[#All],[Llave]:[Objetivo Geográfico]],2,0),"No disponible en la Base de Datos")="","-",_xlfn.IFNA(VLOOKUP(C7,BaseDatos[[#All],[Llave]:[Objetivo Geográfico]],2,0),"No disponible en la Base de Datos")))</f>
        <v/>
      </c>
      <c r="H7" s="43" t="str">
        <f>IF(C7="","",IF(_xlfn.IFNA(VLOOKUP(C7,BaseDatos[[#All],[Llave]:[Objetivo Geográfico]],11,0),"No encontrado")="","-",_xlfn.IFNA(VLOOKUP(C7,BaseDatos[[#All],[Llave]:[Objetivo Geográfico]],11,0),"-")))</f>
        <v/>
      </c>
      <c r="I7" s="43" t="str">
        <f>IF(C7="","",IF(_xlfn.IFNA(VLOOKUP(C7,BaseDatos[[#All],[Llave]:[Objetivo Geográfico]],12,0),"No encontrado")="","-",_xlfn.IFNA(VLOOKUP(C7,BaseDatos[[#All],[Llave]:[Objetivo Geográfico]],12,0),"-")))</f>
        <v/>
      </c>
      <c r="J7" s="2" t="str">
        <f>IF(C7="","",IF(_xlfn.IFNA(VLOOKUP(C7,BaseDatos[[#All],[Llave]:[Por Definir4]],14,0),"No encontrado")="","-",_xlfn.IFNA(VLOOKUP(C7,BaseDatos[[#All],[Llave]:[Objetivo Geográfico]],14,0),"-")))</f>
        <v/>
      </c>
      <c r="K7" s="2" t="str">
        <f>IF(C7="","",IF(_xlfn.IFNA(VLOOKUP(C7,BaseDatos[[#All],[Llave]:[Por Definir4]],15,0),"No encontrado")="","-",_xlfn.IFNA(VLOOKUP(C7,BaseDatos[[#All],[Llave]:[Objetivo Geográfico]],15,0),"-")))</f>
        <v/>
      </c>
      <c r="L7" s="2" t="str">
        <f>IF(C7="","",IF(_xlfn.IFNA(VLOOKUP(C7,BaseDatos[[#All],[Llave]:[Por Definir4]],16,0),"No encontrado")="","-",_xlfn.IFNA(VLOOKUP(C7,BaseDatos[[#All],[Llave]:[Objetivo Geográfico]],16,0),"-")))</f>
        <v/>
      </c>
      <c r="M7" s="2" t="str">
        <f>IF(C7="","",IF(_xlfn.IFNA(VLOOKUP(C7,BaseDatos[[#All],[Llave]:[Por Definir4]],17,0),"No encontrado")="","-",_xlfn.IFNA(VLOOKUP(C7,BaseDatos[[#All],[Llave]:[Objetivo Geográfico]],17,0),"-")))</f>
        <v/>
      </c>
    </row>
    <row r="8" spans="1:13" x14ac:dyDescent="0.35">
      <c r="A8" s="44"/>
      <c r="B8" s="46"/>
      <c r="C8" s="44"/>
      <c r="D8" s="46"/>
      <c r="E8" s="43" t="str">
        <f>IF(C8="","",IF(_xlfn.IFNA(VLOOKUP(C8,BaseDatos[[#All],[Llave]:[Objetivo Geográfico]],6,0),"No encontrado")="","-",_xlfn.IFNA(VLOOKUP(C8,BaseDatos[[#All],[Llave]:[Objetivo Geográfico]],6,0),"-")))</f>
        <v/>
      </c>
      <c r="F8" s="45" t="str">
        <f>IF(C8="","",IF(_xlfn.IFNA(VLOOKUP(C8,BaseDatos[[#All],[Llave]:[Por Definir4]],13,0),"No encontrado")="","-",_xlfn.IFNA(VLOOKUP(C8,BaseDatos[[#All],[Llave]:[Por Definir4]],13,0),"-")))</f>
        <v/>
      </c>
      <c r="G8" s="43" t="str">
        <f>IF(C8="","",IF(_xlfn.IFNA(VLOOKUP(C8,BaseDatos[[#All],[Llave]:[Objetivo Geográfico]],2,0),"No disponible en la Base de Datos")="","-",_xlfn.IFNA(VLOOKUP(C8,BaseDatos[[#All],[Llave]:[Objetivo Geográfico]],2,0),"No disponible en la Base de Datos")))</f>
        <v/>
      </c>
      <c r="H8" s="43" t="str">
        <f>IF(C8="","",IF(_xlfn.IFNA(VLOOKUP(C8,BaseDatos[[#All],[Llave]:[Objetivo Geográfico]],11,0),"No encontrado")="","-",_xlfn.IFNA(VLOOKUP(C8,BaseDatos[[#All],[Llave]:[Objetivo Geográfico]],11,0),"-")))</f>
        <v/>
      </c>
      <c r="I8" s="43" t="str">
        <f>IF(C8="","",IF(_xlfn.IFNA(VLOOKUP(C8,BaseDatos[[#All],[Llave]:[Objetivo Geográfico]],12,0),"No encontrado")="","-",_xlfn.IFNA(VLOOKUP(C8,BaseDatos[[#All],[Llave]:[Objetivo Geográfico]],12,0),"-")))</f>
        <v/>
      </c>
      <c r="J8" s="2" t="str">
        <f>IF(C8="","",IF(_xlfn.IFNA(VLOOKUP(C8,BaseDatos[[#All],[Llave]:[Por Definir4]],14,0),"No encontrado")="","-",_xlfn.IFNA(VLOOKUP(C8,BaseDatos[[#All],[Llave]:[Objetivo Geográfico]],14,0),"-")))</f>
        <v/>
      </c>
      <c r="K8" s="2" t="str">
        <f>IF(C8="","",IF(_xlfn.IFNA(VLOOKUP(C8,BaseDatos[[#All],[Llave]:[Por Definir4]],15,0),"No encontrado")="","-",_xlfn.IFNA(VLOOKUP(C8,BaseDatos[[#All],[Llave]:[Objetivo Geográfico]],15,0),"-")))</f>
        <v/>
      </c>
      <c r="L8" s="2" t="str">
        <f>IF(C8="","",IF(_xlfn.IFNA(VLOOKUP(C8,BaseDatos[[#All],[Llave]:[Por Definir4]],16,0),"No encontrado")="","-",_xlfn.IFNA(VLOOKUP(C8,BaseDatos[[#All],[Llave]:[Objetivo Geográfico]],16,0),"-")))</f>
        <v/>
      </c>
      <c r="M8" s="2" t="str">
        <f>IF(C8="","",IF(_xlfn.IFNA(VLOOKUP(C8,BaseDatos[[#All],[Llave]:[Por Definir4]],17,0),"No encontrado")="","-",_xlfn.IFNA(VLOOKUP(C8,BaseDatos[[#All],[Llave]:[Objetivo Geográfico]],17,0),"-")))</f>
        <v/>
      </c>
    </row>
    <row r="9" spans="1:13" x14ac:dyDescent="0.35">
      <c r="A9" s="44"/>
      <c r="B9" s="46"/>
      <c r="C9" s="44"/>
      <c r="D9" s="46"/>
      <c r="E9" s="43" t="str">
        <f>IF(C9="","",IF(_xlfn.IFNA(VLOOKUP(C9,BaseDatos[[#All],[Llave]:[Objetivo Geográfico]],6,0),"No encontrado")="","-",_xlfn.IFNA(VLOOKUP(C9,BaseDatos[[#All],[Llave]:[Objetivo Geográfico]],6,0),"-")))</f>
        <v/>
      </c>
      <c r="F9" s="45" t="str">
        <f>IF(C9="","",IF(_xlfn.IFNA(VLOOKUP(C9,BaseDatos[[#All],[Llave]:[Por Definir4]],13,0),"No encontrado")="","-",_xlfn.IFNA(VLOOKUP(C9,BaseDatos[[#All],[Llave]:[Por Definir4]],13,0),"-")))</f>
        <v/>
      </c>
      <c r="G9" s="43" t="str">
        <f>IF(C9="","",IF(_xlfn.IFNA(VLOOKUP(C9,BaseDatos[[#All],[Llave]:[Objetivo Geográfico]],2,0),"No disponible en la Base de Datos")="","-",_xlfn.IFNA(VLOOKUP(C9,BaseDatos[[#All],[Llave]:[Objetivo Geográfico]],2,0),"No disponible en la Base de Datos")))</f>
        <v/>
      </c>
      <c r="H9" s="43" t="str">
        <f>IF(C9="","",IF(_xlfn.IFNA(VLOOKUP(C9,BaseDatos[[#All],[Llave]:[Objetivo Geográfico]],11,0),"No encontrado")="","-",_xlfn.IFNA(VLOOKUP(C9,BaseDatos[[#All],[Llave]:[Objetivo Geográfico]],11,0),"-")))</f>
        <v/>
      </c>
      <c r="I9" s="43" t="str">
        <f>IF(C9="","",IF(_xlfn.IFNA(VLOOKUP(C9,BaseDatos[[#All],[Llave]:[Objetivo Geográfico]],12,0),"No encontrado")="","-",_xlfn.IFNA(VLOOKUP(C9,BaseDatos[[#All],[Llave]:[Objetivo Geográfico]],12,0),"-")))</f>
        <v/>
      </c>
      <c r="J9" s="2" t="str">
        <f>IF(C9="","",IF(_xlfn.IFNA(VLOOKUP(C9,BaseDatos[[#All],[Llave]:[Por Definir4]],14,0),"No encontrado")="","-",_xlfn.IFNA(VLOOKUP(C9,BaseDatos[[#All],[Llave]:[Objetivo Geográfico]],14,0),"-")))</f>
        <v/>
      </c>
      <c r="K9" s="2" t="str">
        <f>IF(C9="","",IF(_xlfn.IFNA(VLOOKUP(C9,BaseDatos[[#All],[Llave]:[Por Definir4]],15,0),"No encontrado")="","-",_xlfn.IFNA(VLOOKUP(C9,BaseDatos[[#All],[Llave]:[Objetivo Geográfico]],15,0),"-")))</f>
        <v/>
      </c>
      <c r="L9" s="2" t="str">
        <f>IF(C9="","",IF(_xlfn.IFNA(VLOOKUP(C9,BaseDatos[[#All],[Llave]:[Por Definir4]],16,0),"No encontrado")="","-",_xlfn.IFNA(VLOOKUP(C9,BaseDatos[[#All],[Llave]:[Objetivo Geográfico]],16,0),"-")))</f>
        <v/>
      </c>
      <c r="M9" s="2" t="str">
        <f>IF(C9="","",IF(_xlfn.IFNA(VLOOKUP(C9,BaseDatos[[#All],[Llave]:[Por Definir4]],17,0),"No encontrado")="","-",_xlfn.IFNA(VLOOKUP(C9,BaseDatos[[#All],[Llave]:[Objetivo Geográfico]],17,0),"-")))</f>
        <v/>
      </c>
    </row>
    <row r="10" spans="1:13" x14ac:dyDescent="0.35">
      <c r="A10" s="44"/>
      <c r="B10" s="46"/>
      <c r="C10" s="44"/>
      <c r="D10" s="46"/>
      <c r="E10" s="43" t="str">
        <f>IF(C10="","",IF(_xlfn.IFNA(VLOOKUP(C10,BaseDatos[[#All],[Llave]:[Objetivo Geográfico]],6,0),"No encontrado")="","-",_xlfn.IFNA(VLOOKUP(C10,BaseDatos[[#All],[Llave]:[Objetivo Geográfico]],6,0),"-")))</f>
        <v/>
      </c>
      <c r="F10" s="45" t="str">
        <f>IF(C10="","",IF(_xlfn.IFNA(VLOOKUP(C10,BaseDatos[[#All],[Llave]:[Por Definir4]],13,0),"No encontrado")="","-",_xlfn.IFNA(VLOOKUP(C10,BaseDatos[[#All],[Llave]:[Por Definir4]],13,0),"-")))</f>
        <v/>
      </c>
      <c r="G10" s="43" t="str">
        <f>IF(C10="","",IF(_xlfn.IFNA(VLOOKUP(C10,BaseDatos[[#All],[Llave]:[Objetivo Geográfico]],2,0),"No disponible en la Base de Datos")="","-",_xlfn.IFNA(VLOOKUP(C10,BaseDatos[[#All],[Llave]:[Objetivo Geográfico]],2,0),"No disponible en la Base de Datos")))</f>
        <v/>
      </c>
      <c r="H10" s="43" t="str">
        <f>IF(C10="","",IF(_xlfn.IFNA(VLOOKUP(C10,BaseDatos[[#All],[Llave]:[Objetivo Geográfico]],11,0),"No encontrado")="","-",_xlfn.IFNA(VLOOKUP(C10,BaseDatos[[#All],[Llave]:[Objetivo Geográfico]],11,0),"-")))</f>
        <v/>
      </c>
      <c r="I10" s="43" t="str">
        <f>IF(C10="","",IF(_xlfn.IFNA(VLOOKUP(C10,BaseDatos[[#All],[Llave]:[Objetivo Geográfico]],12,0),"No encontrado")="","-",_xlfn.IFNA(VLOOKUP(C10,BaseDatos[[#All],[Llave]:[Objetivo Geográfico]],12,0),"-")))</f>
        <v/>
      </c>
      <c r="J10" s="2" t="str">
        <f>IF(C10="","",IF(_xlfn.IFNA(VLOOKUP(C10,BaseDatos[[#All],[Llave]:[Por Definir4]],14,0),"No encontrado")="","-",_xlfn.IFNA(VLOOKUP(C10,BaseDatos[[#All],[Llave]:[Objetivo Geográfico]],14,0),"-")))</f>
        <v/>
      </c>
      <c r="K10" s="2" t="str">
        <f>IF(C10="","",IF(_xlfn.IFNA(VLOOKUP(C10,BaseDatos[[#All],[Llave]:[Por Definir4]],15,0),"No encontrado")="","-",_xlfn.IFNA(VLOOKUP(C10,BaseDatos[[#All],[Llave]:[Objetivo Geográfico]],15,0),"-")))</f>
        <v/>
      </c>
      <c r="L10" s="2" t="str">
        <f>IF(C10="","",IF(_xlfn.IFNA(VLOOKUP(C10,BaseDatos[[#All],[Llave]:[Por Definir4]],16,0),"No encontrado")="","-",_xlfn.IFNA(VLOOKUP(C10,BaseDatos[[#All],[Llave]:[Objetivo Geográfico]],16,0),"-")))</f>
        <v/>
      </c>
      <c r="M10" s="2" t="str">
        <f>IF(C10="","",IF(_xlfn.IFNA(VLOOKUP(C10,BaseDatos[[#All],[Llave]:[Por Definir4]],17,0),"No encontrado")="","-",_xlfn.IFNA(VLOOKUP(C10,BaseDatos[[#All],[Llave]:[Objetivo Geográfico]],17,0),"-")))</f>
        <v/>
      </c>
    </row>
    <row r="11" spans="1:13" x14ac:dyDescent="0.35">
      <c r="A11" s="44"/>
      <c r="B11" s="46"/>
      <c r="C11" s="44"/>
      <c r="D11" s="46"/>
      <c r="E11" s="43" t="str">
        <f>IF(C11="","",IF(_xlfn.IFNA(VLOOKUP(C11,BaseDatos[[#All],[Llave]:[Objetivo Geográfico]],6,0),"No encontrado")="","-",_xlfn.IFNA(VLOOKUP(C11,BaseDatos[[#All],[Llave]:[Objetivo Geográfico]],6,0),"-")))</f>
        <v/>
      </c>
      <c r="F11" s="45" t="str">
        <f>IF(C11="","",IF(_xlfn.IFNA(VLOOKUP(C11,BaseDatos[[#All],[Llave]:[Por Definir4]],13,0),"No encontrado")="","-",_xlfn.IFNA(VLOOKUP(C11,BaseDatos[[#All],[Llave]:[Por Definir4]],13,0),"-")))</f>
        <v/>
      </c>
      <c r="G11" s="43" t="str">
        <f>IF(C11="","",IF(_xlfn.IFNA(VLOOKUP(C11,BaseDatos[[#All],[Llave]:[Objetivo Geográfico]],2,0),"No disponible en la Base de Datos")="","-",_xlfn.IFNA(VLOOKUP(C11,BaseDatos[[#All],[Llave]:[Objetivo Geográfico]],2,0),"No disponible en la Base de Datos")))</f>
        <v/>
      </c>
      <c r="H11" s="43" t="str">
        <f>IF(C11="","",IF(_xlfn.IFNA(VLOOKUP(C11,BaseDatos[[#All],[Llave]:[Objetivo Geográfico]],11,0),"No encontrado")="","-",_xlfn.IFNA(VLOOKUP(C11,BaseDatos[[#All],[Llave]:[Objetivo Geográfico]],11,0),"-")))</f>
        <v/>
      </c>
      <c r="I11" s="43" t="str">
        <f>IF(C11="","",IF(_xlfn.IFNA(VLOOKUP(C11,BaseDatos[[#All],[Llave]:[Objetivo Geográfico]],12,0),"No encontrado")="","-",_xlfn.IFNA(VLOOKUP(C11,BaseDatos[[#All],[Llave]:[Objetivo Geográfico]],12,0),"-")))</f>
        <v/>
      </c>
      <c r="J11" s="2" t="str">
        <f>IF(C11="","",IF(_xlfn.IFNA(VLOOKUP(C11,BaseDatos[[#All],[Llave]:[Por Definir4]],14,0),"No encontrado")="","-",_xlfn.IFNA(VLOOKUP(C11,BaseDatos[[#All],[Llave]:[Objetivo Geográfico]],14,0),"-")))</f>
        <v/>
      </c>
      <c r="K11" s="2" t="str">
        <f>IF(C11="","",IF(_xlfn.IFNA(VLOOKUP(C11,BaseDatos[[#All],[Llave]:[Por Definir4]],15,0),"No encontrado")="","-",_xlfn.IFNA(VLOOKUP(C11,BaseDatos[[#All],[Llave]:[Objetivo Geográfico]],15,0),"-")))</f>
        <v/>
      </c>
      <c r="L11" s="2" t="str">
        <f>IF(C11="","",IF(_xlfn.IFNA(VLOOKUP(C11,BaseDatos[[#All],[Llave]:[Por Definir4]],16,0),"No encontrado")="","-",_xlfn.IFNA(VLOOKUP(C11,BaseDatos[[#All],[Llave]:[Objetivo Geográfico]],16,0),"-")))</f>
        <v/>
      </c>
      <c r="M11" s="2" t="str">
        <f>IF(C11="","",IF(_xlfn.IFNA(VLOOKUP(C11,BaseDatos[[#All],[Llave]:[Por Definir4]],17,0),"No encontrado")="","-",_xlfn.IFNA(VLOOKUP(C11,BaseDatos[[#All],[Llave]:[Objetivo Geográfico]],17,0),"-")))</f>
        <v/>
      </c>
    </row>
    <row r="12" spans="1:13" x14ac:dyDescent="0.35">
      <c r="A12" s="44"/>
      <c r="B12" s="46"/>
      <c r="C12" s="44"/>
      <c r="D12" s="46"/>
      <c r="E12" s="43" t="str">
        <f>IF(C12="","",IF(_xlfn.IFNA(VLOOKUP(C12,BaseDatos[[#All],[Llave]:[Objetivo Geográfico]],6,0),"No encontrado")="","-",_xlfn.IFNA(VLOOKUP(C12,BaseDatos[[#All],[Llave]:[Objetivo Geográfico]],6,0),"-")))</f>
        <v/>
      </c>
      <c r="F12" s="45" t="str">
        <f>IF(C12="","",IF(_xlfn.IFNA(VLOOKUP(C12,BaseDatos[[#All],[Llave]:[Por Definir4]],13,0),"No encontrado")="","-",_xlfn.IFNA(VLOOKUP(C12,BaseDatos[[#All],[Llave]:[Por Definir4]],13,0),"-")))</f>
        <v/>
      </c>
      <c r="G12" s="43" t="str">
        <f>IF(C12="","",IF(_xlfn.IFNA(VLOOKUP(C12,BaseDatos[[#All],[Llave]:[Objetivo Geográfico]],2,0),"No disponible en la Base de Datos")="","-",_xlfn.IFNA(VLOOKUP(C12,BaseDatos[[#All],[Llave]:[Objetivo Geográfico]],2,0),"No disponible en la Base de Datos")))</f>
        <v/>
      </c>
      <c r="H12" s="43" t="str">
        <f>IF(C12="","",IF(_xlfn.IFNA(VLOOKUP(C12,BaseDatos[[#All],[Llave]:[Objetivo Geográfico]],11,0),"No encontrado")="","-",_xlfn.IFNA(VLOOKUP(C12,BaseDatos[[#All],[Llave]:[Objetivo Geográfico]],11,0),"-")))</f>
        <v/>
      </c>
      <c r="I12" s="43" t="str">
        <f>IF(C12="","",IF(_xlfn.IFNA(VLOOKUP(C12,BaseDatos[[#All],[Llave]:[Objetivo Geográfico]],12,0),"No encontrado")="","-",_xlfn.IFNA(VLOOKUP(C12,BaseDatos[[#All],[Llave]:[Objetivo Geográfico]],12,0),"-")))</f>
        <v/>
      </c>
      <c r="J12" s="2" t="str">
        <f>IF(C12="","",IF(_xlfn.IFNA(VLOOKUP(C12,BaseDatos[[#All],[Llave]:[Por Definir4]],14,0),"No encontrado")="","-",_xlfn.IFNA(VLOOKUP(C12,BaseDatos[[#All],[Llave]:[Objetivo Geográfico]],14,0),"-")))</f>
        <v/>
      </c>
      <c r="K12" s="2" t="str">
        <f>IF(C12="","",IF(_xlfn.IFNA(VLOOKUP(C12,BaseDatos[[#All],[Llave]:[Por Definir4]],15,0),"No encontrado")="","-",_xlfn.IFNA(VLOOKUP(C12,BaseDatos[[#All],[Llave]:[Objetivo Geográfico]],15,0),"-")))</f>
        <v/>
      </c>
      <c r="L12" s="2" t="str">
        <f>IF(C12="","",IF(_xlfn.IFNA(VLOOKUP(C12,BaseDatos[[#All],[Llave]:[Por Definir4]],16,0),"No encontrado")="","-",_xlfn.IFNA(VLOOKUP(C12,BaseDatos[[#All],[Llave]:[Objetivo Geográfico]],16,0),"-")))</f>
        <v/>
      </c>
      <c r="M12" s="2" t="str">
        <f>IF(C12="","",IF(_xlfn.IFNA(VLOOKUP(C12,BaseDatos[[#All],[Llave]:[Por Definir4]],17,0),"No encontrado")="","-",_xlfn.IFNA(VLOOKUP(C12,BaseDatos[[#All],[Llave]:[Objetivo Geográfico]],17,0),"-")))</f>
        <v/>
      </c>
    </row>
    <row r="13" spans="1:13" x14ac:dyDescent="0.35">
      <c r="A13" s="44"/>
      <c r="B13" s="46"/>
      <c r="C13" s="44"/>
      <c r="D13" s="46"/>
      <c r="E13" s="43" t="str">
        <f>IF(C13="","",IF(_xlfn.IFNA(VLOOKUP(C13,BaseDatos[[#All],[Llave]:[Objetivo Geográfico]],6,0),"No encontrado")="","-",_xlfn.IFNA(VLOOKUP(C13,BaseDatos[[#All],[Llave]:[Objetivo Geográfico]],6,0),"-")))</f>
        <v/>
      </c>
      <c r="F13" s="45" t="str">
        <f>IF(C13="","",IF(_xlfn.IFNA(VLOOKUP(C13,BaseDatos[[#All],[Llave]:[Por Definir4]],13,0),"No encontrado")="","-",_xlfn.IFNA(VLOOKUP(C13,BaseDatos[[#All],[Llave]:[Por Definir4]],13,0),"-")))</f>
        <v/>
      </c>
      <c r="G13" s="43" t="str">
        <f>IF(C13="","",IF(_xlfn.IFNA(VLOOKUP(C13,BaseDatos[[#All],[Llave]:[Objetivo Geográfico]],2,0),"No disponible en la Base de Datos")="","-",_xlfn.IFNA(VLOOKUP(C13,BaseDatos[[#All],[Llave]:[Objetivo Geográfico]],2,0),"No disponible en la Base de Datos")))</f>
        <v/>
      </c>
      <c r="H13" s="43" t="str">
        <f>IF(C13="","",IF(_xlfn.IFNA(VLOOKUP(C13,BaseDatos[[#All],[Llave]:[Objetivo Geográfico]],11,0),"No encontrado")="","-",_xlfn.IFNA(VLOOKUP(C13,BaseDatos[[#All],[Llave]:[Objetivo Geográfico]],11,0),"-")))</f>
        <v/>
      </c>
      <c r="I13" s="43" t="str">
        <f>IF(C13="","",IF(_xlfn.IFNA(VLOOKUP(C13,BaseDatos[[#All],[Llave]:[Objetivo Geográfico]],12,0),"No encontrado")="","-",_xlfn.IFNA(VLOOKUP(C13,BaseDatos[[#All],[Llave]:[Objetivo Geográfico]],12,0),"-")))</f>
        <v/>
      </c>
      <c r="J13" s="2" t="str">
        <f>IF(C13="","",IF(_xlfn.IFNA(VLOOKUP(C13,BaseDatos[[#All],[Llave]:[Por Definir4]],14,0),"No encontrado")="","-",_xlfn.IFNA(VLOOKUP(C13,BaseDatos[[#All],[Llave]:[Objetivo Geográfico]],14,0),"-")))</f>
        <v/>
      </c>
      <c r="K13" s="2" t="str">
        <f>IF(C13="","",IF(_xlfn.IFNA(VLOOKUP(C13,BaseDatos[[#All],[Llave]:[Por Definir4]],15,0),"No encontrado")="","-",_xlfn.IFNA(VLOOKUP(C13,BaseDatos[[#All],[Llave]:[Objetivo Geográfico]],15,0),"-")))</f>
        <v/>
      </c>
      <c r="L13" s="2" t="str">
        <f>IF(C13="","",IF(_xlfn.IFNA(VLOOKUP(C13,BaseDatos[[#All],[Llave]:[Por Definir4]],16,0),"No encontrado")="","-",_xlfn.IFNA(VLOOKUP(C13,BaseDatos[[#All],[Llave]:[Objetivo Geográfico]],16,0),"-")))</f>
        <v/>
      </c>
      <c r="M13" s="2" t="str">
        <f>IF(C13="","",IF(_xlfn.IFNA(VLOOKUP(C13,BaseDatos[[#All],[Llave]:[Por Definir4]],17,0),"No encontrado")="","-",_xlfn.IFNA(VLOOKUP(C13,BaseDatos[[#All],[Llave]:[Objetivo Geográfico]],17,0),"-")))</f>
        <v/>
      </c>
    </row>
    <row r="14" spans="1:13" x14ac:dyDescent="0.35">
      <c r="A14" s="44"/>
      <c r="B14" s="46"/>
      <c r="C14" s="44"/>
      <c r="D14" s="46"/>
      <c r="E14" s="43" t="str">
        <f>IF(C14="","",IF(_xlfn.IFNA(VLOOKUP(C14,BaseDatos[[#All],[Llave]:[Objetivo Geográfico]],6,0),"No encontrado")="","-",_xlfn.IFNA(VLOOKUP(C14,BaseDatos[[#All],[Llave]:[Objetivo Geográfico]],6,0),"-")))</f>
        <v/>
      </c>
      <c r="F14" s="45" t="str">
        <f>IF(C14="","",IF(_xlfn.IFNA(VLOOKUP(C14,BaseDatos[[#All],[Llave]:[Por Definir4]],13,0),"No encontrado")="","-",_xlfn.IFNA(VLOOKUP(C14,BaseDatos[[#All],[Llave]:[Por Definir4]],13,0),"-")))</f>
        <v/>
      </c>
      <c r="G14" s="43" t="str">
        <f>IF(C14="","",IF(_xlfn.IFNA(VLOOKUP(C14,BaseDatos[[#All],[Llave]:[Objetivo Geográfico]],2,0),"No disponible en la Base de Datos")="","-",_xlfn.IFNA(VLOOKUP(C14,BaseDatos[[#All],[Llave]:[Objetivo Geográfico]],2,0),"No disponible en la Base de Datos")))</f>
        <v/>
      </c>
      <c r="H14" s="43" t="str">
        <f>IF(C14="","",IF(_xlfn.IFNA(VLOOKUP(C14,BaseDatos[[#All],[Llave]:[Objetivo Geográfico]],11,0),"No encontrado")="","-",_xlfn.IFNA(VLOOKUP(C14,BaseDatos[[#All],[Llave]:[Objetivo Geográfico]],11,0),"-")))</f>
        <v/>
      </c>
      <c r="I14" s="43" t="str">
        <f>IF(C14="","",IF(_xlfn.IFNA(VLOOKUP(C14,BaseDatos[[#All],[Llave]:[Objetivo Geográfico]],12,0),"No encontrado")="","-",_xlfn.IFNA(VLOOKUP(C14,BaseDatos[[#All],[Llave]:[Objetivo Geográfico]],12,0),"-")))</f>
        <v/>
      </c>
      <c r="J14" s="2" t="str">
        <f>IF(C14="","",IF(_xlfn.IFNA(VLOOKUP(C14,BaseDatos[[#All],[Llave]:[Por Definir4]],14,0),"No encontrado")="","-",_xlfn.IFNA(VLOOKUP(C14,BaseDatos[[#All],[Llave]:[Objetivo Geográfico]],14,0),"-")))</f>
        <v/>
      </c>
      <c r="K14" s="2" t="str">
        <f>IF(C14="","",IF(_xlfn.IFNA(VLOOKUP(C14,BaseDatos[[#All],[Llave]:[Por Definir4]],15,0),"No encontrado")="","-",_xlfn.IFNA(VLOOKUP(C14,BaseDatos[[#All],[Llave]:[Objetivo Geográfico]],15,0),"-")))</f>
        <v/>
      </c>
      <c r="L14" s="2" t="str">
        <f>IF(C14="","",IF(_xlfn.IFNA(VLOOKUP(C14,BaseDatos[[#All],[Llave]:[Por Definir4]],16,0),"No encontrado")="","-",_xlfn.IFNA(VLOOKUP(C14,BaseDatos[[#All],[Llave]:[Objetivo Geográfico]],16,0),"-")))</f>
        <v/>
      </c>
      <c r="M14" s="2" t="str">
        <f>IF(C14="","",IF(_xlfn.IFNA(VLOOKUP(C14,BaseDatos[[#All],[Llave]:[Por Definir4]],17,0),"No encontrado")="","-",_xlfn.IFNA(VLOOKUP(C14,BaseDatos[[#All],[Llave]:[Objetivo Geográfico]],17,0),"-")))</f>
        <v/>
      </c>
    </row>
    <row r="15" spans="1:13" x14ac:dyDescent="0.35">
      <c r="A15" s="44"/>
      <c r="B15" s="46"/>
      <c r="C15" s="44"/>
      <c r="D15" s="46"/>
      <c r="E15" s="43" t="str">
        <f>IF(C15="","",IF(_xlfn.IFNA(VLOOKUP(C15,BaseDatos[[#All],[Llave]:[Objetivo Geográfico]],6,0),"No encontrado")="","-",_xlfn.IFNA(VLOOKUP(C15,BaseDatos[[#All],[Llave]:[Objetivo Geográfico]],6,0),"-")))</f>
        <v/>
      </c>
      <c r="F15" s="45" t="str">
        <f>IF(C15="","",IF(_xlfn.IFNA(VLOOKUP(C15,BaseDatos[[#All],[Llave]:[Por Definir4]],13,0),"No encontrado")="","-",_xlfn.IFNA(VLOOKUP(C15,BaseDatos[[#All],[Llave]:[Por Definir4]],13,0),"-")))</f>
        <v/>
      </c>
      <c r="G15" s="43" t="str">
        <f>IF(C15="","",IF(_xlfn.IFNA(VLOOKUP(C15,BaseDatos[[#All],[Llave]:[Objetivo Geográfico]],2,0),"No disponible en la Base de Datos")="","-",_xlfn.IFNA(VLOOKUP(C15,BaseDatos[[#All],[Llave]:[Objetivo Geográfico]],2,0),"No disponible en la Base de Datos")))</f>
        <v/>
      </c>
      <c r="H15" s="43" t="str">
        <f>IF(C15="","",IF(_xlfn.IFNA(VLOOKUP(C15,BaseDatos[[#All],[Llave]:[Objetivo Geográfico]],11,0),"No encontrado")="","-",_xlfn.IFNA(VLOOKUP(C15,BaseDatos[[#All],[Llave]:[Objetivo Geográfico]],11,0),"-")))</f>
        <v/>
      </c>
      <c r="I15" s="43" t="str">
        <f>IF(C15="","",IF(_xlfn.IFNA(VLOOKUP(C15,BaseDatos[[#All],[Llave]:[Objetivo Geográfico]],12,0),"No encontrado")="","-",_xlfn.IFNA(VLOOKUP(C15,BaseDatos[[#All],[Llave]:[Objetivo Geográfico]],12,0),"-")))</f>
        <v/>
      </c>
      <c r="J15" s="2" t="str">
        <f>IF(C15="","",IF(_xlfn.IFNA(VLOOKUP(C15,BaseDatos[[#All],[Llave]:[Por Definir4]],14,0),"No encontrado")="","-",_xlfn.IFNA(VLOOKUP(C15,BaseDatos[[#All],[Llave]:[Objetivo Geográfico]],14,0),"-")))</f>
        <v/>
      </c>
      <c r="K15" s="2" t="str">
        <f>IF(C15="","",IF(_xlfn.IFNA(VLOOKUP(C15,BaseDatos[[#All],[Llave]:[Por Definir4]],15,0),"No encontrado")="","-",_xlfn.IFNA(VLOOKUP(C15,BaseDatos[[#All],[Llave]:[Objetivo Geográfico]],15,0),"-")))</f>
        <v/>
      </c>
      <c r="L15" s="2" t="str">
        <f>IF(C15="","",IF(_xlfn.IFNA(VLOOKUP(C15,BaseDatos[[#All],[Llave]:[Por Definir4]],16,0),"No encontrado")="","-",_xlfn.IFNA(VLOOKUP(C15,BaseDatos[[#All],[Llave]:[Objetivo Geográfico]],16,0),"-")))</f>
        <v/>
      </c>
      <c r="M15" s="2" t="str">
        <f>IF(C15="","",IF(_xlfn.IFNA(VLOOKUP(C15,BaseDatos[[#All],[Llave]:[Por Definir4]],17,0),"No encontrado")="","-",_xlfn.IFNA(VLOOKUP(C15,BaseDatos[[#All],[Llave]:[Objetivo Geográfico]],17,0),"-")))</f>
        <v/>
      </c>
    </row>
    <row r="16" spans="1:13" x14ac:dyDescent="0.35">
      <c r="A16" s="44"/>
      <c r="B16" s="46"/>
      <c r="C16" s="44"/>
      <c r="D16" s="46"/>
      <c r="E16" s="43" t="str">
        <f>IF(C16="","",IF(_xlfn.IFNA(VLOOKUP(C16,BaseDatos[[#All],[Llave]:[Objetivo Geográfico]],6,0),"No encontrado")="","-",_xlfn.IFNA(VLOOKUP(C16,BaseDatos[[#All],[Llave]:[Objetivo Geográfico]],6,0),"-")))</f>
        <v/>
      </c>
      <c r="F16" s="45" t="str">
        <f>IF(C16="","",IF(_xlfn.IFNA(VLOOKUP(C16,BaseDatos[[#All],[Llave]:[Por Definir4]],13,0),"No encontrado")="","-",_xlfn.IFNA(VLOOKUP(C16,BaseDatos[[#All],[Llave]:[Por Definir4]],13,0),"-")))</f>
        <v/>
      </c>
      <c r="G16" s="43" t="str">
        <f>IF(C16="","",IF(_xlfn.IFNA(VLOOKUP(C16,BaseDatos[[#All],[Llave]:[Objetivo Geográfico]],2,0),"No disponible en la Base de Datos")="","-",_xlfn.IFNA(VLOOKUP(C16,BaseDatos[[#All],[Llave]:[Objetivo Geográfico]],2,0),"No disponible en la Base de Datos")))</f>
        <v/>
      </c>
      <c r="H16" s="43" t="str">
        <f>IF(C16="","",IF(_xlfn.IFNA(VLOOKUP(C16,BaseDatos[[#All],[Llave]:[Objetivo Geográfico]],11,0),"No encontrado")="","-",_xlfn.IFNA(VLOOKUP(C16,BaseDatos[[#All],[Llave]:[Objetivo Geográfico]],11,0),"-")))</f>
        <v/>
      </c>
      <c r="I16" s="43" t="str">
        <f>IF(C16="","",IF(_xlfn.IFNA(VLOOKUP(C16,BaseDatos[[#All],[Llave]:[Objetivo Geográfico]],12,0),"No encontrado")="","-",_xlfn.IFNA(VLOOKUP(C16,BaseDatos[[#All],[Llave]:[Objetivo Geográfico]],12,0),"-")))</f>
        <v/>
      </c>
      <c r="J16" s="2" t="str">
        <f>IF(C16="","",IF(_xlfn.IFNA(VLOOKUP(C16,BaseDatos[[#All],[Llave]:[Por Definir4]],14,0),"No encontrado")="","-",_xlfn.IFNA(VLOOKUP(C16,BaseDatos[[#All],[Llave]:[Objetivo Geográfico]],14,0),"-")))</f>
        <v/>
      </c>
      <c r="K16" s="2" t="str">
        <f>IF(C16="","",IF(_xlfn.IFNA(VLOOKUP(C16,BaseDatos[[#All],[Llave]:[Por Definir4]],15,0),"No encontrado")="","-",_xlfn.IFNA(VLOOKUP(C16,BaseDatos[[#All],[Llave]:[Objetivo Geográfico]],15,0),"-")))</f>
        <v/>
      </c>
      <c r="L16" s="2" t="str">
        <f>IF(C16="","",IF(_xlfn.IFNA(VLOOKUP(C16,BaseDatos[[#All],[Llave]:[Por Definir4]],16,0),"No encontrado")="","-",_xlfn.IFNA(VLOOKUP(C16,BaseDatos[[#All],[Llave]:[Objetivo Geográfico]],16,0),"-")))</f>
        <v/>
      </c>
      <c r="M16" s="2" t="str">
        <f>IF(C16="","",IF(_xlfn.IFNA(VLOOKUP(C16,BaseDatos[[#All],[Llave]:[Por Definir4]],17,0),"No encontrado")="","-",_xlfn.IFNA(VLOOKUP(C16,BaseDatos[[#All],[Llave]:[Objetivo Geográfico]],17,0),"-")))</f>
        <v/>
      </c>
    </row>
    <row r="17" spans="1:13" x14ac:dyDescent="0.35">
      <c r="A17" s="44"/>
      <c r="B17" s="46"/>
      <c r="C17" s="44"/>
      <c r="D17" s="46"/>
      <c r="E17" s="43" t="str">
        <f>IF(C17="","",IF(_xlfn.IFNA(VLOOKUP(C17,BaseDatos[[#All],[Llave]:[Objetivo Geográfico]],6,0),"No encontrado")="","-",_xlfn.IFNA(VLOOKUP(C17,BaseDatos[[#All],[Llave]:[Objetivo Geográfico]],6,0),"-")))</f>
        <v/>
      </c>
      <c r="F17" s="45" t="str">
        <f>IF(C17="","",IF(_xlfn.IFNA(VLOOKUP(C17,BaseDatos[[#All],[Llave]:[Por Definir4]],13,0),"No encontrado")="","-",_xlfn.IFNA(VLOOKUP(C17,BaseDatos[[#All],[Llave]:[Por Definir4]],13,0),"-")))</f>
        <v/>
      </c>
      <c r="G17" s="43" t="str">
        <f>IF(C17="","",IF(_xlfn.IFNA(VLOOKUP(C17,BaseDatos[[#All],[Llave]:[Objetivo Geográfico]],2,0),"No disponible en la Base de Datos")="","-",_xlfn.IFNA(VLOOKUP(C17,BaseDatos[[#All],[Llave]:[Objetivo Geográfico]],2,0),"No disponible en la Base de Datos")))</f>
        <v/>
      </c>
      <c r="H17" s="43" t="str">
        <f>IF(C17="","",IF(_xlfn.IFNA(VLOOKUP(C17,BaseDatos[[#All],[Llave]:[Objetivo Geográfico]],11,0),"No encontrado")="","-",_xlfn.IFNA(VLOOKUP(C17,BaseDatos[[#All],[Llave]:[Objetivo Geográfico]],11,0),"-")))</f>
        <v/>
      </c>
      <c r="I17" s="43" t="str">
        <f>IF(C17="","",IF(_xlfn.IFNA(VLOOKUP(C17,BaseDatos[[#All],[Llave]:[Objetivo Geográfico]],12,0),"No encontrado")="","-",_xlfn.IFNA(VLOOKUP(C17,BaseDatos[[#All],[Llave]:[Objetivo Geográfico]],12,0),"-")))</f>
        <v/>
      </c>
      <c r="J17" s="2" t="str">
        <f>IF(C17="","",IF(_xlfn.IFNA(VLOOKUP(C17,BaseDatos[[#All],[Llave]:[Por Definir4]],14,0),"No encontrado")="","-",_xlfn.IFNA(VLOOKUP(C17,BaseDatos[[#All],[Llave]:[Objetivo Geográfico]],14,0),"-")))</f>
        <v/>
      </c>
      <c r="K17" s="2" t="str">
        <f>IF(C17="","",IF(_xlfn.IFNA(VLOOKUP(C17,BaseDatos[[#All],[Llave]:[Por Definir4]],15,0),"No encontrado")="","-",_xlfn.IFNA(VLOOKUP(C17,BaseDatos[[#All],[Llave]:[Objetivo Geográfico]],15,0),"-")))</f>
        <v/>
      </c>
      <c r="L17" s="2" t="str">
        <f>IF(C17="","",IF(_xlfn.IFNA(VLOOKUP(C17,BaseDatos[[#All],[Llave]:[Por Definir4]],16,0),"No encontrado")="","-",_xlfn.IFNA(VLOOKUP(C17,BaseDatos[[#All],[Llave]:[Objetivo Geográfico]],16,0),"-")))</f>
        <v/>
      </c>
      <c r="M17" s="2" t="str">
        <f>IF(C17="","",IF(_xlfn.IFNA(VLOOKUP(C17,BaseDatos[[#All],[Llave]:[Por Definir4]],17,0),"No encontrado")="","-",_xlfn.IFNA(VLOOKUP(C17,BaseDatos[[#All],[Llave]:[Objetivo Geográfico]],17,0),"-")))</f>
        <v/>
      </c>
    </row>
    <row r="18" spans="1:13" x14ac:dyDescent="0.35">
      <c r="A18" s="44"/>
      <c r="B18" s="46"/>
      <c r="C18" s="44"/>
      <c r="D18" s="46"/>
      <c r="E18" s="43" t="str">
        <f>IF(C18="","",IF(_xlfn.IFNA(VLOOKUP(C18,BaseDatos[[#All],[Llave]:[Objetivo Geográfico]],6,0),"No encontrado")="","-",_xlfn.IFNA(VLOOKUP(C18,BaseDatos[[#All],[Llave]:[Objetivo Geográfico]],6,0),"-")))</f>
        <v/>
      </c>
      <c r="F18" s="45" t="str">
        <f>IF(C18="","",IF(_xlfn.IFNA(VLOOKUP(C18,BaseDatos[[#All],[Llave]:[Por Definir4]],13,0),"No encontrado")="","-",_xlfn.IFNA(VLOOKUP(C18,BaseDatos[[#All],[Llave]:[Por Definir4]],13,0),"-")))</f>
        <v/>
      </c>
      <c r="G18" s="43" t="str">
        <f>IF(C18="","",IF(_xlfn.IFNA(VLOOKUP(C18,BaseDatos[[#All],[Llave]:[Objetivo Geográfico]],2,0),"No disponible en la Base de Datos")="","-",_xlfn.IFNA(VLOOKUP(C18,BaseDatos[[#All],[Llave]:[Objetivo Geográfico]],2,0),"No disponible en la Base de Datos")))</f>
        <v/>
      </c>
      <c r="H18" s="43" t="str">
        <f>IF(C18="","",IF(_xlfn.IFNA(VLOOKUP(C18,BaseDatos[[#All],[Llave]:[Objetivo Geográfico]],11,0),"No encontrado")="","-",_xlfn.IFNA(VLOOKUP(C18,BaseDatos[[#All],[Llave]:[Objetivo Geográfico]],11,0),"-")))</f>
        <v/>
      </c>
      <c r="I18" s="43" t="str">
        <f>IF(C18="","",IF(_xlfn.IFNA(VLOOKUP(C18,BaseDatos[[#All],[Llave]:[Objetivo Geográfico]],12,0),"No encontrado")="","-",_xlfn.IFNA(VLOOKUP(C18,BaseDatos[[#All],[Llave]:[Objetivo Geográfico]],12,0),"-")))</f>
        <v/>
      </c>
      <c r="J18" s="2" t="str">
        <f>IF(C18="","",IF(_xlfn.IFNA(VLOOKUP(C18,BaseDatos[[#All],[Llave]:[Por Definir4]],14,0),"No encontrado")="","-",_xlfn.IFNA(VLOOKUP(C18,BaseDatos[[#All],[Llave]:[Objetivo Geográfico]],14,0),"-")))</f>
        <v/>
      </c>
      <c r="K18" s="2" t="str">
        <f>IF(C18="","",IF(_xlfn.IFNA(VLOOKUP(C18,BaseDatos[[#All],[Llave]:[Por Definir4]],15,0),"No encontrado")="","-",_xlfn.IFNA(VLOOKUP(C18,BaseDatos[[#All],[Llave]:[Objetivo Geográfico]],15,0),"-")))</f>
        <v/>
      </c>
      <c r="L18" s="2" t="str">
        <f>IF(C18="","",IF(_xlfn.IFNA(VLOOKUP(C18,BaseDatos[[#All],[Llave]:[Por Definir4]],16,0),"No encontrado")="","-",_xlfn.IFNA(VLOOKUP(C18,BaseDatos[[#All],[Llave]:[Objetivo Geográfico]],16,0),"-")))</f>
        <v/>
      </c>
      <c r="M18" s="2" t="str">
        <f>IF(C18="","",IF(_xlfn.IFNA(VLOOKUP(C18,BaseDatos[[#All],[Llave]:[Por Definir4]],17,0),"No encontrado")="","-",_xlfn.IFNA(VLOOKUP(C18,BaseDatos[[#All],[Llave]:[Objetivo Geográfico]],17,0),"-")))</f>
        <v/>
      </c>
    </row>
    <row r="19" spans="1:13" x14ac:dyDescent="0.35">
      <c r="A19" s="44"/>
      <c r="B19" s="46"/>
      <c r="C19" s="44"/>
      <c r="D19" s="46"/>
      <c r="E19" s="43" t="str">
        <f>IF(C19="","",IF(_xlfn.IFNA(VLOOKUP(C19,BaseDatos[[#All],[Llave]:[Objetivo Geográfico]],6,0),"No encontrado")="","-",_xlfn.IFNA(VLOOKUP(C19,BaseDatos[[#All],[Llave]:[Objetivo Geográfico]],6,0),"-")))</f>
        <v/>
      </c>
      <c r="F19" s="45" t="str">
        <f>IF(C19="","",IF(_xlfn.IFNA(VLOOKUP(C19,BaseDatos[[#All],[Llave]:[Por Definir4]],13,0),"No encontrado")="","-",_xlfn.IFNA(VLOOKUP(C19,BaseDatos[[#All],[Llave]:[Por Definir4]],13,0),"-")))</f>
        <v/>
      </c>
      <c r="G19" s="43" t="str">
        <f>IF(C19="","",IF(_xlfn.IFNA(VLOOKUP(C19,BaseDatos[[#All],[Llave]:[Objetivo Geográfico]],2,0),"No disponible en la Base de Datos")="","-",_xlfn.IFNA(VLOOKUP(C19,BaseDatos[[#All],[Llave]:[Objetivo Geográfico]],2,0),"No disponible en la Base de Datos")))</f>
        <v/>
      </c>
      <c r="H19" s="43" t="str">
        <f>IF(C19="","",IF(_xlfn.IFNA(VLOOKUP(C19,BaseDatos[[#All],[Llave]:[Objetivo Geográfico]],11,0),"No encontrado")="","-",_xlfn.IFNA(VLOOKUP(C19,BaseDatos[[#All],[Llave]:[Objetivo Geográfico]],11,0),"-")))</f>
        <v/>
      </c>
      <c r="I19" s="43" t="str">
        <f>IF(C19="","",IF(_xlfn.IFNA(VLOOKUP(C19,BaseDatos[[#All],[Llave]:[Objetivo Geográfico]],12,0),"No encontrado")="","-",_xlfn.IFNA(VLOOKUP(C19,BaseDatos[[#All],[Llave]:[Objetivo Geográfico]],12,0),"-")))</f>
        <v/>
      </c>
      <c r="J19" s="2" t="str">
        <f>IF(C19="","",IF(_xlfn.IFNA(VLOOKUP(C19,BaseDatos[[#All],[Llave]:[Por Definir4]],14,0),"No encontrado")="","-",_xlfn.IFNA(VLOOKUP(C19,BaseDatos[[#All],[Llave]:[Objetivo Geográfico]],14,0),"-")))</f>
        <v/>
      </c>
      <c r="K19" s="2" t="str">
        <f>IF(C19="","",IF(_xlfn.IFNA(VLOOKUP(C19,BaseDatos[[#All],[Llave]:[Por Definir4]],15,0),"No encontrado")="","-",_xlfn.IFNA(VLOOKUP(C19,BaseDatos[[#All],[Llave]:[Objetivo Geográfico]],15,0),"-")))</f>
        <v/>
      </c>
      <c r="L19" s="2" t="str">
        <f>IF(C19="","",IF(_xlfn.IFNA(VLOOKUP(C19,BaseDatos[[#All],[Llave]:[Por Definir4]],16,0),"No encontrado")="","-",_xlfn.IFNA(VLOOKUP(C19,BaseDatos[[#All],[Llave]:[Objetivo Geográfico]],16,0),"-")))</f>
        <v/>
      </c>
      <c r="M19" s="2" t="str">
        <f>IF(C19="","",IF(_xlfn.IFNA(VLOOKUP(C19,BaseDatos[[#All],[Llave]:[Por Definir4]],17,0),"No encontrado")="","-",_xlfn.IFNA(VLOOKUP(C19,BaseDatos[[#All],[Llave]:[Objetivo Geográfico]],17,0),"-")))</f>
        <v/>
      </c>
    </row>
    <row r="20" spans="1:13" x14ac:dyDescent="0.35">
      <c r="A20" s="44"/>
      <c r="B20" s="46"/>
      <c r="C20" s="44"/>
      <c r="D20" s="46"/>
      <c r="E20" s="43" t="str">
        <f>IF(C20="","",IF(_xlfn.IFNA(VLOOKUP(C20,BaseDatos[[#All],[Llave]:[Objetivo Geográfico]],6,0),"No encontrado")="","-",_xlfn.IFNA(VLOOKUP(C20,BaseDatos[[#All],[Llave]:[Objetivo Geográfico]],6,0),"-")))</f>
        <v/>
      </c>
      <c r="F20" s="45" t="str">
        <f>IF(C20="","",IF(_xlfn.IFNA(VLOOKUP(C20,BaseDatos[[#All],[Llave]:[Por Definir4]],13,0),"No encontrado")="","-",_xlfn.IFNA(VLOOKUP(C20,BaseDatos[[#All],[Llave]:[Por Definir4]],13,0),"-")))</f>
        <v/>
      </c>
      <c r="G20" s="43" t="str">
        <f>IF(C20="","",IF(_xlfn.IFNA(VLOOKUP(C20,BaseDatos[[#All],[Llave]:[Objetivo Geográfico]],2,0),"No disponible en la Base de Datos")="","-",_xlfn.IFNA(VLOOKUP(C20,BaseDatos[[#All],[Llave]:[Objetivo Geográfico]],2,0),"No disponible en la Base de Datos")))</f>
        <v/>
      </c>
      <c r="H20" s="43" t="str">
        <f>IF(C20="","",IF(_xlfn.IFNA(VLOOKUP(C20,BaseDatos[[#All],[Llave]:[Objetivo Geográfico]],11,0),"No encontrado")="","-",_xlfn.IFNA(VLOOKUP(C20,BaseDatos[[#All],[Llave]:[Objetivo Geográfico]],11,0),"-")))</f>
        <v/>
      </c>
      <c r="I20" s="43" t="str">
        <f>IF(C20="","",IF(_xlfn.IFNA(VLOOKUP(C20,BaseDatos[[#All],[Llave]:[Objetivo Geográfico]],12,0),"No encontrado")="","-",_xlfn.IFNA(VLOOKUP(C20,BaseDatos[[#All],[Llave]:[Objetivo Geográfico]],12,0),"-")))</f>
        <v/>
      </c>
      <c r="J20" s="2" t="str">
        <f>IF(C20="","",IF(_xlfn.IFNA(VLOOKUP(C20,BaseDatos[[#All],[Llave]:[Por Definir4]],14,0),"No encontrado")="","-",_xlfn.IFNA(VLOOKUP(C20,BaseDatos[[#All],[Llave]:[Objetivo Geográfico]],14,0),"-")))</f>
        <v/>
      </c>
      <c r="K20" s="2" t="str">
        <f>IF(C20="","",IF(_xlfn.IFNA(VLOOKUP(C20,BaseDatos[[#All],[Llave]:[Por Definir4]],15,0),"No encontrado")="","-",_xlfn.IFNA(VLOOKUP(C20,BaseDatos[[#All],[Llave]:[Objetivo Geográfico]],15,0),"-")))</f>
        <v/>
      </c>
      <c r="L20" s="2" t="str">
        <f>IF(C20="","",IF(_xlfn.IFNA(VLOOKUP(C20,BaseDatos[[#All],[Llave]:[Por Definir4]],16,0),"No encontrado")="","-",_xlfn.IFNA(VLOOKUP(C20,BaseDatos[[#All],[Llave]:[Objetivo Geográfico]],16,0),"-")))</f>
        <v/>
      </c>
      <c r="M20" s="2" t="str">
        <f>IF(C20="","",IF(_xlfn.IFNA(VLOOKUP(C20,BaseDatos[[#All],[Llave]:[Por Definir4]],17,0),"No encontrado")="","-",_xlfn.IFNA(VLOOKUP(C20,BaseDatos[[#All],[Llave]:[Objetivo Geográfico]],17,0),"-")))</f>
        <v/>
      </c>
    </row>
    <row r="21" spans="1:13" x14ac:dyDescent="0.35">
      <c r="A21" s="44"/>
      <c r="B21" s="46"/>
      <c r="C21" s="44" t="s">
        <v>337</v>
      </c>
      <c r="D21" s="46"/>
      <c r="E21" s="43" t="str">
        <f>IF(C21="","",IF(_xlfn.IFNA(VLOOKUP(C21,BaseDatos[[#All],[Llave]:[Objetivo Geográfico]],6,0),"No encontrado")="","-",_xlfn.IFNA(VLOOKUP(C21,BaseDatos[[#All],[Llave]:[Objetivo Geográfico]],6,0),"-")))</f>
        <v/>
      </c>
      <c r="F21" s="45" t="str">
        <f>IF(C21="","",IF(_xlfn.IFNA(VLOOKUP(C21,BaseDatos[[#All],[Llave]:[Por Definir4]],13,0),"No encontrado")="","-",_xlfn.IFNA(VLOOKUP(C21,BaseDatos[[#All],[Llave]:[Por Definir4]],13,0),"-")))</f>
        <v/>
      </c>
      <c r="G21" s="43" t="str">
        <f>IF(C21="","",IF(_xlfn.IFNA(VLOOKUP(C21,BaseDatos[[#All],[Llave]:[Objetivo Geográfico]],2,0),"No disponible en la Base de Datos")="","-",_xlfn.IFNA(VLOOKUP(C21,BaseDatos[[#All],[Llave]:[Objetivo Geográfico]],2,0),"No disponible en la Base de Datos")))</f>
        <v/>
      </c>
      <c r="H21" s="43" t="str">
        <f>IF(C21="","",IF(_xlfn.IFNA(VLOOKUP(C21,BaseDatos[[#All],[Llave]:[Objetivo Geográfico]],11,0),"No encontrado")="","-",_xlfn.IFNA(VLOOKUP(C21,BaseDatos[[#All],[Llave]:[Objetivo Geográfico]],11,0),"-")))</f>
        <v/>
      </c>
      <c r="I21" s="43" t="str">
        <f>IF(C21="","",IF(_xlfn.IFNA(VLOOKUP(C21,BaseDatos[[#All],[Llave]:[Objetivo Geográfico]],12,0),"No encontrado")="","-",_xlfn.IFNA(VLOOKUP(C21,BaseDatos[[#All],[Llave]:[Objetivo Geográfico]],12,0),"-")))</f>
        <v/>
      </c>
      <c r="J21" s="2" t="str">
        <f>IF(C21="","",IF(_xlfn.IFNA(VLOOKUP(C21,BaseDatos[[#All],[Llave]:[Por Definir4]],14,0),"No encontrado")="","-",_xlfn.IFNA(VLOOKUP(C21,BaseDatos[[#All],[Llave]:[Objetivo Geográfico]],14,0),"-")))</f>
        <v/>
      </c>
      <c r="K21" s="2" t="str">
        <f>IF(C21="","",IF(_xlfn.IFNA(VLOOKUP(C21,BaseDatos[[#All],[Llave]:[Por Definir4]],15,0),"No encontrado")="","-",_xlfn.IFNA(VLOOKUP(C21,BaseDatos[[#All],[Llave]:[Objetivo Geográfico]],15,0),"-")))</f>
        <v/>
      </c>
      <c r="L21" s="2" t="str">
        <f>IF(C21="","",IF(_xlfn.IFNA(VLOOKUP(C21,BaseDatos[[#All],[Llave]:[Por Definir4]],16,0),"No encontrado")="","-",_xlfn.IFNA(VLOOKUP(C21,BaseDatos[[#All],[Llave]:[Objetivo Geográfico]],16,0),"-")))</f>
        <v/>
      </c>
      <c r="M21" s="2" t="str">
        <f>IF(C21="","",IF(_xlfn.IFNA(VLOOKUP(C21,BaseDatos[[#All],[Llave]:[Por Definir4]],17,0),"No encontrado")="","-",_xlfn.IFNA(VLOOKUP(C21,BaseDatos[[#All],[Llave]:[Objetivo Geográfico]],17,0),"-")))</f>
        <v/>
      </c>
    </row>
    <row r="22" spans="1:13" x14ac:dyDescent="0.35">
      <c r="A22" s="44"/>
      <c r="B22" s="46"/>
      <c r="C22" s="44"/>
      <c r="D22" s="46"/>
      <c r="E22" s="43" t="str">
        <f>IF(C22="","",IF(_xlfn.IFNA(VLOOKUP(C22,BaseDatos[[#All],[Llave]:[Objetivo Geográfico]],6,0),"No encontrado")="","-",_xlfn.IFNA(VLOOKUP(C22,BaseDatos[[#All],[Llave]:[Objetivo Geográfico]],6,0),"-")))</f>
        <v/>
      </c>
      <c r="F22" s="45" t="str">
        <f>IF(C22="","",IF(_xlfn.IFNA(VLOOKUP(C22,BaseDatos[[#All],[Llave]:[Por Definir4]],13,0),"No encontrado")="","-",_xlfn.IFNA(VLOOKUP(C22,BaseDatos[[#All],[Llave]:[Por Definir4]],13,0),"-")))</f>
        <v/>
      </c>
      <c r="G22" s="43" t="str">
        <f>IF(C22="","",IF(_xlfn.IFNA(VLOOKUP(C22,BaseDatos[[#All],[Llave]:[Objetivo Geográfico]],2,0),"No disponible en la Base de Datos")="","-",_xlfn.IFNA(VLOOKUP(C22,BaseDatos[[#All],[Llave]:[Objetivo Geográfico]],2,0),"No disponible en la Base de Datos")))</f>
        <v/>
      </c>
      <c r="H22" s="43" t="str">
        <f>IF(C22="","",IF(_xlfn.IFNA(VLOOKUP(C22,BaseDatos[[#All],[Llave]:[Objetivo Geográfico]],11,0),"No encontrado")="","-",_xlfn.IFNA(VLOOKUP(C22,BaseDatos[[#All],[Llave]:[Objetivo Geográfico]],11,0),"-")))</f>
        <v/>
      </c>
      <c r="I22" s="43" t="str">
        <f>IF(C22="","",IF(_xlfn.IFNA(VLOOKUP(C22,BaseDatos[[#All],[Llave]:[Objetivo Geográfico]],12,0),"No encontrado")="","-",_xlfn.IFNA(VLOOKUP(C22,BaseDatos[[#All],[Llave]:[Objetivo Geográfico]],12,0),"-")))</f>
        <v/>
      </c>
      <c r="J22" s="2" t="str">
        <f>IF(C22="","",IF(_xlfn.IFNA(VLOOKUP(C22,BaseDatos[[#All],[Llave]:[Por Definir4]],14,0),"No encontrado")="","-",_xlfn.IFNA(VLOOKUP(C22,BaseDatos[[#All],[Llave]:[Objetivo Geográfico]],14,0),"-")))</f>
        <v/>
      </c>
      <c r="K22" s="2" t="str">
        <f>IF(C22="","",IF(_xlfn.IFNA(VLOOKUP(C22,BaseDatos[[#All],[Llave]:[Por Definir4]],15,0),"No encontrado")="","-",_xlfn.IFNA(VLOOKUP(C22,BaseDatos[[#All],[Llave]:[Objetivo Geográfico]],15,0),"-")))</f>
        <v/>
      </c>
      <c r="L22" s="2" t="str">
        <f>IF(C22="","",IF(_xlfn.IFNA(VLOOKUP(C22,BaseDatos[[#All],[Llave]:[Por Definir4]],16,0),"No encontrado")="","-",_xlfn.IFNA(VLOOKUP(C22,BaseDatos[[#All],[Llave]:[Objetivo Geográfico]],16,0),"-")))</f>
        <v/>
      </c>
      <c r="M22" s="2" t="str">
        <f>IF(C22="","",IF(_xlfn.IFNA(VLOOKUP(C22,BaseDatos[[#All],[Llave]:[Por Definir4]],17,0),"No encontrado")="","-",_xlfn.IFNA(VLOOKUP(C22,BaseDatos[[#All],[Llave]:[Objetivo Geográfico]],17,0),"-")))</f>
        <v/>
      </c>
    </row>
    <row r="23" spans="1:13" x14ac:dyDescent="0.35">
      <c r="A23" s="44"/>
      <c r="B23" s="46"/>
      <c r="C23" s="44"/>
      <c r="D23" s="46"/>
      <c r="E23" s="43" t="str">
        <f>IF(C23="","",IF(_xlfn.IFNA(VLOOKUP(C23,BaseDatos[[#All],[Llave]:[Objetivo Geográfico]],6,0),"No encontrado")="","-",_xlfn.IFNA(VLOOKUP(C23,BaseDatos[[#All],[Llave]:[Objetivo Geográfico]],6,0),"-")))</f>
        <v/>
      </c>
      <c r="F23" s="45" t="str">
        <f>IF(C23="","",IF(_xlfn.IFNA(VLOOKUP(C23,BaseDatos[[#All],[Llave]:[Por Definir4]],13,0),"No encontrado")="","-",_xlfn.IFNA(VLOOKUP(C23,BaseDatos[[#All],[Llave]:[Por Definir4]],13,0),"-")))</f>
        <v/>
      </c>
      <c r="G23" s="43" t="str">
        <f>IF(C23="","",IF(_xlfn.IFNA(VLOOKUP(C23,BaseDatos[[#All],[Llave]:[Objetivo Geográfico]],2,0),"No disponible en la Base de Datos")="","-",_xlfn.IFNA(VLOOKUP(C23,BaseDatos[[#All],[Llave]:[Objetivo Geográfico]],2,0),"No disponible en la Base de Datos")))</f>
        <v/>
      </c>
      <c r="H23" s="43" t="str">
        <f>IF(C23="","",IF(_xlfn.IFNA(VLOOKUP(C23,BaseDatos[[#All],[Llave]:[Objetivo Geográfico]],11,0),"No encontrado")="","-",_xlfn.IFNA(VLOOKUP(C23,BaseDatos[[#All],[Llave]:[Objetivo Geográfico]],11,0),"-")))</f>
        <v/>
      </c>
      <c r="I23" s="43" t="str">
        <f>IF(C23="","",IF(_xlfn.IFNA(VLOOKUP(C23,BaseDatos[[#All],[Llave]:[Objetivo Geográfico]],12,0),"No encontrado")="","-",_xlfn.IFNA(VLOOKUP(C23,BaseDatos[[#All],[Llave]:[Objetivo Geográfico]],12,0),"-")))</f>
        <v/>
      </c>
      <c r="J23" s="2" t="str">
        <f>IF(C23="","",IF(_xlfn.IFNA(VLOOKUP(C23,BaseDatos[[#All],[Llave]:[Por Definir4]],14,0),"No encontrado")="","-",_xlfn.IFNA(VLOOKUP(C23,BaseDatos[[#All],[Llave]:[Objetivo Geográfico]],14,0),"-")))</f>
        <v/>
      </c>
      <c r="K23" s="2" t="str">
        <f>IF(C23="","",IF(_xlfn.IFNA(VLOOKUP(C23,BaseDatos[[#All],[Llave]:[Por Definir4]],15,0),"No encontrado")="","-",_xlfn.IFNA(VLOOKUP(C23,BaseDatos[[#All],[Llave]:[Objetivo Geográfico]],15,0),"-")))</f>
        <v/>
      </c>
      <c r="L23" s="2" t="str">
        <f>IF(C23="","",IF(_xlfn.IFNA(VLOOKUP(C23,BaseDatos[[#All],[Llave]:[Por Definir4]],16,0),"No encontrado")="","-",_xlfn.IFNA(VLOOKUP(C23,BaseDatos[[#All],[Llave]:[Objetivo Geográfico]],16,0),"-")))</f>
        <v/>
      </c>
      <c r="M23" s="2" t="str">
        <f>IF(C23="","",IF(_xlfn.IFNA(VLOOKUP(C23,BaseDatos[[#All],[Llave]:[Por Definir4]],17,0),"No encontrado")="","-",_xlfn.IFNA(VLOOKUP(C23,BaseDatos[[#All],[Llave]:[Objetivo Geográfico]],17,0),"-")))</f>
        <v/>
      </c>
    </row>
    <row r="24" spans="1:13" x14ac:dyDescent="0.35">
      <c r="A24" s="44"/>
      <c r="B24" s="46"/>
      <c r="C24" s="44"/>
      <c r="D24" s="46"/>
      <c r="E24" s="43" t="str">
        <f>IF(C24="","",IF(_xlfn.IFNA(VLOOKUP(C24,BaseDatos[[#All],[Llave]:[Objetivo Geográfico]],6,0),"No encontrado")="","-",_xlfn.IFNA(VLOOKUP(C24,BaseDatos[[#All],[Llave]:[Objetivo Geográfico]],6,0),"-")))</f>
        <v/>
      </c>
      <c r="F24" s="45" t="str">
        <f>IF(C24="","",IF(_xlfn.IFNA(VLOOKUP(C24,BaseDatos[[#All],[Llave]:[Por Definir4]],13,0),"No encontrado")="","-",_xlfn.IFNA(VLOOKUP(C24,BaseDatos[[#All],[Llave]:[Por Definir4]],13,0),"-")))</f>
        <v/>
      </c>
      <c r="G24" s="43" t="str">
        <f>IF(C24="","",IF(_xlfn.IFNA(VLOOKUP(C24,BaseDatos[[#All],[Llave]:[Objetivo Geográfico]],2,0),"No disponible en la Base de Datos")="","-",_xlfn.IFNA(VLOOKUP(C24,BaseDatos[[#All],[Llave]:[Objetivo Geográfico]],2,0),"No disponible en la Base de Datos")))</f>
        <v/>
      </c>
      <c r="H24" s="43" t="str">
        <f>IF(C24="","",IF(_xlfn.IFNA(VLOOKUP(C24,BaseDatos[[#All],[Llave]:[Objetivo Geográfico]],11,0),"No encontrado")="","-",_xlfn.IFNA(VLOOKUP(C24,BaseDatos[[#All],[Llave]:[Objetivo Geográfico]],11,0),"-")))</f>
        <v/>
      </c>
      <c r="I24" s="43" t="str">
        <f>IF(C24="","",IF(_xlfn.IFNA(VLOOKUP(C24,BaseDatos[[#All],[Llave]:[Objetivo Geográfico]],12,0),"No encontrado")="","-",_xlfn.IFNA(VLOOKUP(C24,BaseDatos[[#All],[Llave]:[Objetivo Geográfico]],12,0),"-")))</f>
        <v/>
      </c>
      <c r="J24" s="2" t="str">
        <f>IF(C24="","",IF(_xlfn.IFNA(VLOOKUP(C24,BaseDatos[[#All],[Llave]:[Por Definir4]],14,0),"No encontrado")="","-",_xlfn.IFNA(VLOOKUP(C24,BaseDatos[[#All],[Llave]:[Objetivo Geográfico]],14,0),"-")))</f>
        <v/>
      </c>
      <c r="K24" s="2" t="str">
        <f>IF(C24="","",IF(_xlfn.IFNA(VLOOKUP(C24,BaseDatos[[#All],[Llave]:[Por Definir4]],15,0),"No encontrado")="","-",_xlfn.IFNA(VLOOKUP(C24,BaseDatos[[#All],[Llave]:[Objetivo Geográfico]],15,0),"-")))</f>
        <v/>
      </c>
      <c r="L24" s="2" t="str">
        <f>IF(C24="","",IF(_xlfn.IFNA(VLOOKUP(C24,BaseDatos[[#All],[Llave]:[Por Definir4]],16,0),"No encontrado")="","-",_xlfn.IFNA(VLOOKUP(C24,BaseDatos[[#All],[Llave]:[Objetivo Geográfico]],16,0),"-")))</f>
        <v/>
      </c>
      <c r="M24" s="2" t="str">
        <f>IF(C24="","",IF(_xlfn.IFNA(VLOOKUP(C24,BaseDatos[[#All],[Llave]:[Por Definir4]],17,0),"No encontrado")="","-",_xlfn.IFNA(VLOOKUP(C24,BaseDatos[[#All],[Llave]:[Objetivo Geográfico]],17,0),"-")))</f>
        <v/>
      </c>
    </row>
    <row r="25" spans="1:13" x14ac:dyDescent="0.35">
      <c r="A25" s="44"/>
      <c r="B25" s="46"/>
      <c r="C25" s="44"/>
      <c r="D25" s="46"/>
      <c r="E25" s="43" t="str">
        <f>IF(C25="","",IF(_xlfn.IFNA(VLOOKUP(C25,BaseDatos[[#All],[Llave]:[Objetivo Geográfico]],6,0),"No encontrado")="","-",_xlfn.IFNA(VLOOKUP(C25,BaseDatos[[#All],[Llave]:[Objetivo Geográfico]],6,0),"-")))</f>
        <v/>
      </c>
      <c r="F25" s="45" t="str">
        <f>IF(C25="","",IF(_xlfn.IFNA(VLOOKUP(C25,BaseDatos[[#All],[Llave]:[Por Definir4]],13,0),"No encontrado")="","-",_xlfn.IFNA(VLOOKUP(C25,BaseDatos[[#All],[Llave]:[Por Definir4]],13,0),"-")))</f>
        <v/>
      </c>
      <c r="G25" s="43" t="str">
        <f>IF(C25="","",IF(_xlfn.IFNA(VLOOKUP(C25,BaseDatos[[#All],[Llave]:[Objetivo Geográfico]],2,0),"No disponible en la Base de Datos")="","-",_xlfn.IFNA(VLOOKUP(C25,BaseDatos[[#All],[Llave]:[Objetivo Geográfico]],2,0),"No disponible en la Base de Datos")))</f>
        <v/>
      </c>
      <c r="H25" s="43" t="str">
        <f>IF(C25="","",IF(_xlfn.IFNA(VLOOKUP(C25,BaseDatos[[#All],[Llave]:[Objetivo Geográfico]],11,0),"No encontrado")="","-",_xlfn.IFNA(VLOOKUP(C25,BaseDatos[[#All],[Llave]:[Objetivo Geográfico]],11,0),"-")))</f>
        <v/>
      </c>
      <c r="I25" s="43" t="str">
        <f>IF(C25="","",IF(_xlfn.IFNA(VLOOKUP(C25,BaseDatos[[#All],[Llave]:[Objetivo Geográfico]],12,0),"No encontrado")="","-",_xlfn.IFNA(VLOOKUP(C25,BaseDatos[[#All],[Llave]:[Objetivo Geográfico]],12,0),"-")))</f>
        <v/>
      </c>
      <c r="J25" s="2" t="str">
        <f>IF(C25="","",IF(_xlfn.IFNA(VLOOKUP(C25,BaseDatos[[#All],[Llave]:[Por Definir4]],14,0),"No encontrado")="","-",_xlfn.IFNA(VLOOKUP(C25,BaseDatos[[#All],[Llave]:[Objetivo Geográfico]],14,0),"-")))</f>
        <v/>
      </c>
      <c r="K25" s="2" t="str">
        <f>IF(C25="","",IF(_xlfn.IFNA(VLOOKUP(C25,BaseDatos[[#All],[Llave]:[Por Definir4]],15,0),"No encontrado")="","-",_xlfn.IFNA(VLOOKUP(C25,BaseDatos[[#All],[Llave]:[Objetivo Geográfico]],15,0),"-")))</f>
        <v/>
      </c>
      <c r="L25" s="2" t="str">
        <f>IF(C25="","",IF(_xlfn.IFNA(VLOOKUP(C25,BaseDatos[[#All],[Llave]:[Por Definir4]],16,0),"No encontrado")="","-",_xlfn.IFNA(VLOOKUP(C25,BaseDatos[[#All],[Llave]:[Objetivo Geográfico]],16,0),"-")))</f>
        <v/>
      </c>
      <c r="M25" s="2" t="str">
        <f>IF(C25="","",IF(_xlfn.IFNA(VLOOKUP(C25,BaseDatos[[#All],[Llave]:[Por Definir4]],17,0),"No encontrado")="","-",_xlfn.IFNA(VLOOKUP(C25,BaseDatos[[#All],[Llave]:[Objetivo Geográfico]],17,0),"-")))</f>
        <v/>
      </c>
    </row>
    <row r="26" spans="1:13" x14ac:dyDescent="0.35">
      <c r="A26" s="44"/>
      <c r="B26" s="46"/>
      <c r="C26" s="44"/>
      <c r="D26" s="46"/>
      <c r="E26" s="43" t="str">
        <f>IF(C26="","",IF(_xlfn.IFNA(VLOOKUP(C26,BaseDatos[[#All],[Llave]:[Objetivo Geográfico]],6,0),"No encontrado")="","-",_xlfn.IFNA(VLOOKUP(C26,BaseDatos[[#All],[Llave]:[Objetivo Geográfico]],6,0),"-")))</f>
        <v/>
      </c>
      <c r="F26" s="45" t="str">
        <f>IF(C26="","",IF(_xlfn.IFNA(VLOOKUP(C26,BaseDatos[[#All],[Llave]:[Por Definir4]],13,0),"No encontrado")="","-",_xlfn.IFNA(VLOOKUP(C26,BaseDatos[[#All],[Llave]:[Por Definir4]],13,0),"-")))</f>
        <v/>
      </c>
      <c r="G26" s="43" t="str">
        <f>IF(C26="","",IF(_xlfn.IFNA(VLOOKUP(C26,BaseDatos[[#All],[Llave]:[Objetivo Geográfico]],2,0),"No disponible en la Base de Datos")="","-",_xlfn.IFNA(VLOOKUP(C26,BaseDatos[[#All],[Llave]:[Objetivo Geográfico]],2,0),"No disponible en la Base de Datos")))</f>
        <v/>
      </c>
      <c r="H26" s="43" t="str">
        <f>IF(C26="","",IF(_xlfn.IFNA(VLOOKUP(C26,BaseDatos[[#All],[Llave]:[Objetivo Geográfico]],11,0),"No encontrado")="","-",_xlfn.IFNA(VLOOKUP(C26,BaseDatos[[#All],[Llave]:[Objetivo Geográfico]],11,0),"-")))</f>
        <v/>
      </c>
      <c r="I26" s="43" t="str">
        <f>IF(C26="","",IF(_xlfn.IFNA(VLOOKUP(C26,BaseDatos[[#All],[Llave]:[Objetivo Geográfico]],12,0),"No encontrado")="","-",_xlfn.IFNA(VLOOKUP(C26,BaseDatos[[#All],[Llave]:[Objetivo Geográfico]],12,0),"-")))</f>
        <v/>
      </c>
      <c r="J26" s="2" t="str">
        <f>IF(C26="","",IF(_xlfn.IFNA(VLOOKUP(C26,BaseDatos[[#All],[Llave]:[Por Definir4]],14,0),"No encontrado")="","-",_xlfn.IFNA(VLOOKUP(C26,BaseDatos[[#All],[Llave]:[Objetivo Geográfico]],14,0),"-")))</f>
        <v/>
      </c>
      <c r="K26" s="2" t="str">
        <f>IF(C26="","",IF(_xlfn.IFNA(VLOOKUP(C26,BaseDatos[[#All],[Llave]:[Por Definir4]],15,0),"No encontrado")="","-",_xlfn.IFNA(VLOOKUP(C26,BaseDatos[[#All],[Llave]:[Objetivo Geográfico]],15,0),"-")))</f>
        <v/>
      </c>
      <c r="L26" s="2" t="str">
        <f>IF(C26="","",IF(_xlfn.IFNA(VLOOKUP(C26,BaseDatos[[#All],[Llave]:[Por Definir4]],16,0),"No encontrado")="","-",_xlfn.IFNA(VLOOKUP(C26,BaseDatos[[#All],[Llave]:[Objetivo Geográfico]],16,0),"-")))</f>
        <v/>
      </c>
      <c r="M26" s="2" t="str">
        <f>IF(C26="","",IF(_xlfn.IFNA(VLOOKUP(C26,BaseDatos[[#All],[Llave]:[Por Definir4]],17,0),"No encontrado")="","-",_xlfn.IFNA(VLOOKUP(C26,BaseDatos[[#All],[Llave]:[Objetivo Geográfico]],17,0),"-")))</f>
        <v/>
      </c>
    </row>
    <row r="27" spans="1:13" x14ac:dyDescent="0.35">
      <c r="A27" s="44"/>
      <c r="B27" s="46"/>
      <c r="C27" s="44"/>
      <c r="D27" s="46"/>
      <c r="E27" s="43" t="str">
        <f>IF(C27="","",IF(_xlfn.IFNA(VLOOKUP(C27,BaseDatos[[#All],[Llave]:[Objetivo Geográfico]],6,0),"No encontrado")="","-",_xlfn.IFNA(VLOOKUP(C27,BaseDatos[[#All],[Llave]:[Objetivo Geográfico]],6,0),"-")))</f>
        <v/>
      </c>
      <c r="F27" s="45" t="str">
        <f>IF(C27="","",IF(_xlfn.IFNA(VLOOKUP(C27,BaseDatos[[#All],[Llave]:[Por Definir4]],13,0),"No encontrado")="","-",_xlfn.IFNA(VLOOKUP(C27,BaseDatos[[#All],[Llave]:[Por Definir4]],13,0),"-")))</f>
        <v/>
      </c>
      <c r="G27" s="43" t="str">
        <f>IF(C27="","",IF(_xlfn.IFNA(VLOOKUP(C27,BaseDatos[[#All],[Llave]:[Objetivo Geográfico]],2,0),"No disponible en la Base de Datos")="","-",_xlfn.IFNA(VLOOKUP(C27,BaseDatos[[#All],[Llave]:[Objetivo Geográfico]],2,0),"No disponible en la Base de Datos")))</f>
        <v/>
      </c>
      <c r="H27" s="43" t="str">
        <f>IF(C27="","",IF(_xlfn.IFNA(VLOOKUP(C27,BaseDatos[[#All],[Llave]:[Objetivo Geográfico]],11,0),"No encontrado")="","-",_xlfn.IFNA(VLOOKUP(C27,BaseDatos[[#All],[Llave]:[Objetivo Geográfico]],11,0),"-")))</f>
        <v/>
      </c>
      <c r="I27" s="43" t="str">
        <f>IF(C27="","",IF(_xlfn.IFNA(VLOOKUP(C27,BaseDatos[[#All],[Llave]:[Objetivo Geográfico]],12,0),"No encontrado")="","-",_xlfn.IFNA(VLOOKUP(C27,BaseDatos[[#All],[Llave]:[Objetivo Geográfico]],12,0),"-")))</f>
        <v/>
      </c>
      <c r="J27" s="2" t="str">
        <f>IF(C27="","",IF(_xlfn.IFNA(VLOOKUP(C27,BaseDatos[[#All],[Llave]:[Por Definir4]],14,0),"No encontrado")="","-",_xlfn.IFNA(VLOOKUP(C27,BaseDatos[[#All],[Llave]:[Objetivo Geográfico]],14,0),"-")))</f>
        <v/>
      </c>
      <c r="K27" s="2" t="str">
        <f>IF(C27="","",IF(_xlfn.IFNA(VLOOKUP(C27,BaseDatos[[#All],[Llave]:[Por Definir4]],15,0),"No encontrado")="","-",_xlfn.IFNA(VLOOKUP(C27,BaseDatos[[#All],[Llave]:[Objetivo Geográfico]],15,0),"-")))</f>
        <v/>
      </c>
      <c r="L27" s="2" t="str">
        <f>IF(C27="","",IF(_xlfn.IFNA(VLOOKUP(C27,BaseDatos[[#All],[Llave]:[Por Definir4]],16,0),"No encontrado")="","-",_xlfn.IFNA(VLOOKUP(C27,BaseDatos[[#All],[Llave]:[Objetivo Geográfico]],16,0),"-")))</f>
        <v/>
      </c>
      <c r="M27" s="2" t="str">
        <f>IF(C27="","",IF(_xlfn.IFNA(VLOOKUP(C27,BaseDatos[[#All],[Llave]:[Por Definir4]],17,0),"No encontrado")="","-",_xlfn.IFNA(VLOOKUP(C27,BaseDatos[[#All],[Llave]:[Objetivo Geográfico]],17,0),"-")))</f>
        <v/>
      </c>
    </row>
    <row r="28" spans="1:13" x14ac:dyDescent="0.35">
      <c r="A28" s="44"/>
      <c r="B28" s="46"/>
      <c r="C28" s="44"/>
      <c r="D28" s="46"/>
      <c r="E28" s="43" t="str">
        <f>IF(C28="","",IF(_xlfn.IFNA(VLOOKUP(C28,BaseDatos[[#All],[Llave]:[Objetivo Geográfico]],6,0),"No encontrado")="","-",_xlfn.IFNA(VLOOKUP(C28,BaseDatos[[#All],[Llave]:[Objetivo Geográfico]],6,0),"-")))</f>
        <v/>
      </c>
      <c r="F28" s="45" t="str">
        <f>IF(C28="","",IF(_xlfn.IFNA(VLOOKUP(C28,BaseDatos[[#All],[Llave]:[Por Definir4]],13,0),"No encontrado")="","-",_xlfn.IFNA(VLOOKUP(C28,BaseDatos[[#All],[Llave]:[Por Definir4]],13,0),"-")))</f>
        <v/>
      </c>
      <c r="G28" s="43" t="str">
        <f>IF(C28="","",IF(_xlfn.IFNA(VLOOKUP(C28,BaseDatos[[#All],[Llave]:[Objetivo Geográfico]],2,0),"No disponible en la Base de Datos")="","-",_xlfn.IFNA(VLOOKUP(C28,BaseDatos[[#All],[Llave]:[Objetivo Geográfico]],2,0),"No disponible en la Base de Datos")))</f>
        <v/>
      </c>
      <c r="H28" s="43" t="str">
        <f>IF(C28="","",IF(_xlfn.IFNA(VLOOKUP(C28,BaseDatos[[#All],[Llave]:[Objetivo Geográfico]],11,0),"No encontrado")="","-",_xlfn.IFNA(VLOOKUP(C28,BaseDatos[[#All],[Llave]:[Objetivo Geográfico]],11,0),"-")))</f>
        <v/>
      </c>
      <c r="I28" s="43" t="str">
        <f>IF(C28="","",IF(_xlfn.IFNA(VLOOKUP(C28,BaseDatos[[#All],[Llave]:[Objetivo Geográfico]],12,0),"No encontrado")="","-",_xlfn.IFNA(VLOOKUP(C28,BaseDatos[[#All],[Llave]:[Objetivo Geográfico]],12,0),"-")))</f>
        <v/>
      </c>
      <c r="J28" s="2" t="str">
        <f>IF(C28="","",IF(_xlfn.IFNA(VLOOKUP(C28,BaseDatos[[#All],[Llave]:[Por Definir4]],14,0),"No encontrado")="","-",_xlfn.IFNA(VLOOKUP(C28,BaseDatos[[#All],[Llave]:[Objetivo Geográfico]],14,0),"-")))</f>
        <v/>
      </c>
      <c r="K28" s="2" t="str">
        <f>IF(C28="","",IF(_xlfn.IFNA(VLOOKUP(C28,BaseDatos[[#All],[Llave]:[Por Definir4]],15,0),"No encontrado")="","-",_xlfn.IFNA(VLOOKUP(C28,BaseDatos[[#All],[Llave]:[Objetivo Geográfico]],15,0),"-")))</f>
        <v/>
      </c>
      <c r="L28" s="2" t="str">
        <f>IF(C28="","",IF(_xlfn.IFNA(VLOOKUP(C28,BaseDatos[[#All],[Llave]:[Por Definir4]],16,0),"No encontrado")="","-",_xlfn.IFNA(VLOOKUP(C28,BaseDatos[[#All],[Llave]:[Objetivo Geográfico]],16,0),"-")))</f>
        <v/>
      </c>
      <c r="M28" s="2" t="str">
        <f>IF(C28="","",IF(_xlfn.IFNA(VLOOKUP(C28,BaseDatos[[#All],[Llave]:[Por Definir4]],17,0),"No encontrado")="","-",_xlfn.IFNA(VLOOKUP(C28,BaseDatos[[#All],[Llave]:[Objetivo Geográfico]],17,0),"-")))</f>
        <v/>
      </c>
    </row>
    <row r="29" spans="1:13" x14ac:dyDescent="0.35">
      <c r="A29" s="44"/>
      <c r="B29" s="46"/>
      <c r="C29" s="44"/>
      <c r="D29" s="46"/>
      <c r="E29" s="43" t="str">
        <f>IF(C29="","",IF(_xlfn.IFNA(VLOOKUP(C29,BaseDatos[[#All],[Llave]:[Objetivo Geográfico]],6,0),"No encontrado")="","-",_xlfn.IFNA(VLOOKUP(C29,BaseDatos[[#All],[Llave]:[Objetivo Geográfico]],6,0),"-")))</f>
        <v/>
      </c>
      <c r="F29" s="45" t="str">
        <f>IF(C29="","",IF(_xlfn.IFNA(VLOOKUP(C29,BaseDatos[[#All],[Llave]:[Por Definir4]],13,0),"No encontrado")="","-",_xlfn.IFNA(VLOOKUP(C29,BaseDatos[[#All],[Llave]:[Por Definir4]],13,0),"-")))</f>
        <v/>
      </c>
      <c r="G29" s="43" t="str">
        <f>IF(C29="","",IF(_xlfn.IFNA(VLOOKUP(C29,BaseDatos[[#All],[Llave]:[Objetivo Geográfico]],2,0),"No disponible en la Base de Datos")="","-",_xlfn.IFNA(VLOOKUP(C29,BaseDatos[[#All],[Llave]:[Objetivo Geográfico]],2,0),"No disponible en la Base de Datos")))</f>
        <v/>
      </c>
      <c r="H29" s="43" t="str">
        <f>IF(C29="","",IF(_xlfn.IFNA(VLOOKUP(C29,BaseDatos[[#All],[Llave]:[Objetivo Geográfico]],11,0),"No encontrado")="","-",_xlfn.IFNA(VLOOKUP(C29,BaseDatos[[#All],[Llave]:[Objetivo Geográfico]],11,0),"-")))</f>
        <v/>
      </c>
      <c r="I29" s="43" t="str">
        <f>IF(C29="","",IF(_xlfn.IFNA(VLOOKUP(C29,BaseDatos[[#All],[Llave]:[Objetivo Geográfico]],12,0),"No encontrado")="","-",_xlfn.IFNA(VLOOKUP(C29,BaseDatos[[#All],[Llave]:[Objetivo Geográfico]],12,0),"-")))</f>
        <v/>
      </c>
      <c r="J29" s="2" t="str">
        <f>IF(C29="","",IF(_xlfn.IFNA(VLOOKUP(C29,BaseDatos[[#All],[Llave]:[Por Definir4]],14,0),"No encontrado")="","-",_xlfn.IFNA(VLOOKUP(C29,BaseDatos[[#All],[Llave]:[Objetivo Geográfico]],14,0),"-")))</f>
        <v/>
      </c>
      <c r="K29" s="2" t="str">
        <f>IF(C29="","",IF(_xlfn.IFNA(VLOOKUP(C29,BaseDatos[[#All],[Llave]:[Por Definir4]],15,0),"No encontrado")="","-",_xlfn.IFNA(VLOOKUP(C29,BaseDatos[[#All],[Llave]:[Objetivo Geográfico]],15,0),"-")))</f>
        <v/>
      </c>
      <c r="L29" s="2" t="str">
        <f>IF(C29="","",IF(_xlfn.IFNA(VLOOKUP(C29,BaseDatos[[#All],[Llave]:[Por Definir4]],16,0),"No encontrado")="","-",_xlfn.IFNA(VLOOKUP(C29,BaseDatos[[#All],[Llave]:[Objetivo Geográfico]],16,0),"-")))</f>
        <v/>
      </c>
      <c r="M29" s="2" t="str">
        <f>IF(C29="","",IF(_xlfn.IFNA(VLOOKUP(C29,BaseDatos[[#All],[Llave]:[Por Definir4]],17,0),"No encontrado")="","-",_xlfn.IFNA(VLOOKUP(C29,BaseDatos[[#All],[Llave]:[Objetivo Geográfico]],17,0),"-")))</f>
        <v/>
      </c>
    </row>
    <row r="30" spans="1:13" x14ac:dyDescent="0.35">
      <c r="A30" s="44"/>
      <c r="B30" s="46"/>
      <c r="C30" s="44"/>
      <c r="D30" s="46"/>
      <c r="E30" s="43" t="str">
        <f>IF(C30="","",IF(_xlfn.IFNA(VLOOKUP(C30,BaseDatos[[#All],[Llave]:[Objetivo Geográfico]],6,0),"No encontrado")="","-",_xlfn.IFNA(VLOOKUP(C30,BaseDatos[[#All],[Llave]:[Objetivo Geográfico]],6,0),"-")))</f>
        <v/>
      </c>
      <c r="F30" s="45" t="str">
        <f>IF(C30="","",IF(_xlfn.IFNA(VLOOKUP(C30,BaseDatos[[#All],[Llave]:[Por Definir4]],13,0),"No encontrado")="","-",_xlfn.IFNA(VLOOKUP(C30,BaseDatos[[#All],[Llave]:[Por Definir4]],13,0),"-")))</f>
        <v/>
      </c>
      <c r="G30" s="43" t="str">
        <f>IF(C30="","",IF(_xlfn.IFNA(VLOOKUP(C30,BaseDatos[[#All],[Llave]:[Objetivo Geográfico]],2,0),"No disponible en la Base de Datos")="","-",_xlfn.IFNA(VLOOKUP(C30,BaseDatos[[#All],[Llave]:[Objetivo Geográfico]],2,0),"No disponible en la Base de Datos")))</f>
        <v/>
      </c>
      <c r="H30" s="43" t="str">
        <f>IF(C30="","",IF(_xlfn.IFNA(VLOOKUP(C30,BaseDatos[[#All],[Llave]:[Objetivo Geográfico]],11,0),"No encontrado")="","-",_xlfn.IFNA(VLOOKUP(C30,BaseDatos[[#All],[Llave]:[Objetivo Geográfico]],11,0),"-")))</f>
        <v/>
      </c>
      <c r="I30" s="43" t="str">
        <f>IF(C30="","",IF(_xlfn.IFNA(VLOOKUP(C30,BaseDatos[[#All],[Llave]:[Objetivo Geográfico]],12,0),"No encontrado")="","-",_xlfn.IFNA(VLOOKUP(C30,BaseDatos[[#All],[Llave]:[Objetivo Geográfico]],12,0),"-")))</f>
        <v/>
      </c>
      <c r="J30" s="2" t="str">
        <f>IF(C30="","",IF(_xlfn.IFNA(VLOOKUP(C30,BaseDatos[[#All],[Llave]:[Por Definir4]],14,0),"No encontrado")="","-",_xlfn.IFNA(VLOOKUP(C30,BaseDatos[[#All],[Llave]:[Objetivo Geográfico]],14,0),"-")))</f>
        <v/>
      </c>
      <c r="K30" s="2" t="str">
        <f>IF(C30="","",IF(_xlfn.IFNA(VLOOKUP(C30,BaseDatos[[#All],[Llave]:[Por Definir4]],15,0),"No encontrado")="","-",_xlfn.IFNA(VLOOKUP(C30,BaseDatos[[#All],[Llave]:[Objetivo Geográfico]],15,0),"-")))</f>
        <v/>
      </c>
      <c r="L30" s="2" t="str">
        <f>IF(C30="","",IF(_xlfn.IFNA(VLOOKUP(C30,BaseDatos[[#All],[Llave]:[Por Definir4]],16,0),"No encontrado")="","-",_xlfn.IFNA(VLOOKUP(C30,BaseDatos[[#All],[Llave]:[Objetivo Geográfico]],16,0),"-")))</f>
        <v/>
      </c>
      <c r="M30" s="2" t="str">
        <f>IF(C30="","",IF(_xlfn.IFNA(VLOOKUP(C30,BaseDatos[[#All],[Llave]:[Por Definir4]],17,0),"No encontrado")="","-",_xlfn.IFNA(VLOOKUP(C30,BaseDatos[[#All],[Llave]:[Objetivo Geográfico]],17,0),"-")))</f>
        <v/>
      </c>
    </row>
    <row r="31" spans="1:13" x14ac:dyDescent="0.35">
      <c r="A31" s="44"/>
      <c r="B31" s="46"/>
      <c r="C31" s="44"/>
      <c r="D31" s="46"/>
      <c r="E31" s="43" t="str">
        <f>IF(C31="","",IF(_xlfn.IFNA(VLOOKUP(C31,BaseDatos[[#All],[Llave]:[Objetivo Geográfico]],6,0),"No encontrado")="","-",_xlfn.IFNA(VLOOKUP(C31,BaseDatos[[#All],[Llave]:[Objetivo Geográfico]],6,0),"-")))</f>
        <v/>
      </c>
      <c r="F31" s="45" t="str">
        <f>IF(C31="","",IF(_xlfn.IFNA(VLOOKUP(C31,BaseDatos[[#All],[Llave]:[Por Definir4]],13,0),"No encontrado")="","-",_xlfn.IFNA(VLOOKUP(C31,BaseDatos[[#All],[Llave]:[Por Definir4]],13,0),"-")))</f>
        <v/>
      </c>
      <c r="G31" s="43" t="str">
        <f>IF(C31="","",IF(_xlfn.IFNA(VLOOKUP(C31,BaseDatos[[#All],[Llave]:[Objetivo Geográfico]],2,0),"No disponible en la Base de Datos")="","-",_xlfn.IFNA(VLOOKUP(C31,BaseDatos[[#All],[Llave]:[Objetivo Geográfico]],2,0),"No disponible en la Base de Datos")))</f>
        <v/>
      </c>
      <c r="H31" s="43" t="str">
        <f>IF(C31="","",IF(_xlfn.IFNA(VLOOKUP(C31,BaseDatos[[#All],[Llave]:[Objetivo Geográfico]],11,0),"No encontrado")="","-",_xlfn.IFNA(VLOOKUP(C31,BaseDatos[[#All],[Llave]:[Objetivo Geográfico]],11,0),"-")))</f>
        <v/>
      </c>
      <c r="I31" s="43" t="str">
        <f>IF(C31="","",IF(_xlfn.IFNA(VLOOKUP(C31,BaseDatos[[#All],[Llave]:[Objetivo Geográfico]],12,0),"No encontrado")="","-",_xlfn.IFNA(VLOOKUP(C31,BaseDatos[[#All],[Llave]:[Objetivo Geográfico]],12,0),"-")))</f>
        <v/>
      </c>
      <c r="J31" s="2" t="str">
        <f>IF(C31="","",IF(_xlfn.IFNA(VLOOKUP(C31,BaseDatos[[#All],[Llave]:[Por Definir4]],14,0),"No encontrado")="","-",_xlfn.IFNA(VLOOKUP(C31,BaseDatos[[#All],[Llave]:[Objetivo Geográfico]],14,0),"-")))</f>
        <v/>
      </c>
      <c r="K31" s="2" t="str">
        <f>IF(C31="","",IF(_xlfn.IFNA(VLOOKUP(C31,BaseDatos[[#All],[Llave]:[Por Definir4]],15,0),"No encontrado")="","-",_xlfn.IFNA(VLOOKUP(C31,BaseDatos[[#All],[Llave]:[Objetivo Geográfico]],15,0),"-")))</f>
        <v/>
      </c>
      <c r="L31" s="2" t="str">
        <f>IF(C31="","",IF(_xlfn.IFNA(VLOOKUP(C31,BaseDatos[[#All],[Llave]:[Por Definir4]],16,0),"No encontrado")="","-",_xlfn.IFNA(VLOOKUP(C31,BaseDatos[[#All],[Llave]:[Objetivo Geográfico]],16,0),"-")))</f>
        <v/>
      </c>
      <c r="M31" s="2" t="str">
        <f>IF(C31="","",IF(_xlfn.IFNA(VLOOKUP(C31,BaseDatos[[#All],[Llave]:[Por Definir4]],17,0),"No encontrado")="","-",_xlfn.IFNA(VLOOKUP(C31,BaseDatos[[#All],[Llave]:[Objetivo Geográfico]],17,0),"-")))</f>
        <v/>
      </c>
    </row>
    <row r="32" spans="1:13" x14ac:dyDescent="0.35">
      <c r="A32" s="44"/>
      <c r="B32" s="46"/>
      <c r="C32" s="44"/>
      <c r="D32" s="46"/>
      <c r="E32" s="43" t="str">
        <f>IF(C32="","",IF(_xlfn.IFNA(VLOOKUP(C32,BaseDatos[[#All],[Llave]:[Objetivo Geográfico]],6,0),"No encontrado")="","-",_xlfn.IFNA(VLOOKUP(C32,BaseDatos[[#All],[Llave]:[Objetivo Geográfico]],6,0),"-")))</f>
        <v/>
      </c>
      <c r="F32" s="45" t="str">
        <f>IF(C32="","",IF(_xlfn.IFNA(VLOOKUP(C32,BaseDatos[[#All],[Llave]:[Por Definir4]],13,0),"No encontrado")="","-",_xlfn.IFNA(VLOOKUP(C32,BaseDatos[[#All],[Llave]:[Por Definir4]],13,0),"-")))</f>
        <v/>
      </c>
      <c r="G32" s="43" t="str">
        <f>IF(C32="","",IF(_xlfn.IFNA(VLOOKUP(C32,BaseDatos[[#All],[Llave]:[Objetivo Geográfico]],2,0),"No disponible en la Base de Datos")="","-",_xlfn.IFNA(VLOOKUP(C32,BaseDatos[[#All],[Llave]:[Objetivo Geográfico]],2,0),"No disponible en la Base de Datos")))</f>
        <v/>
      </c>
      <c r="H32" s="43" t="str">
        <f>IF(C32="","",IF(_xlfn.IFNA(VLOOKUP(C32,BaseDatos[[#All],[Llave]:[Objetivo Geográfico]],11,0),"No encontrado")="","-",_xlfn.IFNA(VLOOKUP(C32,BaseDatos[[#All],[Llave]:[Objetivo Geográfico]],11,0),"-")))</f>
        <v/>
      </c>
      <c r="I32" s="43" t="str">
        <f>IF(C32="","",IF(_xlfn.IFNA(VLOOKUP(C32,BaseDatos[[#All],[Llave]:[Objetivo Geográfico]],12,0),"No encontrado")="","-",_xlfn.IFNA(VLOOKUP(C32,BaseDatos[[#All],[Llave]:[Objetivo Geográfico]],12,0),"-")))</f>
        <v/>
      </c>
      <c r="J32" s="2" t="str">
        <f>IF(C32="","",IF(_xlfn.IFNA(VLOOKUP(C32,BaseDatos[[#All],[Llave]:[Por Definir4]],14,0),"No encontrado")="","-",_xlfn.IFNA(VLOOKUP(C32,BaseDatos[[#All],[Llave]:[Objetivo Geográfico]],14,0),"-")))</f>
        <v/>
      </c>
      <c r="K32" s="2" t="str">
        <f>IF(C32="","",IF(_xlfn.IFNA(VLOOKUP(C32,BaseDatos[[#All],[Llave]:[Por Definir4]],15,0),"No encontrado")="","-",_xlfn.IFNA(VLOOKUP(C32,BaseDatos[[#All],[Llave]:[Objetivo Geográfico]],15,0),"-")))</f>
        <v/>
      </c>
      <c r="L32" s="2" t="str">
        <f>IF(C32="","",IF(_xlfn.IFNA(VLOOKUP(C32,BaseDatos[[#All],[Llave]:[Por Definir4]],16,0),"No encontrado")="","-",_xlfn.IFNA(VLOOKUP(C32,BaseDatos[[#All],[Llave]:[Objetivo Geográfico]],16,0),"-")))</f>
        <v/>
      </c>
      <c r="M32" s="2" t="str">
        <f>IF(C32="","",IF(_xlfn.IFNA(VLOOKUP(C32,BaseDatos[[#All],[Llave]:[Por Definir4]],17,0),"No encontrado")="","-",_xlfn.IFNA(VLOOKUP(C32,BaseDatos[[#All],[Llave]:[Objetivo Geográfico]],17,0),"-")))</f>
        <v/>
      </c>
    </row>
    <row r="33" spans="1:13" x14ac:dyDescent="0.35">
      <c r="A33" s="44"/>
      <c r="B33" s="46"/>
      <c r="C33" s="44"/>
      <c r="D33" s="46"/>
      <c r="E33" s="43" t="str">
        <f>IF(C33="","",IF(_xlfn.IFNA(VLOOKUP(C33,BaseDatos[[#All],[Llave]:[Objetivo Geográfico]],6,0),"No encontrado")="","-",_xlfn.IFNA(VLOOKUP(C33,BaseDatos[[#All],[Llave]:[Objetivo Geográfico]],6,0),"-")))</f>
        <v/>
      </c>
      <c r="F33" s="45" t="str">
        <f>IF(C33="","",IF(_xlfn.IFNA(VLOOKUP(C33,BaseDatos[[#All],[Llave]:[Por Definir4]],13,0),"No encontrado")="","-",_xlfn.IFNA(VLOOKUP(C33,BaseDatos[[#All],[Llave]:[Por Definir4]],13,0),"-")))</f>
        <v/>
      </c>
      <c r="G33" s="43" t="str">
        <f>IF(C33="","",IF(_xlfn.IFNA(VLOOKUP(C33,BaseDatos[[#All],[Llave]:[Objetivo Geográfico]],2,0),"No disponible en la Base de Datos")="","-",_xlfn.IFNA(VLOOKUP(C33,BaseDatos[[#All],[Llave]:[Objetivo Geográfico]],2,0),"No disponible en la Base de Datos")))</f>
        <v/>
      </c>
      <c r="H33" s="43" t="str">
        <f>IF(C33="","",IF(_xlfn.IFNA(VLOOKUP(C33,BaseDatos[[#All],[Llave]:[Objetivo Geográfico]],11,0),"No encontrado")="","-",_xlfn.IFNA(VLOOKUP(C33,BaseDatos[[#All],[Llave]:[Objetivo Geográfico]],11,0),"-")))</f>
        <v/>
      </c>
      <c r="I33" s="43" t="str">
        <f>IF(C33="","",IF(_xlfn.IFNA(VLOOKUP(C33,BaseDatos[[#All],[Llave]:[Objetivo Geográfico]],12,0),"No encontrado")="","-",_xlfn.IFNA(VLOOKUP(C33,BaseDatos[[#All],[Llave]:[Objetivo Geográfico]],12,0),"-")))</f>
        <v/>
      </c>
      <c r="J33" s="2" t="str">
        <f>IF(C33="","",IF(_xlfn.IFNA(VLOOKUP(C33,BaseDatos[[#All],[Llave]:[Por Definir4]],14,0),"No encontrado")="","-",_xlfn.IFNA(VLOOKUP(C33,BaseDatos[[#All],[Llave]:[Objetivo Geográfico]],14,0),"-")))</f>
        <v/>
      </c>
      <c r="K33" s="2" t="str">
        <f>IF(C33="","",IF(_xlfn.IFNA(VLOOKUP(C33,BaseDatos[[#All],[Llave]:[Por Definir4]],15,0),"No encontrado")="","-",_xlfn.IFNA(VLOOKUP(C33,BaseDatos[[#All],[Llave]:[Objetivo Geográfico]],15,0),"-")))</f>
        <v/>
      </c>
      <c r="L33" s="2" t="str">
        <f>IF(C33="","",IF(_xlfn.IFNA(VLOOKUP(C33,BaseDatos[[#All],[Llave]:[Por Definir4]],16,0),"No encontrado")="","-",_xlfn.IFNA(VLOOKUP(C33,BaseDatos[[#All],[Llave]:[Objetivo Geográfico]],16,0),"-")))</f>
        <v/>
      </c>
      <c r="M33" s="2" t="str">
        <f>IF(C33="","",IF(_xlfn.IFNA(VLOOKUP(C33,BaseDatos[[#All],[Llave]:[Por Definir4]],17,0),"No encontrado")="","-",_xlfn.IFNA(VLOOKUP(C33,BaseDatos[[#All],[Llave]:[Objetivo Geográfico]],17,0),"-")))</f>
        <v/>
      </c>
    </row>
    <row r="34" spans="1:13" x14ac:dyDescent="0.35">
      <c r="A34" s="44"/>
      <c r="B34" s="46"/>
      <c r="C34" s="44"/>
      <c r="D34" s="46"/>
      <c r="E34" s="43" t="str">
        <f>IF(C34="","",IF(_xlfn.IFNA(VLOOKUP(C34,BaseDatos[[#All],[Llave]:[Objetivo Geográfico]],6,0),"No encontrado")="","-",_xlfn.IFNA(VLOOKUP(C34,BaseDatos[[#All],[Llave]:[Objetivo Geográfico]],6,0),"-")))</f>
        <v/>
      </c>
      <c r="F34" s="45" t="str">
        <f>IF(C34="","",IF(_xlfn.IFNA(VLOOKUP(C34,BaseDatos[[#All],[Llave]:[Por Definir4]],13,0),"No encontrado")="","-",_xlfn.IFNA(VLOOKUP(C34,BaseDatos[[#All],[Llave]:[Por Definir4]],13,0),"-")))</f>
        <v/>
      </c>
      <c r="G34" s="43" t="str">
        <f>IF(C34="","",IF(_xlfn.IFNA(VLOOKUP(C34,BaseDatos[[#All],[Llave]:[Objetivo Geográfico]],2,0),"No disponible en la Base de Datos")="","-",_xlfn.IFNA(VLOOKUP(C34,BaseDatos[[#All],[Llave]:[Objetivo Geográfico]],2,0),"No disponible en la Base de Datos")))</f>
        <v/>
      </c>
      <c r="H34" s="43" t="str">
        <f>IF(C34="","",IF(_xlfn.IFNA(VLOOKUP(C34,BaseDatos[[#All],[Llave]:[Objetivo Geográfico]],11,0),"No encontrado")="","-",_xlfn.IFNA(VLOOKUP(C34,BaseDatos[[#All],[Llave]:[Objetivo Geográfico]],11,0),"-")))</f>
        <v/>
      </c>
      <c r="I34" s="43" t="str">
        <f>IF(C34="","",IF(_xlfn.IFNA(VLOOKUP(C34,BaseDatos[[#All],[Llave]:[Objetivo Geográfico]],12,0),"No encontrado")="","-",_xlfn.IFNA(VLOOKUP(C34,BaseDatos[[#All],[Llave]:[Objetivo Geográfico]],12,0),"-")))</f>
        <v/>
      </c>
      <c r="J34" s="2" t="str">
        <f>IF(C34="","",IF(_xlfn.IFNA(VLOOKUP(C34,BaseDatos[[#All],[Llave]:[Por Definir4]],14,0),"No encontrado")="","-",_xlfn.IFNA(VLOOKUP(C34,BaseDatos[[#All],[Llave]:[Objetivo Geográfico]],14,0),"-")))</f>
        <v/>
      </c>
      <c r="K34" s="2" t="str">
        <f>IF(C34="","",IF(_xlfn.IFNA(VLOOKUP(C34,BaseDatos[[#All],[Llave]:[Por Definir4]],15,0),"No encontrado")="","-",_xlfn.IFNA(VLOOKUP(C34,BaseDatos[[#All],[Llave]:[Objetivo Geográfico]],15,0),"-")))</f>
        <v/>
      </c>
      <c r="L34" s="2" t="str">
        <f>IF(C34="","",IF(_xlfn.IFNA(VLOOKUP(C34,BaseDatos[[#All],[Llave]:[Por Definir4]],16,0),"No encontrado")="","-",_xlfn.IFNA(VLOOKUP(C34,BaseDatos[[#All],[Llave]:[Objetivo Geográfico]],16,0),"-")))</f>
        <v/>
      </c>
      <c r="M34" s="2" t="str">
        <f>IF(C34="","",IF(_xlfn.IFNA(VLOOKUP(C34,BaseDatos[[#All],[Llave]:[Por Definir4]],17,0),"No encontrado")="","-",_xlfn.IFNA(VLOOKUP(C34,BaseDatos[[#All],[Llave]:[Objetivo Geográfico]],17,0),"-")))</f>
        <v/>
      </c>
    </row>
    <row r="35" spans="1:13" x14ac:dyDescent="0.35">
      <c r="A35" s="44"/>
      <c r="B35" s="46"/>
      <c r="C35" s="44"/>
      <c r="D35" s="46"/>
      <c r="E35" s="43" t="str">
        <f>IF(C35="","",IF(_xlfn.IFNA(VLOOKUP(C35,BaseDatos[[#All],[Llave]:[Objetivo Geográfico]],6,0),"No encontrado")="","-",_xlfn.IFNA(VLOOKUP(C35,BaseDatos[[#All],[Llave]:[Objetivo Geográfico]],6,0),"-")))</f>
        <v/>
      </c>
      <c r="F35" s="45" t="str">
        <f>IF(C35="","",IF(_xlfn.IFNA(VLOOKUP(C35,BaseDatos[[#All],[Llave]:[Por Definir4]],13,0),"No encontrado")="","-",_xlfn.IFNA(VLOOKUP(C35,BaseDatos[[#All],[Llave]:[Por Definir4]],13,0),"-")))</f>
        <v/>
      </c>
      <c r="G35" s="43" t="str">
        <f>IF(C35="","",IF(_xlfn.IFNA(VLOOKUP(C35,BaseDatos[[#All],[Llave]:[Objetivo Geográfico]],2,0),"No disponible en la Base de Datos")="","-",_xlfn.IFNA(VLOOKUP(C35,BaseDatos[[#All],[Llave]:[Objetivo Geográfico]],2,0),"No disponible en la Base de Datos")))</f>
        <v/>
      </c>
      <c r="H35" s="43" t="str">
        <f>IF(C35="","",IF(_xlfn.IFNA(VLOOKUP(C35,BaseDatos[[#All],[Llave]:[Objetivo Geográfico]],11,0),"No encontrado")="","-",_xlfn.IFNA(VLOOKUP(C35,BaseDatos[[#All],[Llave]:[Objetivo Geográfico]],11,0),"-")))</f>
        <v/>
      </c>
      <c r="I35" s="43" t="str">
        <f>IF(C35="","",IF(_xlfn.IFNA(VLOOKUP(C35,BaseDatos[[#All],[Llave]:[Objetivo Geográfico]],12,0),"No encontrado")="","-",_xlfn.IFNA(VLOOKUP(C35,BaseDatos[[#All],[Llave]:[Objetivo Geográfico]],12,0),"-")))</f>
        <v/>
      </c>
      <c r="J35" s="2" t="str">
        <f>IF(C35="","",IF(_xlfn.IFNA(VLOOKUP(C35,BaseDatos[[#All],[Llave]:[Por Definir4]],14,0),"No encontrado")="","-",_xlfn.IFNA(VLOOKUP(C35,BaseDatos[[#All],[Llave]:[Objetivo Geográfico]],14,0),"-")))</f>
        <v/>
      </c>
      <c r="K35" s="2" t="str">
        <f>IF(C35="","",IF(_xlfn.IFNA(VLOOKUP(C35,BaseDatos[[#All],[Llave]:[Por Definir4]],15,0),"No encontrado")="","-",_xlfn.IFNA(VLOOKUP(C35,BaseDatos[[#All],[Llave]:[Objetivo Geográfico]],15,0),"-")))</f>
        <v/>
      </c>
      <c r="L35" s="2" t="str">
        <f>IF(C35="","",IF(_xlfn.IFNA(VLOOKUP(C35,BaseDatos[[#All],[Llave]:[Por Definir4]],16,0),"No encontrado")="","-",_xlfn.IFNA(VLOOKUP(C35,BaseDatos[[#All],[Llave]:[Objetivo Geográfico]],16,0),"-")))</f>
        <v/>
      </c>
      <c r="M35" s="2" t="str">
        <f>IF(C35="","",IF(_xlfn.IFNA(VLOOKUP(C35,BaseDatos[[#All],[Llave]:[Por Definir4]],17,0),"No encontrado")="","-",_xlfn.IFNA(VLOOKUP(C35,BaseDatos[[#All],[Llave]:[Objetivo Geográfico]],17,0),"-")))</f>
        <v/>
      </c>
    </row>
    <row r="36" spans="1:13" x14ac:dyDescent="0.35">
      <c r="A36" s="44"/>
      <c r="B36" s="46"/>
      <c r="C36" s="44"/>
      <c r="D36" s="46"/>
      <c r="E36" s="43" t="str">
        <f>IF(C36="","",IF(_xlfn.IFNA(VLOOKUP(C36,BaseDatos[[#All],[Llave]:[Objetivo Geográfico]],6,0),"No encontrado")="","-",_xlfn.IFNA(VLOOKUP(C36,BaseDatos[[#All],[Llave]:[Objetivo Geográfico]],6,0),"-")))</f>
        <v/>
      </c>
      <c r="F36" s="45" t="str">
        <f>IF(C36="","",IF(_xlfn.IFNA(VLOOKUP(C36,BaseDatos[[#All],[Llave]:[Por Definir4]],13,0),"No encontrado")="","-",_xlfn.IFNA(VLOOKUP(C36,BaseDatos[[#All],[Llave]:[Por Definir4]],13,0),"-")))</f>
        <v/>
      </c>
      <c r="G36" s="43" t="str">
        <f>IF(C36="","",IF(_xlfn.IFNA(VLOOKUP(C36,BaseDatos[[#All],[Llave]:[Objetivo Geográfico]],2,0),"No disponible en la Base de Datos")="","-",_xlfn.IFNA(VLOOKUP(C36,BaseDatos[[#All],[Llave]:[Objetivo Geográfico]],2,0),"No disponible en la Base de Datos")))</f>
        <v/>
      </c>
      <c r="H36" s="43" t="str">
        <f>IF(C36="","",IF(_xlfn.IFNA(VLOOKUP(C36,BaseDatos[[#All],[Llave]:[Objetivo Geográfico]],11,0),"No encontrado")="","-",_xlfn.IFNA(VLOOKUP(C36,BaseDatos[[#All],[Llave]:[Objetivo Geográfico]],11,0),"-")))</f>
        <v/>
      </c>
      <c r="I36" s="43" t="str">
        <f>IF(C36="","",IF(_xlfn.IFNA(VLOOKUP(C36,BaseDatos[[#All],[Llave]:[Objetivo Geográfico]],12,0),"No encontrado")="","-",_xlfn.IFNA(VLOOKUP(C36,BaseDatos[[#All],[Llave]:[Objetivo Geográfico]],12,0),"-")))</f>
        <v/>
      </c>
      <c r="J36" s="2" t="str">
        <f>IF(C36="","",IF(_xlfn.IFNA(VLOOKUP(C36,BaseDatos[[#All],[Llave]:[Por Definir4]],14,0),"No encontrado")="","-",_xlfn.IFNA(VLOOKUP(C36,BaseDatos[[#All],[Llave]:[Objetivo Geográfico]],14,0),"-")))</f>
        <v/>
      </c>
      <c r="K36" s="2" t="str">
        <f>IF(C36="","",IF(_xlfn.IFNA(VLOOKUP(C36,BaseDatos[[#All],[Llave]:[Por Definir4]],15,0),"No encontrado")="","-",_xlfn.IFNA(VLOOKUP(C36,BaseDatos[[#All],[Llave]:[Objetivo Geográfico]],15,0),"-")))</f>
        <v/>
      </c>
      <c r="L36" s="2" t="str">
        <f>IF(C36="","",IF(_xlfn.IFNA(VLOOKUP(C36,BaseDatos[[#All],[Llave]:[Por Definir4]],16,0),"No encontrado")="","-",_xlfn.IFNA(VLOOKUP(C36,BaseDatos[[#All],[Llave]:[Objetivo Geográfico]],16,0),"-")))</f>
        <v/>
      </c>
      <c r="M36" s="2" t="str">
        <f>IF(C36="","",IF(_xlfn.IFNA(VLOOKUP(C36,BaseDatos[[#All],[Llave]:[Por Definir4]],17,0),"No encontrado")="","-",_xlfn.IFNA(VLOOKUP(C36,BaseDatos[[#All],[Llave]:[Objetivo Geográfico]],17,0),"-")))</f>
        <v/>
      </c>
    </row>
    <row r="37" spans="1:13" x14ac:dyDescent="0.35">
      <c r="A37" s="44"/>
      <c r="B37" s="46"/>
      <c r="C37" s="44"/>
      <c r="D37" s="46"/>
      <c r="E37" s="43" t="str">
        <f>IF(C37="","",IF(_xlfn.IFNA(VLOOKUP(C37,BaseDatos[[#All],[Llave]:[Objetivo Geográfico]],6,0),"No encontrado")="","-",_xlfn.IFNA(VLOOKUP(C37,BaseDatos[[#All],[Llave]:[Objetivo Geográfico]],6,0),"-")))</f>
        <v/>
      </c>
      <c r="F37" s="45" t="str">
        <f>IF(C37="","",IF(_xlfn.IFNA(VLOOKUP(C37,BaseDatos[[#All],[Llave]:[Por Definir4]],13,0),"No encontrado")="","-",_xlfn.IFNA(VLOOKUP(C37,BaseDatos[[#All],[Llave]:[Por Definir4]],13,0),"-")))</f>
        <v/>
      </c>
      <c r="G37" s="43" t="str">
        <f>IF(C37="","",IF(_xlfn.IFNA(VLOOKUP(C37,BaseDatos[[#All],[Llave]:[Objetivo Geográfico]],2,0),"No disponible en la Base de Datos")="","-",_xlfn.IFNA(VLOOKUP(C37,BaseDatos[[#All],[Llave]:[Objetivo Geográfico]],2,0),"No disponible en la Base de Datos")))</f>
        <v/>
      </c>
      <c r="H37" s="43" t="str">
        <f>IF(C37="","",IF(_xlfn.IFNA(VLOOKUP(C37,BaseDatos[[#All],[Llave]:[Objetivo Geográfico]],11,0),"No encontrado")="","-",_xlfn.IFNA(VLOOKUP(C37,BaseDatos[[#All],[Llave]:[Objetivo Geográfico]],11,0),"-")))</f>
        <v/>
      </c>
      <c r="I37" s="43" t="str">
        <f>IF(C37="","",IF(_xlfn.IFNA(VLOOKUP(C37,BaseDatos[[#All],[Llave]:[Objetivo Geográfico]],12,0),"No encontrado")="","-",_xlfn.IFNA(VLOOKUP(C37,BaseDatos[[#All],[Llave]:[Objetivo Geográfico]],12,0),"-")))</f>
        <v/>
      </c>
      <c r="J37" s="2" t="str">
        <f>IF(C37="","",IF(_xlfn.IFNA(VLOOKUP(C37,BaseDatos[[#All],[Llave]:[Por Definir4]],14,0),"No encontrado")="","-",_xlfn.IFNA(VLOOKUP(C37,BaseDatos[[#All],[Llave]:[Objetivo Geográfico]],14,0),"-")))</f>
        <v/>
      </c>
      <c r="K37" s="2" t="str">
        <f>IF(C37="","",IF(_xlfn.IFNA(VLOOKUP(C37,BaseDatos[[#All],[Llave]:[Por Definir4]],15,0),"No encontrado")="","-",_xlfn.IFNA(VLOOKUP(C37,BaseDatos[[#All],[Llave]:[Objetivo Geográfico]],15,0),"-")))</f>
        <v/>
      </c>
      <c r="L37" s="2" t="str">
        <f>IF(C37="","",IF(_xlfn.IFNA(VLOOKUP(C37,BaseDatos[[#All],[Llave]:[Por Definir4]],16,0),"No encontrado")="","-",_xlfn.IFNA(VLOOKUP(C37,BaseDatos[[#All],[Llave]:[Objetivo Geográfico]],16,0),"-")))</f>
        <v/>
      </c>
      <c r="M37" s="2" t="str">
        <f>IF(C37="","",IF(_xlfn.IFNA(VLOOKUP(C37,BaseDatos[[#All],[Llave]:[Por Definir4]],17,0),"No encontrado")="","-",_xlfn.IFNA(VLOOKUP(C37,BaseDatos[[#All],[Llave]:[Objetivo Geográfico]],17,0),"-")))</f>
        <v/>
      </c>
    </row>
    <row r="38" spans="1:13" x14ac:dyDescent="0.35">
      <c r="A38" s="44"/>
      <c r="B38" s="46"/>
      <c r="C38" s="44"/>
      <c r="D38" s="46"/>
      <c r="E38" s="43" t="str">
        <f>IF(C38="","",IF(_xlfn.IFNA(VLOOKUP(C38,BaseDatos[[#All],[Llave]:[Objetivo Geográfico]],6,0),"No encontrado")="","-",_xlfn.IFNA(VLOOKUP(C38,BaseDatos[[#All],[Llave]:[Objetivo Geográfico]],6,0),"-")))</f>
        <v/>
      </c>
      <c r="F38" s="45" t="str">
        <f>IF(C38="","",IF(_xlfn.IFNA(VLOOKUP(C38,BaseDatos[[#All],[Llave]:[Por Definir4]],13,0),"No encontrado")="","-",_xlfn.IFNA(VLOOKUP(C38,BaseDatos[[#All],[Llave]:[Por Definir4]],13,0),"-")))</f>
        <v/>
      </c>
      <c r="G38" s="43" t="str">
        <f>IF(C38="","",IF(_xlfn.IFNA(VLOOKUP(C38,BaseDatos[[#All],[Llave]:[Objetivo Geográfico]],2,0),"No disponible en la Base de Datos")="","-",_xlfn.IFNA(VLOOKUP(C38,BaseDatos[[#All],[Llave]:[Objetivo Geográfico]],2,0),"No disponible en la Base de Datos")))</f>
        <v/>
      </c>
      <c r="H38" s="43" t="str">
        <f>IF(C38="","",IF(_xlfn.IFNA(VLOOKUP(C38,BaseDatos[[#All],[Llave]:[Objetivo Geográfico]],11,0),"No encontrado")="","-",_xlfn.IFNA(VLOOKUP(C38,BaseDatos[[#All],[Llave]:[Objetivo Geográfico]],11,0),"-")))</f>
        <v/>
      </c>
      <c r="I38" s="43" t="str">
        <f>IF(C38="","",IF(_xlfn.IFNA(VLOOKUP(C38,BaseDatos[[#All],[Llave]:[Objetivo Geográfico]],12,0),"No encontrado")="","-",_xlfn.IFNA(VLOOKUP(C38,BaseDatos[[#All],[Llave]:[Objetivo Geográfico]],12,0),"-")))</f>
        <v/>
      </c>
      <c r="J38" s="2" t="str">
        <f>IF(C38="","",IF(_xlfn.IFNA(VLOOKUP(C38,BaseDatos[[#All],[Llave]:[Por Definir4]],14,0),"No encontrado")="","-",_xlfn.IFNA(VLOOKUP(C38,BaseDatos[[#All],[Llave]:[Objetivo Geográfico]],14,0),"-")))</f>
        <v/>
      </c>
      <c r="K38" s="2" t="str">
        <f>IF(C38="","",IF(_xlfn.IFNA(VLOOKUP(C38,BaseDatos[[#All],[Llave]:[Por Definir4]],15,0),"No encontrado")="","-",_xlfn.IFNA(VLOOKUP(C38,BaseDatos[[#All],[Llave]:[Objetivo Geográfico]],15,0),"-")))</f>
        <v/>
      </c>
      <c r="L38" s="2" t="str">
        <f>IF(C38="","",IF(_xlfn.IFNA(VLOOKUP(C38,BaseDatos[[#All],[Llave]:[Por Definir4]],16,0),"No encontrado")="","-",_xlfn.IFNA(VLOOKUP(C38,BaseDatos[[#All],[Llave]:[Objetivo Geográfico]],16,0),"-")))</f>
        <v/>
      </c>
      <c r="M38" s="2" t="str">
        <f>IF(C38="","",IF(_xlfn.IFNA(VLOOKUP(C38,BaseDatos[[#All],[Llave]:[Por Definir4]],17,0),"No encontrado")="","-",_xlfn.IFNA(VLOOKUP(C38,BaseDatos[[#All],[Llave]:[Objetivo Geográfico]],17,0),"-")))</f>
        <v/>
      </c>
    </row>
    <row r="39" spans="1:13" x14ac:dyDescent="0.35">
      <c r="A39" s="44"/>
      <c r="B39" s="46"/>
      <c r="C39" s="44"/>
      <c r="D39" s="46"/>
      <c r="E39" s="43" t="str">
        <f>IF(C39="","",IF(_xlfn.IFNA(VLOOKUP(C39,BaseDatos[[#All],[Llave]:[Objetivo Geográfico]],6,0),"No encontrado")="","-",_xlfn.IFNA(VLOOKUP(C39,BaseDatos[[#All],[Llave]:[Objetivo Geográfico]],6,0),"-")))</f>
        <v/>
      </c>
      <c r="F39" s="45" t="str">
        <f>IF(C39="","",IF(_xlfn.IFNA(VLOOKUP(C39,BaseDatos[[#All],[Llave]:[Por Definir4]],13,0),"No encontrado")="","-",_xlfn.IFNA(VLOOKUP(C39,BaseDatos[[#All],[Llave]:[Por Definir4]],13,0),"-")))</f>
        <v/>
      </c>
      <c r="G39" s="43" t="str">
        <f>IF(C39="","",IF(_xlfn.IFNA(VLOOKUP(C39,BaseDatos[[#All],[Llave]:[Objetivo Geográfico]],2,0),"No disponible en la Base de Datos")="","-",_xlfn.IFNA(VLOOKUP(C39,BaseDatos[[#All],[Llave]:[Objetivo Geográfico]],2,0),"No disponible en la Base de Datos")))</f>
        <v/>
      </c>
      <c r="H39" s="43" t="str">
        <f>IF(C39="","",IF(_xlfn.IFNA(VLOOKUP(C39,BaseDatos[[#All],[Llave]:[Objetivo Geográfico]],11,0),"No encontrado")="","-",_xlfn.IFNA(VLOOKUP(C39,BaseDatos[[#All],[Llave]:[Objetivo Geográfico]],11,0),"-")))</f>
        <v/>
      </c>
      <c r="I39" s="43" t="str">
        <f>IF(C39="","",IF(_xlfn.IFNA(VLOOKUP(C39,BaseDatos[[#All],[Llave]:[Objetivo Geográfico]],12,0),"No encontrado")="","-",_xlfn.IFNA(VLOOKUP(C39,BaseDatos[[#All],[Llave]:[Objetivo Geográfico]],12,0),"-")))</f>
        <v/>
      </c>
      <c r="J39" s="2" t="str">
        <f>IF(C39="","",IF(_xlfn.IFNA(VLOOKUP(C39,BaseDatos[[#All],[Llave]:[Por Definir4]],14,0),"No encontrado")="","-",_xlfn.IFNA(VLOOKUP(C39,BaseDatos[[#All],[Llave]:[Objetivo Geográfico]],14,0),"-")))</f>
        <v/>
      </c>
      <c r="K39" s="2" t="str">
        <f>IF(C39="","",IF(_xlfn.IFNA(VLOOKUP(C39,BaseDatos[[#All],[Llave]:[Por Definir4]],15,0),"No encontrado")="","-",_xlfn.IFNA(VLOOKUP(C39,BaseDatos[[#All],[Llave]:[Objetivo Geográfico]],15,0),"-")))</f>
        <v/>
      </c>
      <c r="L39" s="2" t="str">
        <f>IF(C39="","",IF(_xlfn.IFNA(VLOOKUP(C39,BaseDatos[[#All],[Llave]:[Por Definir4]],16,0),"No encontrado")="","-",_xlfn.IFNA(VLOOKUP(C39,BaseDatos[[#All],[Llave]:[Objetivo Geográfico]],16,0),"-")))</f>
        <v/>
      </c>
      <c r="M39" s="2" t="str">
        <f>IF(C39="","",IF(_xlfn.IFNA(VLOOKUP(C39,BaseDatos[[#All],[Llave]:[Por Definir4]],17,0),"No encontrado")="","-",_xlfn.IFNA(VLOOKUP(C39,BaseDatos[[#All],[Llave]:[Objetivo Geográfico]],17,0),"-")))</f>
        <v/>
      </c>
    </row>
    <row r="40" spans="1:13" x14ac:dyDescent="0.35">
      <c r="A40" s="44"/>
      <c r="B40" s="46"/>
      <c r="C40" s="44"/>
      <c r="D40" s="46"/>
      <c r="E40" s="43" t="str">
        <f>IF(C40="","",IF(_xlfn.IFNA(VLOOKUP(C40,BaseDatos[[#All],[Llave]:[Objetivo Geográfico]],6,0),"No encontrado")="","-",_xlfn.IFNA(VLOOKUP(C40,BaseDatos[[#All],[Llave]:[Objetivo Geográfico]],6,0),"-")))</f>
        <v/>
      </c>
      <c r="F40" s="45" t="str">
        <f>IF(C40="","",IF(_xlfn.IFNA(VLOOKUP(C40,BaseDatos[[#All],[Llave]:[Por Definir4]],13,0),"No encontrado")="","-",_xlfn.IFNA(VLOOKUP(C40,BaseDatos[[#All],[Llave]:[Por Definir4]],13,0),"-")))</f>
        <v/>
      </c>
      <c r="G40" s="43" t="str">
        <f>IF(C40="","",IF(_xlfn.IFNA(VLOOKUP(C40,BaseDatos[[#All],[Llave]:[Objetivo Geográfico]],2,0),"No disponible en la Base de Datos")="","-",_xlfn.IFNA(VLOOKUP(C40,BaseDatos[[#All],[Llave]:[Objetivo Geográfico]],2,0),"No disponible en la Base de Datos")))</f>
        <v/>
      </c>
      <c r="H40" s="43" t="str">
        <f>IF(C40="","",IF(_xlfn.IFNA(VLOOKUP(C40,BaseDatos[[#All],[Llave]:[Objetivo Geográfico]],11,0),"No encontrado")="","-",_xlfn.IFNA(VLOOKUP(C40,BaseDatos[[#All],[Llave]:[Objetivo Geográfico]],11,0),"-")))</f>
        <v/>
      </c>
      <c r="I40" s="43" t="str">
        <f>IF(C40="","",IF(_xlfn.IFNA(VLOOKUP(C40,BaseDatos[[#All],[Llave]:[Objetivo Geográfico]],12,0),"No encontrado")="","-",_xlfn.IFNA(VLOOKUP(C40,BaseDatos[[#All],[Llave]:[Objetivo Geográfico]],12,0),"-")))</f>
        <v/>
      </c>
      <c r="J40" s="2" t="str">
        <f>IF(C40="","",IF(_xlfn.IFNA(VLOOKUP(C40,BaseDatos[[#All],[Llave]:[Por Definir4]],14,0),"No encontrado")="","-",_xlfn.IFNA(VLOOKUP(C40,BaseDatos[[#All],[Llave]:[Objetivo Geográfico]],14,0),"-")))</f>
        <v/>
      </c>
      <c r="K40" s="2" t="str">
        <f>IF(C40="","",IF(_xlfn.IFNA(VLOOKUP(C40,BaseDatos[[#All],[Llave]:[Por Definir4]],15,0),"No encontrado")="","-",_xlfn.IFNA(VLOOKUP(C40,BaseDatos[[#All],[Llave]:[Objetivo Geográfico]],15,0),"-")))</f>
        <v/>
      </c>
      <c r="L40" s="2" t="str">
        <f>IF(C40="","",IF(_xlfn.IFNA(VLOOKUP(C40,BaseDatos[[#All],[Llave]:[Por Definir4]],16,0),"No encontrado")="","-",_xlfn.IFNA(VLOOKUP(C40,BaseDatos[[#All],[Llave]:[Objetivo Geográfico]],16,0),"-")))</f>
        <v/>
      </c>
      <c r="M40" s="2" t="str">
        <f>IF(C40="","",IF(_xlfn.IFNA(VLOOKUP(C40,BaseDatos[[#All],[Llave]:[Por Definir4]],17,0),"No encontrado")="","-",_xlfn.IFNA(VLOOKUP(C40,BaseDatos[[#All],[Llave]:[Objetivo Geográfico]],17,0),"-")))</f>
        <v/>
      </c>
    </row>
    <row r="41" spans="1:13" x14ac:dyDescent="0.35">
      <c r="A41" s="44"/>
      <c r="B41" s="46"/>
      <c r="C41" s="44"/>
      <c r="D41" s="46"/>
      <c r="E41" s="43" t="str">
        <f>IF(C41="","",IF(_xlfn.IFNA(VLOOKUP(C41,BaseDatos[[#All],[Llave]:[Objetivo Geográfico]],6,0),"No encontrado")="","-",_xlfn.IFNA(VLOOKUP(C41,BaseDatos[[#All],[Llave]:[Objetivo Geográfico]],6,0),"-")))</f>
        <v/>
      </c>
      <c r="F41" s="45" t="str">
        <f>IF(C41="","",IF(_xlfn.IFNA(VLOOKUP(C41,BaseDatos[[#All],[Llave]:[Por Definir4]],13,0),"No encontrado")="","-",_xlfn.IFNA(VLOOKUP(C41,BaseDatos[[#All],[Llave]:[Por Definir4]],13,0),"-")))</f>
        <v/>
      </c>
      <c r="G41" s="43" t="str">
        <f>IF(C41="","",IF(_xlfn.IFNA(VLOOKUP(C41,BaseDatos[[#All],[Llave]:[Objetivo Geográfico]],2,0),"No disponible en la Base de Datos")="","-",_xlfn.IFNA(VLOOKUP(C41,BaseDatos[[#All],[Llave]:[Objetivo Geográfico]],2,0),"No disponible en la Base de Datos")))</f>
        <v/>
      </c>
      <c r="H41" s="43" t="str">
        <f>IF(C41="","",IF(_xlfn.IFNA(VLOOKUP(C41,BaseDatos[[#All],[Llave]:[Objetivo Geográfico]],11,0),"No encontrado")="","-",_xlfn.IFNA(VLOOKUP(C41,BaseDatos[[#All],[Llave]:[Objetivo Geográfico]],11,0),"-")))</f>
        <v/>
      </c>
      <c r="I41" s="43" t="str">
        <f>IF(C41="","",IF(_xlfn.IFNA(VLOOKUP(C41,BaseDatos[[#All],[Llave]:[Objetivo Geográfico]],12,0),"No encontrado")="","-",_xlfn.IFNA(VLOOKUP(C41,BaseDatos[[#All],[Llave]:[Objetivo Geográfico]],12,0),"-")))</f>
        <v/>
      </c>
      <c r="J41" s="2" t="str">
        <f>IF(C41="","",IF(_xlfn.IFNA(VLOOKUP(C41,BaseDatos[[#All],[Llave]:[Por Definir4]],14,0),"No encontrado")="","-",_xlfn.IFNA(VLOOKUP(C41,BaseDatos[[#All],[Llave]:[Objetivo Geográfico]],14,0),"-")))</f>
        <v/>
      </c>
      <c r="K41" s="2" t="str">
        <f>IF(C41="","",IF(_xlfn.IFNA(VLOOKUP(C41,BaseDatos[[#All],[Llave]:[Por Definir4]],15,0),"No encontrado")="","-",_xlfn.IFNA(VLOOKUP(C41,BaseDatos[[#All],[Llave]:[Objetivo Geográfico]],15,0),"-")))</f>
        <v/>
      </c>
      <c r="L41" s="2" t="str">
        <f>IF(C41="","",IF(_xlfn.IFNA(VLOOKUP(C41,BaseDatos[[#All],[Llave]:[Por Definir4]],16,0),"No encontrado")="","-",_xlfn.IFNA(VLOOKUP(C41,BaseDatos[[#All],[Llave]:[Objetivo Geográfico]],16,0),"-")))</f>
        <v/>
      </c>
      <c r="M41" s="2" t="str">
        <f>IF(C41="","",IF(_xlfn.IFNA(VLOOKUP(C41,BaseDatos[[#All],[Llave]:[Por Definir4]],17,0),"No encontrado")="","-",_xlfn.IFNA(VLOOKUP(C41,BaseDatos[[#All],[Llave]:[Objetivo Geográfico]],17,0),"-")))</f>
        <v/>
      </c>
    </row>
    <row r="42" spans="1:13" x14ac:dyDescent="0.35">
      <c r="A42" s="44"/>
      <c r="B42" s="46"/>
      <c r="C42" s="44"/>
      <c r="D42" s="46"/>
      <c r="E42" s="43" t="str">
        <f>IF(C42="","",IF(_xlfn.IFNA(VLOOKUP(C42,BaseDatos[[#All],[Llave]:[Objetivo Geográfico]],6,0),"No encontrado")="","-",_xlfn.IFNA(VLOOKUP(C42,BaseDatos[[#All],[Llave]:[Objetivo Geográfico]],6,0),"-")))</f>
        <v/>
      </c>
      <c r="F42" s="45" t="str">
        <f>IF(C42="","",IF(_xlfn.IFNA(VLOOKUP(C42,BaseDatos[[#All],[Llave]:[Por Definir4]],13,0),"No encontrado")="","-",_xlfn.IFNA(VLOOKUP(C42,BaseDatos[[#All],[Llave]:[Por Definir4]],13,0),"-")))</f>
        <v/>
      </c>
      <c r="G42" s="43" t="str">
        <f>IF(C42="","",IF(_xlfn.IFNA(VLOOKUP(C42,BaseDatos[[#All],[Llave]:[Objetivo Geográfico]],2,0),"No disponible en la Base de Datos")="","-",_xlfn.IFNA(VLOOKUP(C42,BaseDatos[[#All],[Llave]:[Objetivo Geográfico]],2,0),"No disponible en la Base de Datos")))</f>
        <v/>
      </c>
      <c r="H42" s="43" t="str">
        <f>IF(C42="","",IF(_xlfn.IFNA(VLOOKUP(C42,BaseDatos[[#All],[Llave]:[Objetivo Geográfico]],11,0),"No encontrado")="","-",_xlfn.IFNA(VLOOKUP(C42,BaseDatos[[#All],[Llave]:[Objetivo Geográfico]],11,0),"-")))</f>
        <v/>
      </c>
      <c r="I42" s="43" t="str">
        <f>IF(C42="","",IF(_xlfn.IFNA(VLOOKUP(C42,BaseDatos[[#All],[Llave]:[Objetivo Geográfico]],12,0),"No encontrado")="","-",_xlfn.IFNA(VLOOKUP(C42,BaseDatos[[#All],[Llave]:[Objetivo Geográfico]],12,0),"-")))</f>
        <v/>
      </c>
      <c r="J42" s="2" t="str">
        <f>IF(C42="","",IF(_xlfn.IFNA(VLOOKUP(C42,BaseDatos[[#All],[Llave]:[Por Definir4]],14,0),"No encontrado")="","-",_xlfn.IFNA(VLOOKUP(C42,BaseDatos[[#All],[Llave]:[Objetivo Geográfico]],14,0),"-")))</f>
        <v/>
      </c>
      <c r="K42" s="2" t="str">
        <f>IF(C42="","",IF(_xlfn.IFNA(VLOOKUP(C42,BaseDatos[[#All],[Llave]:[Por Definir4]],15,0),"No encontrado")="","-",_xlfn.IFNA(VLOOKUP(C42,BaseDatos[[#All],[Llave]:[Objetivo Geográfico]],15,0),"-")))</f>
        <v/>
      </c>
      <c r="L42" s="2" t="str">
        <f>IF(C42="","",IF(_xlfn.IFNA(VLOOKUP(C42,BaseDatos[[#All],[Llave]:[Por Definir4]],16,0),"No encontrado")="","-",_xlfn.IFNA(VLOOKUP(C42,BaseDatos[[#All],[Llave]:[Objetivo Geográfico]],16,0),"-")))</f>
        <v/>
      </c>
      <c r="M42" s="2" t="str">
        <f>IF(C42="","",IF(_xlfn.IFNA(VLOOKUP(C42,BaseDatos[[#All],[Llave]:[Por Definir4]],17,0),"No encontrado")="","-",_xlfn.IFNA(VLOOKUP(C42,BaseDatos[[#All],[Llave]:[Objetivo Geográfico]],17,0),"-")))</f>
        <v/>
      </c>
    </row>
    <row r="43" spans="1:13" x14ac:dyDescent="0.35">
      <c r="A43" s="44"/>
      <c r="B43" s="46"/>
      <c r="C43" s="44"/>
      <c r="D43" s="46"/>
      <c r="E43" s="43" t="str">
        <f>IF(C43="","",IF(_xlfn.IFNA(VLOOKUP(C43,BaseDatos[[#All],[Llave]:[Objetivo Geográfico]],6,0),"No encontrado")="","-",_xlfn.IFNA(VLOOKUP(C43,BaseDatos[[#All],[Llave]:[Objetivo Geográfico]],6,0),"-")))</f>
        <v/>
      </c>
      <c r="F43" s="45" t="str">
        <f>IF(C43="","",IF(_xlfn.IFNA(VLOOKUP(C43,BaseDatos[[#All],[Llave]:[Por Definir4]],13,0),"No encontrado")="","-",_xlfn.IFNA(VLOOKUP(C43,BaseDatos[[#All],[Llave]:[Por Definir4]],13,0),"-")))</f>
        <v/>
      </c>
      <c r="G43" s="43" t="str">
        <f>IF(C43="","",IF(_xlfn.IFNA(VLOOKUP(C43,BaseDatos[[#All],[Llave]:[Objetivo Geográfico]],2,0),"No disponible en la Base de Datos")="","-",_xlfn.IFNA(VLOOKUP(C43,BaseDatos[[#All],[Llave]:[Objetivo Geográfico]],2,0),"No disponible en la Base de Datos")))</f>
        <v/>
      </c>
      <c r="H43" s="43" t="str">
        <f>IF(C43="","",IF(_xlfn.IFNA(VLOOKUP(C43,BaseDatos[[#All],[Llave]:[Objetivo Geográfico]],11,0),"No encontrado")="","-",_xlfn.IFNA(VLOOKUP(C43,BaseDatos[[#All],[Llave]:[Objetivo Geográfico]],11,0),"-")))</f>
        <v/>
      </c>
      <c r="I43" s="43" t="str">
        <f>IF(C43="","",IF(_xlfn.IFNA(VLOOKUP(C43,BaseDatos[[#All],[Llave]:[Objetivo Geográfico]],12,0),"No encontrado")="","-",_xlfn.IFNA(VLOOKUP(C43,BaseDatos[[#All],[Llave]:[Objetivo Geográfico]],12,0),"-")))</f>
        <v/>
      </c>
      <c r="J43" s="2" t="str">
        <f>IF(C43="","",IF(_xlfn.IFNA(VLOOKUP(C43,BaseDatos[[#All],[Llave]:[Por Definir4]],14,0),"No encontrado")="","-",_xlfn.IFNA(VLOOKUP(C43,BaseDatos[[#All],[Llave]:[Objetivo Geográfico]],14,0),"-")))</f>
        <v/>
      </c>
      <c r="K43" s="2" t="str">
        <f>IF(C43="","",IF(_xlfn.IFNA(VLOOKUP(C43,BaseDatos[[#All],[Llave]:[Por Definir4]],15,0),"No encontrado")="","-",_xlfn.IFNA(VLOOKUP(C43,BaseDatos[[#All],[Llave]:[Objetivo Geográfico]],15,0),"-")))</f>
        <v/>
      </c>
      <c r="L43" s="2" t="str">
        <f>IF(C43="","",IF(_xlfn.IFNA(VLOOKUP(C43,BaseDatos[[#All],[Llave]:[Por Definir4]],16,0),"No encontrado")="","-",_xlfn.IFNA(VLOOKUP(C43,BaseDatos[[#All],[Llave]:[Objetivo Geográfico]],16,0),"-")))</f>
        <v/>
      </c>
      <c r="M43" s="2" t="str">
        <f>IF(C43="","",IF(_xlfn.IFNA(VLOOKUP(C43,BaseDatos[[#All],[Llave]:[Por Definir4]],17,0),"No encontrado")="","-",_xlfn.IFNA(VLOOKUP(C43,BaseDatos[[#All],[Llave]:[Objetivo Geográfico]],17,0),"-")))</f>
        <v/>
      </c>
    </row>
    <row r="44" spans="1:13" x14ac:dyDescent="0.35">
      <c r="A44" s="44"/>
      <c r="B44" s="46"/>
      <c r="C44" s="44"/>
      <c r="D44" s="46"/>
      <c r="E44" s="43" t="str">
        <f>IF(C44="","",IF(_xlfn.IFNA(VLOOKUP(C44,BaseDatos[[#All],[Llave]:[Objetivo Geográfico]],6,0),"No encontrado")="","-",_xlfn.IFNA(VLOOKUP(C44,BaseDatos[[#All],[Llave]:[Objetivo Geográfico]],6,0),"-")))</f>
        <v/>
      </c>
      <c r="F44" s="45" t="str">
        <f>IF(C44="","",IF(_xlfn.IFNA(VLOOKUP(C44,BaseDatos[[#All],[Llave]:[Por Definir4]],13,0),"No encontrado")="","-",_xlfn.IFNA(VLOOKUP(C44,BaseDatos[[#All],[Llave]:[Por Definir4]],13,0),"-")))</f>
        <v/>
      </c>
      <c r="G44" s="43" t="str">
        <f>IF(C44="","",IF(_xlfn.IFNA(VLOOKUP(C44,BaseDatos[[#All],[Llave]:[Objetivo Geográfico]],2,0),"No disponible en la Base de Datos")="","-",_xlfn.IFNA(VLOOKUP(C44,BaseDatos[[#All],[Llave]:[Objetivo Geográfico]],2,0),"No disponible en la Base de Datos")))</f>
        <v/>
      </c>
      <c r="H44" s="43" t="str">
        <f>IF(C44="","",IF(_xlfn.IFNA(VLOOKUP(C44,BaseDatos[[#All],[Llave]:[Objetivo Geográfico]],11,0),"No encontrado")="","-",_xlfn.IFNA(VLOOKUP(C44,BaseDatos[[#All],[Llave]:[Objetivo Geográfico]],11,0),"-")))</f>
        <v/>
      </c>
      <c r="I44" s="43" t="str">
        <f>IF(C44="","",IF(_xlfn.IFNA(VLOOKUP(C44,BaseDatos[[#All],[Llave]:[Objetivo Geográfico]],12,0),"No encontrado")="","-",_xlfn.IFNA(VLOOKUP(C44,BaseDatos[[#All],[Llave]:[Objetivo Geográfico]],12,0),"-")))</f>
        <v/>
      </c>
      <c r="J44" s="2" t="str">
        <f>IF(C44="","",IF(_xlfn.IFNA(VLOOKUP(C44,BaseDatos[[#All],[Llave]:[Por Definir4]],14,0),"No encontrado")="","-",_xlfn.IFNA(VLOOKUP(C44,BaseDatos[[#All],[Llave]:[Objetivo Geográfico]],14,0),"-")))</f>
        <v/>
      </c>
      <c r="K44" s="2" t="str">
        <f>IF(C44="","",IF(_xlfn.IFNA(VLOOKUP(C44,BaseDatos[[#All],[Llave]:[Por Definir4]],15,0),"No encontrado")="","-",_xlfn.IFNA(VLOOKUP(C44,BaseDatos[[#All],[Llave]:[Objetivo Geográfico]],15,0),"-")))</f>
        <v/>
      </c>
      <c r="L44" s="2" t="str">
        <f>IF(C44="","",IF(_xlfn.IFNA(VLOOKUP(C44,BaseDatos[[#All],[Llave]:[Por Definir4]],16,0),"No encontrado")="","-",_xlfn.IFNA(VLOOKUP(C44,BaseDatos[[#All],[Llave]:[Objetivo Geográfico]],16,0),"-")))</f>
        <v/>
      </c>
      <c r="M44" s="2" t="str">
        <f>IF(C44="","",IF(_xlfn.IFNA(VLOOKUP(C44,BaseDatos[[#All],[Llave]:[Por Definir4]],17,0),"No encontrado")="","-",_xlfn.IFNA(VLOOKUP(C44,BaseDatos[[#All],[Llave]:[Objetivo Geográfico]],17,0),"-")))</f>
        <v/>
      </c>
    </row>
    <row r="45" spans="1:13" x14ac:dyDescent="0.35">
      <c r="A45" s="44"/>
      <c r="B45" s="46"/>
      <c r="C45" s="44"/>
      <c r="D45" s="46"/>
      <c r="E45" s="43" t="str">
        <f>IF(C45="","",IF(_xlfn.IFNA(VLOOKUP(C45,BaseDatos[[#All],[Llave]:[Objetivo Geográfico]],6,0),"No encontrado")="","-",_xlfn.IFNA(VLOOKUP(C45,BaseDatos[[#All],[Llave]:[Objetivo Geográfico]],6,0),"-")))</f>
        <v/>
      </c>
      <c r="F45" s="45" t="str">
        <f>IF(C45="","",IF(_xlfn.IFNA(VLOOKUP(C45,BaseDatos[[#All],[Llave]:[Por Definir4]],13,0),"No encontrado")="","-",_xlfn.IFNA(VLOOKUP(C45,BaseDatos[[#All],[Llave]:[Por Definir4]],13,0),"-")))</f>
        <v/>
      </c>
      <c r="G45" s="43" t="str">
        <f>IF(C45="","",IF(_xlfn.IFNA(VLOOKUP(C45,BaseDatos[[#All],[Llave]:[Objetivo Geográfico]],2,0),"No disponible en la Base de Datos")="","-",_xlfn.IFNA(VLOOKUP(C45,BaseDatos[[#All],[Llave]:[Objetivo Geográfico]],2,0),"No disponible en la Base de Datos")))</f>
        <v/>
      </c>
      <c r="H45" s="43" t="str">
        <f>IF(C45="","",IF(_xlfn.IFNA(VLOOKUP(C45,BaseDatos[[#All],[Llave]:[Objetivo Geográfico]],11,0),"No encontrado")="","-",_xlfn.IFNA(VLOOKUP(C45,BaseDatos[[#All],[Llave]:[Objetivo Geográfico]],11,0),"-")))</f>
        <v/>
      </c>
      <c r="I45" s="43" t="str">
        <f>IF(C45="","",IF(_xlfn.IFNA(VLOOKUP(C45,BaseDatos[[#All],[Llave]:[Objetivo Geográfico]],12,0),"No encontrado")="","-",_xlfn.IFNA(VLOOKUP(C45,BaseDatos[[#All],[Llave]:[Objetivo Geográfico]],12,0),"-")))</f>
        <v/>
      </c>
      <c r="J45" s="2" t="str">
        <f>IF(C45="","",IF(_xlfn.IFNA(VLOOKUP(C45,BaseDatos[[#All],[Llave]:[Por Definir4]],14,0),"No encontrado")="","-",_xlfn.IFNA(VLOOKUP(C45,BaseDatos[[#All],[Llave]:[Objetivo Geográfico]],14,0),"-")))</f>
        <v/>
      </c>
      <c r="K45" s="2" t="str">
        <f>IF(C45="","",IF(_xlfn.IFNA(VLOOKUP(C45,BaseDatos[[#All],[Llave]:[Por Definir4]],15,0),"No encontrado")="","-",_xlfn.IFNA(VLOOKUP(C45,BaseDatos[[#All],[Llave]:[Objetivo Geográfico]],15,0),"-")))</f>
        <v/>
      </c>
      <c r="L45" s="2" t="str">
        <f>IF(C45="","",IF(_xlfn.IFNA(VLOOKUP(C45,BaseDatos[[#All],[Llave]:[Por Definir4]],16,0),"No encontrado")="","-",_xlfn.IFNA(VLOOKUP(C45,BaseDatos[[#All],[Llave]:[Objetivo Geográfico]],16,0),"-")))</f>
        <v/>
      </c>
      <c r="M45" s="2" t="str">
        <f>IF(C45="","",IF(_xlfn.IFNA(VLOOKUP(C45,BaseDatos[[#All],[Llave]:[Por Definir4]],17,0),"No encontrado")="","-",_xlfn.IFNA(VLOOKUP(C45,BaseDatos[[#All],[Llave]:[Objetivo Geográfico]],17,0),"-")))</f>
        <v/>
      </c>
    </row>
    <row r="46" spans="1:13" x14ac:dyDescent="0.35">
      <c r="A46" s="44"/>
      <c r="B46" s="46"/>
      <c r="C46" s="44"/>
      <c r="D46" s="46"/>
      <c r="E46" s="43" t="str">
        <f>IF(C46="","",IF(_xlfn.IFNA(VLOOKUP(C46,BaseDatos[[#All],[Llave]:[Objetivo Geográfico]],6,0),"No encontrado")="","-",_xlfn.IFNA(VLOOKUP(C46,BaseDatos[[#All],[Llave]:[Objetivo Geográfico]],6,0),"-")))</f>
        <v/>
      </c>
      <c r="F46" s="45" t="str">
        <f>IF(C46="","",IF(_xlfn.IFNA(VLOOKUP(C46,BaseDatos[[#All],[Llave]:[Por Definir4]],13,0),"No encontrado")="","-",_xlfn.IFNA(VLOOKUP(C46,BaseDatos[[#All],[Llave]:[Por Definir4]],13,0),"-")))</f>
        <v/>
      </c>
      <c r="G46" s="43" t="str">
        <f>IF(C46="","",IF(_xlfn.IFNA(VLOOKUP(C46,BaseDatos[[#All],[Llave]:[Objetivo Geográfico]],2,0),"No disponible en la Base de Datos")="","-",_xlfn.IFNA(VLOOKUP(C46,BaseDatos[[#All],[Llave]:[Objetivo Geográfico]],2,0),"No disponible en la Base de Datos")))</f>
        <v/>
      </c>
      <c r="H46" s="43" t="str">
        <f>IF(C46="","",IF(_xlfn.IFNA(VLOOKUP(C46,BaseDatos[[#All],[Llave]:[Objetivo Geográfico]],11,0),"No encontrado")="","-",_xlfn.IFNA(VLOOKUP(C46,BaseDatos[[#All],[Llave]:[Objetivo Geográfico]],11,0),"-")))</f>
        <v/>
      </c>
      <c r="I46" s="43" t="str">
        <f>IF(C46="","",IF(_xlfn.IFNA(VLOOKUP(C46,BaseDatos[[#All],[Llave]:[Objetivo Geográfico]],12,0),"No encontrado")="","-",_xlfn.IFNA(VLOOKUP(C46,BaseDatos[[#All],[Llave]:[Objetivo Geográfico]],12,0),"-")))</f>
        <v/>
      </c>
      <c r="J46" s="2" t="str">
        <f>IF(C46="","",IF(_xlfn.IFNA(VLOOKUP(C46,BaseDatos[[#All],[Llave]:[Por Definir4]],14,0),"No encontrado")="","-",_xlfn.IFNA(VLOOKUP(C46,BaseDatos[[#All],[Llave]:[Objetivo Geográfico]],14,0),"-")))</f>
        <v/>
      </c>
      <c r="K46" s="2" t="str">
        <f>IF(C46="","",IF(_xlfn.IFNA(VLOOKUP(C46,BaseDatos[[#All],[Llave]:[Por Definir4]],15,0),"No encontrado")="","-",_xlfn.IFNA(VLOOKUP(C46,BaseDatos[[#All],[Llave]:[Objetivo Geográfico]],15,0),"-")))</f>
        <v/>
      </c>
      <c r="L46" s="2" t="str">
        <f>IF(C46="","",IF(_xlfn.IFNA(VLOOKUP(C46,BaseDatos[[#All],[Llave]:[Por Definir4]],16,0),"No encontrado")="","-",_xlfn.IFNA(VLOOKUP(C46,BaseDatos[[#All],[Llave]:[Objetivo Geográfico]],16,0),"-")))</f>
        <v/>
      </c>
      <c r="M46" s="2" t="str">
        <f>IF(C46="","",IF(_xlfn.IFNA(VLOOKUP(C46,BaseDatos[[#All],[Llave]:[Por Definir4]],17,0),"No encontrado")="","-",_xlfn.IFNA(VLOOKUP(C46,BaseDatos[[#All],[Llave]:[Objetivo Geográfico]],17,0),"-")))</f>
        <v/>
      </c>
    </row>
    <row r="47" spans="1:13" x14ac:dyDescent="0.35">
      <c r="A47" s="44"/>
      <c r="B47" s="46"/>
      <c r="C47" s="44"/>
      <c r="D47" s="46"/>
      <c r="E47" s="43" t="str">
        <f>IF(C47="","",IF(_xlfn.IFNA(VLOOKUP(C47,BaseDatos[[#All],[Llave]:[Objetivo Geográfico]],6,0),"No encontrado")="","-",_xlfn.IFNA(VLOOKUP(C47,BaseDatos[[#All],[Llave]:[Objetivo Geográfico]],6,0),"-")))</f>
        <v/>
      </c>
      <c r="F47" s="45" t="str">
        <f>IF(C47="","",IF(_xlfn.IFNA(VLOOKUP(C47,BaseDatos[[#All],[Llave]:[Por Definir4]],13,0),"No encontrado")="","-",_xlfn.IFNA(VLOOKUP(C47,BaseDatos[[#All],[Llave]:[Por Definir4]],13,0),"-")))</f>
        <v/>
      </c>
      <c r="G47" s="43" t="str">
        <f>IF(C47="","",IF(_xlfn.IFNA(VLOOKUP(C47,BaseDatos[[#All],[Llave]:[Objetivo Geográfico]],2,0),"No disponible en la Base de Datos")="","-",_xlfn.IFNA(VLOOKUP(C47,BaseDatos[[#All],[Llave]:[Objetivo Geográfico]],2,0),"No disponible en la Base de Datos")))</f>
        <v/>
      </c>
      <c r="H47" s="43" t="str">
        <f>IF(C47="","",IF(_xlfn.IFNA(VLOOKUP(C47,BaseDatos[[#All],[Llave]:[Objetivo Geográfico]],11,0),"No encontrado")="","-",_xlfn.IFNA(VLOOKUP(C47,BaseDatos[[#All],[Llave]:[Objetivo Geográfico]],11,0),"-")))</f>
        <v/>
      </c>
      <c r="I47" s="43" t="str">
        <f>IF(C47="","",IF(_xlfn.IFNA(VLOOKUP(C47,BaseDatos[[#All],[Llave]:[Objetivo Geográfico]],12,0),"No encontrado")="","-",_xlfn.IFNA(VLOOKUP(C47,BaseDatos[[#All],[Llave]:[Objetivo Geográfico]],12,0),"-")))</f>
        <v/>
      </c>
      <c r="J47" s="2" t="str">
        <f>IF(C47="","",IF(_xlfn.IFNA(VLOOKUP(C47,BaseDatos[[#All],[Llave]:[Por Definir4]],14,0),"No encontrado")="","-",_xlfn.IFNA(VLOOKUP(C47,BaseDatos[[#All],[Llave]:[Objetivo Geográfico]],14,0),"-")))</f>
        <v/>
      </c>
      <c r="K47" s="2" t="str">
        <f>IF(C47="","",IF(_xlfn.IFNA(VLOOKUP(C47,BaseDatos[[#All],[Llave]:[Por Definir4]],15,0),"No encontrado")="","-",_xlfn.IFNA(VLOOKUP(C47,BaseDatos[[#All],[Llave]:[Objetivo Geográfico]],15,0),"-")))</f>
        <v/>
      </c>
      <c r="L47" s="2" t="str">
        <f>IF(C47="","",IF(_xlfn.IFNA(VLOOKUP(C47,BaseDatos[[#All],[Llave]:[Por Definir4]],16,0),"No encontrado")="","-",_xlfn.IFNA(VLOOKUP(C47,BaseDatos[[#All],[Llave]:[Objetivo Geográfico]],16,0),"-")))</f>
        <v/>
      </c>
      <c r="M47" s="2" t="str">
        <f>IF(C47="","",IF(_xlfn.IFNA(VLOOKUP(C47,BaseDatos[[#All],[Llave]:[Por Definir4]],17,0),"No encontrado")="","-",_xlfn.IFNA(VLOOKUP(C47,BaseDatos[[#All],[Llave]:[Objetivo Geográfico]],17,0),"-")))</f>
        <v/>
      </c>
    </row>
    <row r="48" spans="1:13" x14ac:dyDescent="0.35">
      <c r="A48" s="44"/>
      <c r="B48" s="46"/>
      <c r="C48" s="44"/>
      <c r="D48" s="46"/>
      <c r="E48" s="43" t="str">
        <f>IF(C48="","",IF(_xlfn.IFNA(VLOOKUP(C48,BaseDatos[[#All],[Llave]:[Objetivo Geográfico]],6,0),"No encontrado")="","-",_xlfn.IFNA(VLOOKUP(C48,BaseDatos[[#All],[Llave]:[Objetivo Geográfico]],6,0),"-")))</f>
        <v/>
      </c>
      <c r="F48" s="45" t="str">
        <f>IF(C48="","",IF(_xlfn.IFNA(VLOOKUP(C48,BaseDatos[[#All],[Llave]:[Por Definir4]],13,0),"No encontrado")="","-",_xlfn.IFNA(VLOOKUP(C48,BaseDatos[[#All],[Llave]:[Por Definir4]],13,0),"-")))</f>
        <v/>
      </c>
      <c r="G48" s="43" t="str">
        <f>IF(C48="","",IF(_xlfn.IFNA(VLOOKUP(C48,BaseDatos[[#All],[Llave]:[Objetivo Geográfico]],2,0),"No disponible en la Base de Datos")="","-",_xlfn.IFNA(VLOOKUP(C48,BaseDatos[[#All],[Llave]:[Objetivo Geográfico]],2,0),"No disponible en la Base de Datos")))</f>
        <v/>
      </c>
      <c r="H48" s="43" t="str">
        <f>IF(C48="","",IF(_xlfn.IFNA(VLOOKUP(C48,BaseDatos[[#All],[Llave]:[Objetivo Geográfico]],11,0),"No encontrado")="","-",_xlfn.IFNA(VLOOKUP(C48,BaseDatos[[#All],[Llave]:[Objetivo Geográfico]],11,0),"-")))</f>
        <v/>
      </c>
      <c r="I48" s="43" t="str">
        <f>IF(C48="","",IF(_xlfn.IFNA(VLOOKUP(C48,BaseDatos[[#All],[Llave]:[Objetivo Geográfico]],12,0),"No encontrado")="","-",_xlfn.IFNA(VLOOKUP(C48,BaseDatos[[#All],[Llave]:[Objetivo Geográfico]],12,0),"-")))</f>
        <v/>
      </c>
      <c r="J48" s="2" t="str">
        <f>IF(C48="","",IF(_xlfn.IFNA(VLOOKUP(C48,BaseDatos[[#All],[Llave]:[Por Definir4]],14,0),"No encontrado")="","-",_xlfn.IFNA(VLOOKUP(C48,BaseDatos[[#All],[Llave]:[Objetivo Geográfico]],14,0),"-")))</f>
        <v/>
      </c>
      <c r="K48" s="2" t="str">
        <f>IF(C48="","",IF(_xlfn.IFNA(VLOOKUP(C48,BaseDatos[[#All],[Llave]:[Por Definir4]],15,0),"No encontrado")="","-",_xlfn.IFNA(VLOOKUP(C48,BaseDatos[[#All],[Llave]:[Objetivo Geográfico]],15,0),"-")))</f>
        <v/>
      </c>
      <c r="L48" s="2" t="str">
        <f>IF(C48="","",IF(_xlfn.IFNA(VLOOKUP(C48,BaseDatos[[#All],[Llave]:[Por Definir4]],16,0),"No encontrado")="","-",_xlfn.IFNA(VLOOKUP(C48,BaseDatos[[#All],[Llave]:[Objetivo Geográfico]],16,0),"-")))</f>
        <v/>
      </c>
      <c r="M48" s="2" t="str">
        <f>IF(C48="","",IF(_xlfn.IFNA(VLOOKUP(C48,BaseDatos[[#All],[Llave]:[Por Definir4]],17,0),"No encontrado")="","-",_xlfn.IFNA(VLOOKUP(C48,BaseDatos[[#All],[Llave]:[Objetivo Geográfico]],17,0),"-")))</f>
        <v/>
      </c>
    </row>
    <row r="49" spans="1:13" x14ac:dyDescent="0.35">
      <c r="A49" s="44"/>
      <c r="B49" s="46"/>
      <c r="C49" s="44"/>
      <c r="D49" s="46"/>
      <c r="E49" s="43" t="str">
        <f>IF(C49="","",IF(_xlfn.IFNA(VLOOKUP(C49,BaseDatos[[#All],[Llave]:[Objetivo Geográfico]],6,0),"No encontrado")="","-",_xlfn.IFNA(VLOOKUP(C49,BaseDatos[[#All],[Llave]:[Objetivo Geográfico]],6,0),"-")))</f>
        <v/>
      </c>
      <c r="F49" s="45" t="str">
        <f>IF(C49="","",IF(_xlfn.IFNA(VLOOKUP(C49,BaseDatos[[#All],[Llave]:[Por Definir4]],13,0),"No encontrado")="","-",_xlfn.IFNA(VLOOKUP(C49,BaseDatos[[#All],[Llave]:[Por Definir4]],13,0),"-")))</f>
        <v/>
      </c>
      <c r="G49" s="43" t="str">
        <f>IF(C49="","",IF(_xlfn.IFNA(VLOOKUP(C49,BaseDatos[[#All],[Llave]:[Objetivo Geográfico]],2,0),"No disponible en la Base de Datos")="","-",_xlfn.IFNA(VLOOKUP(C49,BaseDatos[[#All],[Llave]:[Objetivo Geográfico]],2,0),"No disponible en la Base de Datos")))</f>
        <v/>
      </c>
      <c r="H49" s="43" t="str">
        <f>IF(C49="","",IF(_xlfn.IFNA(VLOOKUP(C49,BaseDatos[[#All],[Llave]:[Objetivo Geográfico]],11,0),"No encontrado")="","-",_xlfn.IFNA(VLOOKUP(C49,BaseDatos[[#All],[Llave]:[Objetivo Geográfico]],11,0),"-")))</f>
        <v/>
      </c>
      <c r="I49" s="43" t="str">
        <f>IF(C49="","",IF(_xlfn.IFNA(VLOOKUP(C49,BaseDatos[[#All],[Llave]:[Objetivo Geográfico]],12,0),"No encontrado")="","-",_xlfn.IFNA(VLOOKUP(C49,BaseDatos[[#All],[Llave]:[Objetivo Geográfico]],12,0),"-")))</f>
        <v/>
      </c>
      <c r="J49" s="2" t="str">
        <f>IF(C49="","",IF(_xlfn.IFNA(VLOOKUP(C49,BaseDatos[[#All],[Llave]:[Por Definir4]],14,0),"No encontrado")="","-",_xlfn.IFNA(VLOOKUP(C49,BaseDatos[[#All],[Llave]:[Objetivo Geográfico]],14,0),"-")))</f>
        <v/>
      </c>
      <c r="K49" s="2" t="str">
        <f>IF(C49="","",IF(_xlfn.IFNA(VLOOKUP(C49,BaseDatos[[#All],[Llave]:[Por Definir4]],15,0),"No encontrado")="","-",_xlfn.IFNA(VLOOKUP(C49,BaseDatos[[#All],[Llave]:[Objetivo Geográfico]],15,0),"-")))</f>
        <v/>
      </c>
      <c r="L49" s="2" t="str">
        <f>IF(C49="","",IF(_xlfn.IFNA(VLOOKUP(C49,BaseDatos[[#All],[Llave]:[Por Definir4]],16,0),"No encontrado")="","-",_xlfn.IFNA(VLOOKUP(C49,BaseDatos[[#All],[Llave]:[Objetivo Geográfico]],16,0),"-")))</f>
        <v/>
      </c>
      <c r="M49" s="2" t="str">
        <f>IF(C49="","",IF(_xlfn.IFNA(VLOOKUP(C49,BaseDatos[[#All],[Llave]:[Por Definir4]],17,0),"No encontrado")="","-",_xlfn.IFNA(VLOOKUP(C49,BaseDatos[[#All],[Llave]:[Objetivo Geográfico]],17,0),"-")))</f>
        <v/>
      </c>
    </row>
    <row r="50" spans="1:13" x14ac:dyDescent="0.35">
      <c r="A50" s="44"/>
      <c r="B50" s="46"/>
      <c r="C50" s="44"/>
      <c r="D50" s="46"/>
      <c r="E50" s="43" t="str">
        <f>IF(C50="","",IF(_xlfn.IFNA(VLOOKUP(C50,BaseDatos[[#All],[Llave]:[Objetivo Geográfico]],6,0),"No encontrado")="","-",_xlfn.IFNA(VLOOKUP(C50,BaseDatos[[#All],[Llave]:[Objetivo Geográfico]],6,0),"-")))</f>
        <v/>
      </c>
      <c r="F50" s="45" t="str">
        <f>IF(C50="","",IF(_xlfn.IFNA(VLOOKUP(C50,BaseDatos[[#All],[Llave]:[Por Definir4]],13,0),"No encontrado")="","-",_xlfn.IFNA(VLOOKUP(C50,BaseDatos[[#All],[Llave]:[Por Definir4]],13,0),"-")))</f>
        <v/>
      </c>
      <c r="G50" s="43" t="str">
        <f>IF(C50="","",IF(_xlfn.IFNA(VLOOKUP(C50,BaseDatos[[#All],[Llave]:[Objetivo Geográfico]],2,0),"No disponible en la Base de Datos")="","-",_xlfn.IFNA(VLOOKUP(C50,BaseDatos[[#All],[Llave]:[Objetivo Geográfico]],2,0),"No disponible en la Base de Datos")))</f>
        <v/>
      </c>
      <c r="H50" s="43" t="str">
        <f>IF(C50="","",IF(_xlfn.IFNA(VLOOKUP(C50,BaseDatos[[#All],[Llave]:[Objetivo Geográfico]],11,0),"No encontrado")="","-",_xlfn.IFNA(VLOOKUP(C50,BaseDatos[[#All],[Llave]:[Objetivo Geográfico]],11,0),"-")))</f>
        <v/>
      </c>
      <c r="I50" s="43" t="str">
        <f>IF(C50="","",IF(_xlfn.IFNA(VLOOKUP(C50,BaseDatos[[#All],[Llave]:[Objetivo Geográfico]],12,0),"No encontrado")="","-",_xlfn.IFNA(VLOOKUP(C50,BaseDatos[[#All],[Llave]:[Objetivo Geográfico]],12,0),"-")))</f>
        <v/>
      </c>
      <c r="J50" s="2" t="str">
        <f>IF(C50="","",IF(_xlfn.IFNA(VLOOKUP(C50,BaseDatos[[#All],[Llave]:[Por Definir4]],14,0),"No encontrado")="","-",_xlfn.IFNA(VLOOKUP(C50,BaseDatos[[#All],[Llave]:[Objetivo Geográfico]],14,0),"-")))</f>
        <v/>
      </c>
      <c r="K50" s="2" t="str">
        <f>IF(C50="","",IF(_xlfn.IFNA(VLOOKUP(C50,BaseDatos[[#All],[Llave]:[Por Definir4]],15,0),"No encontrado")="","-",_xlfn.IFNA(VLOOKUP(C50,BaseDatos[[#All],[Llave]:[Objetivo Geográfico]],15,0),"-")))</f>
        <v/>
      </c>
      <c r="L50" s="2" t="str">
        <f>IF(C50="","",IF(_xlfn.IFNA(VLOOKUP(C50,BaseDatos[[#All],[Llave]:[Por Definir4]],16,0),"No encontrado")="","-",_xlfn.IFNA(VLOOKUP(C50,BaseDatos[[#All],[Llave]:[Objetivo Geográfico]],16,0),"-")))</f>
        <v/>
      </c>
      <c r="M50" s="2" t="str">
        <f>IF(C50="","",IF(_xlfn.IFNA(VLOOKUP(C50,BaseDatos[[#All],[Llave]:[Por Definir4]],17,0),"No encontrado")="","-",_xlfn.IFNA(VLOOKUP(C50,BaseDatos[[#All],[Llave]:[Objetivo Geográfico]],17,0),"-")))</f>
        <v/>
      </c>
    </row>
    <row r="51" spans="1:13" x14ac:dyDescent="0.35">
      <c r="A51" s="44"/>
      <c r="B51" s="46"/>
      <c r="C51" s="44"/>
      <c r="D51" s="46"/>
      <c r="E51" s="43" t="str">
        <f>IF(C51="","",IF(_xlfn.IFNA(VLOOKUP(C51,BaseDatos[[#All],[Llave]:[Objetivo Geográfico]],6,0),"No encontrado")="","-",_xlfn.IFNA(VLOOKUP(C51,BaseDatos[[#All],[Llave]:[Objetivo Geográfico]],6,0),"-")))</f>
        <v/>
      </c>
      <c r="F51" s="45" t="str">
        <f>IF(C51="","",IF(_xlfn.IFNA(VLOOKUP(C51,BaseDatos[[#All],[Llave]:[Por Definir4]],13,0),"No encontrado")="","-",_xlfn.IFNA(VLOOKUP(C51,BaseDatos[[#All],[Llave]:[Por Definir4]],13,0),"-")))</f>
        <v/>
      </c>
      <c r="G51" s="43" t="str">
        <f>IF(C51="","",IF(_xlfn.IFNA(VLOOKUP(C51,BaseDatos[[#All],[Llave]:[Objetivo Geográfico]],2,0),"No disponible en la Base de Datos")="","-",_xlfn.IFNA(VLOOKUP(C51,BaseDatos[[#All],[Llave]:[Objetivo Geográfico]],2,0),"No disponible en la Base de Datos")))</f>
        <v/>
      </c>
      <c r="H51" s="43" t="str">
        <f>IF(C51="","",IF(_xlfn.IFNA(VLOOKUP(C51,BaseDatos[[#All],[Llave]:[Objetivo Geográfico]],11,0),"No encontrado")="","-",_xlfn.IFNA(VLOOKUP(C51,BaseDatos[[#All],[Llave]:[Objetivo Geográfico]],11,0),"-")))</f>
        <v/>
      </c>
      <c r="I51" s="43" t="str">
        <f>IF(C51="","",IF(_xlfn.IFNA(VLOOKUP(C51,BaseDatos[[#All],[Llave]:[Objetivo Geográfico]],12,0),"No encontrado")="","-",_xlfn.IFNA(VLOOKUP(C51,BaseDatos[[#All],[Llave]:[Objetivo Geográfico]],12,0),"-")))</f>
        <v/>
      </c>
      <c r="J51" s="2" t="str">
        <f>IF(C51="","",IF(_xlfn.IFNA(VLOOKUP(C51,BaseDatos[[#All],[Llave]:[Por Definir4]],14,0),"No encontrado")="","-",_xlfn.IFNA(VLOOKUP(C51,BaseDatos[[#All],[Llave]:[Objetivo Geográfico]],14,0),"-")))</f>
        <v/>
      </c>
      <c r="K51" s="2" t="str">
        <f>IF(C51="","",IF(_xlfn.IFNA(VLOOKUP(C51,BaseDatos[[#All],[Llave]:[Por Definir4]],15,0),"No encontrado")="","-",_xlfn.IFNA(VLOOKUP(C51,BaseDatos[[#All],[Llave]:[Objetivo Geográfico]],15,0),"-")))</f>
        <v/>
      </c>
      <c r="L51" s="2" t="str">
        <f>IF(C51="","",IF(_xlfn.IFNA(VLOOKUP(C51,BaseDatos[[#All],[Llave]:[Por Definir4]],16,0),"No encontrado")="","-",_xlfn.IFNA(VLOOKUP(C51,BaseDatos[[#All],[Llave]:[Objetivo Geográfico]],16,0),"-")))</f>
        <v/>
      </c>
      <c r="M51" s="2" t="str">
        <f>IF(C51="","",IF(_xlfn.IFNA(VLOOKUP(C51,BaseDatos[[#All],[Llave]:[Por Definir4]],17,0),"No encontrado")="","-",_xlfn.IFNA(VLOOKUP(C51,BaseDatos[[#All],[Llave]:[Objetivo Geográfico]],17,0),"-")))</f>
        <v/>
      </c>
    </row>
    <row r="52" spans="1:13" x14ac:dyDescent="0.35">
      <c r="A52" s="44"/>
      <c r="B52" s="46"/>
      <c r="C52" s="44"/>
      <c r="D52" s="46"/>
      <c r="E52" s="43" t="str">
        <f>IF(C52="","",IF(_xlfn.IFNA(VLOOKUP(C52,BaseDatos[[#All],[Llave]:[Objetivo Geográfico]],6,0),"No encontrado")="","-",_xlfn.IFNA(VLOOKUP(C52,BaseDatos[[#All],[Llave]:[Objetivo Geográfico]],6,0),"-")))</f>
        <v/>
      </c>
      <c r="F52" s="45" t="str">
        <f>IF(C52="","",IF(_xlfn.IFNA(VLOOKUP(C52,BaseDatos[[#All],[Llave]:[Por Definir4]],13,0),"No encontrado")="","-",_xlfn.IFNA(VLOOKUP(C52,BaseDatos[[#All],[Llave]:[Por Definir4]],13,0),"-")))</f>
        <v/>
      </c>
      <c r="G52" s="43" t="str">
        <f>IF(C52="","",IF(_xlfn.IFNA(VLOOKUP(C52,BaseDatos[[#All],[Llave]:[Objetivo Geográfico]],2,0),"No disponible en la Base de Datos")="","-",_xlfn.IFNA(VLOOKUP(C52,BaseDatos[[#All],[Llave]:[Objetivo Geográfico]],2,0),"No disponible en la Base de Datos")))</f>
        <v/>
      </c>
      <c r="H52" s="43" t="str">
        <f>IF(C52="","",IF(_xlfn.IFNA(VLOOKUP(C52,BaseDatos[[#All],[Llave]:[Objetivo Geográfico]],11,0),"No encontrado")="","-",_xlfn.IFNA(VLOOKUP(C52,BaseDatos[[#All],[Llave]:[Objetivo Geográfico]],11,0),"-")))</f>
        <v/>
      </c>
      <c r="I52" s="43" t="str">
        <f>IF(C52="","",IF(_xlfn.IFNA(VLOOKUP(C52,BaseDatos[[#All],[Llave]:[Objetivo Geográfico]],12,0),"No encontrado")="","-",_xlfn.IFNA(VLOOKUP(C52,BaseDatos[[#All],[Llave]:[Objetivo Geográfico]],12,0),"-")))</f>
        <v/>
      </c>
      <c r="J52" s="2" t="str">
        <f>IF(C52="","",IF(_xlfn.IFNA(VLOOKUP(C52,BaseDatos[[#All],[Llave]:[Por Definir4]],14,0),"No encontrado")="","-",_xlfn.IFNA(VLOOKUP(C52,BaseDatos[[#All],[Llave]:[Objetivo Geográfico]],14,0),"-")))</f>
        <v/>
      </c>
      <c r="K52" s="2" t="str">
        <f>IF(C52="","",IF(_xlfn.IFNA(VLOOKUP(C52,BaseDatos[[#All],[Llave]:[Por Definir4]],15,0),"No encontrado")="","-",_xlfn.IFNA(VLOOKUP(C52,BaseDatos[[#All],[Llave]:[Objetivo Geográfico]],15,0),"-")))</f>
        <v/>
      </c>
      <c r="L52" s="2" t="str">
        <f>IF(C52="","",IF(_xlfn.IFNA(VLOOKUP(C52,BaseDatos[[#All],[Llave]:[Por Definir4]],16,0),"No encontrado")="","-",_xlfn.IFNA(VLOOKUP(C52,BaseDatos[[#All],[Llave]:[Objetivo Geográfico]],16,0),"-")))</f>
        <v/>
      </c>
      <c r="M52" s="2" t="str">
        <f>IF(C52="","",IF(_xlfn.IFNA(VLOOKUP(C52,BaseDatos[[#All],[Llave]:[Por Definir4]],17,0),"No encontrado")="","-",_xlfn.IFNA(VLOOKUP(C52,BaseDatos[[#All],[Llave]:[Objetivo Geográfico]],17,0),"-")))</f>
        <v/>
      </c>
    </row>
    <row r="53" spans="1:13" x14ac:dyDescent="0.35">
      <c r="A53" s="44"/>
      <c r="B53" s="46"/>
      <c r="C53" s="44"/>
      <c r="D53" s="46"/>
      <c r="E53" s="43" t="str">
        <f>IF(C53="","",IF(_xlfn.IFNA(VLOOKUP(C53,BaseDatos[[#All],[Llave]:[Objetivo Geográfico]],6,0),"No encontrado")="","-",_xlfn.IFNA(VLOOKUP(C53,BaseDatos[[#All],[Llave]:[Objetivo Geográfico]],6,0),"-")))</f>
        <v/>
      </c>
      <c r="F53" s="45" t="str">
        <f>IF(C53="","",IF(_xlfn.IFNA(VLOOKUP(C53,BaseDatos[[#All],[Llave]:[Por Definir4]],13,0),"No encontrado")="","-",_xlfn.IFNA(VLOOKUP(C53,BaseDatos[[#All],[Llave]:[Por Definir4]],13,0),"-")))</f>
        <v/>
      </c>
      <c r="G53" s="43" t="str">
        <f>IF(C53="","",IF(_xlfn.IFNA(VLOOKUP(C53,BaseDatos[[#All],[Llave]:[Objetivo Geográfico]],2,0),"No disponible en la Base de Datos")="","-",_xlfn.IFNA(VLOOKUP(C53,BaseDatos[[#All],[Llave]:[Objetivo Geográfico]],2,0),"No disponible en la Base de Datos")))</f>
        <v/>
      </c>
      <c r="H53" s="43" t="str">
        <f>IF(C53="","",IF(_xlfn.IFNA(VLOOKUP(C53,BaseDatos[[#All],[Llave]:[Objetivo Geográfico]],11,0),"No encontrado")="","-",_xlfn.IFNA(VLOOKUP(C53,BaseDatos[[#All],[Llave]:[Objetivo Geográfico]],11,0),"-")))</f>
        <v/>
      </c>
      <c r="I53" s="43" t="str">
        <f>IF(C53="","",IF(_xlfn.IFNA(VLOOKUP(C53,BaseDatos[[#All],[Llave]:[Objetivo Geográfico]],12,0),"No encontrado")="","-",_xlfn.IFNA(VLOOKUP(C53,BaseDatos[[#All],[Llave]:[Objetivo Geográfico]],12,0),"-")))</f>
        <v/>
      </c>
      <c r="J53" s="2" t="str">
        <f>IF(C53="","",IF(_xlfn.IFNA(VLOOKUP(C53,BaseDatos[[#All],[Llave]:[Por Definir4]],14,0),"No encontrado")="","-",_xlfn.IFNA(VLOOKUP(C53,BaseDatos[[#All],[Llave]:[Objetivo Geográfico]],14,0),"-")))</f>
        <v/>
      </c>
      <c r="K53" s="2" t="str">
        <f>IF(C53="","",IF(_xlfn.IFNA(VLOOKUP(C53,BaseDatos[[#All],[Llave]:[Por Definir4]],15,0),"No encontrado")="","-",_xlfn.IFNA(VLOOKUP(C53,BaseDatos[[#All],[Llave]:[Objetivo Geográfico]],15,0),"-")))</f>
        <v/>
      </c>
      <c r="L53" s="2" t="str">
        <f>IF(C53="","",IF(_xlfn.IFNA(VLOOKUP(C53,BaseDatos[[#All],[Llave]:[Por Definir4]],16,0),"No encontrado")="","-",_xlfn.IFNA(VLOOKUP(C53,BaseDatos[[#All],[Llave]:[Objetivo Geográfico]],16,0),"-")))</f>
        <v/>
      </c>
      <c r="M53" s="2" t="str">
        <f>IF(C53="","",IF(_xlfn.IFNA(VLOOKUP(C53,BaseDatos[[#All],[Llave]:[Por Definir4]],17,0),"No encontrado")="","-",_xlfn.IFNA(VLOOKUP(C53,BaseDatos[[#All],[Llave]:[Objetivo Geográfico]],17,0),"-")))</f>
        <v/>
      </c>
    </row>
    <row r="54" spans="1:13" x14ac:dyDescent="0.35">
      <c r="A54" s="44"/>
      <c r="B54" s="46"/>
      <c r="C54" s="44"/>
      <c r="D54" s="46"/>
      <c r="E54" s="43" t="str">
        <f>IF(C54="","",IF(_xlfn.IFNA(VLOOKUP(C54,BaseDatos[[#All],[Llave]:[Objetivo Geográfico]],6,0),"No encontrado")="","-",_xlfn.IFNA(VLOOKUP(C54,BaseDatos[[#All],[Llave]:[Objetivo Geográfico]],6,0),"-")))</f>
        <v/>
      </c>
      <c r="F54" s="45" t="str">
        <f>IF(C54="","",IF(_xlfn.IFNA(VLOOKUP(C54,BaseDatos[[#All],[Llave]:[Por Definir4]],13,0),"No encontrado")="","-",_xlfn.IFNA(VLOOKUP(C54,BaseDatos[[#All],[Llave]:[Por Definir4]],13,0),"-")))</f>
        <v/>
      </c>
      <c r="G54" s="43" t="str">
        <f>IF(C54="","",IF(_xlfn.IFNA(VLOOKUP(C54,BaseDatos[[#All],[Llave]:[Objetivo Geográfico]],2,0),"No disponible en la Base de Datos")="","-",_xlfn.IFNA(VLOOKUP(C54,BaseDatos[[#All],[Llave]:[Objetivo Geográfico]],2,0),"No disponible en la Base de Datos")))</f>
        <v/>
      </c>
      <c r="H54" s="43" t="str">
        <f>IF(C54="","",IF(_xlfn.IFNA(VLOOKUP(C54,BaseDatos[[#All],[Llave]:[Objetivo Geográfico]],11,0),"No encontrado")="","-",_xlfn.IFNA(VLOOKUP(C54,BaseDatos[[#All],[Llave]:[Objetivo Geográfico]],11,0),"-")))</f>
        <v/>
      </c>
      <c r="I54" s="43" t="str">
        <f>IF(C54="","",IF(_xlfn.IFNA(VLOOKUP(C54,BaseDatos[[#All],[Llave]:[Objetivo Geográfico]],12,0),"No encontrado")="","-",_xlfn.IFNA(VLOOKUP(C54,BaseDatos[[#All],[Llave]:[Objetivo Geográfico]],12,0),"-")))</f>
        <v/>
      </c>
      <c r="J54" s="2" t="str">
        <f>IF(C54="","",IF(_xlfn.IFNA(VLOOKUP(C54,BaseDatos[[#All],[Llave]:[Por Definir4]],14,0),"No encontrado")="","-",_xlfn.IFNA(VLOOKUP(C54,BaseDatos[[#All],[Llave]:[Objetivo Geográfico]],14,0),"-")))</f>
        <v/>
      </c>
      <c r="K54" s="2" t="str">
        <f>IF(C54="","",IF(_xlfn.IFNA(VLOOKUP(C54,BaseDatos[[#All],[Llave]:[Por Definir4]],15,0),"No encontrado")="","-",_xlfn.IFNA(VLOOKUP(C54,BaseDatos[[#All],[Llave]:[Objetivo Geográfico]],15,0),"-")))</f>
        <v/>
      </c>
      <c r="L54" s="2" t="str">
        <f>IF(C54="","",IF(_xlfn.IFNA(VLOOKUP(C54,BaseDatos[[#All],[Llave]:[Por Definir4]],16,0),"No encontrado")="","-",_xlfn.IFNA(VLOOKUP(C54,BaseDatos[[#All],[Llave]:[Objetivo Geográfico]],16,0),"-")))</f>
        <v/>
      </c>
      <c r="M54" s="2" t="str">
        <f>IF(C54="","",IF(_xlfn.IFNA(VLOOKUP(C54,BaseDatos[[#All],[Llave]:[Por Definir4]],17,0),"No encontrado")="","-",_xlfn.IFNA(VLOOKUP(C54,BaseDatos[[#All],[Llave]:[Objetivo Geográfico]],17,0),"-")))</f>
        <v/>
      </c>
    </row>
    <row r="55" spans="1:13" x14ac:dyDescent="0.35">
      <c r="A55" s="44"/>
      <c r="B55" s="46"/>
      <c r="C55" s="44"/>
      <c r="D55" s="46"/>
      <c r="E55" s="43" t="str">
        <f>IF(C55="","",IF(_xlfn.IFNA(VLOOKUP(C55,BaseDatos[[#All],[Llave]:[Objetivo Geográfico]],6,0),"No encontrado")="","-",_xlfn.IFNA(VLOOKUP(C55,BaseDatos[[#All],[Llave]:[Objetivo Geográfico]],6,0),"-")))</f>
        <v/>
      </c>
      <c r="F55" s="45" t="str">
        <f>IF(C55="","",IF(_xlfn.IFNA(VLOOKUP(C55,BaseDatos[[#All],[Llave]:[Por Definir4]],13,0),"No encontrado")="","-",_xlfn.IFNA(VLOOKUP(C55,BaseDatos[[#All],[Llave]:[Por Definir4]],13,0),"-")))</f>
        <v/>
      </c>
      <c r="G55" s="43" t="str">
        <f>IF(C55="","",IF(_xlfn.IFNA(VLOOKUP(C55,BaseDatos[[#All],[Llave]:[Objetivo Geográfico]],2,0),"No disponible en la Base de Datos")="","-",_xlfn.IFNA(VLOOKUP(C55,BaseDatos[[#All],[Llave]:[Objetivo Geográfico]],2,0),"No disponible en la Base de Datos")))</f>
        <v/>
      </c>
      <c r="H55" s="43" t="str">
        <f>IF(C55="","",IF(_xlfn.IFNA(VLOOKUP(C55,BaseDatos[[#All],[Llave]:[Objetivo Geográfico]],11,0),"No encontrado")="","-",_xlfn.IFNA(VLOOKUP(C55,BaseDatos[[#All],[Llave]:[Objetivo Geográfico]],11,0),"-")))</f>
        <v/>
      </c>
      <c r="I55" s="43" t="str">
        <f>IF(C55="","",IF(_xlfn.IFNA(VLOOKUP(C55,BaseDatos[[#All],[Llave]:[Objetivo Geográfico]],12,0),"No encontrado")="","-",_xlfn.IFNA(VLOOKUP(C55,BaseDatos[[#All],[Llave]:[Objetivo Geográfico]],12,0),"-")))</f>
        <v/>
      </c>
      <c r="J55" s="2" t="str">
        <f>IF(C55="","",IF(_xlfn.IFNA(VLOOKUP(C55,BaseDatos[[#All],[Llave]:[Por Definir4]],14,0),"No encontrado")="","-",_xlfn.IFNA(VLOOKUP(C55,BaseDatos[[#All],[Llave]:[Objetivo Geográfico]],14,0),"-")))</f>
        <v/>
      </c>
      <c r="K55" s="2" t="str">
        <f>IF(C55="","",IF(_xlfn.IFNA(VLOOKUP(C55,BaseDatos[[#All],[Llave]:[Por Definir4]],15,0),"No encontrado")="","-",_xlfn.IFNA(VLOOKUP(C55,BaseDatos[[#All],[Llave]:[Objetivo Geográfico]],15,0),"-")))</f>
        <v/>
      </c>
      <c r="L55" s="2" t="str">
        <f>IF(C55="","",IF(_xlfn.IFNA(VLOOKUP(C55,BaseDatos[[#All],[Llave]:[Por Definir4]],16,0),"No encontrado")="","-",_xlfn.IFNA(VLOOKUP(C55,BaseDatos[[#All],[Llave]:[Objetivo Geográfico]],16,0),"-")))</f>
        <v/>
      </c>
      <c r="M55" s="2" t="str">
        <f>IF(C55="","",IF(_xlfn.IFNA(VLOOKUP(C55,BaseDatos[[#All],[Llave]:[Por Definir4]],17,0),"No encontrado")="","-",_xlfn.IFNA(VLOOKUP(C55,BaseDatos[[#All],[Llave]:[Objetivo Geográfico]],17,0),"-")))</f>
        <v/>
      </c>
    </row>
    <row r="56" spans="1:13" x14ac:dyDescent="0.35">
      <c r="A56" s="44"/>
      <c r="B56" s="46"/>
      <c r="C56" s="44"/>
      <c r="D56" s="46"/>
      <c r="E56" s="43" t="str">
        <f>IF(C56="","",IF(_xlfn.IFNA(VLOOKUP(C56,BaseDatos[[#All],[Llave]:[Objetivo Geográfico]],6,0),"No encontrado")="","-",_xlfn.IFNA(VLOOKUP(C56,BaseDatos[[#All],[Llave]:[Objetivo Geográfico]],6,0),"-")))</f>
        <v/>
      </c>
      <c r="F56" s="45" t="str">
        <f>IF(C56="","",IF(_xlfn.IFNA(VLOOKUP(C56,BaseDatos[[#All],[Llave]:[Por Definir4]],13,0),"No encontrado")="","-",_xlfn.IFNA(VLOOKUP(C56,BaseDatos[[#All],[Llave]:[Por Definir4]],13,0),"-")))</f>
        <v/>
      </c>
      <c r="G56" s="43" t="str">
        <f>IF(C56="","",IF(_xlfn.IFNA(VLOOKUP(C56,BaseDatos[[#All],[Llave]:[Objetivo Geográfico]],2,0),"No disponible en la Base de Datos")="","-",_xlfn.IFNA(VLOOKUP(C56,BaseDatos[[#All],[Llave]:[Objetivo Geográfico]],2,0),"No disponible en la Base de Datos")))</f>
        <v/>
      </c>
      <c r="H56" s="43" t="str">
        <f>IF(C56="","",IF(_xlfn.IFNA(VLOOKUP(C56,BaseDatos[[#All],[Llave]:[Objetivo Geográfico]],11,0),"No encontrado")="","-",_xlfn.IFNA(VLOOKUP(C56,BaseDatos[[#All],[Llave]:[Objetivo Geográfico]],11,0),"-")))</f>
        <v/>
      </c>
      <c r="I56" s="43" t="str">
        <f>IF(C56="","",IF(_xlfn.IFNA(VLOOKUP(C56,BaseDatos[[#All],[Llave]:[Objetivo Geográfico]],12,0),"No encontrado")="","-",_xlfn.IFNA(VLOOKUP(C56,BaseDatos[[#All],[Llave]:[Objetivo Geográfico]],12,0),"-")))</f>
        <v/>
      </c>
      <c r="J56" s="2" t="str">
        <f>IF(C56="","",IF(_xlfn.IFNA(VLOOKUP(C56,BaseDatos[[#All],[Llave]:[Por Definir4]],14,0),"No encontrado")="","-",_xlfn.IFNA(VLOOKUP(C56,BaseDatos[[#All],[Llave]:[Objetivo Geográfico]],14,0),"-")))</f>
        <v/>
      </c>
      <c r="K56" s="2" t="str">
        <f>IF(C56="","",IF(_xlfn.IFNA(VLOOKUP(C56,BaseDatos[[#All],[Llave]:[Por Definir4]],15,0),"No encontrado")="","-",_xlfn.IFNA(VLOOKUP(C56,BaseDatos[[#All],[Llave]:[Objetivo Geográfico]],15,0),"-")))</f>
        <v/>
      </c>
      <c r="L56" s="2" t="str">
        <f>IF(C56="","",IF(_xlfn.IFNA(VLOOKUP(C56,BaseDatos[[#All],[Llave]:[Por Definir4]],16,0),"No encontrado")="","-",_xlfn.IFNA(VLOOKUP(C56,BaseDatos[[#All],[Llave]:[Objetivo Geográfico]],16,0),"-")))</f>
        <v/>
      </c>
      <c r="M56" s="2" t="str">
        <f>IF(C56="","",IF(_xlfn.IFNA(VLOOKUP(C56,BaseDatos[[#All],[Llave]:[Por Definir4]],17,0),"No encontrado")="","-",_xlfn.IFNA(VLOOKUP(C56,BaseDatos[[#All],[Llave]:[Objetivo Geográfico]],17,0),"-")))</f>
        <v/>
      </c>
    </row>
    <row r="57" spans="1:13" x14ac:dyDescent="0.35">
      <c r="A57" s="44"/>
      <c r="B57" s="46"/>
      <c r="C57" s="44"/>
      <c r="D57" s="46"/>
      <c r="E57" s="43" t="str">
        <f>IF(C57="","",IF(_xlfn.IFNA(VLOOKUP(C57,BaseDatos[[#All],[Llave]:[Objetivo Geográfico]],6,0),"No encontrado")="","-",_xlfn.IFNA(VLOOKUP(C57,BaseDatos[[#All],[Llave]:[Objetivo Geográfico]],6,0),"-")))</f>
        <v/>
      </c>
      <c r="F57" s="45" t="str">
        <f>IF(C57="","",IF(_xlfn.IFNA(VLOOKUP(C57,BaseDatos[[#All],[Llave]:[Por Definir4]],13,0),"No encontrado")="","-",_xlfn.IFNA(VLOOKUP(C57,BaseDatos[[#All],[Llave]:[Por Definir4]],13,0),"-")))</f>
        <v/>
      </c>
      <c r="G57" s="43" t="str">
        <f>IF(C57="","",IF(_xlfn.IFNA(VLOOKUP(C57,BaseDatos[[#All],[Llave]:[Objetivo Geográfico]],2,0),"No disponible en la Base de Datos")="","-",_xlfn.IFNA(VLOOKUP(C57,BaseDatos[[#All],[Llave]:[Objetivo Geográfico]],2,0),"No disponible en la Base de Datos")))</f>
        <v/>
      </c>
      <c r="H57" s="43" t="str">
        <f>IF(C57="","",IF(_xlfn.IFNA(VLOOKUP(C57,BaseDatos[[#All],[Llave]:[Objetivo Geográfico]],11,0),"No encontrado")="","-",_xlfn.IFNA(VLOOKUP(C57,BaseDatos[[#All],[Llave]:[Objetivo Geográfico]],11,0),"-")))</f>
        <v/>
      </c>
      <c r="I57" s="43" t="str">
        <f>IF(C57="","",IF(_xlfn.IFNA(VLOOKUP(C57,BaseDatos[[#All],[Llave]:[Objetivo Geográfico]],12,0),"No encontrado")="","-",_xlfn.IFNA(VLOOKUP(C57,BaseDatos[[#All],[Llave]:[Objetivo Geográfico]],12,0),"-")))</f>
        <v/>
      </c>
      <c r="J57" s="2" t="str">
        <f>IF(C57="","",IF(_xlfn.IFNA(VLOOKUP(C57,BaseDatos[[#All],[Llave]:[Por Definir4]],14,0),"No encontrado")="","-",_xlfn.IFNA(VLOOKUP(C57,BaseDatos[[#All],[Llave]:[Objetivo Geográfico]],14,0),"-")))</f>
        <v/>
      </c>
      <c r="K57" s="2" t="str">
        <f>IF(C57="","",IF(_xlfn.IFNA(VLOOKUP(C57,BaseDatos[[#All],[Llave]:[Por Definir4]],15,0),"No encontrado")="","-",_xlfn.IFNA(VLOOKUP(C57,BaseDatos[[#All],[Llave]:[Objetivo Geográfico]],15,0),"-")))</f>
        <v/>
      </c>
      <c r="L57" s="2" t="str">
        <f>IF(C57="","",IF(_xlfn.IFNA(VLOOKUP(C57,BaseDatos[[#All],[Llave]:[Por Definir4]],16,0),"No encontrado")="","-",_xlfn.IFNA(VLOOKUP(C57,BaseDatos[[#All],[Llave]:[Objetivo Geográfico]],16,0),"-")))</f>
        <v/>
      </c>
      <c r="M57" s="2" t="str">
        <f>IF(C57="","",IF(_xlfn.IFNA(VLOOKUP(C57,BaseDatos[[#All],[Llave]:[Por Definir4]],17,0),"No encontrado")="","-",_xlfn.IFNA(VLOOKUP(C57,BaseDatos[[#All],[Llave]:[Objetivo Geográfico]],17,0),"-")))</f>
        <v/>
      </c>
    </row>
    <row r="58" spans="1:13" x14ac:dyDescent="0.35">
      <c r="A58" s="44"/>
      <c r="B58" s="46"/>
      <c r="C58" s="44"/>
      <c r="D58" s="46"/>
      <c r="E58" s="43" t="str">
        <f>IF(C58="","",IF(_xlfn.IFNA(VLOOKUP(C58,BaseDatos[[#All],[Llave]:[Objetivo Geográfico]],6,0),"No encontrado")="","-",_xlfn.IFNA(VLOOKUP(C58,BaseDatos[[#All],[Llave]:[Objetivo Geográfico]],6,0),"-")))</f>
        <v/>
      </c>
      <c r="F58" s="45" t="str">
        <f>IF(C58="","",IF(_xlfn.IFNA(VLOOKUP(C58,BaseDatos[[#All],[Llave]:[Por Definir4]],13,0),"No encontrado")="","-",_xlfn.IFNA(VLOOKUP(C58,BaseDatos[[#All],[Llave]:[Por Definir4]],13,0),"-")))</f>
        <v/>
      </c>
      <c r="G58" s="43" t="str">
        <f>IF(C58="","",IF(_xlfn.IFNA(VLOOKUP(C58,BaseDatos[[#All],[Llave]:[Objetivo Geográfico]],2,0),"No disponible en la Base de Datos")="","-",_xlfn.IFNA(VLOOKUP(C58,BaseDatos[[#All],[Llave]:[Objetivo Geográfico]],2,0),"No disponible en la Base de Datos")))</f>
        <v/>
      </c>
      <c r="H58" s="43" t="str">
        <f>IF(C58="","",IF(_xlfn.IFNA(VLOOKUP(C58,BaseDatos[[#All],[Llave]:[Objetivo Geográfico]],11,0),"No encontrado")="","-",_xlfn.IFNA(VLOOKUP(C58,BaseDatos[[#All],[Llave]:[Objetivo Geográfico]],11,0),"-")))</f>
        <v/>
      </c>
      <c r="I58" s="43" t="str">
        <f>IF(C58="","",IF(_xlfn.IFNA(VLOOKUP(C58,BaseDatos[[#All],[Llave]:[Objetivo Geográfico]],12,0),"No encontrado")="","-",_xlfn.IFNA(VLOOKUP(C58,BaseDatos[[#All],[Llave]:[Objetivo Geográfico]],12,0),"-")))</f>
        <v/>
      </c>
      <c r="J58" s="2" t="str">
        <f>IF(C58="","",IF(_xlfn.IFNA(VLOOKUP(C58,BaseDatos[[#All],[Llave]:[Por Definir4]],14,0),"No encontrado")="","-",_xlfn.IFNA(VLOOKUP(C58,BaseDatos[[#All],[Llave]:[Objetivo Geográfico]],14,0),"-")))</f>
        <v/>
      </c>
      <c r="K58" s="2" t="str">
        <f>IF(C58="","",IF(_xlfn.IFNA(VLOOKUP(C58,BaseDatos[[#All],[Llave]:[Por Definir4]],15,0),"No encontrado")="","-",_xlfn.IFNA(VLOOKUP(C58,BaseDatos[[#All],[Llave]:[Objetivo Geográfico]],15,0),"-")))</f>
        <v/>
      </c>
      <c r="L58" s="2" t="str">
        <f>IF(C58="","",IF(_xlfn.IFNA(VLOOKUP(C58,BaseDatos[[#All],[Llave]:[Por Definir4]],16,0),"No encontrado")="","-",_xlfn.IFNA(VLOOKUP(C58,BaseDatos[[#All],[Llave]:[Objetivo Geográfico]],16,0),"-")))</f>
        <v/>
      </c>
      <c r="M58" s="2" t="str">
        <f>IF(C58="","",IF(_xlfn.IFNA(VLOOKUP(C58,BaseDatos[[#All],[Llave]:[Por Definir4]],17,0),"No encontrado")="","-",_xlfn.IFNA(VLOOKUP(C58,BaseDatos[[#All],[Llave]:[Objetivo Geográfico]],17,0),"-")))</f>
        <v/>
      </c>
    </row>
    <row r="59" spans="1:13" x14ac:dyDescent="0.35">
      <c r="A59" s="44"/>
      <c r="B59" s="46"/>
      <c r="C59" s="44"/>
      <c r="D59" s="46"/>
      <c r="E59" s="43" t="str">
        <f>IF(C59="","",IF(_xlfn.IFNA(VLOOKUP(C59,BaseDatos[[#All],[Llave]:[Objetivo Geográfico]],6,0),"No encontrado")="","-",_xlfn.IFNA(VLOOKUP(C59,BaseDatos[[#All],[Llave]:[Objetivo Geográfico]],6,0),"-")))</f>
        <v/>
      </c>
      <c r="F59" s="45" t="str">
        <f>IF(C59="","",IF(_xlfn.IFNA(VLOOKUP(C59,BaseDatos[[#All],[Llave]:[Por Definir4]],13,0),"No encontrado")="","-",_xlfn.IFNA(VLOOKUP(C59,BaseDatos[[#All],[Llave]:[Por Definir4]],13,0),"-")))</f>
        <v/>
      </c>
      <c r="G59" s="43" t="str">
        <f>IF(C59="","",IF(_xlfn.IFNA(VLOOKUP(C59,BaseDatos[[#All],[Llave]:[Objetivo Geográfico]],2,0),"No disponible en la Base de Datos")="","-",_xlfn.IFNA(VLOOKUP(C59,BaseDatos[[#All],[Llave]:[Objetivo Geográfico]],2,0),"No disponible en la Base de Datos")))</f>
        <v/>
      </c>
      <c r="H59" s="43" t="str">
        <f>IF(C59="","",IF(_xlfn.IFNA(VLOOKUP(C59,BaseDatos[[#All],[Llave]:[Objetivo Geográfico]],11,0),"No encontrado")="","-",_xlfn.IFNA(VLOOKUP(C59,BaseDatos[[#All],[Llave]:[Objetivo Geográfico]],11,0),"-")))</f>
        <v/>
      </c>
      <c r="I59" s="43" t="str">
        <f>IF(C59="","",IF(_xlfn.IFNA(VLOOKUP(C59,BaseDatos[[#All],[Llave]:[Objetivo Geográfico]],12,0),"No encontrado")="","-",_xlfn.IFNA(VLOOKUP(C59,BaseDatos[[#All],[Llave]:[Objetivo Geográfico]],12,0),"-")))</f>
        <v/>
      </c>
      <c r="J59" s="2" t="str">
        <f>IF(C59="","",IF(_xlfn.IFNA(VLOOKUP(C59,BaseDatos[[#All],[Llave]:[Por Definir4]],14,0),"No encontrado")="","-",_xlfn.IFNA(VLOOKUP(C59,BaseDatos[[#All],[Llave]:[Objetivo Geográfico]],14,0),"-")))</f>
        <v/>
      </c>
      <c r="K59" s="2" t="str">
        <f>IF(C59="","",IF(_xlfn.IFNA(VLOOKUP(C59,BaseDatos[[#All],[Llave]:[Por Definir4]],15,0),"No encontrado")="","-",_xlfn.IFNA(VLOOKUP(C59,BaseDatos[[#All],[Llave]:[Objetivo Geográfico]],15,0),"-")))</f>
        <v/>
      </c>
      <c r="L59" s="2" t="str">
        <f>IF(C59="","",IF(_xlfn.IFNA(VLOOKUP(C59,BaseDatos[[#All],[Llave]:[Por Definir4]],16,0),"No encontrado")="","-",_xlfn.IFNA(VLOOKUP(C59,BaseDatos[[#All],[Llave]:[Objetivo Geográfico]],16,0),"-")))</f>
        <v/>
      </c>
      <c r="M59" s="2" t="str">
        <f>IF(C59="","",IF(_xlfn.IFNA(VLOOKUP(C59,BaseDatos[[#All],[Llave]:[Por Definir4]],17,0),"No encontrado")="","-",_xlfn.IFNA(VLOOKUP(C59,BaseDatos[[#All],[Llave]:[Objetivo Geográfico]],17,0),"-")))</f>
        <v/>
      </c>
    </row>
    <row r="60" spans="1:13" x14ac:dyDescent="0.35">
      <c r="A60" s="44"/>
      <c r="B60" s="46"/>
      <c r="C60" s="44"/>
      <c r="D60" s="46"/>
      <c r="E60" s="43" t="str">
        <f>IF(C60="","",IF(_xlfn.IFNA(VLOOKUP(C60,BaseDatos[[#All],[Llave]:[Objetivo Geográfico]],6,0),"No encontrado")="","-",_xlfn.IFNA(VLOOKUP(C60,BaseDatos[[#All],[Llave]:[Objetivo Geográfico]],6,0),"-")))</f>
        <v/>
      </c>
      <c r="F60" s="45" t="str">
        <f>IF(C60="","",IF(_xlfn.IFNA(VLOOKUP(C60,BaseDatos[[#All],[Llave]:[Por Definir4]],13,0),"No encontrado")="","-",_xlfn.IFNA(VLOOKUP(C60,BaseDatos[[#All],[Llave]:[Por Definir4]],13,0),"-")))</f>
        <v/>
      </c>
      <c r="G60" s="43" t="str">
        <f>IF(C60="","",IF(_xlfn.IFNA(VLOOKUP(C60,BaseDatos[[#All],[Llave]:[Objetivo Geográfico]],2,0),"No disponible en la Base de Datos")="","-",_xlfn.IFNA(VLOOKUP(C60,BaseDatos[[#All],[Llave]:[Objetivo Geográfico]],2,0),"No disponible en la Base de Datos")))</f>
        <v/>
      </c>
      <c r="H60" s="43" t="str">
        <f>IF(C60="","",IF(_xlfn.IFNA(VLOOKUP(C60,BaseDatos[[#All],[Llave]:[Objetivo Geográfico]],11,0),"No encontrado")="","-",_xlfn.IFNA(VLOOKUP(C60,BaseDatos[[#All],[Llave]:[Objetivo Geográfico]],11,0),"-")))</f>
        <v/>
      </c>
      <c r="I60" s="43" t="str">
        <f>IF(C60="","",IF(_xlfn.IFNA(VLOOKUP(C60,BaseDatos[[#All],[Llave]:[Objetivo Geográfico]],12,0),"No encontrado")="","-",_xlfn.IFNA(VLOOKUP(C60,BaseDatos[[#All],[Llave]:[Objetivo Geográfico]],12,0),"-")))</f>
        <v/>
      </c>
      <c r="J60" s="2" t="str">
        <f>IF(C60="","",IF(_xlfn.IFNA(VLOOKUP(C60,BaseDatos[[#All],[Llave]:[Por Definir4]],14,0),"No encontrado")="","-",_xlfn.IFNA(VLOOKUP(C60,BaseDatos[[#All],[Llave]:[Objetivo Geográfico]],14,0),"-")))</f>
        <v/>
      </c>
      <c r="K60" s="2" t="str">
        <f>IF(C60="","",IF(_xlfn.IFNA(VLOOKUP(C60,BaseDatos[[#All],[Llave]:[Por Definir4]],15,0),"No encontrado")="","-",_xlfn.IFNA(VLOOKUP(C60,BaseDatos[[#All],[Llave]:[Objetivo Geográfico]],15,0),"-")))</f>
        <v/>
      </c>
      <c r="L60" s="2" t="str">
        <f>IF(C60="","",IF(_xlfn.IFNA(VLOOKUP(C60,BaseDatos[[#All],[Llave]:[Por Definir4]],16,0),"No encontrado")="","-",_xlfn.IFNA(VLOOKUP(C60,BaseDatos[[#All],[Llave]:[Objetivo Geográfico]],16,0),"-")))</f>
        <v/>
      </c>
      <c r="M60" s="2" t="str">
        <f>IF(C60="","",IF(_xlfn.IFNA(VLOOKUP(C60,BaseDatos[[#All],[Llave]:[Por Definir4]],17,0),"No encontrado")="","-",_xlfn.IFNA(VLOOKUP(C60,BaseDatos[[#All],[Llave]:[Objetivo Geográfico]],17,0),"-")))</f>
        <v/>
      </c>
    </row>
    <row r="61" spans="1:13" x14ac:dyDescent="0.35">
      <c r="A61" s="44"/>
      <c r="B61" s="46"/>
      <c r="C61" s="44"/>
      <c r="D61" s="46"/>
      <c r="E61" s="43" t="str">
        <f>IF(C61="","",IF(_xlfn.IFNA(VLOOKUP(C61,BaseDatos[[#All],[Llave]:[Objetivo Geográfico]],6,0),"No encontrado")="","-",_xlfn.IFNA(VLOOKUP(C61,BaseDatos[[#All],[Llave]:[Objetivo Geográfico]],6,0),"-")))</f>
        <v/>
      </c>
      <c r="F61" s="45" t="str">
        <f>IF(C61="","",IF(_xlfn.IFNA(VLOOKUP(C61,BaseDatos[[#All],[Llave]:[Por Definir4]],13,0),"No encontrado")="","-",_xlfn.IFNA(VLOOKUP(C61,BaseDatos[[#All],[Llave]:[Por Definir4]],13,0),"-")))</f>
        <v/>
      </c>
      <c r="G61" s="43" t="str">
        <f>IF(C61="","",IF(_xlfn.IFNA(VLOOKUP(C61,BaseDatos[[#All],[Llave]:[Objetivo Geográfico]],2,0),"No disponible en la Base de Datos")="","-",_xlfn.IFNA(VLOOKUP(C61,BaseDatos[[#All],[Llave]:[Objetivo Geográfico]],2,0),"No disponible en la Base de Datos")))</f>
        <v/>
      </c>
      <c r="H61" s="43" t="str">
        <f>IF(C61="","",IF(_xlfn.IFNA(VLOOKUP(C61,BaseDatos[[#All],[Llave]:[Objetivo Geográfico]],11,0),"No encontrado")="","-",_xlfn.IFNA(VLOOKUP(C61,BaseDatos[[#All],[Llave]:[Objetivo Geográfico]],11,0),"-")))</f>
        <v/>
      </c>
      <c r="I61" s="43" t="str">
        <f>IF(C61="","",IF(_xlfn.IFNA(VLOOKUP(C61,BaseDatos[[#All],[Llave]:[Objetivo Geográfico]],12,0),"No encontrado")="","-",_xlfn.IFNA(VLOOKUP(C61,BaseDatos[[#All],[Llave]:[Objetivo Geográfico]],12,0),"-")))</f>
        <v/>
      </c>
      <c r="J61" s="2" t="str">
        <f>IF(C61="","",IF(_xlfn.IFNA(VLOOKUP(C61,BaseDatos[[#All],[Llave]:[Por Definir4]],14,0),"No encontrado")="","-",_xlfn.IFNA(VLOOKUP(C61,BaseDatos[[#All],[Llave]:[Objetivo Geográfico]],14,0),"-")))</f>
        <v/>
      </c>
      <c r="K61" s="2" t="str">
        <f>IF(C61="","",IF(_xlfn.IFNA(VLOOKUP(C61,BaseDatos[[#All],[Llave]:[Por Definir4]],15,0),"No encontrado")="","-",_xlfn.IFNA(VLOOKUP(C61,BaseDatos[[#All],[Llave]:[Objetivo Geográfico]],15,0),"-")))</f>
        <v/>
      </c>
      <c r="L61" s="2" t="str">
        <f>IF(C61="","",IF(_xlfn.IFNA(VLOOKUP(C61,BaseDatos[[#All],[Llave]:[Por Definir4]],16,0),"No encontrado")="","-",_xlfn.IFNA(VLOOKUP(C61,BaseDatos[[#All],[Llave]:[Objetivo Geográfico]],16,0),"-")))</f>
        <v/>
      </c>
      <c r="M61" s="2" t="str">
        <f>IF(C61="","",IF(_xlfn.IFNA(VLOOKUP(C61,BaseDatos[[#All],[Llave]:[Por Definir4]],17,0),"No encontrado")="","-",_xlfn.IFNA(VLOOKUP(C61,BaseDatos[[#All],[Llave]:[Objetivo Geográfico]],17,0),"-")))</f>
        <v/>
      </c>
    </row>
    <row r="62" spans="1:13" x14ac:dyDescent="0.35">
      <c r="A62" s="44"/>
      <c r="B62" s="46"/>
      <c r="C62" s="44"/>
      <c r="D62" s="46"/>
      <c r="E62" s="43" t="str">
        <f>IF(C62="","",IF(_xlfn.IFNA(VLOOKUP(C62,BaseDatos[[#All],[Llave]:[Objetivo Geográfico]],6,0),"No encontrado")="","-",_xlfn.IFNA(VLOOKUP(C62,BaseDatos[[#All],[Llave]:[Objetivo Geográfico]],6,0),"-")))</f>
        <v/>
      </c>
      <c r="F62" s="45" t="str">
        <f>IF(C62="","",IF(_xlfn.IFNA(VLOOKUP(C62,BaseDatos[[#All],[Llave]:[Por Definir4]],13,0),"No encontrado")="","-",_xlfn.IFNA(VLOOKUP(C62,BaseDatos[[#All],[Llave]:[Por Definir4]],13,0),"-")))</f>
        <v/>
      </c>
      <c r="G62" s="43" t="str">
        <f>IF(C62="","",IF(_xlfn.IFNA(VLOOKUP(C62,BaseDatos[[#All],[Llave]:[Objetivo Geográfico]],2,0),"No disponible en la Base de Datos")="","-",_xlfn.IFNA(VLOOKUP(C62,BaseDatos[[#All],[Llave]:[Objetivo Geográfico]],2,0),"No disponible en la Base de Datos")))</f>
        <v/>
      </c>
      <c r="H62" s="43" t="str">
        <f>IF(C62="","",IF(_xlfn.IFNA(VLOOKUP(C62,BaseDatos[[#All],[Llave]:[Objetivo Geográfico]],11,0),"No encontrado")="","-",_xlfn.IFNA(VLOOKUP(C62,BaseDatos[[#All],[Llave]:[Objetivo Geográfico]],11,0),"-")))</f>
        <v/>
      </c>
      <c r="I62" s="43" t="str">
        <f>IF(C62="","",IF(_xlfn.IFNA(VLOOKUP(C62,BaseDatos[[#All],[Llave]:[Objetivo Geográfico]],12,0),"No encontrado")="","-",_xlfn.IFNA(VLOOKUP(C62,BaseDatos[[#All],[Llave]:[Objetivo Geográfico]],12,0),"-")))</f>
        <v/>
      </c>
      <c r="J62" s="2" t="str">
        <f>IF(C62="","",IF(_xlfn.IFNA(VLOOKUP(C62,BaseDatos[[#All],[Llave]:[Por Definir4]],14,0),"No encontrado")="","-",_xlfn.IFNA(VLOOKUP(C62,BaseDatos[[#All],[Llave]:[Objetivo Geográfico]],14,0),"-")))</f>
        <v/>
      </c>
      <c r="K62" s="2" t="str">
        <f>IF(C62="","",IF(_xlfn.IFNA(VLOOKUP(C62,BaseDatos[[#All],[Llave]:[Por Definir4]],15,0),"No encontrado")="","-",_xlfn.IFNA(VLOOKUP(C62,BaseDatos[[#All],[Llave]:[Objetivo Geográfico]],15,0),"-")))</f>
        <v/>
      </c>
      <c r="L62" s="2" t="str">
        <f>IF(C62="","",IF(_xlfn.IFNA(VLOOKUP(C62,BaseDatos[[#All],[Llave]:[Por Definir4]],16,0),"No encontrado")="","-",_xlfn.IFNA(VLOOKUP(C62,BaseDatos[[#All],[Llave]:[Objetivo Geográfico]],16,0),"-")))</f>
        <v/>
      </c>
      <c r="M62" s="2" t="str">
        <f>IF(C62="","",IF(_xlfn.IFNA(VLOOKUP(C62,BaseDatos[[#All],[Llave]:[Por Definir4]],17,0),"No encontrado")="","-",_xlfn.IFNA(VLOOKUP(C62,BaseDatos[[#All],[Llave]:[Objetivo Geográfico]],17,0),"-")))</f>
        <v/>
      </c>
    </row>
    <row r="63" spans="1:13" x14ac:dyDescent="0.35">
      <c r="A63" s="44"/>
      <c r="B63" s="46"/>
      <c r="C63" s="44"/>
      <c r="D63" s="46"/>
      <c r="E63" s="43" t="str">
        <f>IF(C63="","",IF(_xlfn.IFNA(VLOOKUP(C63,BaseDatos[[#All],[Llave]:[Objetivo Geográfico]],6,0),"No encontrado")="","-",_xlfn.IFNA(VLOOKUP(C63,BaseDatos[[#All],[Llave]:[Objetivo Geográfico]],6,0),"-")))</f>
        <v/>
      </c>
      <c r="F63" s="45" t="str">
        <f>IF(C63="","",IF(_xlfn.IFNA(VLOOKUP(C63,BaseDatos[[#All],[Llave]:[Por Definir4]],13,0),"No encontrado")="","-",_xlfn.IFNA(VLOOKUP(C63,BaseDatos[[#All],[Llave]:[Por Definir4]],13,0),"-")))</f>
        <v/>
      </c>
      <c r="G63" s="43" t="str">
        <f>IF(C63="","",IF(_xlfn.IFNA(VLOOKUP(C63,BaseDatos[[#All],[Llave]:[Objetivo Geográfico]],2,0),"No disponible en la Base de Datos")="","-",_xlfn.IFNA(VLOOKUP(C63,BaseDatos[[#All],[Llave]:[Objetivo Geográfico]],2,0),"No disponible en la Base de Datos")))</f>
        <v/>
      </c>
      <c r="H63" s="43" t="str">
        <f>IF(C63="","",IF(_xlfn.IFNA(VLOOKUP(C63,BaseDatos[[#All],[Llave]:[Objetivo Geográfico]],11,0),"No encontrado")="","-",_xlfn.IFNA(VLOOKUP(C63,BaseDatos[[#All],[Llave]:[Objetivo Geográfico]],11,0),"-")))</f>
        <v/>
      </c>
      <c r="I63" s="43" t="str">
        <f>IF(C63="","",IF(_xlfn.IFNA(VLOOKUP(C63,BaseDatos[[#All],[Llave]:[Objetivo Geográfico]],12,0),"No encontrado")="","-",_xlfn.IFNA(VLOOKUP(C63,BaseDatos[[#All],[Llave]:[Objetivo Geográfico]],12,0),"-")))</f>
        <v/>
      </c>
      <c r="J63" s="2" t="str">
        <f>IF(C63="","",IF(_xlfn.IFNA(VLOOKUP(C63,BaseDatos[[#All],[Llave]:[Por Definir4]],14,0),"No encontrado")="","-",_xlfn.IFNA(VLOOKUP(C63,BaseDatos[[#All],[Llave]:[Objetivo Geográfico]],14,0),"-")))</f>
        <v/>
      </c>
      <c r="K63" s="2" t="str">
        <f>IF(C63="","",IF(_xlfn.IFNA(VLOOKUP(C63,BaseDatos[[#All],[Llave]:[Por Definir4]],15,0),"No encontrado")="","-",_xlfn.IFNA(VLOOKUP(C63,BaseDatos[[#All],[Llave]:[Objetivo Geográfico]],15,0),"-")))</f>
        <v/>
      </c>
      <c r="L63" s="2" t="str">
        <f>IF(C63="","",IF(_xlfn.IFNA(VLOOKUP(C63,BaseDatos[[#All],[Llave]:[Por Definir4]],16,0),"No encontrado")="","-",_xlfn.IFNA(VLOOKUP(C63,BaseDatos[[#All],[Llave]:[Objetivo Geográfico]],16,0),"-")))</f>
        <v/>
      </c>
      <c r="M63" s="2" t="str">
        <f>IF(C63="","",IF(_xlfn.IFNA(VLOOKUP(C63,BaseDatos[[#All],[Llave]:[Por Definir4]],17,0),"No encontrado")="","-",_xlfn.IFNA(VLOOKUP(C63,BaseDatos[[#All],[Llave]:[Objetivo Geográfico]],17,0),"-")))</f>
        <v/>
      </c>
    </row>
    <row r="64" spans="1:13" x14ac:dyDescent="0.35">
      <c r="A64" s="44"/>
      <c r="B64" s="46"/>
      <c r="C64" s="44"/>
      <c r="D64" s="46"/>
      <c r="E64" s="43" t="str">
        <f>IF(C64="","",IF(_xlfn.IFNA(VLOOKUP(C64,BaseDatos[[#All],[Llave]:[Objetivo Geográfico]],6,0),"No encontrado")="","-",_xlfn.IFNA(VLOOKUP(C64,BaseDatos[[#All],[Llave]:[Objetivo Geográfico]],6,0),"-")))</f>
        <v/>
      </c>
      <c r="F64" s="45" t="str">
        <f>IF(C64="","",IF(_xlfn.IFNA(VLOOKUP(C64,BaseDatos[[#All],[Llave]:[Por Definir4]],13,0),"No encontrado")="","-",_xlfn.IFNA(VLOOKUP(C64,BaseDatos[[#All],[Llave]:[Por Definir4]],13,0),"-")))</f>
        <v/>
      </c>
      <c r="G64" s="43" t="str">
        <f>IF(C64="","",IF(_xlfn.IFNA(VLOOKUP(C64,BaseDatos[[#All],[Llave]:[Objetivo Geográfico]],2,0),"No disponible en la Base de Datos")="","-",_xlfn.IFNA(VLOOKUP(C64,BaseDatos[[#All],[Llave]:[Objetivo Geográfico]],2,0),"No disponible en la Base de Datos")))</f>
        <v/>
      </c>
      <c r="H64" s="43" t="str">
        <f>IF(C64="","",IF(_xlfn.IFNA(VLOOKUP(C64,BaseDatos[[#All],[Llave]:[Objetivo Geográfico]],11,0),"No encontrado")="","-",_xlfn.IFNA(VLOOKUP(C64,BaseDatos[[#All],[Llave]:[Objetivo Geográfico]],11,0),"-")))</f>
        <v/>
      </c>
      <c r="I64" s="43" t="str">
        <f>IF(C64="","",IF(_xlfn.IFNA(VLOOKUP(C64,BaseDatos[[#All],[Llave]:[Objetivo Geográfico]],12,0),"No encontrado")="","-",_xlfn.IFNA(VLOOKUP(C64,BaseDatos[[#All],[Llave]:[Objetivo Geográfico]],12,0),"-")))</f>
        <v/>
      </c>
      <c r="J64" s="2" t="str">
        <f>IF(C64="","",IF(_xlfn.IFNA(VLOOKUP(C64,BaseDatos[[#All],[Llave]:[Por Definir4]],14,0),"No encontrado")="","-",_xlfn.IFNA(VLOOKUP(C64,BaseDatos[[#All],[Llave]:[Objetivo Geográfico]],14,0),"-")))</f>
        <v/>
      </c>
      <c r="K64" s="2" t="str">
        <f>IF(C64="","",IF(_xlfn.IFNA(VLOOKUP(C64,BaseDatos[[#All],[Llave]:[Por Definir4]],15,0),"No encontrado")="","-",_xlfn.IFNA(VLOOKUP(C64,BaseDatos[[#All],[Llave]:[Objetivo Geográfico]],15,0),"-")))</f>
        <v/>
      </c>
      <c r="L64" s="2" t="str">
        <f>IF(C64="","",IF(_xlfn.IFNA(VLOOKUP(C64,BaseDatos[[#All],[Llave]:[Por Definir4]],16,0),"No encontrado")="","-",_xlfn.IFNA(VLOOKUP(C64,BaseDatos[[#All],[Llave]:[Objetivo Geográfico]],16,0),"-")))</f>
        <v/>
      </c>
      <c r="M64" s="2" t="str">
        <f>IF(C64="","",IF(_xlfn.IFNA(VLOOKUP(C64,BaseDatos[[#All],[Llave]:[Por Definir4]],17,0),"No encontrado")="","-",_xlfn.IFNA(VLOOKUP(C64,BaseDatos[[#All],[Llave]:[Objetivo Geográfico]],17,0),"-")))</f>
        <v/>
      </c>
    </row>
    <row r="65" spans="1:13" x14ac:dyDescent="0.35">
      <c r="A65" s="44"/>
      <c r="B65" s="46"/>
      <c r="C65" s="44"/>
      <c r="D65" s="46"/>
      <c r="E65" s="43" t="str">
        <f>IF(C65="","",IF(_xlfn.IFNA(VLOOKUP(C65,BaseDatos[[#All],[Llave]:[Objetivo Geográfico]],6,0),"No encontrado")="","-",_xlfn.IFNA(VLOOKUP(C65,BaseDatos[[#All],[Llave]:[Objetivo Geográfico]],6,0),"-")))</f>
        <v/>
      </c>
      <c r="F65" s="45" t="str">
        <f>IF(C65="","",IF(_xlfn.IFNA(VLOOKUP(C65,BaseDatos[[#All],[Llave]:[Por Definir4]],13,0),"No encontrado")="","-",_xlfn.IFNA(VLOOKUP(C65,BaseDatos[[#All],[Llave]:[Por Definir4]],13,0),"-")))</f>
        <v/>
      </c>
      <c r="G65" s="43" t="str">
        <f>IF(C65="","",IF(_xlfn.IFNA(VLOOKUP(C65,BaseDatos[[#All],[Llave]:[Objetivo Geográfico]],2,0),"No disponible en la Base de Datos")="","-",_xlfn.IFNA(VLOOKUP(C65,BaseDatos[[#All],[Llave]:[Objetivo Geográfico]],2,0),"No disponible en la Base de Datos")))</f>
        <v/>
      </c>
      <c r="H65" s="43" t="str">
        <f>IF(C65="","",IF(_xlfn.IFNA(VLOOKUP(C65,BaseDatos[[#All],[Llave]:[Objetivo Geográfico]],11,0),"No encontrado")="","-",_xlfn.IFNA(VLOOKUP(C65,BaseDatos[[#All],[Llave]:[Objetivo Geográfico]],11,0),"-")))</f>
        <v/>
      </c>
      <c r="I65" s="43" t="str">
        <f>IF(C65="","",IF(_xlfn.IFNA(VLOOKUP(C65,BaseDatos[[#All],[Llave]:[Objetivo Geográfico]],12,0),"No encontrado")="","-",_xlfn.IFNA(VLOOKUP(C65,BaseDatos[[#All],[Llave]:[Objetivo Geográfico]],12,0),"-")))</f>
        <v/>
      </c>
      <c r="J65" s="2" t="str">
        <f>IF(C65="","",IF(_xlfn.IFNA(VLOOKUP(C65,BaseDatos[[#All],[Llave]:[Por Definir4]],14,0),"No encontrado")="","-",_xlfn.IFNA(VLOOKUP(C65,BaseDatos[[#All],[Llave]:[Objetivo Geográfico]],14,0),"-")))</f>
        <v/>
      </c>
      <c r="K65" s="2" t="str">
        <f>IF(C65="","",IF(_xlfn.IFNA(VLOOKUP(C65,BaseDatos[[#All],[Llave]:[Por Definir4]],15,0),"No encontrado")="","-",_xlfn.IFNA(VLOOKUP(C65,BaseDatos[[#All],[Llave]:[Objetivo Geográfico]],15,0),"-")))</f>
        <v/>
      </c>
      <c r="L65" s="2" t="str">
        <f>IF(C65="","",IF(_xlfn.IFNA(VLOOKUP(C65,BaseDatos[[#All],[Llave]:[Por Definir4]],16,0),"No encontrado")="","-",_xlfn.IFNA(VLOOKUP(C65,BaseDatos[[#All],[Llave]:[Objetivo Geográfico]],16,0),"-")))</f>
        <v/>
      </c>
      <c r="M65" s="2" t="str">
        <f>IF(C65="","",IF(_xlfn.IFNA(VLOOKUP(C65,BaseDatos[[#All],[Llave]:[Por Definir4]],17,0),"No encontrado")="","-",_xlfn.IFNA(VLOOKUP(C65,BaseDatos[[#All],[Llave]:[Objetivo Geográfico]],17,0),"-")))</f>
        <v/>
      </c>
    </row>
    <row r="66" spans="1:13" x14ac:dyDescent="0.35">
      <c r="A66" s="44"/>
      <c r="B66" s="46"/>
      <c r="C66" s="44"/>
      <c r="D66" s="46"/>
      <c r="E66" s="43" t="str">
        <f>IF(C66="","",IF(_xlfn.IFNA(VLOOKUP(C66,BaseDatos[[#All],[Llave]:[Objetivo Geográfico]],6,0),"No encontrado")="","-",_xlfn.IFNA(VLOOKUP(C66,BaseDatos[[#All],[Llave]:[Objetivo Geográfico]],6,0),"-")))</f>
        <v/>
      </c>
      <c r="F66" s="45" t="str">
        <f>IF(C66="","",IF(_xlfn.IFNA(VLOOKUP(C66,BaseDatos[[#All],[Llave]:[Por Definir4]],13,0),"No encontrado")="","-",_xlfn.IFNA(VLOOKUP(C66,BaseDatos[[#All],[Llave]:[Por Definir4]],13,0),"-")))</f>
        <v/>
      </c>
      <c r="G66" s="43" t="str">
        <f>IF(C66="","",IF(_xlfn.IFNA(VLOOKUP(C66,BaseDatos[[#All],[Llave]:[Objetivo Geográfico]],2,0),"No disponible en la Base de Datos")="","-",_xlfn.IFNA(VLOOKUP(C66,BaseDatos[[#All],[Llave]:[Objetivo Geográfico]],2,0),"No disponible en la Base de Datos")))</f>
        <v/>
      </c>
      <c r="H66" s="43" t="str">
        <f>IF(C66="","",IF(_xlfn.IFNA(VLOOKUP(C66,BaseDatos[[#All],[Llave]:[Objetivo Geográfico]],11,0),"No encontrado")="","-",_xlfn.IFNA(VLOOKUP(C66,BaseDatos[[#All],[Llave]:[Objetivo Geográfico]],11,0),"-")))</f>
        <v/>
      </c>
      <c r="I66" s="43" t="str">
        <f>IF(C66="","",IF(_xlfn.IFNA(VLOOKUP(C66,BaseDatos[[#All],[Llave]:[Objetivo Geográfico]],12,0),"No encontrado")="","-",_xlfn.IFNA(VLOOKUP(C66,BaseDatos[[#All],[Llave]:[Objetivo Geográfico]],12,0),"-")))</f>
        <v/>
      </c>
      <c r="J66" s="2" t="str">
        <f>IF(C66="","",IF(_xlfn.IFNA(VLOOKUP(C66,BaseDatos[[#All],[Llave]:[Por Definir4]],14,0),"No encontrado")="","-",_xlfn.IFNA(VLOOKUP(C66,BaseDatos[[#All],[Llave]:[Objetivo Geográfico]],14,0),"-")))</f>
        <v/>
      </c>
      <c r="K66" s="2" t="str">
        <f>IF(C66="","",IF(_xlfn.IFNA(VLOOKUP(C66,BaseDatos[[#All],[Llave]:[Por Definir4]],15,0),"No encontrado")="","-",_xlfn.IFNA(VLOOKUP(C66,BaseDatos[[#All],[Llave]:[Objetivo Geográfico]],15,0),"-")))</f>
        <v/>
      </c>
      <c r="L66" s="2" t="str">
        <f>IF(C66="","",IF(_xlfn.IFNA(VLOOKUP(C66,BaseDatos[[#All],[Llave]:[Por Definir4]],16,0),"No encontrado")="","-",_xlfn.IFNA(VLOOKUP(C66,BaseDatos[[#All],[Llave]:[Objetivo Geográfico]],16,0),"-")))</f>
        <v/>
      </c>
      <c r="M66" s="2" t="str">
        <f>IF(C66="","",IF(_xlfn.IFNA(VLOOKUP(C66,BaseDatos[[#All],[Llave]:[Por Definir4]],17,0),"No encontrado")="","-",_xlfn.IFNA(VLOOKUP(C66,BaseDatos[[#All],[Llave]:[Objetivo Geográfico]],17,0),"-")))</f>
        <v/>
      </c>
    </row>
    <row r="67" spans="1:13" x14ac:dyDescent="0.35">
      <c r="A67" s="44"/>
      <c r="B67" s="46"/>
      <c r="C67" s="44"/>
      <c r="D67" s="46"/>
      <c r="E67" s="43" t="str">
        <f>IF(C67="","",IF(_xlfn.IFNA(VLOOKUP(C67,BaseDatos[[#All],[Llave]:[Objetivo Geográfico]],6,0),"No encontrado")="","-",_xlfn.IFNA(VLOOKUP(C67,BaseDatos[[#All],[Llave]:[Objetivo Geográfico]],6,0),"-")))</f>
        <v/>
      </c>
      <c r="F67" s="45" t="str">
        <f>IF(C67="","",IF(_xlfn.IFNA(VLOOKUP(C67,BaseDatos[[#All],[Llave]:[Por Definir4]],13,0),"No encontrado")="","-",_xlfn.IFNA(VLOOKUP(C67,BaseDatos[[#All],[Llave]:[Por Definir4]],13,0),"-")))</f>
        <v/>
      </c>
      <c r="G67" s="43" t="str">
        <f>IF(C67="","",IF(_xlfn.IFNA(VLOOKUP(C67,BaseDatos[[#All],[Llave]:[Objetivo Geográfico]],2,0),"No disponible en la Base de Datos")="","-",_xlfn.IFNA(VLOOKUP(C67,BaseDatos[[#All],[Llave]:[Objetivo Geográfico]],2,0),"No disponible en la Base de Datos")))</f>
        <v/>
      </c>
      <c r="H67" s="43" t="str">
        <f>IF(C67="","",IF(_xlfn.IFNA(VLOOKUP(C67,BaseDatos[[#All],[Llave]:[Objetivo Geográfico]],11,0),"No encontrado")="","-",_xlfn.IFNA(VLOOKUP(C67,BaseDatos[[#All],[Llave]:[Objetivo Geográfico]],11,0),"-")))</f>
        <v/>
      </c>
      <c r="I67" s="43" t="str">
        <f>IF(C67="","",IF(_xlfn.IFNA(VLOOKUP(C67,BaseDatos[[#All],[Llave]:[Objetivo Geográfico]],12,0),"No encontrado")="","-",_xlfn.IFNA(VLOOKUP(C67,BaseDatos[[#All],[Llave]:[Objetivo Geográfico]],12,0),"-")))</f>
        <v/>
      </c>
      <c r="J67" s="2" t="str">
        <f>IF(C67="","",IF(_xlfn.IFNA(VLOOKUP(C67,BaseDatos[[#All],[Llave]:[Por Definir4]],14,0),"No encontrado")="","-",_xlfn.IFNA(VLOOKUP(C67,BaseDatos[[#All],[Llave]:[Objetivo Geográfico]],14,0),"-")))</f>
        <v/>
      </c>
      <c r="K67" s="2" t="str">
        <f>IF(C67="","",IF(_xlfn.IFNA(VLOOKUP(C67,BaseDatos[[#All],[Llave]:[Por Definir4]],15,0),"No encontrado")="","-",_xlfn.IFNA(VLOOKUP(C67,BaseDatos[[#All],[Llave]:[Objetivo Geográfico]],15,0),"-")))</f>
        <v/>
      </c>
      <c r="L67" s="2" t="str">
        <f>IF(C67="","",IF(_xlfn.IFNA(VLOOKUP(C67,BaseDatos[[#All],[Llave]:[Por Definir4]],16,0),"No encontrado")="","-",_xlfn.IFNA(VLOOKUP(C67,BaseDatos[[#All],[Llave]:[Objetivo Geográfico]],16,0),"-")))</f>
        <v/>
      </c>
      <c r="M67" s="2" t="str">
        <f>IF(C67="","",IF(_xlfn.IFNA(VLOOKUP(C67,BaseDatos[[#All],[Llave]:[Por Definir4]],17,0),"No encontrado")="","-",_xlfn.IFNA(VLOOKUP(C67,BaseDatos[[#All],[Llave]:[Objetivo Geográfico]],17,0),"-")))</f>
        <v/>
      </c>
    </row>
    <row r="68" spans="1:13" x14ac:dyDescent="0.35">
      <c r="A68" s="44"/>
      <c r="B68" s="46"/>
      <c r="C68" s="44"/>
      <c r="D68" s="46"/>
      <c r="E68" s="43" t="str">
        <f>IF(C68="","",IF(_xlfn.IFNA(VLOOKUP(C68,BaseDatos[[#All],[Llave]:[Objetivo Geográfico]],6,0),"No encontrado")="","-",_xlfn.IFNA(VLOOKUP(C68,BaseDatos[[#All],[Llave]:[Objetivo Geográfico]],6,0),"-")))</f>
        <v/>
      </c>
      <c r="F68" s="45" t="str">
        <f>IF(C68="","",IF(_xlfn.IFNA(VLOOKUP(C68,BaseDatos[[#All],[Llave]:[Por Definir4]],13,0),"No encontrado")="","-",_xlfn.IFNA(VLOOKUP(C68,BaseDatos[[#All],[Llave]:[Por Definir4]],13,0),"-")))</f>
        <v/>
      </c>
      <c r="G68" s="43" t="str">
        <f>IF(C68="","",IF(_xlfn.IFNA(VLOOKUP(C68,BaseDatos[[#All],[Llave]:[Objetivo Geográfico]],2,0),"No disponible en la Base de Datos")="","-",_xlfn.IFNA(VLOOKUP(C68,BaseDatos[[#All],[Llave]:[Objetivo Geográfico]],2,0),"No disponible en la Base de Datos")))</f>
        <v/>
      </c>
      <c r="H68" s="43" t="str">
        <f>IF(C68="","",IF(_xlfn.IFNA(VLOOKUP(C68,BaseDatos[[#All],[Llave]:[Objetivo Geográfico]],11,0),"No encontrado")="","-",_xlfn.IFNA(VLOOKUP(C68,BaseDatos[[#All],[Llave]:[Objetivo Geográfico]],11,0),"-")))</f>
        <v/>
      </c>
      <c r="I68" s="43" t="str">
        <f>IF(C68="","",IF(_xlfn.IFNA(VLOOKUP(C68,BaseDatos[[#All],[Llave]:[Objetivo Geográfico]],12,0),"No encontrado")="","-",_xlfn.IFNA(VLOOKUP(C68,BaseDatos[[#All],[Llave]:[Objetivo Geográfico]],12,0),"-")))</f>
        <v/>
      </c>
      <c r="J68" s="2" t="str">
        <f>IF(C68="","",IF(_xlfn.IFNA(VLOOKUP(C68,BaseDatos[[#All],[Llave]:[Por Definir4]],14,0),"No encontrado")="","-",_xlfn.IFNA(VLOOKUP(C68,BaseDatos[[#All],[Llave]:[Objetivo Geográfico]],14,0),"-")))</f>
        <v/>
      </c>
      <c r="K68" s="2" t="str">
        <f>IF(C68="","",IF(_xlfn.IFNA(VLOOKUP(C68,BaseDatos[[#All],[Llave]:[Por Definir4]],15,0),"No encontrado")="","-",_xlfn.IFNA(VLOOKUP(C68,BaseDatos[[#All],[Llave]:[Objetivo Geográfico]],15,0),"-")))</f>
        <v/>
      </c>
      <c r="L68" s="2" t="str">
        <f>IF(C68="","",IF(_xlfn.IFNA(VLOOKUP(C68,BaseDatos[[#All],[Llave]:[Por Definir4]],16,0),"No encontrado")="","-",_xlfn.IFNA(VLOOKUP(C68,BaseDatos[[#All],[Llave]:[Objetivo Geográfico]],16,0),"-")))</f>
        <v/>
      </c>
      <c r="M68" s="2" t="str">
        <f>IF(C68="","",IF(_xlfn.IFNA(VLOOKUP(C68,BaseDatos[[#All],[Llave]:[Por Definir4]],17,0),"No encontrado")="","-",_xlfn.IFNA(VLOOKUP(C68,BaseDatos[[#All],[Llave]:[Objetivo Geográfico]],17,0),"-")))</f>
        <v/>
      </c>
    </row>
    <row r="69" spans="1:13" x14ac:dyDescent="0.35">
      <c r="A69" s="44"/>
      <c r="B69" s="46"/>
      <c r="C69" s="44"/>
      <c r="D69" s="46"/>
      <c r="E69" s="43" t="str">
        <f>IF(C69="","",IF(_xlfn.IFNA(VLOOKUP(C69,BaseDatos[[#All],[Llave]:[Objetivo Geográfico]],6,0),"No encontrado")="","-",_xlfn.IFNA(VLOOKUP(C69,BaseDatos[[#All],[Llave]:[Objetivo Geográfico]],6,0),"-")))</f>
        <v/>
      </c>
      <c r="F69" s="45" t="str">
        <f>IF(C69="","",IF(_xlfn.IFNA(VLOOKUP(C69,BaseDatos[[#All],[Llave]:[Por Definir4]],13,0),"No encontrado")="","-",_xlfn.IFNA(VLOOKUP(C69,BaseDatos[[#All],[Llave]:[Por Definir4]],13,0),"-")))</f>
        <v/>
      </c>
      <c r="G69" s="43" t="str">
        <f>IF(C69="","",IF(_xlfn.IFNA(VLOOKUP(C69,BaseDatos[[#All],[Llave]:[Objetivo Geográfico]],2,0),"No disponible en la Base de Datos")="","-",_xlfn.IFNA(VLOOKUP(C69,BaseDatos[[#All],[Llave]:[Objetivo Geográfico]],2,0),"No disponible en la Base de Datos")))</f>
        <v/>
      </c>
      <c r="H69" s="43" t="str">
        <f>IF(C69="","",IF(_xlfn.IFNA(VLOOKUP(C69,BaseDatos[[#All],[Llave]:[Objetivo Geográfico]],11,0),"No encontrado")="","-",_xlfn.IFNA(VLOOKUP(C69,BaseDatos[[#All],[Llave]:[Objetivo Geográfico]],11,0),"-")))</f>
        <v/>
      </c>
      <c r="I69" s="43" t="str">
        <f>IF(C69="","",IF(_xlfn.IFNA(VLOOKUP(C69,BaseDatos[[#All],[Llave]:[Objetivo Geográfico]],12,0),"No encontrado")="","-",_xlfn.IFNA(VLOOKUP(C69,BaseDatos[[#All],[Llave]:[Objetivo Geográfico]],12,0),"-")))</f>
        <v/>
      </c>
      <c r="J69" s="2" t="str">
        <f>IF(C69="","",IF(_xlfn.IFNA(VLOOKUP(C69,BaseDatos[[#All],[Llave]:[Por Definir4]],14,0),"No encontrado")="","-",_xlfn.IFNA(VLOOKUP(C69,BaseDatos[[#All],[Llave]:[Objetivo Geográfico]],14,0),"-")))</f>
        <v/>
      </c>
      <c r="K69" s="2" t="str">
        <f>IF(C69="","",IF(_xlfn.IFNA(VLOOKUP(C69,BaseDatos[[#All],[Llave]:[Por Definir4]],15,0),"No encontrado")="","-",_xlfn.IFNA(VLOOKUP(C69,BaseDatos[[#All],[Llave]:[Objetivo Geográfico]],15,0),"-")))</f>
        <v/>
      </c>
      <c r="L69" s="2" t="str">
        <f>IF(C69="","",IF(_xlfn.IFNA(VLOOKUP(C69,BaseDatos[[#All],[Llave]:[Por Definir4]],16,0),"No encontrado")="","-",_xlfn.IFNA(VLOOKUP(C69,BaseDatos[[#All],[Llave]:[Objetivo Geográfico]],16,0),"-")))</f>
        <v/>
      </c>
      <c r="M69" s="2" t="str">
        <f>IF(C69="","",IF(_xlfn.IFNA(VLOOKUP(C69,BaseDatos[[#All],[Llave]:[Por Definir4]],17,0),"No encontrado")="","-",_xlfn.IFNA(VLOOKUP(C69,BaseDatos[[#All],[Llave]:[Objetivo Geográfico]],17,0),"-")))</f>
        <v/>
      </c>
    </row>
    <row r="70" spans="1:13" x14ac:dyDescent="0.35">
      <c r="A70" s="44"/>
      <c r="B70" s="46"/>
      <c r="C70" s="44"/>
      <c r="D70" s="46"/>
      <c r="E70" s="43" t="str">
        <f>IF(C70="","",IF(_xlfn.IFNA(VLOOKUP(C70,BaseDatos[[#All],[Llave]:[Objetivo Geográfico]],6,0),"No encontrado")="","-",_xlfn.IFNA(VLOOKUP(C70,BaseDatos[[#All],[Llave]:[Objetivo Geográfico]],6,0),"-")))</f>
        <v/>
      </c>
      <c r="F70" s="45" t="str">
        <f>IF(C70="","",IF(_xlfn.IFNA(VLOOKUP(C70,BaseDatos[[#All],[Llave]:[Por Definir4]],13,0),"No encontrado")="","-",_xlfn.IFNA(VLOOKUP(C70,BaseDatos[[#All],[Llave]:[Por Definir4]],13,0),"-")))</f>
        <v/>
      </c>
      <c r="G70" s="43" t="str">
        <f>IF(C70="","",IF(_xlfn.IFNA(VLOOKUP(C70,BaseDatos[[#All],[Llave]:[Objetivo Geográfico]],2,0),"No disponible en la Base de Datos")="","-",_xlfn.IFNA(VLOOKUP(C70,BaseDatos[[#All],[Llave]:[Objetivo Geográfico]],2,0),"No disponible en la Base de Datos")))</f>
        <v/>
      </c>
      <c r="H70" s="43" t="str">
        <f>IF(C70="","",IF(_xlfn.IFNA(VLOOKUP(C70,BaseDatos[[#All],[Llave]:[Objetivo Geográfico]],11,0),"No encontrado")="","-",_xlfn.IFNA(VLOOKUP(C70,BaseDatos[[#All],[Llave]:[Objetivo Geográfico]],11,0),"-")))</f>
        <v/>
      </c>
      <c r="I70" s="43" t="str">
        <f>IF(C70="","",IF(_xlfn.IFNA(VLOOKUP(C70,BaseDatos[[#All],[Llave]:[Objetivo Geográfico]],12,0),"No encontrado")="","-",_xlfn.IFNA(VLOOKUP(C70,BaseDatos[[#All],[Llave]:[Objetivo Geográfico]],12,0),"-")))</f>
        <v/>
      </c>
      <c r="J70" s="2" t="str">
        <f>IF(C70="","",IF(_xlfn.IFNA(VLOOKUP(C70,BaseDatos[[#All],[Llave]:[Por Definir4]],14,0),"No encontrado")="","-",_xlfn.IFNA(VLOOKUP(C70,BaseDatos[[#All],[Llave]:[Objetivo Geográfico]],14,0),"-")))</f>
        <v/>
      </c>
      <c r="K70" s="2" t="str">
        <f>IF(C70="","",IF(_xlfn.IFNA(VLOOKUP(C70,BaseDatos[[#All],[Llave]:[Por Definir4]],15,0),"No encontrado")="","-",_xlfn.IFNA(VLOOKUP(C70,BaseDatos[[#All],[Llave]:[Objetivo Geográfico]],15,0),"-")))</f>
        <v/>
      </c>
      <c r="L70" s="2" t="str">
        <f>IF(C70="","",IF(_xlfn.IFNA(VLOOKUP(C70,BaseDatos[[#All],[Llave]:[Por Definir4]],16,0),"No encontrado")="","-",_xlfn.IFNA(VLOOKUP(C70,BaseDatos[[#All],[Llave]:[Objetivo Geográfico]],16,0),"-")))</f>
        <v/>
      </c>
      <c r="M70" s="2" t="str">
        <f>IF(C70="","",IF(_xlfn.IFNA(VLOOKUP(C70,BaseDatos[[#All],[Llave]:[Por Definir4]],17,0),"No encontrado")="","-",_xlfn.IFNA(VLOOKUP(C70,BaseDatos[[#All],[Llave]:[Objetivo Geográfico]],17,0),"-")))</f>
        <v/>
      </c>
    </row>
    <row r="71" spans="1:13" x14ac:dyDescent="0.35">
      <c r="A71" s="44"/>
      <c r="B71" s="46"/>
      <c r="C71" s="44"/>
      <c r="D71" s="46"/>
      <c r="E71" s="43" t="str">
        <f>IF(C71="","",IF(_xlfn.IFNA(VLOOKUP(C71,BaseDatos[[#All],[Llave]:[Objetivo Geográfico]],6,0),"No encontrado")="","-",_xlfn.IFNA(VLOOKUP(C71,BaseDatos[[#All],[Llave]:[Objetivo Geográfico]],6,0),"-")))</f>
        <v/>
      </c>
      <c r="F71" s="45" t="str">
        <f>IF(C71="","",IF(_xlfn.IFNA(VLOOKUP(C71,BaseDatos[[#All],[Llave]:[Por Definir4]],13,0),"No encontrado")="","-",_xlfn.IFNA(VLOOKUP(C71,BaseDatos[[#All],[Llave]:[Por Definir4]],13,0),"-")))</f>
        <v/>
      </c>
      <c r="G71" s="43" t="str">
        <f>IF(C71="","",IF(_xlfn.IFNA(VLOOKUP(C71,BaseDatos[[#All],[Llave]:[Objetivo Geográfico]],2,0),"No disponible en la Base de Datos")="","-",_xlfn.IFNA(VLOOKUP(C71,BaseDatos[[#All],[Llave]:[Objetivo Geográfico]],2,0),"No disponible en la Base de Datos")))</f>
        <v/>
      </c>
      <c r="H71" s="43" t="str">
        <f>IF(C71="","",IF(_xlfn.IFNA(VLOOKUP(C71,BaseDatos[[#All],[Llave]:[Objetivo Geográfico]],11,0),"No encontrado")="","-",_xlfn.IFNA(VLOOKUP(C71,BaseDatos[[#All],[Llave]:[Objetivo Geográfico]],11,0),"-")))</f>
        <v/>
      </c>
      <c r="I71" s="43" t="str">
        <f>IF(C71="","",IF(_xlfn.IFNA(VLOOKUP(C71,BaseDatos[[#All],[Llave]:[Objetivo Geográfico]],12,0),"No encontrado")="","-",_xlfn.IFNA(VLOOKUP(C71,BaseDatos[[#All],[Llave]:[Objetivo Geográfico]],12,0),"-")))</f>
        <v/>
      </c>
      <c r="J71" s="2" t="str">
        <f>IF(C71="","",IF(_xlfn.IFNA(VLOOKUP(C71,BaseDatos[[#All],[Llave]:[Por Definir4]],14,0),"No encontrado")="","-",_xlfn.IFNA(VLOOKUP(C71,BaseDatos[[#All],[Llave]:[Objetivo Geográfico]],14,0),"-")))</f>
        <v/>
      </c>
      <c r="K71" s="2" t="str">
        <f>IF(C71="","",IF(_xlfn.IFNA(VLOOKUP(C71,BaseDatos[[#All],[Llave]:[Por Definir4]],15,0),"No encontrado")="","-",_xlfn.IFNA(VLOOKUP(C71,BaseDatos[[#All],[Llave]:[Objetivo Geográfico]],15,0),"-")))</f>
        <v/>
      </c>
      <c r="L71" s="2" t="str">
        <f>IF(C71="","",IF(_xlfn.IFNA(VLOOKUP(C71,BaseDatos[[#All],[Llave]:[Por Definir4]],16,0),"No encontrado")="","-",_xlfn.IFNA(VLOOKUP(C71,BaseDatos[[#All],[Llave]:[Objetivo Geográfico]],16,0),"-")))</f>
        <v/>
      </c>
      <c r="M71" s="2" t="str">
        <f>IF(C71="","",IF(_xlfn.IFNA(VLOOKUP(C71,BaseDatos[[#All],[Llave]:[Por Definir4]],17,0),"No encontrado")="","-",_xlfn.IFNA(VLOOKUP(C71,BaseDatos[[#All],[Llave]:[Objetivo Geográfico]],17,0),"-")))</f>
        <v/>
      </c>
    </row>
    <row r="72" spans="1:13" x14ac:dyDescent="0.35">
      <c r="A72" s="44"/>
      <c r="B72" s="46"/>
      <c r="C72" s="44"/>
      <c r="D72" s="46"/>
      <c r="E72" s="43" t="str">
        <f>IF(C72="","",IF(_xlfn.IFNA(VLOOKUP(C72,BaseDatos[[#All],[Llave]:[Objetivo Geográfico]],6,0),"No encontrado")="","-",_xlfn.IFNA(VLOOKUP(C72,BaseDatos[[#All],[Llave]:[Objetivo Geográfico]],6,0),"-")))</f>
        <v/>
      </c>
      <c r="F72" s="45" t="str">
        <f>IF(C72="","",IF(_xlfn.IFNA(VLOOKUP(C72,BaseDatos[[#All],[Llave]:[Por Definir4]],13,0),"No encontrado")="","-",_xlfn.IFNA(VLOOKUP(C72,BaseDatos[[#All],[Llave]:[Por Definir4]],13,0),"-")))</f>
        <v/>
      </c>
      <c r="G72" s="43" t="str">
        <f>IF(C72="","",IF(_xlfn.IFNA(VLOOKUP(C72,BaseDatos[[#All],[Llave]:[Objetivo Geográfico]],2,0),"No disponible en la Base de Datos")="","-",_xlfn.IFNA(VLOOKUP(C72,BaseDatos[[#All],[Llave]:[Objetivo Geográfico]],2,0),"No disponible en la Base de Datos")))</f>
        <v/>
      </c>
      <c r="H72" s="43" t="str">
        <f>IF(C72="","",IF(_xlfn.IFNA(VLOOKUP(C72,BaseDatos[[#All],[Llave]:[Objetivo Geográfico]],11,0),"No encontrado")="","-",_xlfn.IFNA(VLOOKUP(C72,BaseDatos[[#All],[Llave]:[Objetivo Geográfico]],11,0),"-")))</f>
        <v/>
      </c>
      <c r="I72" s="43" t="str">
        <f>IF(C72="","",IF(_xlfn.IFNA(VLOOKUP(C72,BaseDatos[[#All],[Llave]:[Objetivo Geográfico]],12,0),"No encontrado")="","-",_xlfn.IFNA(VLOOKUP(C72,BaseDatos[[#All],[Llave]:[Objetivo Geográfico]],12,0),"-")))</f>
        <v/>
      </c>
      <c r="J72" s="2" t="str">
        <f>IF(C72="","",IF(_xlfn.IFNA(VLOOKUP(C72,BaseDatos[[#All],[Llave]:[Por Definir4]],14,0),"No encontrado")="","-",_xlfn.IFNA(VLOOKUP(C72,BaseDatos[[#All],[Llave]:[Objetivo Geográfico]],14,0),"-")))</f>
        <v/>
      </c>
      <c r="K72" s="2" t="str">
        <f>IF(C72="","",IF(_xlfn.IFNA(VLOOKUP(C72,BaseDatos[[#All],[Llave]:[Por Definir4]],15,0),"No encontrado")="","-",_xlfn.IFNA(VLOOKUP(C72,BaseDatos[[#All],[Llave]:[Objetivo Geográfico]],15,0),"-")))</f>
        <v/>
      </c>
      <c r="L72" s="2" t="str">
        <f>IF(C72="","",IF(_xlfn.IFNA(VLOOKUP(C72,BaseDatos[[#All],[Llave]:[Por Definir4]],16,0),"No encontrado")="","-",_xlfn.IFNA(VLOOKUP(C72,BaseDatos[[#All],[Llave]:[Objetivo Geográfico]],16,0),"-")))</f>
        <v/>
      </c>
      <c r="M72" s="2" t="str">
        <f>IF(C72="","",IF(_xlfn.IFNA(VLOOKUP(C72,BaseDatos[[#All],[Llave]:[Por Definir4]],17,0),"No encontrado")="","-",_xlfn.IFNA(VLOOKUP(C72,BaseDatos[[#All],[Llave]:[Objetivo Geográfico]],17,0),"-")))</f>
        <v/>
      </c>
    </row>
    <row r="73" spans="1:13" x14ac:dyDescent="0.35">
      <c r="A73" s="44"/>
      <c r="B73" s="46"/>
      <c r="C73" s="44"/>
      <c r="D73" s="46"/>
      <c r="E73" s="43" t="str">
        <f>IF(C73="","",IF(_xlfn.IFNA(VLOOKUP(C73,BaseDatos[[#All],[Llave]:[Objetivo Geográfico]],6,0),"No encontrado")="","-",_xlfn.IFNA(VLOOKUP(C73,BaseDatos[[#All],[Llave]:[Objetivo Geográfico]],6,0),"-")))</f>
        <v/>
      </c>
      <c r="F73" s="45" t="str">
        <f>IF(C73="","",IF(_xlfn.IFNA(VLOOKUP(C73,BaseDatos[[#All],[Llave]:[Por Definir4]],13,0),"No encontrado")="","-",_xlfn.IFNA(VLOOKUP(C73,BaseDatos[[#All],[Llave]:[Por Definir4]],13,0),"-")))</f>
        <v/>
      </c>
      <c r="G73" s="43" t="str">
        <f>IF(C73="","",IF(_xlfn.IFNA(VLOOKUP(C73,BaseDatos[[#All],[Llave]:[Objetivo Geográfico]],2,0),"No disponible en la Base de Datos")="","-",_xlfn.IFNA(VLOOKUP(C73,BaseDatos[[#All],[Llave]:[Objetivo Geográfico]],2,0),"No disponible en la Base de Datos")))</f>
        <v/>
      </c>
      <c r="H73" s="43" t="str">
        <f>IF(C73="","",IF(_xlfn.IFNA(VLOOKUP(C73,BaseDatos[[#All],[Llave]:[Objetivo Geográfico]],11,0),"No encontrado")="","-",_xlfn.IFNA(VLOOKUP(C73,BaseDatos[[#All],[Llave]:[Objetivo Geográfico]],11,0),"-")))</f>
        <v/>
      </c>
      <c r="I73" s="43" t="str">
        <f>IF(C73="","",IF(_xlfn.IFNA(VLOOKUP(C73,BaseDatos[[#All],[Llave]:[Objetivo Geográfico]],12,0),"No encontrado")="","-",_xlfn.IFNA(VLOOKUP(C73,BaseDatos[[#All],[Llave]:[Objetivo Geográfico]],12,0),"-")))</f>
        <v/>
      </c>
      <c r="J73" s="2" t="str">
        <f>IF(C73="","",IF(_xlfn.IFNA(VLOOKUP(C73,BaseDatos[[#All],[Llave]:[Por Definir4]],14,0),"No encontrado")="","-",_xlfn.IFNA(VLOOKUP(C73,BaseDatos[[#All],[Llave]:[Objetivo Geográfico]],14,0),"-")))</f>
        <v/>
      </c>
      <c r="K73" s="2" t="str">
        <f>IF(C73="","",IF(_xlfn.IFNA(VLOOKUP(C73,BaseDatos[[#All],[Llave]:[Por Definir4]],15,0),"No encontrado")="","-",_xlfn.IFNA(VLOOKUP(C73,BaseDatos[[#All],[Llave]:[Objetivo Geográfico]],15,0),"-")))</f>
        <v/>
      </c>
      <c r="L73" s="2" t="str">
        <f>IF(C73="","",IF(_xlfn.IFNA(VLOOKUP(C73,BaseDatos[[#All],[Llave]:[Por Definir4]],16,0),"No encontrado")="","-",_xlfn.IFNA(VLOOKUP(C73,BaseDatos[[#All],[Llave]:[Objetivo Geográfico]],16,0),"-")))</f>
        <v/>
      </c>
      <c r="M73" s="2" t="str">
        <f>IF(C73="","",IF(_xlfn.IFNA(VLOOKUP(C73,BaseDatos[[#All],[Llave]:[Por Definir4]],17,0),"No encontrado")="","-",_xlfn.IFNA(VLOOKUP(C73,BaseDatos[[#All],[Llave]:[Objetivo Geográfico]],17,0),"-")))</f>
        <v/>
      </c>
    </row>
    <row r="74" spans="1:13" x14ac:dyDescent="0.35">
      <c r="A74" s="44"/>
      <c r="B74" s="46"/>
      <c r="C74" s="44"/>
      <c r="D74" s="46"/>
      <c r="E74" s="43" t="str">
        <f>IF(C74="","",IF(_xlfn.IFNA(VLOOKUP(C74,BaseDatos[[#All],[Llave]:[Objetivo Geográfico]],6,0),"No encontrado")="","-",_xlfn.IFNA(VLOOKUP(C74,BaseDatos[[#All],[Llave]:[Objetivo Geográfico]],6,0),"-")))</f>
        <v/>
      </c>
      <c r="F74" s="45" t="str">
        <f>IF(C74="","",IF(_xlfn.IFNA(VLOOKUP(C74,BaseDatos[[#All],[Llave]:[Por Definir4]],13,0),"No encontrado")="","-",_xlfn.IFNA(VLOOKUP(C74,BaseDatos[[#All],[Llave]:[Por Definir4]],13,0),"-")))</f>
        <v/>
      </c>
      <c r="G74" s="43" t="str">
        <f>IF(C74="","",IF(_xlfn.IFNA(VLOOKUP(C74,BaseDatos[[#All],[Llave]:[Objetivo Geográfico]],2,0),"No disponible en la Base de Datos")="","-",_xlfn.IFNA(VLOOKUP(C74,BaseDatos[[#All],[Llave]:[Objetivo Geográfico]],2,0),"No disponible en la Base de Datos")))</f>
        <v/>
      </c>
      <c r="H74" s="43" t="str">
        <f>IF(C74="","",IF(_xlfn.IFNA(VLOOKUP(C74,BaseDatos[[#All],[Llave]:[Objetivo Geográfico]],11,0),"No encontrado")="","-",_xlfn.IFNA(VLOOKUP(C74,BaseDatos[[#All],[Llave]:[Objetivo Geográfico]],11,0),"-")))</f>
        <v/>
      </c>
      <c r="I74" s="43" t="str">
        <f>IF(C74="","",IF(_xlfn.IFNA(VLOOKUP(C74,BaseDatos[[#All],[Llave]:[Objetivo Geográfico]],12,0),"No encontrado")="","-",_xlfn.IFNA(VLOOKUP(C74,BaseDatos[[#All],[Llave]:[Objetivo Geográfico]],12,0),"-")))</f>
        <v/>
      </c>
      <c r="J74" s="2" t="str">
        <f>IF(C74="","",IF(_xlfn.IFNA(VLOOKUP(C74,BaseDatos[[#All],[Llave]:[Por Definir4]],14,0),"No encontrado")="","-",_xlfn.IFNA(VLOOKUP(C74,BaseDatos[[#All],[Llave]:[Objetivo Geográfico]],14,0),"-")))</f>
        <v/>
      </c>
      <c r="K74" s="2" t="str">
        <f>IF(C74="","",IF(_xlfn.IFNA(VLOOKUP(C74,BaseDatos[[#All],[Llave]:[Por Definir4]],15,0),"No encontrado")="","-",_xlfn.IFNA(VLOOKUP(C74,BaseDatos[[#All],[Llave]:[Objetivo Geográfico]],15,0),"-")))</f>
        <v/>
      </c>
      <c r="L74" s="2" t="str">
        <f>IF(C74="","",IF(_xlfn.IFNA(VLOOKUP(C74,BaseDatos[[#All],[Llave]:[Por Definir4]],16,0),"No encontrado")="","-",_xlfn.IFNA(VLOOKUP(C74,BaseDatos[[#All],[Llave]:[Objetivo Geográfico]],16,0),"-")))</f>
        <v/>
      </c>
      <c r="M74" s="2" t="str">
        <f>IF(C74="","",IF(_xlfn.IFNA(VLOOKUP(C74,BaseDatos[[#All],[Llave]:[Por Definir4]],17,0),"No encontrado")="","-",_xlfn.IFNA(VLOOKUP(C74,BaseDatos[[#All],[Llave]:[Objetivo Geográfico]],17,0),"-")))</f>
        <v/>
      </c>
    </row>
    <row r="75" spans="1:13" x14ac:dyDescent="0.35">
      <c r="A75" s="44"/>
      <c r="B75" s="46"/>
      <c r="C75" s="44"/>
      <c r="D75" s="46"/>
      <c r="E75" s="43" t="str">
        <f>IF(C75="","",IF(_xlfn.IFNA(VLOOKUP(C75,BaseDatos[[#All],[Llave]:[Objetivo Geográfico]],6,0),"No encontrado")="","-",_xlfn.IFNA(VLOOKUP(C75,BaseDatos[[#All],[Llave]:[Objetivo Geográfico]],6,0),"-")))</f>
        <v/>
      </c>
      <c r="F75" s="45" t="str">
        <f>IF(C75="","",IF(_xlfn.IFNA(VLOOKUP(C75,BaseDatos[[#All],[Llave]:[Por Definir4]],13,0),"No encontrado")="","-",_xlfn.IFNA(VLOOKUP(C75,BaseDatos[[#All],[Llave]:[Por Definir4]],13,0),"-")))</f>
        <v/>
      </c>
      <c r="G75" s="43" t="str">
        <f>IF(C75="","",IF(_xlfn.IFNA(VLOOKUP(C75,BaseDatos[[#All],[Llave]:[Objetivo Geográfico]],2,0),"No disponible en la Base de Datos")="","-",_xlfn.IFNA(VLOOKUP(C75,BaseDatos[[#All],[Llave]:[Objetivo Geográfico]],2,0),"No disponible en la Base de Datos")))</f>
        <v/>
      </c>
      <c r="H75" s="43" t="str">
        <f>IF(C75="","",IF(_xlfn.IFNA(VLOOKUP(C75,BaseDatos[[#All],[Llave]:[Objetivo Geográfico]],11,0),"No encontrado")="","-",_xlfn.IFNA(VLOOKUP(C75,BaseDatos[[#All],[Llave]:[Objetivo Geográfico]],11,0),"-")))</f>
        <v/>
      </c>
      <c r="I75" s="43" t="str">
        <f>IF(C75="","",IF(_xlfn.IFNA(VLOOKUP(C75,BaseDatos[[#All],[Llave]:[Objetivo Geográfico]],12,0),"No encontrado")="","-",_xlfn.IFNA(VLOOKUP(C75,BaseDatos[[#All],[Llave]:[Objetivo Geográfico]],12,0),"-")))</f>
        <v/>
      </c>
      <c r="J75" s="2" t="str">
        <f>IF(C75="","",IF(_xlfn.IFNA(VLOOKUP(C75,BaseDatos[[#All],[Llave]:[Por Definir4]],14,0),"No encontrado")="","-",_xlfn.IFNA(VLOOKUP(C75,BaseDatos[[#All],[Llave]:[Objetivo Geográfico]],14,0),"-")))</f>
        <v/>
      </c>
      <c r="K75" s="2" t="str">
        <f>IF(C75="","",IF(_xlfn.IFNA(VLOOKUP(C75,BaseDatos[[#All],[Llave]:[Por Definir4]],15,0),"No encontrado")="","-",_xlfn.IFNA(VLOOKUP(C75,BaseDatos[[#All],[Llave]:[Objetivo Geográfico]],15,0),"-")))</f>
        <v/>
      </c>
      <c r="L75" s="2" t="str">
        <f>IF(C75="","",IF(_xlfn.IFNA(VLOOKUP(C75,BaseDatos[[#All],[Llave]:[Por Definir4]],16,0),"No encontrado")="","-",_xlfn.IFNA(VLOOKUP(C75,BaseDatos[[#All],[Llave]:[Objetivo Geográfico]],16,0),"-")))</f>
        <v/>
      </c>
      <c r="M75" s="2" t="str">
        <f>IF(C75="","",IF(_xlfn.IFNA(VLOOKUP(C75,BaseDatos[[#All],[Llave]:[Por Definir4]],17,0),"No encontrado")="","-",_xlfn.IFNA(VLOOKUP(C75,BaseDatos[[#All],[Llave]:[Objetivo Geográfico]],17,0),"-")))</f>
        <v/>
      </c>
    </row>
    <row r="76" spans="1:13" x14ac:dyDescent="0.35">
      <c r="A76" s="44"/>
      <c r="B76" s="46"/>
      <c r="C76" s="44"/>
      <c r="D76" s="46"/>
      <c r="E76" s="43" t="str">
        <f>IF(C76="","",IF(_xlfn.IFNA(VLOOKUP(C76,BaseDatos[[#All],[Llave]:[Objetivo Geográfico]],6,0),"No encontrado")="","-",_xlfn.IFNA(VLOOKUP(C76,BaseDatos[[#All],[Llave]:[Objetivo Geográfico]],6,0),"-")))</f>
        <v/>
      </c>
      <c r="F76" s="45" t="str">
        <f>IF(C76="","",IF(_xlfn.IFNA(VLOOKUP(C76,BaseDatos[[#All],[Llave]:[Por Definir4]],13,0),"No encontrado")="","-",_xlfn.IFNA(VLOOKUP(C76,BaseDatos[[#All],[Llave]:[Por Definir4]],13,0),"-")))</f>
        <v/>
      </c>
      <c r="G76" s="43" t="str">
        <f>IF(C76="","",IF(_xlfn.IFNA(VLOOKUP(C76,BaseDatos[[#All],[Llave]:[Objetivo Geográfico]],2,0),"No disponible en la Base de Datos")="","-",_xlfn.IFNA(VLOOKUP(C76,BaseDatos[[#All],[Llave]:[Objetivo Geográfico]],2,0),"No disponible en la Base de Datos")))</f>
        <v/>
      </c>
      <c r="H76" s="43" t="str">
        <f>IF(C76="","",IF(_xlfn.IFNA(VLOOKUP(C76,BaseDatos[[#All],[Llave]:[Objetivo Geográfico]],11,0),"No encontrado")="","-",_xlfn.IFNA(VLOOKUP(C76,BaseDatos[[#All],[Llave]:[Objetivo Geográfico]],11,0),"-")))</f>
        <v/>
      </c>
      <c r="I76" s="43" t="str">
        <f>IF(C76="","",IF(_xlfn.IFNA(VLOOKUP(C76,BaseDatos[[#All],[Llave]:[Objetivo Geográfico]],12,0),"No encontrado")="","-",_xlfn.IFNA(VLOOKUP(C76,BaseDatos[[#All],[Llave]:[Objetivo Geográfico]],12,0),"-")))</f>
        <v/>
      </c>
      <c r="J76" s="2" t="str">
        <f>IF(C76="","",IF(_xlfn.IFNA(VLOOKUP(C76,BaseDatos[[#All],[Llave]:[Por Definir4]],14,0),"No encontrado")="","-",_xlfn.IFNA(VLOOKUP(C76,BaseDatos[[#All],[Llave]:[Objetivo Geográfico]],14,0),"-")))</f>
        <v/>
      </c>
      <c r="K76" s="2" t="str">
        <f>IF(C76="","",IF(_xlfn.IFNA(VLOOKUP(C76,BaseDatos[[#All],[Llave]:[Por Definir4]],15,0),"No encontrado")="","-",_xlfn.IFNA(VLOOKUP(C76,BaseDatos[[#All],[Llave]:[Objetivo Geográfico]],15,0),"-")))</f>
        <v/>
      </c>
      <c r="L76" s="2" t="str">
        <f>IF(C76="","",IF(_xlfn.IFNA(VLOOKUP(C76,BaseDatos[[#All],[Llave]:[Por Definir4]],16,0),"No encontrado")="","-",_xlfn.IFNA(VLOOKUP(C76,BaseDatos[[#All],[Llave]:[Objetivo Geográfico]],16,0),"-")))</f>
        <v/>
      </c>
      <c r="M76" s="2" t="str">
        <f>IF(C76="","",IF(_xlfn.IFNA(VLOOKUP(C76,BaseDatos[[#All],[Llave]:[Por Definir4]],17,0),"No encontrado")="","-",_xlfn.IFNA(VLOOKUP(C76,BaseDatos[[#All],[Llave]:[Objetivo Geográfico]],17,0),"-")))</f>
        <v/>
      </c>
    </row>
    <row r="77" spans="1:13" x14ac:dyDescent="0.35">
      <c r="A77" s="44"/>
      <c r="B77" s="46"/>
      <c r="C77" s="44"/>
      <c r="D77" s="46"/>
      <c r="E77" s="43" t="str">
        <f>IF(C77="","",IF(_xlfn.IFNA(VLOOKUP(C77,BaseDatos[[#All],[Llave]:[Objetivo Geográfico]],6,0),"No encontrado")="","-",_xlfn.IFNA(VLOOKUP(C77,BaseDatos[[#All],[Llave]:[Objetivo Geográfico]],6,0),"-")))</f>
        <v/>
      </c>
      <c r="F77" s="45" t="str">
        <f>IF(C77="","",IF(_xlfn.IFNA(VLOOKUP(C77,BaseDatos[[#All],[Llave]:[Por Definir4]],13,0),"No encontrado")="","-",_xlfn.IFNA(VLOOKUP(C77,BaseDatos[[#All],[Llave]:[Por Definir4]],13,0),"-")))</f>
        <v/>
      </c>
      <c r="G77" s="43" t="str">
        <f>IF(C77="","",IF(_xlfn.IFNA(VLOOKUP(C77,BaseDatos[[#All],[Llave]:[Objetivo Geográfico]],2,0),"No disponible en la Base de Datos")="","-",_xlfn.IFNA(VLOOKUP(C77,BaseDatos[[#All],[Llave]:[Objetivo Geográfico]],2,0),"No disponible en la Base de Datos")))</f>
        <v/>
      </c>
      <c r="H77" s="43" t="str">
        <f>IF(C77="","",IF(_xlfn.IFNA(VLOOKUP(C77,BaseDatos[[#All],[Llave]:[Objetivo Geográfico]],11,0),"No encontrado")="","-",_xlfn.IFNA(VLOOKUP(C77,BaseDatos[[#All],[Llave]:[Objetivo Geográfico]],11,0),"-")))</f>
        <v/>
      </c>
      <c r="I77" s="43" t="str">
        <f>IF(C77="","",IF(_xlfn.IFNA(VLOOKUP(C77,BaseDatos[[#All],[Llave]:[Objetivo Geográfico]],12,0),"No encontrado")="","-",_xlfn.IFNA(VLOOKUP(C77,BaseDatos[[#All],[Llave]:[Objetivo Geográfico]],12,0),"-")))</f>
        <v/>
      </c>
      <c r="J77" s="2" t="str">
        <f>IF(C77="","",IF(_xlfn.IFNA(VLOOKUP(C77,BaseDatos[[#All],[Llave]:[Por Definir4]],14,0),"No encontrado")="","-",_xlfn.IFNA(VLOOKUP(C77,BaseDatos[[#All],[Llave]:[Objetivo Geográfico]],14,0),"-")))</f>
        <v/>
      </c>
      <c r="K77" s="2" t="str">
        <f>IF(C77="","",IF(_xlfn.IFNA(VLOOKUP(C77,BaseDatos[[#All],[Llave]:[Por Definir4]],15,0),"No encontrado")="","-",_xlfn.IFNA(VLOOKUP(C77,BaseDatos[[#All],[Llave]:[Objetivo Geográfico]],15,0),"-")))</f>
        <v/>
      </c>
      <c r="L77" s="2" t="str">
        <f>IF(C77="","",IF(_xlfn.IFNA(VLOOKUP(C77,BaseDatos[[#All],[Llave]:[Por Definir4]],16,0),"No encontrado")="","-",_xlfn.IFNA(VLOOKUP(C77,BaseDatos[[#All],[Llave]:[Objetivo Geográfico]],16,0),"-")))</f>
        <v/>
      </c>
      <c r="M77" s="2" t="str">
        <f>IF(C77="","",IF(_xlfn.IFNA(VLOOKUP(C77,BaseDatos[[#All],[Llave]:[Por Definir4]],17,0),"No encontrado")="","-",_xlfn.IFNA(VLOOKUP(C77,BaseDatos[[#All],[Llave]:[Objetivo Geográfico]],17,0),"-")))</f>
        <v/>
      </c>
    </row>
    <row r="78" spans="1:13" x14ac:dyDescent="0.35">
      <c r="A78" s="44"/>
      <c r="B78" s="46"/>
      <c r="C78" s="44"/>
      <c r="D78" s="46"/>
      <c r="E78" s="43" t="str">
        <f>IF(C78="","",IF(_xlfn.IFNA(VLOOKUP(C78,BaseDatos[[#All],[Llave]:[Objetivo Geográfico]],6,0),"No encontrado")="","-",_xlfn.IFNA(VLOOKUP(C78,BaseDatos[[#All],[Llave]:[Objetivo Geográfico]],6,0),"-")))</f>
        <v/>
      </c>
      <c r="F78" s="45" t="str">
        <f>IF(C78="","",IF(_xlfn.IFNA(VLOOKUP(C78,BaseDatos[[#All],[Llave]:[Por Definir4]],13,0),"No encontrado")="","-",_xlfn.IFNA(VLOOKUP(C78,BaseDatos[[#All],[Llave]:[Por Definir4]],13,0),"-")))</f>
        <v/>
      </c>
      <c r="G78" s="43" t="str">
        <f>IF(C78="","",IF(_xlfn.IFNA(VLOOKUP(C78,BaseDatos[[#All],[Llave]:[Objetivo Geográfico]],2,0),"No disponible en la Base de Datos")="","-",_xlfn.IFNA(VLOOKUP(C78,BaseDatos[[#All],[Llave]:[Objetivo Geográfico]],2,0),"No disponible en la Base de Datos")))</f>
        <v/>
      </c>
      <c r="H78" s="43" t="str">
        <f>IF(C78="","",IF(_xlfn.IFNA(VLOOKUP(C78,BaseDatos[[#All],[Llave]:[Objetivo Geográfico]],11,0),"No encontrado")="","-",_xlfn.IFNA(VLOOKUP(C78,BaseDatos[[#All],[Llave]:[Objetivo Geográfico]],11,0),"-")))</f>
        <v/>
      </c>
      <c r="I78" s="43" t="str">
        <f>IF(C78="","",IF(_xlfn.IFNA(VLOOKUP(C78,BaseDatos[[#All],[Llave]:[Objetivo Geográfico]],12,0),"No encontrado")="","-",_xlfn.IFNA(VLOOKUP(C78,BaseDatos[[#All],[Llave]:[Objetivo Geográfico]],12,0),"-")))</f>
        <v/>
      </c>
      <c r="J78" s="2" t="str">
        <f>IF(C78="","",IF(_xlfn.IFNA(VLOOKUP(C78,BaseDatos[[#All],[Llave]:[Por Definir4]],14,0),"No encontrado")="","-",_xlfn.IFNA(VLOOKUP(C78,BaseDatos[[#All],[Llave]:[Objetivo Geográfico]],14,0),"-")))</f>
        <v/>
      </c>
      <c r="K78" s="2" t="str">
        <f>IF(C78="","",IF(_xlfn.IFNA(VLOOKUP(C78,BaseDatos[[#All],[Llave]:[Por Definir4]],15,0),"No encontrado")="","-",_xlfn.IFNA(VLOOKUP(C78,BaseDatos[[#All],[Llave]:[Objetivo Geográfico]],15,0),"-")))</f>
        <v/>
      </c>
      <c r="L78" s="2" t="str">
        <f>IF(C78="","",IF(_xlfn.IFNA(VLOOKUP(C78,BaseDatos[[#All],[Llave]:[Por Definir4]],16,0),"No encontrado")="","-",_xlfn.IFNA(VLOOKUP(C78,BaseDatos[[#All],[Llave]:[Objetivo Geográfico]],16,0),"-")))</f>
        <v/>
      </c>
      <c r="M78" s="2" t="str">
        <f>IF(C78="","",IF(_xlfn.IFNA(VLOOKUP(C78,BaseDatos[[#All],[Llave]:[Por Definir4]],17,0),"No encontrado")="","-",_xlfn.IFNA(VLOOKUP(C78,BaseDatos[[#All],[Llave]:[Objetivo Geográfico]],17,0),"-")))</f>
        <v/>
      </c>
    </row>
    <row r="79" spans="1:13" x14ac:dyDescent="0.35">
      <c r="A79" s="44"/>
      <c r="B79" s="46"/>
      <c r="C79" s="44"/>
      <c r="D79" s="46"/>
      <c r="E79" s="43" t="str">
        <f>IF(C79="","",IF(_xlfn.IFNA(VLOOKUP(C79,BaseDatos[[#All],[Llave]:[Objetivo Geográfico]],6,0),"No encontrado")="","-",_xlfn.IFNA(VLOOKUP(C79,BaseDatos[[#All],[Llave]:[Objetivo Geográfico]],6,0),"-")))</f>
        <v/>
      </c>
      <c r="F79" s="45" t="str">
        <f>IF(C79="","",IF(_xlfn.IFNA(VLOOKUP(C79,BaseDatos[[#All],[Llave]:[Por Definir4]],13,0),"No encontrado")="","-",_xlfn.IFNA(VLOOKUP(C79,BaseDatos[[#All],[Llave]:[Por Definir4]],13,0),"-")))</f>
        <v/>
      </c>
      <c r="G79" s="43" t="str">
        <f>IF(C79="","",IF(_xlfn.IFNA(VLOOKUP(C79,BaseDatos[[#All],[Llave]:[Objetivo Geográfico]],2,0),"No disponible en la Base de Datos")="","-",_xlfn.IFNA(VLOOKUP(C79,BaseDatos[[#All],[Llave]:[Objetivo Geográfico]],2,0),"No disponible en la Base de Datos")))</f>
        <v/>
      </c>
      <c r="H79" s="43" t="str">
        <f>IF(C79="","",IF(_xlfn.IFNA(VLOOKUP(C79,BaseDatos[[#All],[Llave]:[Objetivo Geográfico]],11,0),"No encontrado")="","-",_xlfn.IFNA(VLOOKUP(C79,BaseDatos[[#All],[Llave]:[Objetivo Geográfico]],11,0),"-")))</f>
        <v/>
      </c>
      <c r="I79" s="43" t="str">
        <f>IF(C79="","",IF(_xlfn.IFNA(VLOOKUP(C79,BaseDatos[[#All],[Llave]:[Objetivo Geográfico]],12,0),"No encontrado")="","-",_xlfn.IFNA(VLOOKUP(C79,BaseDatos[[#All],[Llave]:[Objetivo Geográfico]],12,0),"-")))</f>
        <v/>
      </c>
      <c r="J79" s="2" t="str">
        <f>IF(C79="","",IF(_xlfn.IFNA(VLOOKUP(C79,BaseDatos[[#All],[Llave]:[Por Definir4]],14,0),"No encontrado")="","-",_xlfn.IFNA(VLOOKUP(C79,BaseDatos[[#All],[Llave]:[Objetivo Geográfico]],14,0),"-")))</f>
        <v/>
      </c>
      <c r="K79" s="2" t="str">
        <f>IF(C79="","",IF(_xlfn.IFNA(VLOOKUP(C79,BaseDatos[[#All],[Llave]:[Por Definir4]],15,0),"No encontrado")="","-",_xlfn.IFNA(VLOOKUP(C79,BaseDatos[[#All],[Llave]:[Objetivo Geográfico]],15,0),"-")))</f>
        <v/>
      </c>
      <c r="L79" s="2" t="str">
        <f>IF(C79="","",IF(_xlfn.IFNA(VLOOKUP(C79,BaseDatos[[#All],[Llave]:[Por Definir4]],16,0),"No encontrado")="","-",_xlfn.IFNA(VLOOKUP(C79,BaseDatos[[#All],[Llave]:[Objetivo Geográfico]],16,0),"-")))</f>
        <v/>
      </c>
      <c r="M79" s="2" t="str">
        <f>IF(C79="","",IF(_xlfn.IFNA(VLOOKUP(C79,BaseDatos[[#All],[Llave]:[Por Definir4]],17,0),"No encontrado")="","-",_xlfn.IFNA(VLOOKUP(C79,BaseDatos[[#All],[Llave]:[Objetivo Geográfico]],17,0),"-")))</f>
        <v/>
      </c>
    </row>
    <row r="80" spans="1:13" x14ac:dyDescent="0.35">
      <c r="A80" s="44"/>
      <c r="B80" s="46"/>
      <c r="C80" s="44"/>
      <c r="D80" s="46"/>
      <c r="E80" s="43" t="str">
        <f>IF(C80="","",IF(_xlfn.IFNA(VLOOKUP(C80,BaseDatos[[#All],[Llave]:[Objetivo Geográfico]],6,0),"No encontrado")="","-",_xlfn.IFNA(VLOOKUP(C80,BaseDatos[[#All],[Llave]:[Objetivo Geográfico]],6,0),"-")))</f>
        <v/>
      </c>
      <c r="F80" s="45" t="str">
        <f>IF(C80="","",IF(_xlfn.IFNA(VLOOKUP(C80,BaseDatos[[#All],[Llave]:[Por Definir4]],13,0),"No encontrado")="","-",_xlfn.IFNA(VLOOKUP(C80,BaseDatos[[#All],[Llave]:[Por Definir4]],13,0),"-")))</f>
        <v/>
      </c>
      <c r="G80" s="43" t="str">
        <f>IF(C80="","",IF(_xlfn.IFNA(VLOOKUP(C80,BaseDatos[[#All],[Llave]:[Objetivo Geográfico]],2,0),"No disponible en la Base de Datos")="","-",_xlfn.IFNA(VLOOKUP(C80,BaseDatos[[#All],[Llave]:[Objetivo Geográfico]],2,0),"No disponible en la Base de Datos")))</f>
        <v/>
      </c>
      <c r="H80" s="43" t="str">
        <f>IF(C80="","",IF(_xlfn.IFNA(VLOOKUP(C80,BaseDatos[[#All],[Llave]:[Objetivo Geográfico]],11,0),"No encontrado")="","-",_xlfn.IFNA(VLOOKUP(C80,BaseDatos[[#All],[Llave]:[Objetivo Geográfico]],11,0),"-")))</f>
        <v/>
      </c>
      <c r="I80" s="43" t="str">
        <f>IF(C80="","",IF(_xlfn.IFNA(VLOOKUP(C80,BaseDatos[[#All],[Llave]:[Objetivo Geográfico]],12,0),"No encontrado")="","-",_xlfn.IFNA(VLOOKUP(C80,BaseDatos[[#All],[Llave]:[Objetivo Geográfico]],12,0),"-")))</f>
        <v/>
      </c>
      <c r="J80" s="2" t="str">
        <f>IF(C80="","",IF(_xlfn.IFNA(VLOOKUP(C80,BaseDatos[[#All],[Llave]:[Por Definir4]],14,0),"No encontrado")="","-",_xlfn.IFNA(VLOOKUP(C80,BaseDatos[[#All],[Llave]:[Objetivo Geográfico]],14,0),"-")))</f>
        <v/>
      </c>
      <c r="K80" s="2" t="str">
        <f>IF(C80="","",IF(_xlfn.IFNA(VLOOKUP(C80,BaseDatos[[#All],[Llave]:[Por Definir4]],15,0),"No encontrado")="","-",_xlfn.IFNA(VLOOKUP(C80,BaseDatos[[#All],[Llave]:[Objetivo Geográfico]],15,0),"-")))</f>
        <v/>
      </c>
      <c r="L80" s="2" t="str">
        <f>IF(C80="","",IF(_xlfn.IFNA(VLOOKUP(C80,BaseDatos[[#All],[Llave]:[Por Definir4]],16,0),"No encontrado")="","-",_xlfn.IFNA(VLOOKUP(C80,BaseDatos[[#All],[Llave]:[Objetivo Geográfico]],16,0),"-")))</f>
        <v/>
      </c>
      <c r="M80" s="2" t="str">
        <f>IF(C80="","",IF(_xlfn.IFNA(VLOOKUP(C80,BaseDatos[[#All],[Llave]:[Por Definir4]],17,0),"No encontrado")="","-",_xlfn.IFNA(VLOOKUP(C80,BaseDatos[[#All],[Llave]:[Objetivo Geográfico]],17,0),"-")))</f>
        <v/>
      </c>
    </row>
    <row r="81" spans="1:13" x14ac:dyDescent="0.35">
      <c r="A81" s="44"/>
      <c r="B81" s="46"/>
      <c r="C81" s="44"/>
      <c r="D81" s="46"/>
      <c r="E81" s="43" t="str">
        <f>IF(C81="","",IF(_xlfn.IFNA(VLOOKUP(C81,BaseDatos[[#All],[Llave]:[Objetivo Geográfico]],6,0),"No encontrado")="","-",_xlfn.IFNA(VLOOKUP(C81,BaseDatos[[#All],[Llave]:[Objetivo Geográfico]],6,0),"-")))</f>
        <v/>
      </c>
      <c r="F81" s="45" t="str">
        <f>IF(C81="","",IF(_xlfn.IFNA(VLOOKUP(C81,BaseDatos[[#All],[Llave]:[Por Definir4]],13,0),"No encontrado")="","-",_xlfn.IFNA(VLOOKUP(C81,BaseDatos[[#All],[Llave]:[Por Definir4]],13,0),"-")))</f>
        <v/>
      </c>
      <c r="G81" s="43" t="str">
        <f>IF(C81="","",IF(_xlfn.IFNA(VLOOKUP(C81,BaseDatos[[#All],[Llave]:[Objetivo Geográfico]],2,0),"No disponible en la Base de Datos")="","-",_xlfn.IFNA(VLOOKUP(C81,BaseDatos[[#All],[Llave]:[Objetivo Geográfico]],2,0),"No disponible en la Base de Datos")))</f>
        <v/>
      </c>
      <c r="H81" s="43" t="str">
        <f>IF(C81="","",IF(_xlfn.IFNA(VLOOKUP(C81,BaseDatos[[#All],[Llave]:[Objetivo Geográfico]],11,0),"No encontrado")="","-",_xlfn.IFNA(VLOOKUP(C81,BaseDatos[[#All],[Llave]:[Objetivo Geográfico]],11,0),"-")))</f>
        <v/>
      </c>
      <c r="I81" s="43" t="str">
        <f>IF(C81="","",IF(_xlfn.IFNA(VLOOKUP(C81,BaseDatos[[#All],[Llave]:[Objetivo Geográfico]],12,0),"No encontrado")="","-",_xlfn.IFNA(VLOOKUP(C81,BaseDatos[[#All],[Llave]:[Objetivo Geográfico]],12,0),"-")))</f>
        <v/>
      </c>
      <c r="J81" s="2" t="str">
        <f>IF(C81="","",IF(_xlfn.IFNA(VLOOKUP(C81,BaseDatos[[#All],[Llave]:[Por Definir4]],14,0),"No encontrado")="","-",_xlfn.IFNA(VLOOKUP(C81,BaseDatos[[#All],[Llave]:[Objetivo Geográfico]],14,0),"-")))</f>
        <v/>
      </c>
      <c r="K81" s="2" t="str">
        <f>IF(C81="","",IF(_xlfn.IFNA(VLOOKUP(C81,BaseDatos[[#All],[Llave]:[Por Definir4]],15,0),"No encontrado")="","-",_xlfn.IFNA(VLOOKUP(C81,BaseDatos[[#All],[Llave]:[Objetivo Geográfico]],15,0),"-")))</f>
        <v/>
      </c>
      <c r="L81" s="2" t="str">
        <f>IF(C81="","",IF(_xlfn.IFNA(VLOOKUP(C81,BaseDatos[[#All],[Llave]:[Por Definir4]],16,0),"No encontrado")="","-",_xlfn.IFNA(VLOOKUP(C81,BaseDatos[[#All],[Llave]:[Objetivo Geográfico]],16,0),"-")))</f>
        <v/>
      </c>
      <c r="M81" s="2" t="str">
        <f>IF(C81="","",IF(_xlfn.IFNA(VLOOKUP(C81,BaseDatos[[#All],[Llave]:[Por Definir4]],17,0),"No encontrado")="","-",_xlfn.IFNA(VLOOKUP(C81,BaseDatos[[#All],[Llave]:[Objetivo Geográfico]],17,0),"-")))</f>
        <v/>
      </c>
    </row>
    <row r="82" spans="1:13" x14ac:dyDescent="0.35">
      <c r="A82" s="44"/>
      <c r="B82" s="46"/>
      <c r="C82" s="44"/>
      <c r="D82" s="46"/>
      <c r="E82" s="43" t="str">
        <f>IF(C82="","",IF(_xlfn.IFNA(VLOOKUP(C82,BaseDatos[[#All],[Llave]:[Objetivo Geográfico]],6,0),"No encontrado")="","-",_xlfn.IFNA(VLOOKUP(C82,BaseDatos[[#All],[Llave]:[Objetivo Geográfico]],6,0),"-")))</f>
        <v/>
      </c>
      <c r="F82" s="45" t="str">
        <f>IF(C82="","",IF(_xlfn.IFNA(VLOOKUP(C82,BaseDatos[[#All],[Llave]:[Por Definir4]],13,0),"No encontrado")="","-",_xlfn.IFNA(VLOOKUP(C82,BaseDatos[[#All],[Llave]:[Por Definir4]],13,0),"-")))</f>
        <v/>
      </c>
      <c r="G82" s="43" t="str">
        <f>IF(C82="","",IF(_xlfn.IFNA(VLOOKUP(C82,BaseDatos[[#All],[Llave]:[Objetivo Geográfico]],2,0),"No disponible en la Base de Datos")="","-",_xlfn.IFNA(VLOOKUP(C82,BaseDatos[[#All],[Llave]:[Objetivo Geográfico]],2,0),"No disponible en la Base de Datos")))</f>
        <v/>
      </c>
      <c r="H82" s="43" t="str">
        <f>IF(C82="","",IF(_xlfn.IFNA(VLOOKUP(C82,BaseDatos[[#All],[Llave]:[Objetivo Geográfico]],11,0),"No encontrado")="","-",_xlfn.IFNA(VLOOKUP(C82,BaseDatos[[#All],[Llave]:[Objetivo Geográfico]],11,0),"-")))</f>
        <v/>
      </c>
      <c r="I82" s="43" t="str">
        <f>IF(C82="","",IF(_xlfn.IFNA(VLOOKUP(C82,BaseDatos[[#All],[Llave]:[Objetivo Geográfico]],12,0),"No encontrado")="","-",_xlfn.IFNA(VLOOKUP(C82,BaseDatos[[#All],[Llave]:[Objetivo Geográfico]],12,0),"-")))</f>
        <v/>
      </c>
      <c r="J82" s="2" t="str">
        <f>IF(C82="","",IF(_xlfn.IFNA(VLOOKUP(C82,BaseDatos[[#All],[Llave]:[Por Definir4]],14,0),"No encontrado")="","-",_xlfn.IFNA(VLOOKUP(C82,BaseDatos[[#All],[Llave]:[Objetivo Geográfico]],14,0),"-")))</f>
        <v/>
      </c>
      <c r="K82" s="2" t="str">
        <f>IF(C82="","",IF(_xlfn.IFNA(VLOOKUP(C82,BaseDatos[[#All],[Llave]:[Por Definir4]],15,0),"No encontrado")="","-",_xlfn.IFNA(VLOOKUP(C82,BaseDatos[[#All],[Llave]:[Objetivo Geográfico]],15,0),"-")))</f>
        <v/>
      </c>
      <c r="L82" s="2" t="str">
        <f>IF(C82="","",IF(_xlfn.IFNA(VLOOKUP(C82,BaseDatos[[#All],[Llave]:[Por Definir4]],16,0),"No encontrado")="","-",_xlfn.IFNA(VLOOKUP(C82,BaseDatos[[#All],[Llave]:[Objetivo Geográfico]],16,0),"-")))</f>
        <v/>
      </c>
      <c r="M82" s="2" t="str">
        <f>IF(C82="","",IF(_xlfn.IFNA(VLOOKUP(C82,BaseDatos[[#All],[Llave]:[Por Definir4]],17,0),"No encontrado")="","-",_xlfn.IFNA(VLOOKUP(C82,BaseDatos[[#All],[Llave]:[Objetivo Geográfico]],17,0),"-")))</f>
        <v/>
      </c>
    </row>
    <row r="83" spans="1:13" x14ac:dyDescent="0.35">
      <c r="A83" s="44"/>
      <c r="B83" s="46"/>
      <c r="C83" s="44"/>
      <c r="D83" s="46"/>
      <c r="E83" s="43" t="str">
        <f>IF(C83="","",IF(_xlfn.IFNA(VLOOKUP(C83,BaseDatos[[#All],[Llave]:[Objetivo Geográfico]],6,0),"No encontrado")="","-",_xlfn.IFNA(VLOOKUP(C83,BaseDatos[[#All],[Llave]:[Objetivo Geográfico]],6,0),"-")))</f>
        <v/>
      </c>
      <c r="F83" s="45" t="str">
        <f>IF(C83="","",IF(_xlfn.IFNA(VLOOKUP(C83,BaseDatos[[#All],[Llave]:[Por Definir4]],13,0),"No encontrado")="","-",_xlfn.IFNA(VLOOKUP(C83,BaseDatos[[#All],[Llave]:[Por Definir4]],13,0),"-")))</f>
        <v/>
      </c>
      <c r="G83" s="43" t="str">
        <f>IF(C83="","",IF(_xlfn.IFNA(VLOOKUP(C83,BaseDatos[[#All],[Llave]:[Objetivo Geográfico]],2,0),"No disponible en la Base de Datos")="","-",_xlfn.IFNA(VLOOKUP(C83,BaseDatos[[#All],[Llave]:[Objetivo Geográfico]],2,0),"No disponible en la Base de Datos")))</f>
        <v/>
      </c>
      <c r="H83" s="43" t="str">
        <f>IF(C83="","",IF(_xlfn.IFNA(VLOOKUP(C83,BaseDatos[[#All],[Llave]:[Objetivo Geográfico]],11,0),"No encontrado")="","-",_xlfn.IFNA(VLOOKUP(C83,BaseDatos[[#All],[Llave]:[Objetivo Geográfico]],11,0),"-")))</f>
        <v/>
      </c>
      <c r="I83" s="43" t="str">
        <f>IF(C83="","",IF(_xlfn.IFNA(VLOOKUP(C83,BaseDatos[[#All],[Llave]:[Objetivo Geográfico]],12,0),"No encontrado")="","-",_xlfn.IFNA(VLOOKUP(C83,BaseDatos[[#All],[Llave]:[Objetivo Geográfico]],12,0),"-")))</f>
        <v/>
      </c>
      <c r="J83" s="2" t="str">
        <f>IF(C83="","",IF(_xlfn.IFNA(VLOOKUP(C83,BaseDatos[[#All],[Llave]:[Por Definir4]],14,0),"No encontrado")="","-",_xlfn.IFNA(VLOOKUP(C83,BaseDatos[[#All],[Llave]:[Objetivo Geográfico]],14,0),"-")))</f>
        <v/>
      </c>
      <c r="K83" s="2" t="str">
        <f>IF(C83="","",IF(_xlfn.IFNA(VLOOKUP(C83,BaseDatos[[#All],[Llave]:[Por Definir4]],15,0),"No encontrado")="","-",_xlfn.IFNA(VLOOKUP(C83,BaseDatos[[#All],[Llave]:[Objetivo Geográfico]],15,0),"-")))</f>
        <v/>
      </c>
      <c r="L83" s="2" t="str">
        <f>IF(C83="","",IF(_xlfn.IFNA(VLOOKUP(C83,BaseDatos[[#All],[Llave]:[Por Definir4]],16,0),"No encontrado")="","-",_xlfn.IFNA(VLOOKUP(C83,BaseDatos[[#All],[Llave]:[Objetivo Geográfico]],16,0),"-")))</f>
        <v/>
      </c>
      <c r="M83" s="2" t="str">
        <f>IF(C83="","",IF(_xlfn.IFNA(VLOOKUP(C83,BaseDatos[[#All],[Llave]:[Por Definir4]],17,0),"No encontrado")="","-",_xlfn.IFNA(VLOOKUP(C83,BaseDatos[[#All],[Llave]:[Objetivo Geográfico]],17,0),"-")))</f>
        <v/>
      </c>
    </row>
    <row r="84" spans="1:13" x14ac:dyDescent="0.35">
      <c r="A84" s="44"/>
      <c r="B84" s="46"/>
      <c r="C84" s="44"/>
      <c r="D84" s="46"/>
      <c r="E84" s="43" t="str">
        <f>IF(C84="","",IF(_xlfn.IFNA(VLOOKUP(C84,BaseDatos[[#All],[Llave]:[Objetivo Geográfico]],6,0),"No encontrado")="","-",_xlfn.IFNA(VLOOKUP(C84,BaseDatos[[#All],[Llave]:[Objetivo Geográfico]],6,0),"-")))</f>
        <v/>
      </c>
      <c r="F84" s="45" t="str">
        <f>IF(C84="","",IF(_xlfn.IFNA(VLOOKUP(C84,BaseDatos[[#All],[Llave]:[Por Definir4]],13,0),"No encontrado")="","-",_xlfn.IFNA(VLOOKUP(C84,BaseDatos[[#All],[Llave]:[Por Definir4]],13,0),"-")))</f>
        <v/>
      </c>
      <c r="G84" s="43" t="str">
        <f>IF(C84="","",IF(_xlfn.IFNA(VLOOKUP(C84,BaseDatos[[#All],[Llave]:[Objetivo Geográfico]],2,0),"No disponible en la Base de Datos")="","-",_xlfn.IFNA(VLOOKUP(C84,BaseDatos[[#All],[Llave]:[Objetivo Geográfico]],2,0),"No disponible en la Base de Datos")))</f>
        <v/>
      </c>
      <c r="H84" s="43" t="str">
        <f>IF(C84="","",IF(_xlfn.IFNA(VLOOKUP(C84,BaseDatos[[#All],[Llave]:[Objetivo Geográfico]],11,0),"No encontrado")="","-",_xlfn.IFNA(VLOOKUP(C84,BaseDatos[[#All],[Llave]:[Objetivo Geográfico]],11,0),"-")))</f>
        <v/>
      </c>
      <c r="I84" s="43" t="str">
        <f>IF(C84="","",IF(_xlfn.IFNA(VLOOKUP(C84,BaseDatos[[#All],[Llave]:[Objetivo Geográfico]],12,0),"No encontrado")="","-",_xlfn.IFNA(VLOOKUP(C84,BaseDatos[[#All],[Llave]:[Objetivo Geográfico]],12,0),"-")))</f>
        <v/>
      </c>
      <c r="J84" s="2" t="str">
        <f>IF(C84="","",IF(_xlfn.IFNA(VLOOKUP(C84,BaseDatos[[#All],[Llave]:[Por Definir4]],14,0),"No encontrado")="","-",_xlfn.IFNA(VLOOKUP(C84,BaseDatos[[#All],[Llave]:[Objetivo Geográfico]],14,0),"-")))</f>
        <v/>
      </c>
      <c r="K84" s="2" t="str">
        <f>IF(C84="","",IF(_xlfn.IFNA(VLOOKUP(C84,BaseDatos[[#All],[Llave]:[Por Definir4]],15,0),"No encontrado")="","-",_xlfn.IFNA(VLOOKUP(C84,BaseDatos[[#All],[Llave]:[Objetivo Geográfico]],15,0),"-")))</f>
        <v/>
      </c>
      <c r="L84" s="2" t="str">
        <f>IF(C84="","",IF(_xlfn.IFNA(VLOOKUP(C84,BaseDatos[[#All],[Llave]:[Por Definir4]],16,0),"No encontrado")="","-",_xlfn.IFNA(VLOOKUP(C84,BaseDatos[[#All],[Llave]:[Objetivo Geográfico]],16,0),"-")))</f>
        <v/>
      </c>
      <c r="M84" s="2" t="str">
        <f>IF(C84="","",IF(_xlfn.IFNA(VLOOKUP(C84,BaseDatos[[#All],[Llave]:[Por Definir4]],17,0),"No encontrado")="","-",_xlfn.IFNA(VLOOKUP(C84,BaseDatos[[#All],[Llave]:[Objetivo Geográfico]],17,0),"-")))</f>
        <v/>
      </c>
    </row>
    <row r="85" spans="1:13" x14ac:dyDescent="0.35">
      <c r="A85" s="44"/>
      <c r="B85" s="46"/>
      <c r="C85" s="44"/>
      <c r="D85" s="46"/>
      <c r="E85" s="43" t="str">
        <f>IF(C85="","",IF(_xlfn.IFNA(VLOOKUP(C85,BaseDatos[[#All],[Llave]:[Objetivo Geográfico]],6,0),"No encontrado")="","-",_xlfn.IFNA(VLOOKUP(C85,BaseDatos[[#All],[Llave]:[Objetivo Geográfico]],6,0),"-")))</f>
        <v/>
      </c>
      <c r="F85" s="45" t="str">
        <f>IF(C85="","",IF(_xlfn.IFNA(VLOOKUP(C85,BaseDatos[[#All],[Llave]:[Por Definir4]],13,0),"No encontrado")="","-",_xlfn.IFNA(VLOOKUP(C85,BaseDatos[[#All],[Llave]:[Por Definir4]],13,0),"-")))</f>
        <v/>
      </c>
      <c r="G85" s="43" t="str">
        <f>IF(C85="","",IF(_xlfn.IFNA(VLOOKUP(C85,BaseDatos[[#All],[Llave]:[Objetivo Geográfico]],2,0),"No disponible en la Base de Datos")="","-",_xlfn.IFNA(VLOOKUP(C85,BaseDatos[[#All],[Llave]:[Objetivo Geográfico]],2,0),"No disponible en la Base de Datos")))</f>
        <v/>
      </c>
      <c r="H85" s="43" t="str">
        <f>IF(C85="","",IF(_xlfn.IFNA(VLOOKUP(C85,BaseDatos[[#All],[Llave]:[Objetivo Geográfico]],11,0),"No encontrado")="","-",_xlfn.IFNA(VLOOKUP(C85,BaseDatos[[#All],[Llave]:[Objetivo Geográfico]],11,0),"-")))</f>
        <v/>
      </c>
      <c r="I85" s="43" t="str">
        <f>IF(C85="","",IF(_xlfn.IFNA(VLOOKUP(C85,BaseDatos[[#All],[Llave]:[Objetivo Geográfico]],12,0),"No encontrado")="","-",_xlfn.IFNA(VLOOKUP(C85,BaseDatos[[#All],[Llave]:[Objetivo Geográfico]],12,0),"-")))</f>
        <v/>
      </c>
      <c r="J85" s="2" t="str">
        <f>IF(C85="","",IF(_xlfn.IFNA(VLOOKUP(C85,BaseDatos[[#All],[Llave]:[Por Definir4]],14,0),"No encontrado")="","-",_xlfn.IFNA(VLOOKUP(C85,BaseDatos[[#All],[Llave]:[Objetivo Geográfico]],14,0),"-")))</f>
        <v/>
      </c>
      <c r="K85" s="2" t="str">
        <f>IF(C85="","",IF(_xlfn.IFNA(VLOOKUP(C85,BaseDatos[[#All],[Llave]:[Por Definir4]],15,0),"No encontrado")="","-",_xlfn.IFNA(VLOOKUP(C85,BaseDatos[[#All],[Llave]:[Objetivo Geográfico]],15,0),"-")))</f>
        <v/>
      </c>
      <c r="L85" s="2" t="str">
        <f>IF(C85="","",IF(_xlfn.IFNA(VLOOKUP(C85,BaseDatos[[#All],[Llave]:[Por Definir4]],16,0),"No encontrado")="","-",_xlfn.IFNA(VLOOKUP(C85,BaseDatos[[#All],[Llave]:[Objetivo Geográfico]],16,0),"-")))</f>
        <v/>
      </c>
      <c r="M85" s="2" t="str">
        <f>IF(C85="","",IF(_xlfn.IFNA(VLOOKUP(C85,BaseDatos[[#All],[Llave]:[Por Definir4]],17,0),"No encontrado")="","-",_xlfn.IFNA(VLOOKUP(C85,BaseDatos[[#All],[Llave]:[Objetivo Geográfico]],17,0),"-")))</f>
        <v/>
      </c>
    </row>
    <row r="86" spans="1:13" x14ac:dyDescent="0.35">
      <c r="A86" s="44"/>
      <c r="B86" s="46"/>
      <c r="C86" s="44"/>
      <c r="D86" s="46"/>
      <c r="E86" s="43" t="str">
        <f>IF(C86="","",IF(_xlfn.IFNA(VLOOKUP(C86,BaseDatos[[#All],[Llave]:[Objetivo Geográfico]],6,0),"No encontrado")="","-",_xlfn.IFNA(VLOOKUP(C86,BaseDatos[[#All],[Llave]:[Objetivo Geográfico]],6,0),"-")))</f>
        <v/>
      </c>
      <c r="F86" s="45" t="str">
        <f>IF(C86="","",IF(_xlfn.IFNA(VLOOKUP(C86,BaseDatos[[#All],[Llave]:[Por Definir4]],13,0),"No encontrado")="","-",_xlfn.IFNA(VLOOKUP(C86,BaseDatos[[#All],[Llave]:[Por Definir4]],13,0),"-")))</f>
        <v/>
      </c>
      <c r="G86" s="43" t="str">
        <f>IF(C86="","",IF(_xlfn.IFNA(VLOOKUP(C86,BaseDatos[[#All],[Llave]:[Objetivo Geográfico]],2,0),"No disponible en la Base de Datos")="","-",_xlfn.IFNA(VLOOKUP(C86,BaseDatos[[#All],[Llave]:[Objetivo Geográfico]],2,0),"No disponible en la Base de Datos")))</f>
        <v/>
      </c>
      <c r="H86" s="43" t="str">
        <f>IF(C86="","",IF(_xlfn.IFNA(VLOOKUP(C86,BaseDatos[[#All],[Llave]:[Objetivo Geográfico]],11,0),"No encontrado")="","-",_xlfn.IFNA(VLOOKUP(C86,BaseDatos[[#All],[Llave]:[Objetivo Geográfico]],11,0),"-")))</f>
        <v/>
      </c>
      <c r="I86" s="43" t="str">
        <f>IF(C86="","",IF(_xlfn.IFNA(VLOOKUP(C86,BaseDatos[[#All],[Llave]:[Objetivo Geográfico]],12,0),"No encontrado")="","-",_xlfn.IFNA(VLOOKUP(C86,BaseDatos[[#All],[Llave]:[Objetivo Geográfico]],12,0),"-")))</f>
        <v/>
      </c>
      <c r="J86" s="2" t="str">
        <f>IF(C86="","",IF(_xlfn.IFNA(VLOOKUP(C86,BaseDatos[[#All],[Llave]:[Por Definir4]],14,0),"No encontrado")="","-",_xlfn.IFNA(VLOOKUP(C86,BaseDatos[[#All],[Llave]:[Objetivo Geográfico]],14,0),"-")))</f>
        <v/>
      </c>
      <c r="K86" s="2" t="str">
        <f>IF(C86="","",IF(_xlfn.IFNA(VLOOKUP(C86,BaseDatos[[#All],[Llave]:[Por Definir4]],15,0),"No encontrado")="","-",_xlfn.IFNA(VLOOKUP(C86,BaseDatos[[#All],[Llave]:[Objetivo Geográfico]],15,0),"-")))</f>
        <v/>
      </c>
      <c r="L86" s="2" t="str">
        <f>IF(C86="","",IF(_xlfn.IFNA(VLOOKUP(C86,BaseDatos[[#All],[Llave]:[Por Definir4]],16,0),"No encontrado")="","-",_xlfn.IFNA(VLOOKUP(C86,BaseDatos[[#All],[Llave]:[Objetivo Geográfico]],16,0),"-")))</f>
        <v/>
      </c>
      <c r="M86" s="2" t="str">
        <f>IF(C86="","",IF(_xlfn.IFNA(VLOOKUP(C86,BaseDatos[[#All],[Llave]:[Por Definir4]],17,0),"No encontrado")="","-",_xlfn.IFNA(VLOOKUP(C86,BaseDatos[[#All],[Llave]:[Objetivo Geográfico]],17,0),"-")))</f>
        <v/>
      </c>
    </row>
    <row r="87" spans="1:13" x14ac:dyDescent="0.35">
      <c r="A87" s="44"/>
      <c r="B87" s="46"/>
      <c r="C87" s="44"/>
      <c r="D87" s="46"/>
      <c r="E87" s="43" t="str">
        <f>IF(C87="","",IF(_xlfn.IFNA(VLOOKUP(C87,BaseDatos[[#All],[Llave]:[Objetivo Geográfico]],6,0),"No encontrado")="","-",_xlfn.IFNA(VLOOKUP(C87,BaseDatos[[#All],[Llave]:[Objetivo Geográfico]],6,0),"-")))</f>
        <v/>
      </c>
      <c r="F87" s="45" t="str">
        <f>IF(C87="","",IF(_xlfn.IFNA(VLOOKUP(C87,BaseDatos[[#All],[Llave]:[Por Definir4]],13,0),"No encontrado")="","-",_xlfn.IFNA(VLOOKUP(C87,BaseDatos[[#All],[Llave]:[Por Definir4]],13,0),"-")))</f>
        <v/>
      </c>
      <c r="G87" s="43" t="str">
        <f>IF(C87="","",IF(_xlfn.IFNA(VLOOKUP(C87,BaseDatos[[#All],[Llave]:[Objetivo Geográfico]],2,0),"No disponible en la Base de Datos")="","-",_xlfn.IFNA(VLOOKUP(C87,BaseDatos[[#All],[Llave]:[Objetivo Geográfico]],2,0),"No disponible en la Base de Datos")))</f>
        <v/>
      </c>
      <c r="H87" s="43" t="str">
        <f>IF(C87="","",IF(_xlfn.IFNA(VLOOKUP(C87,BaseDatos[[#All],[Llave]:[Objetivo Geográfico]],11,0),"No encontrado")="","-",_xlfn.IFNA(VLOOKUP(C87,BaseDatos[[#All],[Llave]:[Objetivo Geográfico]],11,0),"-")))</f>
        <v/>
      </c>
      <c r="I87" s="43" t="str">
        <f>IF(C87="","",IF(_xlfn.IFNA(VLOOKUP(C87,BaseDatos[[#All],[Llave]:[Objetivo Geográfico]],12,0),"No encontrado")="","-",_xlfn.IFNA(VLOOKUP(C87,BaseDatos[[#All],[Llave]:[Objetivo Geográfico]],12,0),"-")))</f>
        <v/>
      </c>
      <c r="J87" s="2" t="str">
        <f>IF(C87="","",IF(_xlfn.IFNA(VLOOKUP(C87,BaseDatos[[#All],[Llave]:[Por Definir4]],14,0),"No encontrado")="","-",_xlfn.IFNA(VLOOKUP(C87,BaseDatos[[#All],[Llave]:[Objetivo Geográfico]],14,0),"-")))</f>
        <v/>
      </c>
      <c r="K87" s="2" t="str">
        <f>IF(C87="","",IF(_xlfn.IFNA(VLOOKUP(C87,BaseDatos[[#All],[Llave]:[Por Definir4]],15,0),"No encontrado")="","-",_xlfn.IFNA(VLOOKUP(C87,BaseDatos[[#All],[Llave]:[Objetivo Geográfico]],15,0),"-")))</f>
        <v/>
      </c>
      <c r="L87" s="2" t="str">
        <f>IF(C87="","",IF(_xlfn.IFNA(VLOOKUP(C87,BaseDatos[[#All],[Llave]:[Por Definir4]],16,0),"No encontrado")="","-",_xlfn.IFNA(VLOOKUP(C87,BaseDatos[[#All],[Llave]:[Objetivo Geográfico]],16,0),"-")))</f>
        <v/>
      </c>
      <c r="M87" s="2" t="str">
        <f>IF(C87="","",IF(_xlfn.IFNA(VLOOKUP(C87,BaseDatos[[#All],[Llave]:[Por Definir4]],17,0),"No encontrado")="","-",_xlfn.IFNA(VLOOKUP(C87,BaseDatos[[#All],[Llave]:[Objetivo Geográfico]],17,0),"-")))</f>
        <v/>
      </c>
    </row>
    <row r="88" spans="1:13" x14ac:dyDescent="0.35">
      <c r="A88" s="44"/>
      <c r="B88" s="46"/>
      <c r="C88" s="44"/>
      <c r="D88" s="46"/>
      <c r="E88" s="43" t="str">
        <f>IF(C88="","",IF(_xlfn.IFNA(VLOOKUP(C88,BaseDatos[[#All],[Llave]:[Objetivo Geográfico]],6,0),"No encontrado")="","-",_xlfn.IFNA(VLOOKUP(C88,BaseDatos[[#All],[Llave]:[Objetivo Geográfico]],6,0),"-")))</f>
        <v/>
      </c>
      <c r="F88" s="45" t="str">
        <f>IF(C88="","",IF(_xlfn.IFNA(VLOOKUP(C88,BaseDatos[[#All],[Llave]:[Por Definir4]],13,0),"No encontrado")="","-",_xlfn.IFNA(VLOOKUP(C88,BaseDatos[[#All],[Llave]:[Por Definir4]],13,0),"-")))</f>
        <v/>
      </c>
      <c r="G88" s="43" t="str">
        <f>IF(C88="","",IF(_xlfn.IFNA(VLOOKUP(C88,BaseDatos[[#All],[Llave]:[Objetivo Geográfico]],2,0),"No disponible en la Base de Datos")="","-",_xlfn.IFNA(VLOOKUP(C88,BaseDatos[[#All],[Llave]:[Objetivo Geográfico]],2,0),"No disponible en la Base de Datos")))</f>
        <v/>
      </c>
      <c r="H88" s="43" t="str">
        <f>IF(C88="","",IF(_xlfn.IFNA(VLOOKUP(C88,BaseDatos[[#All],[Llave]:[Objetivo Geográfico]],11,0),"No encontrado")="","-",_xlfn.IFNA(VLOOKUP(C88,BaseDatos[[#All],[Llave]:[Objetivo Geográfico]],11,0),"-")))</f>
        <v/>
      </c>
      <c r="I88" s="43" t="str">
        <f>IF(C88="","",IF(_xlfn.IFNA(VLOOKUP(C88,BaseDatos[[#All],[Llave]:[Objetivo Geográfico]],12,0),"No encontrado")="","-",_xlfn.IFNA(VLOOKUP(C88,BaseDatos[[#All],[Llave]:[Objetivo Geográfico]],12,0),"-")))</f>
        <v/>
      </c>
      <c r="J88" s="2" t="str">
        <f>IF(C88="","",IF(_xlfn.IFNA(VLOOKUP(C88,BaseDatos[[#All],[Llave]:[Por Definir4]],14,0),"No encontrado")="","-",_xlfn.IFNA(VLOOKUP(C88,BaseDatos[[#All],[Llave]:[Objetivo Geográfico]],14,0),"-")))</f>
        <v/>
      </c>
      <c r="K88" s="2" t="str">
        <f>IF(C88="","",IF(_xlfn.IFNA(VLOOKUP(C88,BaseDatos[[#All],[Llave]:[Por Definir4]],15,0),"No encontrado")="","-",_xlfn.IFNA(VLOOKUP(C88,BaseDatos[[#All],[Llave]:[Objetivo Geográfico]],15,0),"-")))</f>
        <v/>
      </c>
      <c r="L88" s="2" t="str">
        <f>IF(C88="","",IF(_xlfn.IFNA(VLOOKUP(C88,BaseDatos[[#All],[Llave]:[Por Definir4]],16,0),"No encontrado")="","-",_xlfn.IFNA(VLOOKUP(C88,BaseDatos[[#All],[Llave]:[Objetivo Geográfico]],16,0),"-")))</f>
        <v/>
      </c>
      <c r="M88" s="2" t="str">
        <f>IF(C88="","",IF(_xlfn.IFNA(VLOOKUP(C88,BaseDatos[[#All],[Llave]:[Por Definir4]],17,0),"No encontrado")="","-",_xlfn.IFNA(VLOOKUP(C88,BaseDatos[[#All],[Llave]:[Objetivo Geográfico]],17,0),"-")))</f>
        <v/>
      </c>
    </row>
    <row r="89" spans="1:13" x14ac:dyDescent="0.35">
      <c r="A89" s="44"/>
      <c r="B89" s="46"/>
      <c r="C89" s="44"/>
      <c r="D89" s="46"/>
      <c r="E89" s="43" t="str">
        <f>IF(C89="","",IF(_xlfn.IFNA(VLOOKUP(C89,BaseDatos[[#All],[Llave]:[Objetivo Geográfico]],6,0),"No encontrado")="","-",_xlfn.IFNA(VLOOKUP(C89,BaseDatos[[#All],[Llave]:[Objetivo Geográfico]],6,0),"-")))</f>
        <v/>
      </c>
      <c r="F89" s="45" t="str">
        <f>IF(C89="","",IF(_xlfn.IFNA(VLOOKUP(C89,BaseDatos[[#All],[Llave]:[Por Definir4]],13,0),"No encontrado")="","-",_xlfn.IFNA(VLOOKUP(C89,BaseDatos[[#All],[Llave]:[Por Definir4]],13,0),"-")))</f>
        <v/>
      </c>
      <c r="G89" s="43" t="str">
        <f>IF(C89="","",IF(_xlfn.IFNA(VLOOKUP(C89,BaseDatos[[#All],[Llave]:[Objetivo Geográfico]],2,0),"No disponible en la Base de Datos")="","-",_xlfn.IFNA(VLOOKUP(C89,BaseDatos[[#All],[Llave]:[Objetivo Geográfico]],2,0),"No disponible en la Base de Datos")))</f>
        <v/>
      </c>
      <c r="H89" s="43" t="str">
        <f>IF(C89="","",IF(_xlfn.IFNA(VLOOKUP(C89,BaseDatos[[#All],[Llave]:[Objetivo Geográfico]],11,0),"No encontrado")="","-",_xlfn.IFNA(VLOOKUP(C89,BaseDatos[[#All],[Llave]:[Objetivo Geográfico]],11,0),"-")))</f>
        <v/>
      </c>
      <c r="I89" s="43" t="str">
        <f>IF(C89="","",IF(_xlfn.IFNA(VLOOKUP(C89,BaseDatos[[#All],[Llave]:[Objetivo Geográfico]],12,0),"No encontrado")="","-",_xlfn.IFNA(VLOOKUP(C89,BaseDatos[[#All],[Llave]:[Objetivo Geográfico]],12,0),"-")))</f>
        <v/>
      </c>
      <c r="J89" s="2" t="str">
        <f>IF(C89="","",IF(_xlfn.IFNA(VLOOKUP(C89,BaseDatos[[#All],[Llave]:[Por Definir4]],14,0),"No encontrado")="","-",_xlfn.IFNA(VLOOKUP(C89,BaseDatos[[#All],[Llave]:[Objetivo Geográfico]],14,0),"-")))</f>
        <v/>
      </c>
      <c r="K89" s="2" t="str">
        <f>IF(C89="","",IF(_xlfn.IFNA(VLOOKUP(C89,BaseDatos[[#All],[Llave]:[Por Definir4]],15,0),"No encontrado")="","-",_xlfn.IFNA(VLOOKUP(C89,BaseDatos[[#All],[Llave]:[Objetivo Geográfico]],15,0),"-")))</f>
        <v/>
      </c>
      <c r="L89" s="2" t="str">
        <f>IF(C89="","",IF(_xlfn.IFNA(VLOOKUP(C89,BaseDatos[[#All],[Llave]:[Por Definir4]],16,0),"No encontrado")="","-",_xlfn.IFNA(VLOOKUP(C89,BaseDatos[[#All],[Llave]:[Objetivo Geográfico]],16,0),"-")))</f>
        <v/>
      </c>
      <c r="M89" s="2" t="str">
        <f>IF(C89="","",IF(_xlfn.IFNA(VLOOKUP(C89,BaseDatos[[#All],[Llave]:[Por Definir4]],17,0),"No encontrado")="","-",_xlfn.IFNA(VLOOKUP(C89,BaseDatos[[#All],[Llave]:[Objetivo Geográfico]],17,0),"-")))</f>
        <v/>
      </c>
    </row>
    <row r="90" spans="1:13" x14ac:dyDescent="0.35">
      <c r="A90" s="44"/>
      <c r="B90" s="46"/>
      <c r="C90" s="44"/>
      <c r="D90" s="46"/>
      <c r="E90" s="43" t="str">
        <f>IF(C90="","",IF(_xlfn.IFNA(VLOOKUP(C90,BaseDatos[[#All],[Llave]:[Objetivo Geográfico]],6,0),"No encontrado")="","-",_xlfn.IFNA(VLOOKUP(C90,BaseDatos[[#All],[Llave]:[Objetivo Geográfico]],6,0),"-")))</f>
        <v/>
      </c>
      <c r="F90" s="45" t="str">
        <f>IF(C90="","",IF(_xlfn.IFNA(VLOOKUP(C90,BaseDatos[[#All],[Llave]:[Por Definir4]],13,0),"No encontrado")="","-",_xlfn.IFNA(VLOOKUP(C90,BaseDatos[[#All],[Llave]:[Por Definir4]],13,0),"-")))</f>
        <v/>
      </c>
      <c r="G90" s="43" t="str">
        <f>IF(C90="","",IF(_xlfn.IFNA(VLOOKUP(C90,BaseDatos[[#All],[Llave]:[Objetivo Geográfico]],2,0),"No disponible en la Base de Datos")="","-",_xlfn.IFNA(VLOOKUP(C90,BaseDatos[[#All],[Llave]:[Objetivo Geográfico]],2,0),"No disponible en la Base de Datos")))</f>
        <v/>
      </c>
      <c r="H90" s="43" t="str">
        <f>IF(C90="","",IF(_xlfn.IFNA(VLOOKUP(C90,BaseDatos[[#All],[Llave]:[Objetivo Geográfico]],11,0),"No encontrado")="","-",_xlfn.IFNA(VLOOKUP(C90,BaseDatos[[#All],[Llave]:[Objetivo Geográfico]],11,0),"-")))</f>
        <v/>
      </c>
      <c r="I90" s="43" t="str">
        <f>IF(C90="","",IF(_xlfn.IFNA(VLOOKUP(C90,BaseDatos[[#All],[Llave]:[Objetivo Geográfico]],12,0),"No encontrado")="","-",_xlfn.IFNA(VLOOKUP(C90,BaseDatos[[#All],[Llave]:[Objetivo Geográfico]],12,0),"-")))</f>
        <v/>
      </c>
      <c r="J90" s="2" t="str">
        <f>IF(C90="","",IF(_xlfn.IFNA(VLOOKUP(C90,BaseDatos[[#All],[Llave]:[Por Definir4]],14,0),"No encontrado")="","-",_xlfn.IFNA(VLOOKUP(C90,BaseDatos[[#All],[Llave]:[Objetivo Geográfico]],14,0),"-")))</f>
        <v/>
      </c>
      <c r="K90" s="2" t="str">
        <f>IF(C90="","",IF(_xlfn.IFNA(VLOOKUP(C90,BaseDatos[[#All],[Llave]:[Por Definir4]],15,0),"No encontrado")="","-",_xlfn.IFNA(VLOOKUP(C90,BaseDatos[[#All],[Llave]:[Objetivo Geográfico]],15,0),"-")))</f>
        <v/>
      </c>
      <c r="L90" s="2" t="str">
        <f>IF(C90="","",IF(_xlfn.IFNA(VLOOKUP(C90,BaseDatos[[#All],[Llave]:[Por Definir4]],16,0),"No encontrado")="","-",_xlfn.IFNA(VLOOKUP(C90,BaseDatos[[#All],[Llave]:[Objetivo Geográfico]],16,0),"-")))</f>
        <v/>
      </c>
      <c r="M90" s="2" t="str">
        <f>IF(C90="","",IF(_xlfn.IFNA(VLOOKUP(C90,BaseDatos[[#All],[Llave]:[Por Definir4]],17,0),"No encontrado")="","-",_xlfn.IFNA(VLOOKUP(C90,BaseDatos[[#All],[Llave]:[Objetivo Geográfico]],17,0),"-")))</f>
        <v/>
      </c>
    </row>
    <row r="91" spans="1:13" x14ac:dyDescent="0.35">
      <c r="A91" s="44"/>
      <c r="B91" s="46"/>
      <c r="C91" s="44"/>
      <c r="D91" s="46"/>
      <c r="E91" s="43" t="str">
        <f>IF(C91="","",IF(_xlfn.IFNA(VLOOKUP(C91,BaseDatos[[#All],[Llave]:[Objetivo Geográfico]],6,0),"No encontrado")="","-",_xlfn.IFNA(VLOOKUP(C91,BaseDatos[[#All],[Llave]:[Objetivo Geográfico]],6,0),"-")))</f>
        <v/>
      </c>
      <c r="F91" s="45" t="str">
        <f>IF(C91="","",IF(_xlfn.IFNA(VLOOKUP(C91,BaseDatos[[#All],[Llave]:[Por Definir4]],13,0),"No encontrado")="","-",_xlfn.IFNA(VLOOKUP(C91,BaseDatos[[#All],[Llave]:[Por Definir4]],13,0),"-")))</f>
        <v/>
      </c>
      <c r="G91" s="43" t="str">
        <f>IF(C91="","",IF(_xlfn.IFNA(VLOOKUP(C91,BaseDatos[[#All],[Llave]:[Objetivo Geográfico]],2,0),"No disponible en la Base de Datos")="","-",_xlfn.IFNA(VLOOKUP(C91,BaseDatos[[#All],[Llave]:[Objetivo Geográfico]],2,0),"No disponible en la Base de Datos")))</f>
        <v/>
      </c>
      <c r="H91" s="43" t="str">
        <f>IF(C91="","",IF(_xlfn.IFNA(VLOOKUP(C91,BaseDatos[[#All],[Llave]:[Objetivo Geográfico]],11,0),"No encontrado")="","-",_xlfn.IFNA(VLOOKUP(C91,BaseDatos[[#All],[Llave]:[Objetivo Geográfico]],11,0),"-")))</f>
        <v/>
      </c>
      <c r="I91" s="43" t="str">
        <f>IF(C91="","",IF(_xlfn.IFNA(VLOOKUP(C91,BaseDatos[[#All],[Llave]:[Objetivo Geográfico]],12,0),"No encontrado")="","-",_xlfn.IFNA(VLOOKUP(C91,BaseDatos[[#All],[Llave]:[Objetivo Geográfico]],12,0),"-")))</f>
        <v/>
      </c>
      <c r="J91" s="2" t="str">
        <f>IF(C91="","",IF(_xlfn.IFNA(VLOOKUP(C91,BaseDatos[[#All],[Llave]:[Por Definir4]],14,0),"No encontrado")="","-",_xlfn.IFNA(VLOOKUP(C91,BaseDatos[[#All],[Llave]:[Objetivo Geográfico]],14,0),"-")))</f>
        <v/>
      </c>
      <c r="K91" s="2" t="str">
        <f>IF(C91="","",IF(_xlfn.IFNA(VLOOKUP(C91,BaseDatos[[#All],[Llave]:[Por Definir4]],15,0),"No encontrado")="","-",_xlfn.IFNA(VLOOKUP(C91,BaseDatos[[#All],[Llave]:[Objetivo Geográfico]],15,0),"-")))</f>
        <v/>
      </c>
      <c r="L91" s="2" t="str">
        <f>IF(C91="","",IF(_xlfn.IFNA(VLOOKUP(C91,BaseDatos[[#All],[Llave]:[Por Definir4]],16,0),"No encontrado")="","-",_xlfn.IFNA(VLOOKUP(C91,BaseDatos[[#All],[Llave]:[Objetivo Geográfico]],16,0),"-")))</f>
        <v/>
      </c>
      <c r="M91" s="2" t="str">
        <f>IF(C91="","",IF(_xlfn.IFNA(VLOOKUP(C91,BaseDatos[[#All],[Llave]:[Por Definir4]],17,0),"No encontrado")="","-",_xlfn.IFNA(VLOOKUP(C91,BaseDatos[[#All],[Llave]:[Objetivo Geográfico]],17,0),"-")))</f>
        <v/>
      </c>
    </row>
    <row r="92" spans="1:13" x14ac:dyDescent="0.35">
      <c r="A92" s="44"/>
      <c r="B92" s="46"/>
      <c r="C92" s="44"/>
      <c r="D92" s="46"/>
      <c r="E92" s="43" t="str">
        <f>IF(C92="","",IF(_xlfn.IFNA(VLOOKUP(C92,BaseDatos[[#All],[Llave]:[Objetivo Geográfico]],6,0),"No encontrado")="","-",_xlfn.IFNA(VLOOKUP(C92,BaseDatos[[#All],[Llave]:[Objetivo Geográfico]],6,0),"-")))</f>
        <v/>
      </c>
      <c r="F92" s="45" t="str">
        <f>IF(C92="","",IF(_xlfn.IFNA(VLOOKUP(C92,BaseDatos[[#All],[Llave]:[Por Definir4]],13,0),"No encontrado")="","-",_xlfn.IFNA(VLOOKUP(C92,BaseDatos[[#All],[Llave]:[Por Definir4]],13,0),"-")))</f>
        <v/>
      </c>
      <c r="G92" s="43" t="str">
        <f>IF(C92="","",IF(_xlfn.IFNA(VLOOKUP(C92,BaseDatos[[#All],[Llave]:[Objetivo Geográfico]],2,0),"No disponible en la Base de Datos")="","-",_xlfn.IFNA(VLOOKUP(C92,BaseDatos[[#All],[Llave]:[Objetivo Geográfico]],2,0),"No disponible en la Base de Datos")))</f>
        <v/>
      </c>
      <c r="H92" s="43" t="str">
        <f>IF(C92="","",IF(_xlfn.IFNA(VLOOKUP(C92,BaseDatos[[#All],[Llave]:[Objetivo Geográfico]],11,0),"No encontrado")="","-",_xlfn.IFNA(VLOOKUP(C92,BaseDatos[[#All],[Llave]:[Objetivo Geográfico]],11,0),"-")))</f>
        <v/>
      </c>
      <c r="I92" s="43" t="str">
        <f>IF(C92="","",IF(_xlfn.IFNA(VLOOKUP(C92,BaseDatos[[#All],[Llave]:[Objetivo Geográfico]],12,0),"No encontrado")="","-",_xlfn.IFNA(VLOOKUP(C92,BaseDatos[[#All],[Llave]:[Objetivo Geográfico]],12,0),"-")))</f>
        <v/>
      </c>
      <c r="J92" s="2" t="str">
        <f>IF(C92="","",IF(_xlfn.IFNA(VLOOKUP(C92,BaseDatos[[#All],[Llave]:[Por Definir4]],14,0),"No encontrado")="","-",_xlfn.IFNA(VLOOKUP(C92,BaseDatos[[#All],[Llave]:[Objetivo Geográfico]],14,0),"-")))</f>
        <v/>
      </c>
      <c r="K92" s="2" t="str">
        <f>IF(C92="","",IF(_xlfn.IFNA(VLOOKUP(C92,BaseDatos[[#All],[Llave]:[Por Definir4]],15,0),"No encontrado")="","-",_xlfn.IFNA(VLOOKUP(C92,BaseDatos[[#All],[Llave]:[Objetivo Geográfico]],15,0),"-")))</f>
        <v/>
      </c>
      <c r="L92" s="2" t="str">
        <f>IF(C92="","",IF(_xlfn.IFNA(VLOOKUP(C92,BaseDatos[[#All],[Llave]:[Por Definir4]],16,0),"No encontrado")="","-",_xlfn.IFNA(VLOOKUP(C92,BaseDatos[[#All],[Llave]:[Objetivo Geográfico]],16,0),"-")))</f>
        <v/>
      </c>
      <c r="M92" s="2" t="str">
        <f>IF(C92="","",IF(_xlfn.IFNA(VLOOKUP(C92,BaseDatos[[#All],[Llave]:[Por Definir4]],17,0),"No encontrado")="","-",_xlfn.IFNA(VLOOKUP(C92,BaseDatos[[#All],[Llave]:[Objetivo Geográfico]],17,0),"-")))</f>
        <v/>
      </c>
    </row>
    <row r="93" spans="1:13" x14ac:dyDescent="0.35">
      <c r="A93" s="44"/>
      <c r="B93" s="46"/>
      <c r="C93" s="44"/>
      <c r="D93" s="46"/>
      <c r="E93" s="43" t="str">
        <f>IF(C93="","",IF(_xlfn.IFNA(VLOOKUP(C93,BaseDatos[[#All],[Llave]:[Objetivo Geográfico]],6,0),"No encontrado")="","-",_xlfn.IFNA(VLOOKUP(C93,BaseDatos[[#All],[Llave]:[Objetivo Geográfico]],6,0),"-")))</f>
        <v/>
      </c>
      <c r="F93" s="45" t="str">
        <f>IF(C93="","",IF(_xlfn.IFNA(VLOOKUP(C93,BaseDatos[[#All],[Llave]:[Por Definir4]],13,0),"No encontrado")="","-",_xlfn.IFNA(VLOOKUP(C93,BaseDatos[[#All],[Llave]:[Por Definir4]],13,0),"-")))</f>
        <v/>
      </c>
      <c r="G93" s="43" t="str">
        <f>IF(C93="","",IF(_xlfn.IFNA(VLOOKUP(C93,BaseDatos[[#All],[Llave]:[Objetivo Geográfico]],2,0),"No disponible en la Base de Datos")="","-",_xlfn.IFNA(VLOOKUP(C93,BaseDatos[[#All],[Llave]:[Objetivo Geográfico]],2,0),"No disponible en la Base de Datos")))</f>
        <v/>
      </c>
      <c r="H93" s="43" t="str">
        <f>IF(C93="","",IF(_xlfn.IFNA(VLOOKUP(C93,BaseDatos[[#All],[Llave]:[Objetivo Geográfico]],11,0),"No encontrado")="","-",_xlfn.IFNA(VLOOKUP(C93,BaseDatos[[#All],[Llave]:[Objetivo Geográfico]],11,0),"-")))</f>
        <v/>
      </c>
      <c r="I93" s="43" t="str">
        <f>IF(C93="","",IF(_xlfn.IFNA(VLOOKUP(C93,BaseDatos[[#All],[Llave]:[Objetivo Geográfico]],12,0),"No encontrado")="","-",_xlfn.IFNA(VLOOKUP(C93,BaseDatos[[#All],[Llave]:[Objetivo Geográfico]],12,0),"-")))</f>
        <v/>
      </c>
      <c r="J93" s="2" t="str">
        <f>IF(C93="","",IF(_xlfn.IFNA(VLOOKUP(C93,BaseDatos[[#All],[Llave]:[Por Definir4]],14,0),"No encontrado")="","-",_xlfn.IFNA(VLOOKUP(C93,BaseDatos[[#All],[Llave]:[Objetivo Geográfico]],14,0),"-")))</f>
        <v/>
      </c>
      <c r="K93" s="2" t="str">
        <f>IF(C93="","",IF(_xlfn.IFNA(VLOOKUP(C93,BaseDatos[[#All],[Llave]:[Por Definir4]],15,0),"No encontrado")="","-",_xlfn.IFNA(VLOOKUP(C93,BaseDatos[[#All],[Llave]:[Objetivo Geográfico]],15,0),"-")))</f>
        <v/>
      </c>
      <c r="L93" s="2" t="str">
        <f>IF(C93="","",IF(_xlfn.IFNA(VLOOKUP(C93,BaseDatos[[#All],[Llave]:[Por Definir4]],16,0),"No encontrado")="","-",_xlfn.IFNA(VLOOKUP(C93,BaseDatos[[#All],[Llave]:[Objetivo Geográfico]],16,0),"-")))</f>
        <v/>
      </c>
      <c r="M93" s="2" t="str">
        <f>IF(C93="","",IF(_xlfn.IFNA(VLOOKUP(C93,BaseDatos[[#All],[Llave]:[Por Definir4]],17,0),"No encontrado")="","-",_xlfn.IFNA(VLOOKUP(C93,BaseDatos[[#All],[Llave]:[Objetivo Geográfico]],17,0),"-")))</f>
        <v/>
      </c>
    </row>
    <row r="94" spans="1:13" x14ac:dyDescent="0.35">
      <c r="A94" s="44"/>
      <c r="B94" s="46"/>
      <c r="C94" s="44"/>
      <c r="D94" s="46"/>
      <c r="E94" s="43" t="str">
        <f>IF(C94="","",IF(_xlfn.IFNA(VLOOKUP(C94,BaseDatos[[#All],[Llave]:[Objetivo Geográfico]],6,0),"No encontrado")="","-",_xlfn.IFNA(VLOOKUP(C94,BaseDatos[[#All],[Llave]:[Objetivo Geográfico]],6,0),"-")))</f>
        <v/>
      </c>
      <c r="F94" s="45" t="str">
        <f>IF(C94="","",IF(_xlfn.IFNA(VLOOKUP(C94,BaseDatos[[#All],[Llave]:[Por Definir4]],13,0),"No encontrado")="","-",_xlfn.IFNA(VLOOKUP(C94,BaseDatos[[#All],[Llave]:[Por Definir4]],13,0),"-")))</f>
        <v/>
      </c>
      <c r="G94" s="43" t="str">
        <f>IF(C94="","",IF(_xlfn.IFNA(VLOOKUP(C94,BaseDatos[[#All],[Llave]:[Objetivo Geográfico]],2,0),"No disponible en la Base de Datos")="","-",_xlfn.IFNA(VLOOKUP(C94,BaseDatos[[#All],[Llave]:[Objetivo Geográfico]],2,0),"No disponible en la Base de Datos")))</f>
        <v/>
      </c>
      <c r="H94" s="43" t="str">
        <f>IF(C94="","",IF(_xlfn.IFNA(VLOOKUP(C94,BaseDatos[[#All],[Llave]:[Objetivo Geográfico]],11,0),"No encontrado")="","-",_xlfn.IFNA(VLOOKUP(C94,BaseDatos[[#All],[Llave]:[Objetivo Geográfico]],11,0),"-")))</f>
        <v/>
      </c>
      <c r="I94" s="43" t="str">
        <f>IF(C94="","",IF(_xlfn.IFNA(VLOOKUP(C94,BaseDatos[[#All],[Llave]:[Objetivo Geográfico]],12,0),"No encontrado")="","-",_xlfn.IFNA(VLOOKUP(C94,BaseDatos[[#All],[Llave]:[Objetivo Geográfico]],12,0),"-")))</f>
        <v/>
      </c>
      <c r="J94" s="2" t="str">
        <f>IF(C94="","",IF(_xlfn.IFNA(VLOOKUP(C94,BaseDatos[[#All],[Llave]:[Por Definir4]],14,0),"No encontrado")="","-",_xlfn.IFNA(VLOOKUP(C94,BaseDatos[[#All],[Llave]:[Objetivo Geográfico]],14,0),"-")))</f>
        <v/>
      </c>
      <c r="K94" s="2" t="str">
        <f>IF(C94="","",IF(_xlfn.IFNA(VLOOKUP(C94,BaseDatos[[#All],[Llave]:[Por Definir4]],15,0),"No encontrado")="","-",_xlfn.IFNA(VLOOKUP(C94,BaseDatos[[#All],[Llave]:[Objetivo Geográfico]],15,0),"-")))</f>
        <v/>
      </c>
      <c r="L94" s="2" t="str">
        <f>IF(C94="","",IF(_xlfn.IFNA(VLOOKUP(C94,BaseDatos[[#All],[Llave]:[Por Definir4]],16,0),"No encontrado")="","-",_xlfn.IFNA(VLOOKUP(C94,BaseDatos[[#All],[Llave]:[Objetivo Geográfico]],16,0),"-")))</f>
        <v/>
      </c>
      <c r="M94" s="2" t="str">
        <f>IF(C94="","",IF(_xlfn.IFNA(VLOOKUP(C94,BaseDatos[[#All],[Llave]:[Por Definir4]],17,0),"No encontrado")="","-",_xlfn.IFNA(VLOOKUP(C94,BaseDatos[[#All],[Llave]:[Objetivo Geográfico]],17,0),"-")))</f>
        <v/>
      </c>
    </row>
    <row r="95" spans="1:13" x14ac:dyDescent="0.35">
      <c r="A95" s="44"/>
      <c r="B95" s="46"/>
      <c r="C95" s="44"/>
      <c r="D95" s="46"/>
      <c r="E95" s="43" t="str">
        <f>IF(C95="","",IF(_xlfn.IFNA(VLOOKUP(C95,BaseDatos[[#All],[Llave]:[Objetivo Geográfico]],6,0),"No encontrado")="","-",_xlfn.IFNA(VLOOKUP(C95,BaseDatos[[#All],[Llave]:[Objetivo Geográfico]],6,0),"-")))</f>
        <v/>
      </c>
      <c r="F95" s="45" t="str">
        <f>IF(C95="","",IF(_xlfn.IFNA(VLOOKUP(C95,BaseDatos[[#All],[Llave]:[Por Definir4]],13,0),"No encontrado")="","-",_xlfn.IFNA(VLOOKUP(C95,BaseDatos[[#All],[Llave]:[Por Definir4]],13,0),"-")))</f>
        <v/>
      </c>
      <c r="G95" s="43" t="str">
        <f>IF(C95="","",IF(_xlfn.IFNA(VLOOKUP(C95,BaseDatos[[#All],[Llave]:[Objetivo Geográfico]],2,0),"No disponible en la Base de Datos")="","-",_xlfn.IFNA(VLOOKUP(C95,BaseDatos[[#All],[Llave]:[Objetivo Geográfico]],2,0),"No disponible en la Base de Datos")))</f>
        <v/>
      </c>
      <c r="H95" s="43" t="str">
        <f>IF(C95="","",IF(_xlfn.IFNA(VLOOKUP(C95,BaseDatos[[#All],[Llave]:[Objetivo Geográfico]],11,0),"No encontrado")="","-",_xlfn.IFNA(VLOOKUP(C95,BaseDatos[[#All],[Llave]:[Objetivo Geográfico]],11,0),"-")))</f>
        <v/>
      </c>
      <c r="I95" s="43" t="str">
        <f>IF(C95="","",IF(_xlfn.IFNA(VLOOKUP(C95,BaseDatos[[#All],[Llave]:[Objetivo Geográfico]],12,0),"No encontrado")="","-",_xlfn.IFNA(VLOOKUP(C95,BaseDatos[[#All],[Llave]:[Objetivo Geográfico]],12,0),"-")))</f>
        <v/>
      </c>
      <c r="J95" s="2" t="str">
        <f>IF(C95="","",IF(_xlfn.IFNA(VLOOKUP(C95,BaseDatos[[#All],[Llave]:[Por Definir4]],14,0),"No encontrado")="","-",_xlfn.IFNA(VLOOKUP(C95,BaseDatos[[#All],[Llave]:[Objetivo Geográfico]],14,0),"-")))</f>
        <v/>
      </c>
      <c r="K95" s="2" t="str">
        <f>IF(C95="","",IF(_xlfn.IFNA(VLOOKUP(C95,BaseDatos[[#All],[Llave]:[Por Definir4]],15,0),"No encontrado")="","-",_xlfn.IFNA(VLOOKUP(C95,BaseDatos[[#All],[Llave]:[Objetivo Geográfico]],15,0),"-")))</f>
        <v/>
      </c>
      <c r="L95" s="2" t="str">
        <f>IF(C95="","",IF(_xlfn.IFNA(VLOOKUP(C95,BaseDatos[[#All],[Llave]:[Por Definir4]],16,0),"No encontrado")="","-",_xlfn.IFNA(VLOOKUP(C95,BaseDatos[[#All],[Llave]:[Objetivo Geográfico]],16,0),"-")))</f>
        <v/>
      </c>
      <c r="M95" s="2" t="str">
        <f>IF(C95="","",IF(_xlfn.IFNA(VLOOKUP(C95,BaseDatos[[#All],[Llave]:[Por Definir4]],17,0),"No encontrado")="","-",_xlfn.IFNA(VLOOKUP(C95,BaseDatos[[#All],[Llave]:[Objetivo Geográfico]],17,0),"-")))</f>
        <v/>
      </c>
    </row>
    <row r="96" spans="1:13" x14ac:dyDescent="0.35">
      <c r="A96" s="44"/>
      <c r="B96" s="46"/>
      <c r="C96" s="44"/>
      <c r="D96" s="46"/>
      <c r="E96" s="43" t="str">
        <f>IF(C96="","",IF(_xlfn.IFNA(VLOOKUP(C96,BaseDatos[[#All],[Llave]:[Objetivo Geográfico]],6,0),"No encontrado")="","-",_xlfn.IFNA(VLOOKUP(C96,BaseDatos[[#All],[Llave]:[Objetivo Geográfico]],6,0),"-")))</f>
        <v/>
      </c>
      <c r="F96" s="45" t="str">
        <f>IF(C96="","",IF(_xlfn.IFNA(VLOOKUP(C96,BaseDatos[[#All],[Llave]:[Por Definir4]],13,0),"No encontrado")="","-",_xlfn.IFNA(VLOOKUP(C96,BaseDatos[[#All],[Llave]:[Por Definir4]],13,0),"-")))</f>
        <v/>
      </c>
      <c r="G96" s="43" t="str">
        <f>IF(C96="","",IF(_xlfn.IFNA(VLOOKUP(C96,BaseDatos[[#All],[Llave]:[Objetivo Geográfico]],2,0),"No disponible en la Base de Datos")="","-",_xlfn.IFNA(VLOOKUP(C96,BaseDatos[[#All],[Llave]:[Objetivo Geográfico]],2,0),"No disponible en la Base de Datos")))</f>
        <v/>
      </c>
      <c r="H96" s="43" t="str">
        <f>IF(C96="","",IF(_xlfn.IFNA(VLOOKUP(C96,BaseDatos[[#All],[Llave]:[Objetivo Geográfico]],11,0),"No encontrado")="","-",_xlfn.IFNA(VLOOKUP(C96,BaseDatos[[#All],[Llave]:[Objetivo Geográfico]],11,0),"-")))</f>
        <v/>
      </c>
      <c r="I96" s="43" t="str">
        <f>IF(C96="","",IF(_xlfn.IFNA(VLOOKUP(C96,BaseDatos[[#All],[Llave]:[Objetivo Geográfico]],12,0),"No encontrado")="","-",_xlfn.IFNA(VLOOKUP(C96,BaseDatos[[#All],[Llave]:[Objetivo Geográfico]],12,0),"-")))</f>
        <v/>
      </c>
      <c r="J96" s="2" t="str">
        <f>IF(C96="","",IF(_xlfn.IFNA(VLOOKUP(C96,BaseDatos[[#All],[Llave]:[Por Definir4]],14,0),"No encontrado")="","-",_xlfn.IFNA(VLOOKUP(C96,BaseDatos[[#All],[Llave]:[Objetivo Geográfico]],14,0),"-")))</f>
        <v/>
      </c>
      <c r="K96" s="2" t="str">
        <f>IF(C96="","",IF(_xlfn.IFNA(VLOOKUP(C96,BaseDatos[[#All],[Llave]:[Por Definir4]],15,0),"No encontrado")="","-",_xlfn.IFNA(VLOOKUP(C96,BaseDatos[[#All],[Llave]:[Objetivo Geográfico]],15,0),"-")))</f>
        <v/>
      </c>
      <c r="L96" s="2" t="str">
        <f>IF(C96="","",IF(_xlfn.IFNA(VLOOKUP(C96,BaseDatos[[#All],[Llave]:[Por Definir4]],16,0),"No encontrado")="","-",_xlfn.IFNA(VLOOKUP(C96,BaseDatos[[#All],[Llave]:[Objetivo Geográfico]],16,0),"-")))</f>
        <v/>
      </c>
      <c r="M96" s="2" t="str">
        <f>IF(C96="","",IF(_xlfn.IFNA(VLOOKUP(C96,BaseDatos[[#All],[Llave]:[Por Definir4]],17,0),"No encontrado")="","-",_xlfn.IFNA(VLOOKUP(C96,BaseDatos[[#All],[Llave]:[Objetivo Geográfico]],17,0),"-")))</f>
        <v/>
      </c>
    </row>
    <row r="97" spans="1:13" x14ac:dyDescent="0.35">
      <c r="A97" s="44"/>
      <c r="B97" s="46"/>
      <c r="C97" s="44"/>
      <c r="D97" s="46"/>
      <c r="E97" s="43" t="str">
        <f>IF(C97="","",IF(_xlfn.IFNA(VLOOKUP(C97,BaseDatos[[#All],[Llave]:[Objetivo Geográfico]],6,0),"No encontrado")="","-",_xlfn.IFNA(VLOOKUP(C97,BaseDatos[[#All],[Llave]:[Objetivo Geográfico]],6,0),"-")))</f>
        <v/>
      </c>
      <c r="F97" s="45" t="str">
        <f>IF(C97="","",IF(_xlfn.IFNA(VLOOKUP(C97,BaseDatos[[#All],[Llave]:[Por Definir4]],13,0),"No encontrado")="","-",_xlfn.IFNA(VLOOKUP(C97,BaseDatos[[#All],[Llave]:[Por Definir4]],13,0),"-")))</f>
        <v/>
      </c>
      <c r="G97" s="43" t="str">
        <f>IF(C97="","",IF(_xlfn.IFNA(VLOOKUP(C97,BaseDatos[[#All],[Llave]:[Objetivo Geográfico]],2,0),"No disponible en la Base de Datos")="","-",_xlfn.IFNA(VLOOKUP(C97,BaseDatos[[#All],[Llave]:[Objetivo Geográfico]],2,0),"No disponible en la Base de Datos")))</f>
        <v/>
      </c>
      <c r="H97" s="43" t="str">
        <f>IF(C97="","",IF(_xlfn.IFNA(VLOOKUP(C97,BaseDatos[[#All],[Llave]:[Objetivo Geográfico]],11,0),"No encontrado")="","-",_xlfn.IFNA(VLOOKUP(C97,BaseDatos[[#All],[Llave]:[Objetivo Geográfico]],11,0),"-")))</f>
        <v/>
      </c>
      <c r="I97" s="43" t="str">
        <f>IF(C97="","",IF(_xlfn.IFNA(VLOOKUP(C97,BaseDatos[[#All],[Llave]:[Objetivo Geográfico]],12,0),"No encontrado")="","-",_xlfn.IFNA(VLOOKUP(C97,BaseDatos[[#All],[Llave]:[Objetivo Geográfico]],12,0),"-")))</f>
        <v/>
      </c>
      <c r="J97" s="2" t="str">
        <f>IF(C97="","",IF(_xlfn.IFNA(VLOOKUP(C97,BaseDatos[[#All],[Llave]:[Por Definir4]],14,0),"No encontrado")="","-",_xlfn.IFNA(VLOOKUP(C97,BaseDatos[[#All],[Llave]:[Objetivo Geográfico]],14,0),"-")))</f>
        <v/>
      </c>
      <c r="K97" s="2" t="str">
        <f>IF(C97="","",IF(_xlfn.IFNA(VLOOKUP(C97,BaseDatos[[#All],[Llave]:[Por Definir4]],15,0),"No encontrado")="","-",_xlfn.IFNA(VLOOKUP(C97,BaseDatos[[#All],[Llave]:[Objetivo Geográfico]],15,0),"-")))</f>
        <v/>
      </c>
      <c r="L97" s="2" t="str">
        <f>IF(C97="","",IF(_xlfn.IFNA(VLOOKUP(C97,BaseDatos[[#All],[Llave]:[Por Definir4]],16,0),"No encontrado")="","-",_xlfn.IFNA(VLOOKUP(C97,BaseDatos[[#All],[Llave]:[Objetivo Geográfico]],16,0),"-")))</f>
        <v/>
      </c>
      <c r="M97" s="2" t="str">
        <f>IF(C97="","",IF(_xlfn.IFNA(VLOOKUP(C97,BaseDatos[[#All],[Llave]:[Por Definir4]],17,0),"No encontrado")="","-",_xlfn.IFNA(VLOOKUP(C97,BaseDatos[[#All],[Llave]:[Objetivo Geográfico]],17,0),"-")))</f>
        <v/>
      </c>
    </row>
    <row r="98" spans="1:13" x14ac:dyDescent="0.35">
      <c r="A98" s="44"/>
      <c r="B98" s="46"/>
      <c r="C98" s="44"/>
      <c r="D98" s="46"/>
      <c r="E98" s="43" t="str">
        <f>IF(C98="","",IF(_xlfn.IFNA(VLOOKUP(C98,BaseDatos[[#All],[Llave]:[Objetivo Geográfico]],6,0),"No encontrado")="","-",_xlfn.IFNA(VLOOKUP(C98,BaseDatos[[#All],[Llave]:[Objetivo Geográfico]],6,0),"-")))</f>
        <v/>
      </c>
      <c r="F98" s="45" t="str">
        <f>IF(C98="","",IF(_xlfn.IFNA(VLOOKUP(C98,BaseDatos[[#All],[Llave]:[Por Definir4]],13,0),"No encontrado")="","-",_xlfn.IFNA(VLOOKUP(C98,BaseDatos[[#All],[Llave]:[Por Definir4]],13,0),"-")))</f>
        <v/>
      </c>
      <c r="G98" s="43" t="str">
        <f>IF(C98="","",IF(_xlfn.IFNA(VLOOKUP(C98,BaseDatos[[#All],[Llave]:[Objetivo Geográfico]],2,0),"No disponible en la Base de Datos")="","-",_xlfn.IFNA(VLOOKUP(C98,BaseDatos[[#All],[Llave]:[Objetivo Geográfico]],2,0),"No disponible en la Base de Datos")))</f>
        <v/>
      </c>
      <c r="H98" s="43" t="str">
        <f>IF(C98="","",IF(_xlfn.IFNA(VLOOKUP(C98,BaseDatos[[#All],[Llave]:[Objetivo Geográfico]],11,0),"No encontrado")="","-",_xlfn.IFNA(VLOOKUP(C98,BaseDatos[[#All],[Llave]:[Objetivo Geográfico]],11,0),"-")))</f>
        <v/>
      </c>
      <c r="I98" s="43" t="str">
        <f>IF(C98="","",IF(_xlfn.IFNA(VLOOKUP(C98,BaseDatos[[#All],[Llave]:[Objetivo Geográfico]],12,0),"No encontrado")="","-",_xlfn.IFNA(VLOOKUP(C98,BaseDatos[[#All],[Llave]:[Objetivo Geográfico]],12,0),"-")))</f>
        <v/>
      </c>
      <c r="J98" s="2" t="str">
        <f>IF(C98="","",IF(_xlfn.IFNA(VLOOKUP(C98,BaseDatos[[#All],[Llave]:[Por Definir4]],14,0),"No encontrado")="","-",_xlfn.IFNA(VLOOKUP(C98,BaseDatos[[#All],[Llave]:[Objetivo Geográfico]],14,0),"-")))</f>
        <v/>
      </c>
      <c r="K98" s="2" t="str">
        <f>IF(C98="","",IF(_xlfn.IFNA(VLOOKUP(C98,BaseDatos[[#All],[Llave]:[Por Definir4]],15,0),"No encontrado")="","-",_xlfn.IFNA(VLOOKUP(C98,BaseDatos[[#All],[Llave]:[Objetivo Geográfico]],15,0),"-")))</f>
        <v/>
      </c>
      <c r="L98" s="2" t="str">
        <f>IF(C98="","",IF(_xlfn.IFNA(VLOOKUP(C98,BaseDatos[[#All],[Llave]:[Por Definir4]],16,0),"No encontrado")="","-",_xlfn.IFNA(VLOOKUP(C98,BaseDatos[[#All],[Llave]:[Objetivo Geográfico]],16,0),"-")))</f>
        <v/>
      </c>
      <c r="M98" s="2" t="str">
        <f>IF(C98="","",IF(_xlfn.IFNA(VLOOKUP(C98,BaseDatos[[#All],[Llave]:[Por Definir4]],17,0),"No encontrado")="","-",_xlfn.IFNA(VLOOKUP(C98,BaseDatos[[#All],[Llave]:[Objetivo Geográfico]],17,0),"-")))</f>
        <v/>
      </c>
    </row>
    <row r="99" spans="1:13" x14ac:dyDescent="0.35">
      <c r="A99" s="44"/>
      <c r="B99" s="46"/>
      <c r="C99" s="44"/>
      <c r="D99" s="46"/>
      <c r="E99" s="43" t="str">
        <f>IF(C99="","",IF(_xlfn.IFNA(VLOOKUP(C99,BaseDatos[[#All],[Llave]:[Objetivo Geográfico]],6,0),"No encontrado")="","-",_xlfn.IFNA(VLOOKUP(C99,BaseDatos[[#All],[Llave]:[Objetivo Geográfico]],6,0),"-")))</f>
        <v/>
      </c>
      <c r="F99" s="45" t="str">
        <f>IF(C99="","",IF(_xlfn.IFNA(VLOOKUP(C99,BaseDatos[[#All],[Llave]:[Por Definir4]],13,0),"No encontrado")="","-",_xlfn.IFNA(VLOOKUP(C99,BaseDatos[[#All],[Llave]:[Por Definir4]],13,0),"-")))</f>
        <v/>
      </c>
      <c r="G99" s="43" t="str">
        <f>IF(C99="","",IF(_xlfn.IFNA(VLOOKUP(C99,BaseDatos[[#All],[Llave]:[Objetivo Geográfico]],2,0),"No disponible en la Base de Datos")="","-",_xlfn.IFNA(VLOOKUP(C99,BaseDatos[[#All],[Llave]:[Objetivo Geográfico]],2,0),"No disponible en la Base de Datos")))</f>
        <v/>
      </c>
      <c r="H99" s="43" t="str">
        <f>IF(C99="","",IF(_xlfn.IFNA(VLOOKUP(C99,BaseDatos[[#All],[Llave]:[Objetivo Geográfico]],11,0),"No encontrado")="","-",_xlfn.IFNA(VLOOKUP(C99,BaseDatos[[#All],[Llave]:[Objetivo Geográfico]],11,0),"-")))</f>
        <v/>
      </c>
      <c r="I99" s="43" t="str">
        <f>IF(C99="","",IF(_xlfn.IFNA(VLOOKUP(C99,BaseDatos[[#All],[Llave]:[Objetivo Geográfico]],12,0),"No encontrado")="","-",_xlfn.IFNA(VLOOKUP(C99,BaseDatos[[#All],[Llave]:[Objetivo Geográfico]],12,0),"-")))</f>
        <v/>
      </c>
      <c r="J99" s="2" t="str">
        <f>IF(C99="","",IF(_xlfn.IFNA(VLOOKUP(C99,BaseDatos[[#All],[Llave]:[Por Definir4]],14,0),"No encontrado")="","-",_xlfn.IFNA(VLOOKUP(C99,BaseDatos[[#All],[Llave]:[Objetivo Geográfico]],14,0),"-")))</f>
        <v/>
      </c>
      <c r="K99" s="2" t="str">
        <f>IF(C99="","",IF(_xlfn.IFNA(VLOOKUP(C99,BaseDatos[[#All],[Llave]:[Por Definir4]],15,0),"No encontrado")="","-",_xlfn.IFNA(VLOOKUP(C99,BaseDatos[[#All],[Llave]:[Objetivo Geográfico]],15,0),"-")))</f>
        <v/>
      </c>
      <c r="L99" s="2" t="str">
        <f>IF(C99="","",IF(_xlfn.IFNA(VLOOKUP(C99,BaseDatos[[#All],[Llave]:[Por Definir4]],16,0),"No encontrado")="","-",_xlfn.IFNA(VLOOKUP(C99,BaseDatos[[#All],[Llave]:[Objetivo Geográfico]],16,0),"-")))</f>
        <v/>
      </c>
      <c r="M99" s="2" t="str">
        <f>IF(C99="","",IF(_xlfn.IFNA(VLOOKUP(C99,BaseDatos[[#All],[Llave]:[Por Definir4]],17,0),"No encontrado")="","-",_xlfn.IFNA(VLOOKUP(C99,BaseDatos[[#All],[Llave]:[Objetivo Geográfico]],17,0),"-")))</f>
        <v/>
      </c>
    </row>
    <row r="100" spans="1:13" x14ac:dyDescent="0.35">
      <c r="A100" s="44"/>
      <c r="B100" s="46"/>
      <c r="C100" s="44"/>
      <c r="D100" s="46"/>
      <c r="E100" s="43" t="str">
        <f>IF(C100="","",IF(_xlfn.IFNA(VLOOKUP(C100,BaseDatos[[#All],[Llave]:[Objetivo Geográfico]],6,0),"No encontrado")="","-",_xlfn.IFNA(VLOOKUP(C100,BaseDatos[[#All],[Llave]:[Objetivo Geográfico]],6,0),"-")))</f>
        <v/>
      </c>
      <c r="F100" s="45" t="str">
        <f>IF(C100="","",IF(_xlfn.IFNA(VLOOKUP(C100,BaseDatos[[#All],[Llave]:[Por Definir4]],13,0),"No encontrado")="","-",_xlfn.IFNA(VLOOKUP(C100,BaseDatos[[#All],[Llave]:[Por Definir4]],13,0),"-")))</f>
        <v/>
      </c>
      <c r="G100" s="43" t="str">
        <f>IF(C100="","",IF(_xlfn.IFNA(VLOOKUP(C100,BaseDatos[[#All],[Llave]:[Objetivo Geográfico]],2,0),"No disponible en la Base de Datos")="","-",_xlfn.IFNA(VLOOKUP(C100,BaseDatos[[#All],[Llave]:[Objetivo Geográfico]],2,0),"No disponible en la Base de Datos")))</f>
        <v/>
      </c>
      <c r="H100" s="43" t="str">
        <f>IF(C100="","",IF(_xlfn.IFNA(VLOOKUP(C100,BaseDatos[[#All],[Llave]:[Objetivo Geográfico]],11,0),"No encontrado")="","-",_xlfn.IFNA(VLOOKUP(C100,BaseDatos[[#All],[Llave]:[Objetivo Geográfico]],11,0),"-")))</f>
        <v/>
      </c>
      <c r="I100" s="43" t="str">
        <f>IF(C100="","",IF(_xlfn.IFNA(VLOOKUP(C100,BaseDatos[[#All],[Llave]:[Objetivo Geográfico]],12,0),"No encontrado")="","-",_xlfn.IFNA(VLOOKUP(C100,BaseDatos[[#All],[Llave]:[Objetivo Geográfico]],12,0),"-")))</f>
        <v/>
      </c>
      <c r="J100" s="2" t="str">
        <f>IF(C100="","",IF(_xlfn.IFNA(VLOOKUP(C100,BaseDatos[[#All],[Llave]:[Por Definir4]],14,0),"No encontrado")="","-",_xlfn.IFNA(VLOOKUP(C100,BaseDatos[[#All],[Llave]:[Objetivo Geográfico]],14,0),"-")))</f>
        <v/>
      </c>
      <c r="K100" s="2" t="str">
        <f>IF(C100="","",IF(_xlfn.IFNA(VLOOKUP(C100,BaseDatos[[#All],[Llave]:[Por Definir4]],15,0),"No encontrado")="","-",_xlfn.IFNA(VLOOKUP(C100,BaseDatos[[#All],[Llave]:[Objetivo Geográfico]],15,0),"-")))</f>
        <v/>
      </c>
      <c r="L100" s="2" t="str">
        <f>IF(C100="","",IF(_xlfn.IFNA(VLOOKUP(C100,BaseDatos[[#All],[Llave]:[Por Definir4]],16,0),"No encontrado")="","-",_xlfn.IFNA(VLOOKUP(C100,BaseDatos[[#All],[Llave]:[Objetivo Geográfico]],16,0),"-")))</f>
        <v/>
      </c>
      <c r="M100" s="2" t="str">
        <f>IF(C100="","",IF(_xlfn.IFNA(VLOOKUP(C100,BaseDatos[[#All],[Llave]:[Por Definir4]],17,0),"No encontrado")="","-",_xlfn.IFNA(VLOOKUP(C100,BaseDatos[[#All],[Llave]:[Objetivo Geográfico]],17,0),"-")))</f>
        <v/>
      </c>
    </row>
    <row r="101" spans="1:13" x14ac:dyDescent="0.35">
      <c r="A101" s="44"/>
      <c r="B101" s="46"/>
      <c r="C101" s="44"/>
      <c r="D101" s="46"/>
      <c r="E101" s="43" t="str">
        <f>IF(C101="","",IF(_xlfn.IFNA(VLOOKUP(C101,BaseDatos[[#All],[Llave]:[Objetivo Geográfico]],6,0),"No encontrado")="","-",_xlfn.IFNA(VLOOKUP(C101,BaseDatos[[#All],[Llave]:[Objetivo Geográfico]],6,0),"-")))</f>
        <v/>
      </c>
      <c r="F101" s="45" t="str">
        <f>IF(C101="","",IF(_xlfn.IFNA(VLOOKUP(C101,BaseDatos[[#All],[Llave]:[Por Definir4]],13,0),"No encontrado")="","-",_xlfn.IFNA(VLOOKUP(C101,BaseDatos[[#All],[Llave]:[Por Definir4]],13,0),"-")))</f>
        <v/>
      </c>
      <c r="G101" s="43" t="str">
        <f>IF(C101="","",IF(_xlfn.IFNA(VLOOKUP(C101,BaseDatos[[#All],[Llave]:[Objetivo Geográfico]],2,0),"No disponible en la Base de Datos")="","-",_xlfn.IFNA(VLOOKUP(C101,BaseDatos[[#All],[Llave]:[Objetivo Geográfico]],2,0),"No disponible en la Base de Datos")))</f>
        <v/>
      </c>
      <c r="H101" s="43" t="str">
        <f>IF(C101="","",IF(_xlfn.IFNA(VLOOKUP(C101,BaseDatos[[#All],[Llave]:[Objetivo Geográfico]],11,0),"No encontrado")="","-",_xlfn.IFNA(VLOOKUP(C101,BaseDatos[[#All],[Llave]:[Objetivo Geográfico]],11,0),"-")))</f>
        <v/>
      </c>
      <c r="I101" s="43" t="str">
        <f>IF(C101="","",IF(_xlfn.IFNA(VLOOKUP(C101,BaseDatos[[#All],[Llave]:[Objetivo Geográfico]],12,0),"No encontrado")="","-",_xlfn.IFNA(VLOOKUP(C101,BaseDatos[[#All],[Llave]:[Objetivo Geográfico]],12,0),"-")))</f>
        <v/>
      </c>
      <c r="J101" s="2" t="str">
        <f>IF(C101="","",IF(_xlfn.IFNA(VLOOKUP(C101,BaseDatos[[#All],[Llave]:[Por Definir4]],14,0),"No encontrado")="","-",_xlfn.IFNA(VLOOKUP(C101,BaseDatos[[#All],[Llave]:[Objetivo Geográfico]],14,0),"-")))</f>
        <v/>
      </c>
      <c r="K101" s="2" t="str">
        <f>IF(C101="","",IF(_xlfn.IFNA(VLOOKUP(C101,BaseDatos[[#All],[Llave]:[Por Definir4]],15,0),"No encontrado")="","-",_xlfn.IFNA(VLOOKUP(C101,BaseDatos[[#All],[Llave]:[Objetivo Geográfico]],15,0),"-")))</f>
        <v/>
      </c>
      <c r="L101" s="2" t="str">
        <f>IF(C101="","",IF(_xlfn.IFNA(VLOOKUP(C101,BaseDatos[[#All],[Llave]:[Por Definir4]],16,0),"No encontrado")="","-",_xlfn.IFNA(VLOOKUP(C101,BaseDatos[[#All],[Llave]:[Objetivo Geográfico]],16,0),"-")))</f>
        <v/>
      </c>
      <c r="M101" s="2" t="str">
        <f>IF(C101="","",IF(_xlfn.IFNA(VLOOKUP(C101,BaseDatos[[#All],[Llave]:[Por Definir4]],17,0),"No encontrado")="","-",_xlfn.IFNA(VLOOKUP(C101,BaseDatos[[#All],[Llave]:[Objetivo Geográfico]],17,0),"-")))</f>
        <v/>
      </c>
    </row>
    <row r="102" spans="1:13" x14ac:dyDescent="0.35">
      <c r="A102" s="44"/>
      <c r="B102" s="46"/>
      <c r="C102" s="44"/>
      <c r="D102" s="46"/>
      <c r="E102" s="43" t="str">
        <f>IF(C102="","",IF(_xlfn.IFNA(VLOOKUP(C102,BaseDatos[[#All],[Llave]:[Objetivo Geográfico]],6,0),"No encontrado")="","-",_xlfn.IFNA(VLOOKUP(C102,BaseDatos[[#All],[Llave]:[Objetivo Geográfico]],6,0),"-")))</f>
        <v/>
      </c>
      <c r="F102" s="45" t="str">
        <f>IF(C102="","",IF(_xlfn.IFNA(VLOOKUP(C102,BaseDatos[[#All],[Llave]:[Por Definir4]],13,0),"No encontrado")="","-",_xlfn.IFNA(VLOOKUP(C102,BaseDatos[[#All],[Llave]:[Por Definir4]],13,0),"-")))</f>
        <v/>
      </c>
      <c r="G102" s="43" t="str">
        <f>IF(C102="","",IF(_xlfn.IFNA(VLOOKUP(C102,BaseDatos[[#All],[Llave]:[Objetivo Geográfico]],2,0),"No disponible en la Base de Datos")="","-",_xlfn.IFNA(VLOOKUP(C102,BaseDatos[[#All],[Llave]:[Objetivo Geográfico]],2,0),"No disponible en la Base de Datos")))</f>
        <v/>
      </c>
      <c r="H102" s="43" t="str">
        <f>IF(C102="","",IF(_xlfn.IFNA(VLOOKUP(C102,BaseDatos[[#All],[Llave]:[Objetivo Geográfico]],11,0),"No encontrado")="","-",_xlfn.IFNA(VLOOKUP(C102,BaseDatos[[#All],[Llave]:[Objetivo Geográfico]],11,0),"-")))</f>
        <v/>
      </c>
      <c r="I102" s="43" t="str">
        <f>IF(C102="","",IF(_xlfn.IFNA(VLOOKUP(C102,BaseDatos[[#All],[Llave]:[Objetivo Geográfico]],12,0),"No encontrado")="","-",_xlfn.IFNA(VLOOKUP(C102,BaseDatos[[#All],[Llave]:[Objetivo Geográfico]],12,0),"-")))</f>
        <v/>
      </c>
      <c r="J102" s="2" t="str">
        <f>IF(C102="","",IF(_xlfn.IFNA(VLOOKUP(C102,BaseDatos[[#All],[Llave]:[Por Definir4]],14,0),"No encontrado")="","-",_xlfn.IFNA(VLOOKUP(C102,BaseDatos[[#All],[Llave]:[Objetivo Geográfico]],14,0),"-")))</f>
        <v/>
      </c>
      <c r="K102" s="2" t="str">
        <f>IF(C102="","",IF(_xlfn.IFNA(VLOOKUP(C102,BaseDatos[[#All],[Llave]:[Por Definir4]],15,0),"No encontrado")="","-",_xlfn.IFNA(VLOOKUP(C102,BaseDatos[[#All],[Llave]:[Objetivo Geográfico]],15,0),"-")))</f>
        <v/>
      </c>
      <c r="L102" s="2" t="str">
        <f>IF(C102="","",IF(_xlfn.IFNA(VLOOKUP(C102,BaseDatos[[#All],[Llave]:[Por Definir4]],16,0),"No encontrado")="","-",_xlfn.IFNA(VLOOKUP(C102,BaseDatos[[#All],[Llave]:[Objetivo Geográfico]],16,0),"-")))</f>
        <v/>
      </c>
      <c r="M102" s="2" t="str">
        <f>IF(C102="","",IF(_xlfn.IFNA(VLOOKUP(C102,BaseDatos[[#All],[Llave]:[Por Definir4]],17,0),"No encontrado")="","-",_xlfn.IFNA(VLOOKUP(C102,BaseDatos[[#All],[Llave]:[Objetivo Geográfico]],17,0),"-")))</f>
        <v/>
      </c>
    </row>
    <row r="103" spans="1:13" x14ac:dyDescent="0.35">
      <c r="A103" s="44"/>
      <c r="B103" s="46"/>
      <c r="C103" s="44"/>
      <c r="D103" s="46"/>
      <c r="E103" s="43" t="str">
        <f>IF(C103="","",IF(_xlfn.IFNA(VLOOKUP(C103,BaseDatos[[#All],[Llave]:[Objetivo Geográfico]],6,0),"No encontrado")="","-",_xlfn.IFNA(VLOOKUP(C103,BaseDatos[[#All],[Llave]:[Objetivo Geográfico]],6,0),"-")))</f>
        <v/>
      </c>
      <c r="F103" s="45" t="str">
        <f>IF(C103="","",IF(_xlfn.IFNA(VLOOKUP(C103,BaseDatos[[#All],[Llave]:[Por Definir4]],13,0),"No encontrado")="","-",_xlfn.IFNA(VLOOKUP(C103,BaseDatos[[#All],[Llave]:[Por Definir4]],13,0),"-")))</f>
        <v/>
      </c>
      <c r="G103" s="43" t="str">
        <f>IF(C103="","",IF(_xlfn.IFNA(VLOOKUP(C103,BaseDatos[[#All],[Llave]:[Objetivo Geográfico]],2,0),"No disponible en la Base de Datos")="","-",_xlfn.IFNA(VLOOKUP(C103,BaseDatos[[#All],[Llave]:[Objetivo Geográfico]],2,0),"No disponible en la Base de Datos")))</f>
        <v/>
      </c>
      <c r="H103" s="43" t="str">
        <f>IF(C103="","",IF(_xlfn.IFNA(VLOOKUP(C103,BaseDatos[[#All],[Llave]:[Objetivo Geográfico]],11,0),"No encontrado")="","-",_xlfn.IFNA(VLOOKUP(C103,BaseDatos[[#All],[Llave]:[Objetivo Geográfico]],11,0),"-")))</f>
        <v/>
      </c>
      <c r="I103" s="43" t="str">
        <f>IF(C103="","",IF(_xlfn.IFNA(VLOOKUP(C103,BaseDatos[[#All],[Llave]:[Objetivo Geográfico]],12,0),"No encontrado")="","-",_xlfn.IFNA(VLOOKUP(C103,BaseDatos[[#All],[Llave]:[Objetivo Geográfico]],12,0),"-")))</f>
        <v/>
      </c>
      <c r="J103" s="2" t="str">
        <f>IF(C103="","",IF(_xlfn.IFNA(VLOOKUP(C103,BaseDatos[[#All],[Llave]:[Por Definir4]],14,0),"No encontrado")="","-",_xlfn.IFNA(VLOOKUP(C103,BaseDatos[[#All],[Llave]:[Objetivo Geográfico]],14,0),"-")))</f>
        <v/>
      </c>
      <c r="K103" s="2" t="str">
        <f>IF(C103="","",IF(_xlfn.IFNA(VLOOKUP(C103,BaseDatos[[#All],[Llave]:[Por Definir4]],15,0),"No encontrado")="","-",_xlfn.IFNA(VLOOKUP(C103,BaseDatos[[#All],[Llave]:[Objetivo Geográfico]],15,0),"-")))</f>
        <v/>
      </c>
      <c r="L103" s="2" t="str">
        <f>IF(C103="","",IF(_xlfn.IFNA(VLOOKUP(C103,BaseDatos[[#All],[Llave]:[Por Definir4]],16,0),"No encontrado")="","-",_xlfn.IFNA(VLOOKUP(C103,BaseDatos[[#All],[Llave]:[Objetivo Geográfico]],16,0),"-")))</f>
        <v/>
      </c>
      <c r="M103" s="2" t="str">
        <f>IF(C103="","",IF(_xlfn.IFNA(VLOOKUP(C103,BaseDatos[[#All],[Llave]:[Por Definir4]],17,0),"No encontrado")="","-",_xlfn.IFNA(VLOOKUP(C103,BaseDatos[[#All],[Llave]:[Objetivo Geográfico]],17,0),"-")))</f>
        <v/>
      </c>
    </row>
  </sheetData>
  <sheetProtection algorithmName="SHA-512" hashValue="nFL5zKRjq93EBYIUxwEx5RwY3OGolq3FXSR7F8GJADEiQWIlgkYKsHOvfjaLqSfQZhSqRotKaK4m42y4EUnQ4A==" saltValue="hMmFGtGjdum9ptRCj/GBZA==" spinCount="100000" sheet="1" objects="1" scenarios="1" formatColumns="0" formatRows="0"/>
  <conditionalFormatting sqref="G5:G103">
    <cfRule type="containsText" dxfId="57" priority="1" operator="containsText" text="No disponible en la Base de Datos">
      <formula>NOT(ISERROR(SEARCH("No disponible en la Base de Datos",G5)))</formula>
    </cfRule>
  </conditionalFormatting>
  <pageMargins left="0.7" right="0.7" top="0.75" bottom="0.75" header="0.3" footer="0.3"/>
  <drawing r:id="rId1"/>
  <legacyDrawing r:id="rId2"/>
  <controls>
    <mc:AlternateContent xmlns:mc="http://schemas.openxmlformats.org/markup-compatibility/2006">
      <mc:Choice Requires="x14">
        <control shapeId="40961" r:id="rId3" name="TempCombo">
          <controlPr locked="0" defaultSize="0" autoLine="0" r:id="rId4">
            <anchor moveWithCells="1">
              <from>
                <xdr:col>2</xdr:col>
                <xdr:colOff>0</xdr:colOff>
                <xdr:row>5</xdr:row>
                <xdr:rowOff>0</xdr:rowOff>
              </from>
              <to>
                <xdr:col>3</xdr:col>
                <xdr:colOff>63500</xdr:colOff>
                <xdr:row>6</xdr:row>
                <xdr:rowOff>63500</xdr:rowOff>
              </to>
            </anchor>
          </controlPr>
        </control>
      </mc:Choice>
      <mc:Fallback>
        <control shapeId="40961" r:id="rId3" name="TempCombo"/>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E35B98DA-5A11-4A27-8C53-088981AC072C}">
          <x14:formula1>
            <xm:f>Parametros!$B$2:$B$4</xm:f>
          </x14:formula1>
          <xm:sqref>A5:A103</xm:sqref>
        </x14:dataValidation>
        <x14:dataValidation type="list" allowBlank="1" showDropDown="1" showInputMessage="1" showErrorMessage="1" xr:uid="{9EC19367-6658-4A90-838B-B25B18A369CD}">
          <x14:formula1>
            <xm:f>BD!$AH$6:$AH$1001</xm:f>
          </x14:formula1>
          <xm:sqref>C5:C103</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226274-7376-4358-B3E7-F8C0E6709431}">
  <sheetPr codeName="Hoja2"/>
  <dimension ref="A4:M103"/>
  <sheetViews>
    <sheetView showGridLines="0" zoomScale="80" zoomScaleNormal="80" workbookViewId="0"/>
  </sheetViews>
  <sheetFormatPr baseColWidth="10" defaultRowHeight="14.5" x14ac:dyDescent="0.35"/>
  <cols>
    <col min="1" max="1" width="26.6328125" customWidth="1"/>
    <col min="2" max="2" width="29.1796875" customWidth="1"/>
    <col min="3" max="3" width="50.54296875" bestFit="1" customWidth="1"/>
    <col min="6" max="6" width="64.08984375" customWidth="1"/>
    <col min="8" max="8" width="14.08984375" customWidth="1"/>
    <col min="9" max="9" width="13.453125" customWidth="1"/>
    <col min="10" max="13" width="0" hidden="1" customWidth="1"/>
  </cols>
  <sheetData>
    <row r="4" spans="1:13" ht="29" x14ac:dyDescent="0.35">
      <c r="A4" s="33" t="s">
        <v>338</v>
      </c>
      <c r="B4" s="33" t="s">
        <v>35</v>
      </c>
      <c r="C4" s="33" t="str">
        <f>BaseDatos[[#Headers],[Material]]</f>
        <v>Material</v>
      </c>
      <c r="D4" s="33" t="s">
        <v>36</v>
      </c>
      <c r="E4" s="33" t="str">
        <f>BaseDatos[[#Headers],[Unidad]]</f>
        <v>Unidad</v>
      </c>
      <c r="F4" s="33" t="str">
        <f>BaseDatos[[#Headers],[Descripción de Material]]</f>
        <v>Descripción de Material</v>
      </c>
      <c r="G4" s="33" t="s">
        <v>339</v>
      </c>
      <c r="H4" s="33" t="str">
        <f>BaseDatos[[#Headers],[Administrador EPDs]]</f>
        <v>Administrador EPDs</v>
      </c>
      <c r="I4" s="33" t="str">
        <f>BaseDatos[[#Headers],[Objetivo Geográfico]]</f>
        <v>Objetivo Geográfico</v>
      </c>
      <c r="J4" s="33" t="str">
        <f>BaseDatos[[#Headers],[Por Definir]]</f>
        <v>Por Definir</v>
      </c>
      <c r="K4" s="33" t="str">
        <f>BaseDatos[[#Headers],[Por Definir2]]</f>
        <v>Por Definir2</v>
      </c>
      <c r="L4" s="33" t="str">
        <f>BaseDatos[[#Headers],[Por Definir3]]</f>
        <v>Por Definir3</v>
      </c>
      <c r="M4" s="33" t="str">
        <f>BaseDatos[[#Headers],[Por Definir4]]</f>
        <v>Por Definir4</v>
      </c>
    </row>
    <row r="5" spans="1:13" x14ac:dyDescent="0.35">
      <c r="A5" s="44"/>
      <c r="B5" s="46"/>
      <c r="C5" s="44"/>
      <c r="D5" s="46"/>
      <c r="E5" s="43" t="str">
        <f>IF(C5="","",IF(_xlfn.IFNA(VLOOKUP(C5,BaseDatos[[#All],[Llave]:[Objetivo Geográfico]],6,0),"No encontrado")="","-",_xlfn.IFNA(VLOOKUP(C5,BaseDatos[[#All],[Llave]:[Objetivo Geográfico]],6,0),"-")))</f>
        <v/>
      </c>
      <c r="F5" s="45" t="str">
        <f>IF(C5="","",IF(_xlfn.IFNA(VLOOKUP(C5,BaseDatos[[#All],[Llave]:[Por Definir4]],13,0),"No encontrado")="","-",_xlfn.IFNA(VLOOKUP(C5,BaseDatos[[#All],[Llave]:[Por Definir4]],13,0),"-")))</f>
        <v/>
      </c>
      <c r="G5" s="43" t="str">
        <f>IF(C5="","",IF(_xlfn.IFNA(VLOOKUP(C5,BaseDatos[[#All],[Llave]:[Objetivo Geográfico]],2,0),"No disponible en la Base de Datos")="","-",_xlfn.IFNA(VLOOKUP(C5,BaseDatos[[#All],[Llave]:[Objetivo Geográfico]],2,0),"No disponible en la Base de Datos")))</f>
        <v/>
      </c>
      <c r="H5" s="43" t="str">
        <f>IF(C5="","",IF(_xlfn.IFNA(VLOOKUP(C5,BaseDatos[[#All],[Llave]:[Objetivo Geográfico]],11,0),"No encontrado")="","-",_xlfn.IFNA(VLOOKUP(C5,BaseDatos[[#All],[Llave]:[Objetivo Geográfico]],11,0),"-")))</f>
        <v/>
      </c>
      <c r="I5" s="43" t="str">
        <f>IF(C5="","",IF(_xlfn.IFNA(VLOOKUP(C5,BaseDatos[[#All],[Llave]:[Objetivo Geográfico]],12,0),"No encontrado")="","-",_xlfn.IFNA(VLOOKUP(C5,BaseDatos[[#All],[Llave]:[Objetivo Geográfico]],12,0),"-")))</f>
        <v/>
      </c>
      <c r="J5" s="2" t="str">
        <f>IF(C5="","",IF(_xlfn.IFNA(VLOOKUP(C5,BaseDatos[[#All],[Llave]:[Por Definir4]],14,0),"No encontrado")="","-",_xlfn.IFNA(VLOOKUP(C5,BaseDatos[[#All],[Llave]:[Objetivo Geográfico]],14,0),"-")))</f>
        <v/>
      </c>
      <c r="K5" s="2" t="str">
        <f>IF(C5="","",IF(_xlfn.IFNA(VLOOKUP(C5,BaseDatos[[#All],[Llave]:[Por Definir4]],15,0),"No encontrado")="","-",_xlfn.IFNA(VLOOKUP(C5,BaseDatos[[#All],[Llave]:[Objetivo Geográfico]],15,0),"-")))</f>
        <v/>
      </c>
      <c r="L5" s="2" t="str">
        <f>IF(C5="","",IF(_xlfn.IFNA(VLOOKUP(C5,BaseDatos[[#All],[Llave]:[Por Definir4]],16,0),"No encontrado")="","-",_xlfn.IFNA(VLOOKUP(C5,BaseDatos[[#All],[Llave]:[Objetivo Geográfico]],16,0),"-")))</f>
        <v/>
      </c>
      <c r="M5" s="2" t="str">
        <f>IF(C5="","",IF(_xlfn.IFNA(VLOOKUP(C5,BaseDatos[[#All],[Llave]:[Por Definir4]],17,0),"No encontrado")="","-",_xlfn.IFNA(VLOOKUP(C5,BaseDatos[[#All],[Llave]:[Objetivo Geográfico]],17,0),"-")))</f>
        <v/>
      </c>
    </row>
    <row r="6" spans="1:13" x14ac:dyDescent="0.35">
      <c r="A6" s="44"/>
      <c r="B6" s="46"/>
      <c r="C6" s="44"/>
      <c r="D6" s="46"/>
      <c r="E6" s="43" t="str">
        <f>IF(C6="","",IF(_xlfn.IFNA(VLOOKUP(C6,BaseDatos[[#All],[Llave]:[Objetivo Geográfico]],6,0),"No encontrado")="","-",_xlfn.IFNA(VLOOKUP(C6,BaseDatos[[#All],[Llave]:[Objetivo Geográfico]],6,0),"-")))</f>
        <v/>
      </c>
      <c r="F6" s="45" t="str">
        <f>IF(C6="","",IF(_xlfn.IFNA(VLOOKUP(C6,BaseDatos[[#All],[Llave]:[Por Definir4]],13,0),"No encontrado")="","-",_xlfn.IFNA(VLOOKUP(C6,BaseDatos[[#All],[Llave]:[Por Definir4]],13,0),"-")))</f>
        <v/>
      </c>
      <c r="G6" s="43" t="str">
        <f>IF(C6="","",IF(_xlfn.IFNA(VLOOKUP(C6,BaseDatos[[#All],[Llave]:[Objetivo Geográfico]],2,0),"No disponible en la Base de Datos")="","-",_xlfn.IFNA(VLOOKUP(C6,BaseDatos[[#All],[Llave]:[Objetivo Geográfico]],2,0),"No disponible en la Base de Datos")))</f>
        <v/>
      </c>
      <c r="H6" s="43" t="str">
        <f>IF(C6="","",IF(_xlfn.IFNA(VLOOKUP(C6,BaseDatos[[#All],[Llave]:[Objetivo Geográfico]],11,0),"No encontrado")="","-",_xlfn.IFNA(VLOOKUP(C6,BaseDatos[[#All],[Llave]:[Objetivo Geográfico]],11,0),"-")))</f>
        <v/>
      </c>
      <c r="I6" s="43" t="str">
        <f>IF(C6="","",IF(_xlfn.IFNA(VLOOKUP(C6,BaseDatos[[#All],[Llave]:[Objetivo Geográfico]],12,0),"No encontrado")="","-",_xlfn.IFNA(VLOOKUP(C6,BaseDatos[[#All],[Llave]:[Objetivo Geográfico]],12,0),"-")))</f>
        <v/>
      </c>
      <c r="J6" s="2" t="str">
        <f>IF(C6="","",IF(_xlfn.IFNA(VLOOKUP(C6,BaseDatos[[#All],[Llave]:[Por Definir4]],14,0),"No encontrado")="","-",_xlfn.IFNA(VLOOKUP(C6,BaseDatos[[#All],[Llave]:[Objetivo Geográfico]],14,0),"-")))</f>
        <v/>
      </c>
      <c r="K6" s="2" t="str">
        <f>IF(C6="","",IF(_xlfn.IFNA(VLOOKUP(C6,BaseDatos[[#All],[Llave]:[Por Definir4]],15,0),"No encontrado")="","-",_xlfn.IFNA(VLOOKUP(C6,BaseDatos[[#All],[Llave]:[Objetivo Geográfico]],15,0),"-")))</f>
        <v/>
      </c>
      <c r="L6" s="2" t="str">
        <f>IF(C6="","",IF(_xlfn.IFNA(VLOOKUP(C6,BaseDatos[[#All],[Llave]:[Por Definir4]],16,0),"No encontrado")="","-",_xlfn.IFNA(VLOOKUP(C6,BaseDatos[[#All],[Llave]:[Objetivo Geográfico]],16,0),"-")))</f>
        <v/>
      </c>
      <c r="M6" s="2" t="str">
        <f>IF(C6="","",IF(_xlfn.IFNA(VLOOKUP(C6,BaseDatos[[#All],[Llave]:[Por Definir4]],17,0),"No encontrado")="","-",_xlfn.IFNA(VLOOKUP(C6,BaseDatos[[#All],[Llave]:[Objetivo Geográfico]],17,0),"-")))</f>
        <v/>
      </c>
    </row>
    <row r="7" spans="1:13" x14ac:dyDescent="0.35">
      <c r="A7" s="44"/>
      <c r="B7" s="46"/>
      <c r="C7" s="44"/>
      <c r="D7" s="46"/>
      <c r="E7" s="43" t="str">
        <f>IF(C7="","",IF(_xlfn.IFNA(VLOOKUP(C7,BaseDatos[[#All],[Llave]:[Objetivo Geográfico]],6,0),"No encontrado")="","-",_xlfn.IFNA(VLOOKUP(C7,BaseDatos[[#All],[Llave]:[Objetivo Geográfico]],6,0),"-")))</f>
        <v/>
      </c>
      <c r="F7" s="45" t="str">
        <f>IF(C7="","",IF(_xlfn.IFNA(VLOOKUP(C7,BaseDatos[[#All],[Llave]:[Por Definir4]],13,0),"No encontrado")="","-",_xlfn.IFNA(VLOOKUP(C7,BaseDatos[[#All],[Llave]:[Por Definir4]],13,0),"-")))</f>
        <v/>
      </c>
      <c r="G7" s="43" t="str">
        <f>IF(C7="","",IF(_xlfn.IFNA(VLOOKUP(C7,BaseDatos[[#All],[Llave]:[Objetivo Geográfico]],2,0),"No disponible en la Base de Datos")="","-",_xlfn.IFNA(VLOOKUP(C7,BaseDatos[[#All],[Llave]:[Objetivo Geográfico]],2,0),"No disponible en la Base de Datos")))</f>
        <v/>
      </c>
      <c r="H7" s="43" t="str">
        <f>IF(C7="","",IF(_xlfn.IFNA(VLOOKUP(C7,BaseDatos[[#All],[Llave]:[Objetivo Geográfico]],11,0),"No encontrado")="","-",_xlfn.IFNA(VLOOKUP(C7,BaseDatos[[#All],[Llave]:[Objetivo Geográfico]],11,0),"-")))</f>
        <v/>
      </c>
      <c r="I7" s="43" t="str">
        <f>IF(C7="","",IF(_xlfn.IFNA(VLOOKUP(C7,BaseDatos[[#All],[Llave]:[Objetivo Geográfico]],12,0),"No encontrado")="","-",_xlfn.IFNA(VLOOKUP(C7,BaseDatos[[#All],[Llave]:[Objetivo Geográfico]],12,0),"-")))</f>
        <v/>
      </c>
      <c r="J7" s="2" t="str">
        <f>IF(C7="","",IF(_xlfn.IFNA(VLOOKUP(C7,BaseDatos[[#All],[Llave]:[Por Definir4]],14,0),"No encontrado")="","-",_xlfn.IFNA(VLOOKUP(C7,BaseDatos[[#All],[Llave]:[Objetivo Geográfico]],14,0),"-")))</f>
        <v/>
      </c>
      <c r="K7" s="2" t="str">
        <f>IF(C7="","",IF(_xlfn.IFNA(VLOOKUP(C7,BaseDatos[[#All],[Llave]:[Por Definir4]],15,0),"No encontrado")="","-",_xlfn.IFNA(VLOOKUP(C7,BaseDatos[[#All],[Llave]:[Objetivo Geográfico]],15,0),"-")))</f>
        <v/>
      </c>
      <c r="L7" s="2" t="str">
        <f>IF(C7="","",IF(_xlfn.IFNA(VLOOKUP(C7,BaseDatos[[#All],[Llave]:[Por Definir4]],16,0),"No encontrado")="","-",_xlfn.IFNA(VLOOKUP(C7,BaseDatos[[#All],[Llave]:[Objetivo Geográfico]],16,0),"-")))</f>
        <v/>
      </c>
      <c r="M7" s="2" t="str">
        <f>IF(C7="","",IF(_xlfn.IFNA(VLOOKUP(C7,BaseDatos[[#All],[Llave]:[Por Definir4]],17,0),"No encontrado")="","-",_xlfn.IFNA(VLOOKUP(C7,BaseDatos[[#All],[Llave]:[Objetivo Geográfico]],17,0),"-")))</f>
        <v/>
      </c>
    </row>
    <row r="8" spans="1:13" x14ac:dyDescent="0.35">
      <c r="A8" s="44"/>
      <c r="B8" s="46"/>
      <c r="C8" s="44"/>
      <c r="D8" s="46"/>
      <c r="E8" s="43" t="str">
        <f>IF(C8="","",IF(_xlfn.IFNA(VLOOKUP(C8,BaseDatos[[#All],[Llave]:[Objetivo Geográfico]],6,0),"No encontrado")="","-",_xlfn.IFNA(VLOOKUP(C8,BaseDatos[[#All],[Llave]:[Objetivo Geográfico]],6,0),"-")))</f>
        <v/>
      </c>
      <c r="F8" s="45" t="str">
        <f>IF(C8="","",IF(_xlfn.IFNA(VLOOKUP(C8,BaseDatos[[#All],[Llave]:[Por Definir4]],13,0),"No encontrado")="","-",_xlfn.IFNA(VLOOKUP(C8,BaseDatos[[#All],[Llave]:[Por Definir4]],13,0),"-")))</f>
        <v/>
      </c>
      <c r="G8" s="43" t="str">
        <f>IF(C8="","",IF(_xlfn.IFNA(VLOOKUP(C8,BaseDatos[[#All],[Llave]:[Objetivo Geográfico]],2,0),"No disponible en la Base de Datos")="","-",_xlfn.IFNA(VLOOKUP(C8,BaseDatos[[#All],[Llave]:[Objetivo Geográfico]],2,0),"No disponible en la Base de Datos")))</f>
        <v/>
      </c>
      <c r="H8" s="43" t="str">
        <f>IF(C8="","",IF(_xlfn.IFNA(VLOOKUP(C8,BaseDatos[[#All],[Llave]:[Objetivo Geográfico]],11,0),"No encontrado")="","-",_xlfn.IFNA(VLOOKUP(C8,BaseDatos[[#All],[Llave]:[Objetivo Geográfico]],11,0),"-")))</f>
        <v/>
      </c>
      <c r="I8" s="43" t="str">
        <f>IF(C8="","",IF(_xlfn.IFNA(VLOOKUP(C8,BaseDatos[[#All],[Llave]:[Objetivo Geográfico]],12,0),"No encontrado")="","-",_xlfn.IFNA(VLOOKUP(C8,BaseDatos[[#All],[Llave]:[Objetivo Geográfico]],12,0),"-")))</f>
        <v/>
      </c>
      <c r="J8" s="2" t="str">
        <f>IF(C8="","",IF(_xlfn.IFNA(VLOOKUP(C8,BaseDatos[[#All],[Llave]:[Por Definir4]],14,0),"No encontrado")="","-",_xlfn.IFNA(VLOOKUP(C8,BaseDatos[[#All],[Llave]:[Objetivo Geográfico]],14,0),"-")))</f>
        <v/>
      </c>
      <c r="K8" s="2" t="str">
        <f>IF(C8="","",IF(_xlfn.IFNA(VLOOKUP(C8,BaseDatos[[#All],[Llave]:[Por Definir4]],15,0),"No encontrado")="","-",_xlfn.IFNA(VLOOKUP(C8,BaseDatos[[#All],[Llave]:[Objetivo Geográfico]],15,0),"-")))</f>
        <v/>
      </c>
      <c r="L8" s="2" t="str">
        <f>IF(C8="","",IF(_xlfn.IFNA(VLOOKUP(C8,BaseDatos[[#All],[Llave]:[Por Definir4]],16,0),"No encontrado")="","-",_xlfn.IFNA(VLOOKUP(C8,BaseDatos[[#All],[Llave]:[Objetivo Geográfico]],16,0),"-")))</f>
        <v/>
      </c>
      <c r="M8" s="2" t="str">
        <f>IF(C8="","",IF(_xlfn.IFNA(VLOOKUP(C8,BaseDatos[[#All],[Llave]:[Por Definir4]],17,0),"No encontrado")="","-",_xlfn.IFNA(VLOOKUP(C8,BaseDatos[[#All],[Llave]:[Objetivo Geográfico]],17,0),"-")))</f>
        <v/>
      </c>
    </row>
    <row r="9" spans="1:13" x14ac:dyDescent="0.35">
      <c r="A9" s="44"/>
      <c r="B9" s="46"/>
      <c r="C9" s="44"/>
      <c r="D9" s="46"/>
      <c r="E9" s="43" t="str">
        <f>IF(C9="","",IF(_xlfn.IFNA(VLOOKUP(C9,BaseDatos[[#All],[Llave]:[Objetivo Geográfico]],6,0),"No encontrado")="","-",_xlfn.IFNA(VLOOKUP(C9,BaseDatos[[#All],[Llave]:[Objetivo Geográfico]],6,0),"-")))</f>
        <v/>
      </c>
      <c r="F9" s="45" t="str">
        <f>IF(C9="","",IF(_xlfn.IFNA(VLOOKUP(C9,BaseDatos[[#All],[Llave]:[Por Definir4]],13,0),"No encontrado")="","-",_xlfn.IFNA(VLOOKUP(C9,BaseDatos[[#All],[Llave]:[Por Definir4]],13,0),"-")))</f>
        <v/>
      </c>
      <c r="G9" s="43" t="str">
        <f>IF(C9="","",IF(_xlfn.IFNA(VLOOKUP(C9,BaseDatos[[#All],[Llave]:[Objetivo Geográfico]],2,0),"No disponible en la Base de Datos")="","-",_xlfn.IFNA(VLOOKUP(C9,BaseDatos[[#All],[Llave]:[Objetivo Geográfico]],2,0),"No disponible en la Base de Datos")))</f>
        <v/>
      </c>
      <c r="H9" s="43" t="str">
        <f>IF(C9="","",IF(_xlfn.IFNA(VLOOKUP(C9,BaseDatos[[#All],[Llave]:[Objetivo Geográfico]],11,0),"No encontrado")="","-",_xlfn.IFNA(VLOOKUP(C9,BaseDatos[[#All],[Llave]:[Objetivo Geográfico]],11,0),"-")))</f>
        <v/>
      </c>
      <c r="I9" s="43" t="str">
        <f>IF(C9="","",IF(_xlfn.IFNA(VLOOKUP(C9,BaseDatos[[#All],[Llave]:[Objetivo Geográfico]],12,0),"No encontrado")="","-",_xlfn.IFNA(VLOOKUP(C9,BaseDatos[[#All],[Llave]:[Objetivo Geográfico]],12,0),"-")))</f>
        <v/>
      </c>
      <c r="J9" s="2" t="str">
        <f>IF(C9="","",IF(_xlfn.IFNA(VLOOKUP(C9,BaseDatos[[#All],[Llave]:[Por Definir4]],14,0),"No encontrado")="","-",_xlfn.IFNA(VLOOKUP(C9,BaseDatos[[#All],[Llave]:[Objetivo Geográfico]],14,0),"-")))</f>
        <v/>
      </c>
      <c r="K9" s="2" t="str">
        <f>IF(C9="","",IF(_xlfn.IFNA(VLOOKUP(C9,BaseDatos[[#All],[Llave]:[Por Definir4]],15,0),"No encontrado")="","-",_xlfn.IFNA(VLOOKUP(C9,BaseDatos[[#All],[Llave]:[Objetivo Geográfico]],15,0),"-")))</f>
        <v/>
      </c>
      <c r="L9" s="2" t="str">
        <f>IF(C9="","",IF(_xlfn.IFNA(VLOOKUP(C9,BaseDatos[[#All],[Llave]:[Por Definir4]],16,0),"No encontrado")="","-",_xlfn.IFNA(VLOOKUP(C9,BaseDatos[[#All],[Llave]:[Objetivo Geográfico]],16,0),"-")))</f>
        <v/>
      </c>
      <c r="M9" s="2" t="str">
        <f>IF(C9="","",IF(_xlfn.IFNA(VLOOKUP(C9,BaseDatos[[#All],[Llave]:[Por Definir4]],17,0),"No encontrado")="","-",_xlfn.IFNA(VLOOKUP(C9,BaseDatos[[#All],[Llave]:[Objetivo Geográfico]],17,0),"-")))</f>
        <v/>
      </c>
    </row>
    <row r="10" spans="1:13" x14ac:dyDescent="0.35">
      <c r="A10" s="44"/>
      <c r="B10" s="46"/>
      <c r="C10" s="44"/>
      <c r="D10" s="46"/>
      <c r="E10" s="43" t="str">
        <f>IF(C10="","",IF(_xlfn.IFNA(VLOOKUP(C10,BaseDatos[[#All],[Llave]:[Objetivo Geográfico]],6,0),"No encontrado")="","-",_xlfn.IFNA(VLOOKUP(C10,BaseDatos[[#All],[Llave]:[Objetivo Geográfico]],6,0),"-")))</f>
        <v/>
      </c>
      <c r="F10" s="45" t="str">
        <f>IF(C10="","",IF(_xlfn.IFNA(VLOOKUP(C10,BaseDatos[[#All],[Llave]:[Por Definir4]],13,0),"No encontrado")="","-",_xlfn.IFNA(VLOOKUP(C10,BaseDatos[[#All],[Llave]:[Por Definir4]],13,0),"-")))</f>
        <v/>
      </c>
      <c r="G10" s="43" t="str">
        <f>IF(C10="","",IF(_xlfn.IFNA(VLOOKUP(C10,BaseDatos[[#All],[Llave]:[Objetivo Geográfico]],2,0),"No disponible en la Base de Datos")="","-",_xlfn.IFNA(VLOOKUP(C10,BaseDatos[[#All],[Llave]:[Objetivo Geográfico]],2,0),"No disponible en la Base de Datos")))</f>
        <v/>
      </c>
      <c r="H10" s="43" t="str">
        <f>IF(C10="","",IF(_xlfn.IFNA(VLOOKUP(C10,BaseDatos[[#All],[Llave]:[Objetivo Geográfico]],11,0),"No encontrado")="","-",_xlfn.IFNA(VLOOKUP(C10,BaseDatos[[#All],[Llave]:[Objetivo Geográfico]],11,0),"-")))</f>
        <v/>
      </c>
      <c r="I10" s="43" t="str">
        <f>IF(C10="","",IF(_xlfn.IFNA(VLOOKUP(C10,BaseDatos[[#All],[Llave]:[Objetivo Geográfico]],12,0),"No encontrado")="","-",_xlfn.IFNA(VLOOKUP(C10,BaseDatos[[#All],[Llave]:[Objetivo Geográfico]],12,0),"-")))</f>
        <v/>
      </c>
      <c r="J10" s="2" t="str">
        <f>IF(C10="","",IF(_xlfn.IFNA(VLOOKUP(C10,BaseDatos[[#All],[Llave]:[Por Definir4]],14,0),"No encontrado")="","-",_xlfn.IFNA(VLOOKUP(C10,BaseDatos[[#All],[Llave]:[Objetivo Geográfico]],14,0),"-")))</f>
        <v/>
      </c>
      <c r="K10" s="2" t="str">
        <f>IF(C10="","",IF(_xlfn.IFNA(VLOOKUP(C10,BaseDatos[[#All],[Llave]:[Por Definir4]],15,0),"No encontrado")="","-",_xlfn.IFNA(VLOOKUP(C10,BaseDatos[[#All],[Llave]:[Objetivo Geográfico]],15,0),"-")))</f>
        <v/>
      </c>
      <c r="L10" s="2" t="str">
        <f>IF(C10="","",IF(_xlfn.IFNA(VLOOKUP(C10,BaseDatos[[#All],[Llave]:[Por Definir4]],16,0),"No encontrado")="","-",_xlfn.IFNA(VLOOKUP(C10,BaseDatos[[#All],[Llave]:[Objetivo Geográfico]],16,0),"-")))</f>
        <v/>
      </c>
      <c r="M10" s="2" t="str">
        <f>IF(C10="","",IF(_xlfn.IFNA(VLOOKUP(C10,BaseDatos[[#All],[Llave]:[Por Definir4]],17,0),"No encontrado")="","-",_xlfn.IFNA(VLOOKUP(C10,BaseDatos[[#All],[Llave]:[Objetivo Geográfico]],17,0),"-")))</f>
        <v/>
      </c>
    </row>
    <row r="11" spans="1:13" x14ac:dyDescent="0.35">
      <c r="A11" s="44"/>
      <c r="B11" s="46"/>
      <c r="C11" s="44"/>
      <c r="D11" s="46"/>
      <c r="E11" s="43" t="str">
        <f>IF(C11="","",IF(_xlfn.IFNA(VLOOKUP(C11,BaseDatos[[#All],[Llave]:[Objetivo Geográfico]],6,0),"No encontrado")="","-",_xlfn.IFNA(VLOOKUP(C11,BaseDatos[[#All],[Llave]:[Objetivo Geográfico]],6,0),"-")))</f>
        <v/>
      </c>
      <c r="F11" s="45" t="str">
        <f>IF(C11="","",IF(_xlfn.IFNA(VLOOKUP(C11,BaseDatos[[#All],[Llave]:[Por Definir4]],13,0),"No encontrado")="","-",_xlfn.IFNA(VLOOKUP(C11,BaseDatos[[#All],[Llave]:[Por Definir4]],13,0),"-")))</f>
        <v/>
      </c>
      <c r="G11" s="43" t="str">
        <f>IF(C11="","",IF(_xlfn.IFNA(VLOOKUP(C11,BaseDatos[[#All],[Llave]:[Objetivo Geográfico]],2,0),"No disponible en la Base de Datos")="","-",_xlfn.IFNA(VLOOKUP(C11,BaseDatos[[#All],[Llave]:[Objetivo Geográfico]],2,0),"No disponible en la Base de Datos")))</f>
        <v/>
      </c>
      <c r="H11" s="43" t="str">
        <f>IF(C11="","",IF(_xlfn.IFNA(VLOOKUP(C11,BaseDatos[[#All],[Llave]:[Objetivo Geográfico]],11,0),"No encontrado")="","-",_xlfn.IFNA(VLOOKUP(C11,BaseDatos[[#All],[Llave]:[Objetivo Geográfico]],11,0),"-")))</f>
        <v/>
      </c>
      <c r="I11" s="43" t="str">
        <f>IF(C11="","",IF(_xlfn.IFNA(VLOOKUP(C11,BaseDatos[[#All],[Llave]:[Objetivo Geográfico]],12,0),"No encontrado")="","-",_xlfn.IFNA(VLOOKUP(C11,BaseDatos[[#All],[Llave]:[Objetivo Geográfico]],12,0),"-")))</f>
        <v/>
      </c>
      <c r="J11" s="2" t="str">
        <f>IF(C11="","",IF(_xlfn.IFNA(VLOOKUP(C11,BaseDatos[[#All],[Llave]:[Por Definir4]],14,0),"No encontrado")="","-",_xlfn.IFNA(VLOOKUP(C11,BaseDatos[[#All],[Llave]:[Objetivo Geográfico]],14,0),"-")))</f>
        <v/>
      </c>
      <c r="K11" s="2" t="str">
        <f>IF(C11="","",IF(_xlfn.IFNA(VLOOKUP(C11,BaseDatos[[#All],[Llave]:[Por Definir4]],15,0),"No encontrado")="","-",_xlfn.IFNA(VLOOKUP(C11,BaseDatos[[#All],[Llave]:[Objetivo Geográfico]],15,0),"-")))</f>
        <v/>
      </c>
      <c r="L11" s="2" t="str">
        <f>IF(C11="","",IF(_xlfn.IFNA(VLOOKUP(C11,BaseDatos[[#All],[Llave]:[Por Definir4]],16,0),"No encontrado")="","-",_xlfn.IFNA(VLOOKUP(C11,BaseDatos[[#All],[Llave]:[Objetivo Geográfico]],16,0),"-")))</f>
        <v/>
      </c>
      <c r="M11" s="2" t="str">
        <f>IF(C11="","",IF(_xlfn.IFNA(VLOOKUP(C11,BaseDatos[[#All],[Llave]:[Por Definir4]],17,0),"No encontrado")="","-",_xlfn.IFNA(VLOOKUP(C11,BaseDatos[[#All],[Llave]:[Objetivo Geográfico]],17,0),"-")))</f>
        <v/>
      </c>
    </row>
    <row r="12" spans="1:13" x14ac:dyDescent="0.35">
      <c r="A12" s="44"/>
      <c r="B12" s="46"/>
      <c r="C12" s="44"/>
      <c r="D12" s="46"/>
      <c r="E12" s="43" t="str">
        <f>IF(C12="","",IF(_xlfn.IFNA(VLOOKUP(C12,BaseDatos[[#All],[Llave]:[Objetivo Geográfico]],6,0),"No encontrado")="","-",_xlfn.IFNA(VLOOKUP(C12,BaseDatos[[#All],[Llave]:[Objetivo Geográfico]],6,0),"-")))</f>
        <v/>
      </c>
      <c r="F12" s="45" t="str">
        <f>IF(C12="","",IF(_xlfn.IFNA(VLOOKUP(C12,BaseDatos[[#All],[Llave]:[Por Definir4]],13,0),"No encontrado")="","-",_xlfn.IFNA(VLOOKUP(C12,BaseDatos[[#All],[Llave]:[Por Definir4]],13,0),"-")))</f>
        <v/>
      </c>
      <c r="G12" s="43" t="str">
        <f>IF(C12="","",IF(_xlfn.IFNA(VLOOKUP(C12,BaseDatos[[#All],[Llave]:[Objetivo Geográfico]],2,0),"No disponible en la Base de Datos")="","-",_xlfn.IFNA(VLOOKUP(C12,BaseDatos[[#All],[Llave]:[Objetivo Geográfico]],2,0),"No disponible en la Base de Datos")))</f>
        <v/>
      </c>
      <c r="H12" s="43" t="str">
        <f>IF(C12="","",IF(_xlfn.IFNA(VLOOKUP(C12,BaseDatos[[#All],[Llave]:[Objetivo Geográfico]],11,0),"No encontrado")="","-",_xlfn.IFNA(VLOOKUP(C12,BaseDatos[[#All],[Llave]:[Objetivo Geográfico]],11,0),"-")))</f>
        <v/>
      </c>
      <c r="I12" s="43" t="str">
        <f>IF(C12="","",IF(_xlfn.IFNA(VLOOKUP(C12,BaseDatos[[#All],[Llave]:[Objetivo Geográfico]],12,0),"No encontrado")="","-",_xlfn.IFNA(VLOOKUP(C12,BaseDatos[[#All],[Llave]:[Objetivo Geográfico]],12,0),"-")))</f>
        <v/>
      </c>
      <c r="J12" s="2" t="str">
        <f>IF(C12="","",IF(_xlfn.IFNA(VLOOKUP(C12,BaseDatos[[#All],[Llave]:[Por Definir4]],14,0),"No encontrado")="","-",_xlfn.IFNA(VLOOKUP(C12,BaseDatos[[#All],[Llave]:[Objetivo Geográfico]],14,0),"-")))</f>
        <v/>
      </c>
      <c r="K12" s="2" t="str">
        <f>IF(C12="","",IF(_xlfn.IFNA(VLOOKUP(C12,BaseDatos[[#All],[Llave]:[Por Definir4]],15,0),"No encontrado")="","-",_xlfn.IFNA(VLOOKUP(C12,BaseDatos[[#All],[Llave]:[Objetivo Geográfico]],15,0),"-")))</f>
        <v/>
      </c>
      <c r="L12" s="2" t="str">
        <f>IF(C12="","",IF(_xlfn.IFNA(VLOOKUP(C12,BaseDatos[[#All],[Llave]:[Por Definir4]],16,0),"No encontrado")="","-",_xlfn.IFNA(VLOOKUP(C12,BaseDatos[[#All],[Llave]:[Objetivo Geográfico]],16,0),"-")))</f>
        <v/>
      </c>
      <c r="M12" s="2" t="str">
        <f>IF(C12="","",IF(_xlfn.IFNA(VLOOKUP(C12,BaseDatos[[#All],[Llave]:[Por Definir4]],17,0),"No encontrado")="","-",_xlfn.IFNA(VLOOKUP(C12,BaseDatos[[#All],[Llave]:[Objetivo Geográfico]],17,0),"-")))</f>
        <v/>
      </c>
    </row>
    <row r="13" spans="1:13" x14ac:dyDescent="0.35">
      <c r="A13" s="44"/>
      <c r="B13" s="46"/>
      <c r="C13" s="44"/>
      <c r="D13" s="46"/>
      <c r="E13" s="43" t="str">
        <f>IF(C13="","",IF(_xlfn.IFNA(VLOOKUP(C13,BaseDatos[[#All],[Llave]:[Objetivo Geográfico]],6,0),"No encontrado")="","-",_xlfn.IFNA(VLOOKUP(C13,BaseDatos[[#All],[Llave]:[Objetivo Geográfico]],6,0),"-")))</f>
        <v/>
      </c>
      <c r="F13" s="45" t="str">
        <f>IF(C13="","",IF(_xlfn.IFNA(VLOOKUP(C13,BaseDatos[[#All],[Llave]:[Por Definir4]],13,0),"No encontrado")="","-",_xlfn.IFNA(VLOOKUP(C13,BaseDatos[[#All],[Llave]:[Por Definir4]],13,0),"-")))</f>
        <v/>
      </c>
      <c r="G13" s="43" t="str">
        <f>IF(C13="","",IF(_xlfn.IFNA(VLOOKUP(C13,BaseDatos[[#All],[Llave]:[Objetivo Geográfico]],2,0),"No disponible en la Base de Datos")="","-",_xlfn.IFNA(VLOOKUP(C13,BaseDatos[[#All],[Llave]:[Objetivo Geográfico]],2,0),"No disponible en la Base de Datos")))</f>
        <v/>
      </c>
      <c r="H13" s="43" t="str">
        <f>IF(C13="","",IF(_xlfn.IFNA(VLOOKUP(C13,BaseDatos[[#All],[Llave]:[Objetivo Geográfico]],11,0),"No encontrado")="","-",_xlfn.IFNA(VLOOKUP(C13,BaseDatos[[#All],[Llave]:[Objetivo Geográfico]],11,0),"-")))</f>
        <v/>
      </c>
      <c r="I13" s="43" t="str">
        <f>IF(C13="","",IF(_xlfn.IFNA(VLOOKUP(C13,BaseDatos[[#All],[Llave]:[Objetivo Geográfico]],12,0),"No encontrado")="","-",_xlfn.IFNA(VLOOKUP(C13,BaseDatos[[#All],[Llave]:[Objetivo Geográfico]],12,0),"-")))</f>
        <v/>
      </c>
      <c r="J13" s="2" t="str">
        <f>IF(C13="","",IF(_xlfn.IFNA(VLOOKUP(C13,BaseDatos[[#All],[Llave]:[Por Definir4]],14,0),"No encontrado")="","-",_xlfn.IFNA(VLOOKUP(C13,BaseDatos[[#All],[Llave]:[Objetivo Geográfico]],14,0),"-")))</f>
        <v/>
      </c>
      <c r="K13" s="2" t="str">
        <f>IF(C13="","",IF(_xlfn.IFNA(VLOOKUP(C13,BaseDatos[[#All],[Llave]:[Por Definir4]],15,0),"No encontrado")="","-",_xlfn.IFNA(VLOOKUP(C13,BaseDatos[[#All],[Llave]:[Objetivo Geográfico]],15,0),"-")))</f>
        <v/>
      </c>
      <c r="L13" s="2" t="str">
        <f>IF(C13="","",IF(_xlfn.IFNA(VLOOKUP(C13,BaseDatos[[#All],[Llave]:[Por Definir4]],16,0),"No encontrado")="","-",_xlfn.IFNA(VLOOKUP(C13,BaseDatos[[#All],[Llave]:[Objetivo Geográfico]],16,0),"-")))</f>
        <v/>
      </c>
      <c r="M13" s="2" t="str">
        <f>IF(C13="","",IF(_xlfn.IFNA(VLOOKUP(C13,BaseDatos[[#All],[Llave]:[Por Definir4]],17,0),"No encontrado")="","-",_xlfn.IFNA(VLOOKUP(C13,BaseDatos[[#All],[Llave]:[Objetivo Geográfico]],17,0),"-")))</f>
        <v/>
      </c>
    </row>
    <row r="14" spans="1:13" x14ac:dyDescent="0.35">
      <c r="A14" s="44"/>
      <c r="B14" s="46"/>
      <c r="C14" s="44"/>
      <c r="D14" s="46"/>
      <c r="E14" s="43" t="str">
        <f>IF(C14="","",IF(_xlfn.IFNA(VLOOKUP(C14,BaseDatos[[#All],[Llave]:[Objetivo Geográfico]],6,0),"No encontrado")="","-",_xlfn.IFNA(VLOOKUP(C14,BaseDatos[[#All],[Llave]:[Objetivo Geográfico]],6,0),"-")))</f>
        <v/>
      </c>
      <c r="F14" s="45" t="str">
        <f>IF(C14="","",IF(_xlfn.IFNA(VLOOKUP(C14,BaseDatos[[#All],[Llave]:[Por Definir4]],13,0),"No encontrado")="","-",_xlfn.IFNA(VLOOKUP(C14,BaseDatos[[#All],[Llave]:[Por Definir4]],13,0),"-")))</f>
        <v/>
      </c>
      <c r="G14" s="43" t="str">
        <f>IF(C14="","",IF(_xlfn.IFNA(VLOOKUP(C14,BaseDatos[[#All],[Llave]:[Objetivo Geográfico]],2,0),"No disponible en la Base de Datos")="","-",_xlfn.IFNA(VLOOKUP(C14,BaseDatos[[#All],[Llave]:[Objetivo Geográfico]],2,0),"No disponible en la Base de Datos")))</f>
        <v/>
      </c>
      <c r="H14" s="43" t="str">
        <f>IF(C14="","",IF(_xlfn.IFNA(VLOOKUP(C14,BaseDatos[[#All],[Llave]:[Objetivo Geográfico]],11,0),"No encontrado")="","-",_xlfn.IFNA(VLOOKUP(C14,BaseDatos[[#All],[Llave]:[Objetivo Geográfico]],11,0),"-")))</f>
        <v/>
      </c>
      <c r="I14" s="43" t="str">
        <f>IF(C14="","",IF(_xlfn.IFNA(VLOOKUP(C14,BaseDatos[[#All],[Llave]:[Objetivo Geográfico]],12,0),"No encontrado")="","-",_xlfn.IFNA(VLOOKUP(C14,BaseDatos[[#All],[Llave]:[Objetivo Geográfico]],12,0),"-")))</f>
        <v/>
      </c>
      <c r="J14" s="2" t="str">
        <f>IF(C14="","",IF(_xlfn.IFNA(VLOOKUP(C14,BaseDatos[[#All],[Llave]:[Por Definir4]],14,0),"No encontrado")="","-",_xlfn.IFNA(VLOOKUP(C14,BaseDatos[[#All],[Llave]:[Objetivo Geográfico]],14,0),"-")))</f>
        <v/>
      </c>
      <c r="K14" s="2" t="str">
        <f>IF(C14="","",IF(_xlfn.IFNA(VLOOKUP(C14,BaseDatos[[#All],[Llave]:[Por Definir4]],15,0),"No encontrado")="","-",_xlfn.IFNA(VLOOKUP(C14,BaseDatos[[#All],[Llave]:[Objetivo Geográfico]],15,0),"-")))</f>
        <v/>
      </c>
      <c r="L14" s="2" t="str">
        <f>IF(C14="","",IF(_xlfn.IFNA(VLOOKUP(C14,BaseDatos[[#All],[Llave]:[Por Definir4]],16,0),"No encontrado")="","-",_xlfn.IFNA(VLOOKUP(C14,BaseDatos[[#All],[Llave]:[Objetivo Geográfico]],16,0),"-")))</f>
        <v/>
      </c>
      <c r="M14" s="2" t="str">
        <f>IF(C14="","",IF(_xlfn.IFNA(VLOOKUP(C14,BaseDatos[[#All],[Llave]:[Por Definir4]],17,0),"No encontrado")="","-",_xlfn.IFNA(VLOOKUP(C14,BaseDatos[[#All],[Llave]:[Objetivo Geográfico]],17,0),"-")))</f>
        <v/>
      </c>
    </row>
    <row r="15" spans="1:13" x14ac:dyDescent="0.35">
      <c r="A15" s="44"/>
      <c r="B15" s="46"/>
      <c r="C15" s="44"/>
      <c r="D15" s="46"/>
      <c r="E15" s="43" t="str">
        <f>IF(C15="","",IF(_xlfn.IFNA(VLOOKUP(C15,BaseDatos[[#All],[Llave]:[Objetivo Geográfico]],6,0),"No encontrado")="","-",_xlfn.IFNA(VLOOKUP(C15,BaseDatos[[#All],[Llave]:[Objetivo Geográfico]],6,0),"-")))</f>
        <v/>
      </c>
      <c r="F15" s="45" t="str">
        <f>IF(C15="","",IF(_xlfn.IFNA(VLOOKUP(C15,BaseDatos[[#All],[Llave]:[Por Definir4]],13,0),"No encontrado")="","-",_xlfn.IFNA(VLOOKUP(C15,BaseDatos[[#All],[Llave]:[Por Definir4]],13,0),"-")))</f>
        <v/>
      </c>
      <c r="G15" s="43" t="str">
        <f>IF(C15="","",IF(_xlfn.IFNA(VLOOKUP(C15,BaseDatos[[#All],[Llave]:[Objetivo Geográfico]],2,0),"No disponible en la Base de Datos")="","-",_xlfn.IFNA(VLOOKUP(C15,BaseDatos[[#All],[Llave]:[Objetivo Geográfico]],2,0),"No disponible en la Base de Datos")))</f>
        <v/>
      </c>
      <c r="H15" s="43" t="str">
        <f>IF(C15="","",IF(_xlfn.IFNA(VLOOKUP(C15,BaseDatos[[#All],[Llave]:[Objetivo Geográfico]],11,0),"No encontrado")="","-",_xlfn.IFNA(VLOOKUP(C15,BaseDatos[[#All],[Llave]:[Objetivo Geográfico]],11,0),"-")))</f>
        <v/>
      </c>
      <c r="I15" s="43" t="str">
        <f>IF(C15="","",IF(_xlfn.IFNA(VLOOKUP(C15,BaseDatos[[#All],[Llave]:[Objetivo Geográfico]],12,0),"No encontrado")="","-",_xlfn.IFNA(VLOOKUP(C15,BaseDatos[[#All],[Llave]:[Objetivo Geográfico]],12,0),"-")))</f>
        <v/>
      </c>
      <c r="J15" s="2" t="str">
        <f>IF(C15="","",IF(_xlfn.IFNA(VLOOKUP(C15,BaseDatos[[#All],[Llave]:[Por Definir4]],14,0),"No encontrado")="","-",_xlfn.IFNA(VLOOKUP(C15,BaseDatos[[#All],[Llave]:[Objetivo Geográfico]],14,0),"-")))</f>
        <v/>
      </c>
      <c r="K15" s="2" t="str">
        <f>IF(C15="","",IF(_xlfn.IFNA(VLOOKUP(C15,BaseDatos[[#All],[Llave]:[Por Definir4]],15,0),"No encontrado")="","-",_xlfn.IFNA(VLOOKUP(C15,BaseDatos[[#All],[Llave]:[Objetivo Geográfico]],15,0),"-")))</f>
        <v/>
      </c>
      <c r="L15" s="2" t="str">
        <f>IF(C15="","",IF(_xlfn.IFNA(VLOOKUP(C15,BaseDatos[[#All],[Llave]:[Por Definir4]],16,0),"No encontrado")="","-",_xlfn.IFNA(VLOOKUP(C15,BaseDatos[[#All],[Llave]:[Objetivo Geográfico]],16,0),"-")))</f>
        <v/>
      </c>
      <c r="M15" s="2" t="str">
        <f>IF(C15="","",IF(_xlfn.IFNA(VLOOKUP(C15,BaseDatos[[#All],[Llave]:[Por Definir4]],17,0),"No encontrado")="","-",_xlfn.IFNA(VLOOKUP(C15,BaseDatos[[#All],[Llave]:[Objetivo Geográfico]],17,0),"-")))</f>
        <v/>
      </c>
    </row>
    <row r="16" spans="1:13" x14ac:dyDescent="0.35">
      <c r="A16" s="44"/>
      <c r="B16" s="46"/>
      <c r="C16" s="44"/>
      <c r="D16" s="46"/>
      <c r="E16" s="43" t="str">
        <f>IF(C16="","",IF(_xlfn.IFNA(VLOOKUP(C16,BaseDatos[[#All],[Llave]:[Objetivo Geográfico]],6,0),"No encontrado")="","-",_xlfn.IFNA(VLOOKUP(C16,BaseDatos[[#All],[Llave]:[Objetivo Geográfico]],6,0),"-")))</f>
        <v/>
      </c>
      <c r="F16" s="45" t="str">
        <f>IF(C16="","",IF(_xlfn.IFNA(VLOOKUP(C16,BaseDatos[[#All],[Llave]:[Por Definir4]],13,0),"No encontrado")="","-",_xlfn.IFNA(VLOOKUP(C16,BaseDatos[[#All],[Llave]:[Por Definir4]],13,0),"-")))</f>
        <v/>
      </c>
      <c r="G16" s="43" t="str">
        <f>IF(C16="","",IF(_xlfn.IFNA(VLOOKUP(C16,BaseDatos[[#All],[Llave]:[Objetivo Geográfico]],2,0),"No disponible en la Base de Datos")="","-",_xlfn.IFNA(VLOOKUP(C16,BaseDatos[[#All],[Llave]:[Objetivo Geográfico]],2,0),"No disponible en la Base de Datos")))</f>
        <v/>
      </c>
      <c r="H16" s="43" t="str">
        <f>IF(C16="","",IF(_xlfn.IFNA(VLOOKUP(C16,BaseDatos[[#All],[Llave]:[Objetivo Geográfico]],11,0),"No encontrado")="","-",_xlfn.IFNA(VLOOKUP(C16,BaseDatos[[#All],[Llave]:[Objetivo Geográfico]],11,0),"-")))</f>
        <v/>
      </c>
      <c r="I16" s="43" t="str">
        <f>IF(C16="","",IF(_xlfn.IFNA(VLOOKUP(C16,BaseDatos[[#All],[Llave]:[Objetivo Geográfico]],12,0),"No encontrado")="","-",_xlfn.IFNA(VLOOKUP(C16,BaseDatos[[#All],[Llave]:[Objetivo Geográfico]],12,0),"-")))</f>
        <v/>
      </c>
      <c r="J16" s="2" t="str">
        <f>IF(C16="","",IF(_xlfn.IFNA(VLOOKUP(C16,BaseDatos[[#All],[Llave]:[Por Definir4]],14,0),"No encontrado")="","-",_xlfn.IFNA(VLOOKUP(C16,BaseDatos[[#All],[Llave]:[Objetivo Geográfico]],14,0),"-")))</f>
        <v/>
      </c>
      <c r="K16" s="2" t="str">
        <f>IF(C16="","",IF(_xlfn.IFNA(VLOOKUP(C16,BaseDatos[[#All],[Llave]:[Por Definir4]],15,0),"No encontrado")="","-",_xlfn.IFNA(VLOOKUP(C16,BaseDatos[[#All],[Llave]:[Objetivo Geográfico]],15,0),"-")))</f>
        <v/>
      </c>
      <c r="L16" s="2" t="str">
        <f>IF(C16="","",IF(_xlfn.IFNA(VLOOKUP(C16,BaseDatos[[#All],[Llave]:[Por Definir4]],16,0),"No encontrado")="","-",_xlfn.IFNA(VLOOKUP(C16,BaseDatos[[#All],[Llave]:[Objetivo Geográfico]],16,0),"-")))</f>
        <v/>
      </c>
      <c r="M16" s="2" t="str">
        <f>IF(C16="","",IF(_xlfn.IFNA(VLOOKUP(C16,BaseDatos[[#All],[Llave]:[Por Definir4]],17,0),"No encontrado")="","-",_xlfn.IFNA(VLOOKUP(C16,BaseDatos[[#All],[Llave]:[Objetivo Geográfico]],17,0),"-")))</f>
        <v/>
      </c>
    </row>
    <row r="17" spans="1:13" x14ac:dyDescent="0.35">
      <c r="A17" s="44"/>
      <c r="B17" s="46"/>
      <c r="C17" s="44"/>
      <c r="D17" s="46"/>
      <c r="E17" s="43" t="str">
        <f>IF(C17="","",IF(_xlfn.IFNA(VLOOKUP(C17,BaseDatos[[#All],[Llave]:[Objetivo Geográfico]],6,0),"No encontrado")="","-",_xlfn.IFNA(VLOOKUP(C17,BaseDatos[[#All],[Llave]:[Objetivo Geográfico]],6,0),"-")))</f>
        <v/>
      </c>
      <c r="F17" s="45" t="str">
        <f>IF(C17="","",IF(_xlfn.IFNA(VLOOKUP(C17,BaseDatos[[#All],[Llave]:[Por Definir4]],13,0),"No encontrado")="","-",_xlfn.IFNA(VLOOKUP(C17,BaseDatos[[#All],[Llave]:[Por Definir4]],13,0),"-")))</f>
        <v/>
      </c>
      <c r="G17" s="43" t="str">
        <f>IF(C17="","",IF(_xlfn.IFNA(VLOOKUP(C17,BaseDatos[[#All],[Llave]:[Objetivo Geográfico]],2,0),"No disponible en la Base de Datos")="","-",_xlfn.IFNA(VLOOKUP(C17,BaseDatos[[#All],[Llave]:[Objetivo Geográfico]],2,0),"No disponible en la Base de Datos")))</f>
        <v/>
      </c>
      <c r="H17" s="43" t="str">
        <f>IF(C17="","",IF(_xlfn.IFNA(VLOOKUP(C17,BaseDatos[[#All],[Llave]:[Objetivo Geográfico]],11,0),"No encontrado")="","-",_xlfn.IFNA(VLOOKUP(C17,BaseDatos[[#All],[Llave]:[Objetivo Geográfico]],11,0),"-")))</f>
        <v/>
      </c>
      <c r="I17" s="43" t="str">
        <f>IF(C17="","",IF(_xlfn.IFNA(VLOOKUP(C17,BaseDatos[[#All],[Llave]:[Objetivo Geográfico]],12,0),"No encontrado")="","-",_xlfn.IFNA(VLOOKUP(C17,BaseDatos[[#All],[Llave]:[Objetivo Geográfico]],12,0),"-")))</f>
        <v/>
      </c>
      <c r="J17" s="2" t="str">
        <f>IF(C17="","",IF(_xlfn.IFNA(VLOOKUP(C17,BaseDatos[[#All],[Llave]:[Por Definir4]],14,0),"No encontrado")="","-",_xlfn.IFNA(VLOOKUP(C17,BaseDatos[[#All],[Llave]:[Objetivo Geográfico]],14,0),"-")))</f>
        <v/>
      </c>
      <c r="K17" s="2" t="str">
        <f>IF(C17="","",IF(_xlfn.IFNA(VLOOKUP(C17,BaseDatos[[#All],[Llave]:[Por Definir4]],15,0),"No encontrado")="","-",_xlfn.IFNA(VLOOKUP(C17,BaseDatos[[#All],[Llave]:[Objetivo Geográfico]],15,0),"-")))</f>
        <v/>
      </c>
      <c r="L17" s="2" t="str">
        <f>IF(C17="","",IF(_xlfn.IFNA(VLOOKUP(C17,BaseDatos[[#All],[Llave]:[Por Definir4]],16,0),"No encontrado")="","-",_xlfn.IFNA(VLOOKUP(C17,BaseDatos[[#All],[Llave]:[Objetivo Geográfico]],16,0),"-")))</f>
        <v/>
      </c>
      <c r="M17" s="2" t="str">
        <f>IF(C17="","",IF(_xlfn.IFNA(VLOOKUP(C17,BaseDatos[[#All],[Llave]:[Por Definir4]],17,0),"No encontrado")="","-",_xlfn.IFNA(VLOOKUP(C17,BaseDatos[[#All],[Llave]:[Objetivo Geográfico]],17,0),"-")))</f>
        <v/>
      </c>
    </row>
    <row r="18" spans="1:13" x14ac:dyDescent="0.35">
      <c r="A18" s="44"/>
      <c r="B18" s="46"/>
      <c r="C18" s="44"/>
      <c r="D18" s="46"/>
      <c r="E18" s="43" t="str">
        <f>IF(C18="","",IF(_xlfn.IFNA(VLOOKUP(C18,BaseDatos[[#All],[Llave]:[Objetivo Geográfico]],6,0),"No encontrado")="","-",_xlfn.IFNA(VLOOKUP(C18,BaseDatos[[#All],[Llave]:[Objetivo Geográfico]],6,0),"-")))</f>
        <v/>
      </c>
      <c r="F18" s="45" t="str">
        <f>IF(C18="","",IF(_xlfn.IFNA(VLOOKUP(C18,BaseDatos[[#All],[Llave]:[Por Definir4]],13,0),"No encontrado")="","-",_xlfn.IFNA(VLOOKUP(C18,BaseDatos[[#All],[Llave]:[Por Definir4]],13,0),"-")))</f>
        <v/>
      </c>
      <c r="G18" s="43" t="str">
        <f>IF(C18="","",IF(_xlfn.IFNA(VLOOKUP(C18,BaseDatos[[#All],[Llave]:[Objetivo Geográfico]],2,0),"No disponible en la Base de Datos")="","-",_xlfn.IFNA(VLOOKUP(C18,BaseDatos[[#All],[Llave]:[Objetivo Geográfico]],2,0),"No disponible en la Base de Datos")))</f>
        <v/>
      </c>
      <c r="H18" s="43" t="str">
        <f>IF(C18="","",IF(_xlfn.IFNA(VLOOKUP(C18,BaseDatos[[#All],[Llave]:[Objetivo Geográfico]],11,0),"No encontrado")="","-",_xlfn.IFNA(VLOOKUP(C18,BaseDatos[[#All],[Llave]:[Objetivo Geográfico]],11,0),"-")))</f>
        <v/>
      </c>
      <c r="I18" s="43" t="str">
        <f>IF(C18="","",IF(_xlfn.IFNA(VLOOKUP(C18,BaseDatos[[#All],[Llave]:[Objetivo Geográfico]],12,0),"No encontrado")="","-",_xlfn.IFNA(VLOOKUP(C18,BaseDatos[[#All],[Llave]:[Objetivo Geográfico]],12,0),"-")))</f>
        <v/>
      </c>
      <c r="J18" s="2" t="str">
        <f>IF(C18="","",IF(_xlfn.IFNA(VLOOKUP(C18,BaseDatos[[#All],[Llave]:[Por Definir4]],14,0),"No encontrado")="","-",_xlfn.IFNA(VLOOKUP(C18,BaseDatos[[#All],[Llave]:[Objetivo Geográfico]],14,0),"-")))</f>
        <v/>
      </c>
      <c r="K18" s="2" t="str">
        <f>IF(C18="","",IF(_xlfn.IFNA(VLOOKUP(C18,BaseDatos[[#All],[Llave]:[Por Definir4]],15,0),"No encontrado")="","-",_xlfn.IFNA(VLOOKUP(C18,BaseDatos[[#All],[Llave]:[Objetivo Geográfico]],15,0),"-")))</f>
        <v/>
      </c>
      <c r="L18" s="2" t="str">
        <f>IF(C18="","",IF(_xlfn.IFNA(VLOOKUP(C18,BaseDatos[[#All],[Llave]:[Por Definir4]],16,0),"No encontrado")="","-",_xlfn.IFNA(VLOOKUP(C18,BaseDatos[[#All],[Llave]:[Objetivo Geográfico]],16,0),"-")))</f>
        <v/>
      </c>
      <c r="M18" s="2" t="str">
        <f>IF(C18="","",IF(_xlfn.IFNA(VLOOKUP(C18,BaseDatos[[#All],[Llave]:[Por Definir4]],17,0),"No encontrado")="","-",_xlfn.IFNA(VLOOKUP(C18,BaseDatos[[#All],[Llave]:[Objetivo Geográfico]],17,0),"-")))</f>
        <v/>
      </c>
    </row>
    <row r="19" spans="1:13" x14ac:dyDescent="0.35">
      <c r="A19" s="44"/>
      <c r="B19" s="46"/>
      <c r="C19" s="44"/>
      <c r="D19" s="46"/>
      <c r="E19" s="43" t="str">
        <f>IF(C19="","",IF(_xlfn.IFNA(VLOOKUP(C19,BaseDatos[[#All],[Llave]:[Objetivo Geográfico]],6,0),"No encontrado")="","-",_xlfn.IFNA(VLOOKUP(C19,BaseDatos[[#All],[Llave]:[Objetivo Geográfico]],6,0),"-")))</f>
        <v/>
      </c>
      <c r="F19" s="45" t="str">
        <f>IF(C19="","",IF(_xlfn.IFNA(VLOOKUP(C19,BaseDatos[[#All],[Llave]:[Por Definir4]],13,0),"No encontrado")="","-",_xlfn.IFNA(VLOOKUP(C19,BaseDatos[[#All],[Llave]:[Por Definir4]],13,0),"-")))</f>
        <v/>
      </c>
      <c r="G19" s="43" t="str">
        <f>IF(C19="","",IF(_xlfn.IFNA(VLOOKUP(C19,BaseDatos[[#All],[Llave]:[Objetivo Geográfico]],2,0),"No disponible en la Base de Datos")="","-",_xlfn.IFNA(VLOOKUP(C19,BaseDatos[[#All],[Llave]:[Objetivo Geográfico]],2,0),"No disponible en la Base de Datos")))</f>
        <v/>
      </c>
      <c r="H19" s="43" t="str">
        <f>IF(C19="","",IF(_xlfn.IFNA(VLOOKUP(C19,BaseDatos[[#All],[Llave]:[Objetivo Geográfico]],11,0),"No encontrado")="","-",_xlfn.IFNA(VLOOKUP(C19,BaseDatos[[#All],[Llave]:[Objetivo Geográfico]],11,0),"-")))</f>
        <v/>
      </c>
      <c r="I19" s="43" t="str">
        <f>IF(C19="","",IF(_xlfn.IFNA(VLOOKUP(C19,BaseDatos[[#All],[Llave]:[Objetivo Geográfico]],12,0),"No encontrado")="","-",_xlfn.IFNA(VLOOKUP(C19,BaseDatos[[#All],[Llave]:[Objetivo Geográfico]],12,0),"-")))</f>
        <v/>
      </c>
      <c r="J19" s="2" t="str">
        <f>IF(C19="","",IF(_xlfn.IFNA(VLOOKUP(C19,BaseDatos[[#All],[Llave]:[Por Definir4]],14,0),"No encontrado")="","-",_xlfn.IFNA(VLOOKUP(C19,BaseDatos[[#All],[Llave]:[Objetivo Geográfico]],14,0),"-")))</f>
        <v/>
      </c>
      <c r="K19" s="2" t="str">
        <f>IF(C19="","",IF(_xlfn.IFNA(VLOOKUP(C19,BaseDatos[[#All],[Llave]:[Por Definir4]],15,0),"No encontrado")="","-",_xlfn.IFNA(VLOOKUP(C19,BaseDatos[[#All],[Llave]:[Objetivo Geográfico]],15,0),"-")))</f>
        <v/>
      </c>
      <c r="L19" s="2" t="str">
        <f>IF(C19="","",IF(_xlfn.IFNA(VLOOKUP(C19,BaseDatos[[#All],[Llave]:[Por Definir4]],16,0),"No encontrado")="","-",_xlfn.IFNA(VLOOKUP(C19,BaseDatos[[#All],[Llave]:[Objetivo Geográfico]],16,0),"-")))</f>
        <v/>
      </c>
      <c r="M19" s="2" t="str">
        <f>IF(C19="","",IF(_xlfn.IFNA(VLOOKUP(C19,BaseDatos[[#All],[Llave]:[Por Definir4]],17,0),"No encontrado")="","-",_xlfn.IFNA(VLOOKUP(C19,BaseDatos[[#All],[Llave]:[Objetivo Geográfico]],17,0),"-")))</f>
        <v/>
      </c>
    </row>
    <row r="20" spans="1:13" x14ac:dyDescent="0.35">
      <c r="A20" s="44"/>
      <c r="B20" s="46"/>
      <c r="C20" s="44"/>
      <c r="D20" s="46"/>
      <c r="E20" s="43" t="str">
        <f>IF(C20="","",IF(_xlfn.IFNA(VLOOKUP(C20,BaseDatos[[#All],[Llave]:[Objetivo Geográfico]],6,0),"No encontrado")="","-",_xlfn.IFNA(VLOOKUP(C20,BaseDatos[[#All],[Llave]:[Objetivo Geográfico]],6,0),"-")))</f>
        <v/>
      </c>
      <c r="F20" s="45" t="str">
        <f>IF(C20="","",IF(_xlfn.IFNA(VLOOKUP(C20,BaseDatos[[#All],[Llave]:[Por Definir4]],13,0),"No encontrado")="","-",_xlfn.IFNA(VLOOKUP(C20,BaseDatos[[#All],[Llave]:[Por Definir4]],13,0),"-")))</f>
        <v/>
      </c>
      <c r="G20" s="43" t="str">
        <f>IF(C20="","",IF(_xlfn.IFNA(VLOOKUP(C20,BaseDatos[[#All],[Llave]:[Objetivo Geográfico]],2,0),"No disponible en la Base de Datos")="","-",_xlfn.IFNA(VLOOKUP(C20,BaseDatos[[#All],[Llave]:[Objetivo Geográfico]],2,0),"No disponible en la Base de Datos")))</f>
        <v/>
      </c>
      <c r="H20" s="43" t="str">
        <f>IF(C20="","",IF(_xlfn.IFNA(VLOOKUP(C20,BaseDatos[[#All],[Llave]:[Objetivo Geográfico]],11,0),"No encontrado")="","-",_xlfn.IFNA(VLOOKUP(C20,BaseDatos[[#All],[Llave]:[Objetivo Geográfico]],11,0),"-")))</f>
        <v/>
      </c>
      <c r="I20" s="43" t="str">
        <f>IF(C20="","",IF(_xlfn.IFNA(VLOOKUP(C20,BaseDatos[[#All],[Llave]:[Objetivo Geográfico]],12,0),"No encontrado")="","-",_xlfn.IFNA(VLOOKUP(C20,BaseDatos[[#All],[Llave]:[Objetivo Geográfico]],12,0),"-")))</f>
        <v/>
      </c>
      <c r="J20" s="2" t="str">
        <f>IF(C20="","",IF(_xlfn.IFNA(VLOOKUP(C20,BaseDatos[[#All],[Llave]:[Por Definir4]],14,0),"No encontrado")="","-",_xlfn.IFNA(VLOOKUP(C20,BaseDatos[[#All],[Llave]:[Objetivo Geográfico]],14,0),"-")))</f>
        <v/>
      </c>
      <c r="K20" s="2" t="str">
        <f>IF(C20="","",IF(_xlfn.IFNA(VLOOKUP(C20,BaseDatos[[#All],[Llave]:[Por Definir4]],15,0),"No encontrado")="","-",_xlfn.IFNA(VLOOKUP(C20,BaseDatos[[#All],[Llave]:[Objetivo Geográfico]],15,0),"-")))</f>
        <v/>
      </c>
      <c r="L20" s="2" t="str">
        <f>IF(C20="","",IF(_xlfn.IFNA(VLOOKUP(C20,BaseDatos[[#All],[Llave]:[Por Definir4]],16,0),"No encontrado")="","-",_xlfn.IFNA(VLOOKUP(C20,BaseDatos[[#All],[Llave]:[Objetivo Geográfico]],16,0),"-")))</f>
        <v/>
      </c>
      <c r="M20" s="2" t="str">
        <f>IF(C20="","",IF(_xlfn.IFNA(VLOOKUP(C20,BaseDatos[[#All],[Llave]:[Por Definir4]],17,0),"No encontrado")="","-",_xlfn.IFNA(VLOOKUP(C20,BaseDatos[[#All],[Llave]:[Objetivo Geográfico]],17,0),"-")))</f>
        <v/>
      </c>
    </row>
    <row r="21" spans="1:13" x14ac:dyDescent="0.35">
      <c r="A21" s="44"/>
      <c r="B21" s="46"/>
      <c r="C21" s="44" t="s">
        <v>337</v>
      </c>
      <c r="D21" s="46"/>
      <c r="E21" s="43" t="str">
        <f>IF(C21="","",IF(_xlfn.IFNA(VLOOKUP(C21,BaseDatos[[#All],[Llave]:[Objetivo Geográfico]],6,0),"No encontrado")="","-",_xlfn.IFNA(VLOOKUP(C21,BaseDatos[[#All],[Llave]:[Objetivo Geográfico]],6,0),"-")))</f>
        <v/>
      </c>
      <c r="F21" s="45" t="str">
        <f>IF(C21="","",IF(_xlfn.IFNA(VLOOKUP(C21,BaseDatos[[#All],[Llave]:[Por Definir4]],13,0),"No encontrado")="","-",_xlfn.IFNA(VLOOKUP(C21,BaseDatos[[#All],[Llave]:[Por Definir4]],13,0),"-")))</f>
        <v/>
      </c>
      <c r="G21" s="43" t="str">
        <f>IF(C21="","",IF(_xlfn.IFNA(VLOOKUP(C21,BaseDatos[[#All],[Llave]:[Objetivo Geográfico]],2,0),"No disponible en la Base de Datos")="","-",_xlfn.IFNA(VLOOKUP(C21,BaseDatos[[#All],[Llave]:[Objetivo Geográfico]],2,0),"No disponible en la Base de Datos")))</f>
        <v/>
      </c>
      <c r="H21" s="43" t="str">
        <f>IF(C21="","",IF(_xlfn.IFNA(VLOOKUP(C21,BaseDatos[[#All],[Llave]:[Objetivo Geográfico]],11,0),"No encontrado")="","-",_xlfn.IFNA(VLOOKUP(C21,BaseDatos[[#All],[Llave]:[Objetivo Geográfico]],11,0),"-")))</f>
        <v/>
      </c>
      <c r="I21" s="43" t="str">
        <f>IF(C21="","",IF(_xlfn.IFNA(VLOOKUP(C21,BaseDatos[[#All],[Llave]:[Objetivo Geográfico]],12,0),"No encontrado")="","-",_xlfn.IFNA(VLOOKUP(C21,BaseDatos[[#All],[Llave]:[Objetivo Geográfico]],12,0),"-")))</f>
        <v/>
      </c>
      <c r="J21" s="2" t="str">
        <f>IF(C21="","",IF(_xlfn.IFNA(VLOOKUP(C21,BaseDatos[[#All],[Llave]:[Por Definir4]],14,0),"No encontrado")="","-",_xlfn.IFNA(VLOOKUP(C21,BaseDatos[[#All],[Llave]:[Objetivo Geográfico]],14,0),"-")))</f>
        <v/>
      </c>
      <c r="K21" s="2" t="str">
        <f>IF(C21="","",IF(_xlfn.IFNA(VLOOKUP(C21,BaseDatos[[#All],[Llave]:[Por Definir4]],15,0),"No encontrado")="","-",_xlfn.IFNA(VLOOKUP(C21,BaseDatos[[#All],[Llave]:[Objetivo Geográfico]],15,0),"-")))</f>
        <v/>
      </c>
      <c r="L21" s="2" t="str">
        <f>IF(C21="","",IF(_xlfn.IFNA(VLOOKUP(C21,BaseDatos[[#All],[Llave]:[Por Definir4]],16,0),"No encontrado")="","-",_xlfn.IFNA(VLOOKUP(C21,BaseDatos[[#All],[Llave]:[Objetivo Geográfico]],16,0),"-")))</f>
        <v/>
      </c>
      <c r="M21" s="2" t="str">
        <f>IF(C21="","",IF(_xlfn.IFNA(VLOOKUP(C21,BaseDatos[[#All],[Llave]:[Por Definir4]],17,0),"No encontrado")="","-",_xlfn.IFNA(VLOOKUP(C21,BaseDatos[[#All],[Llave]:[Objetivo Geográfico]],17,0),"-")))</f>
        <v/>
      </c>
    </row>
    <row r="22" spans="1:13" x14ac:dyDescent="0.35">
      <c r="A22" s="44"/>
      <c r="B22" s="46"/>
      <c r="C22" s="44"/>
      <c r="D22" s="46"/>
      <c r="E22" s="43" t="str">
        <f>IF(C22="","",IF(_xlfn.IFNA(VLOOKUP(C22,BaseDatos[[#All],[Llave]:[Objetivo Geográfico]],6,0),"No encontrado")="","-",_xlfn.IFNA(VLOOKUP(C22,BaseDatos[[#All],[Llave]:[Objetivo Geográfico]],6,0),"-")))</f>
        <v/>
      </c>
      <c r="F22" s="45" t="str">
        <f>IF(C22="","",IF(_xlfn.IFNA(VLOOKUP(C22,BaseDatos[[#All],[Llave]:[Por Definir4]],13,0),"No encontrado")="","-",_xlfn.IFNA(VLOOKUP(C22,BaseDatos[[#All],[Llave]:[Por Definir4]],13,0),"-")))</f>
        <v/>
      </c>
      <c r="G22" s="43" t="str">
        <f>IF(C22="","",IF(_xlfn.IFNA(VLOOKUP(C22,BaseDatos[[#All],[Llave]:[Objetivo Geográfico]],2,0),"No disponible en la Base de Datos")="","-",_xlfn.IFNA(VLOOKUP(C22,BaseDatos[[#All],[Llave]:[Objetivo Geográfico]],2,0),"No disponible en la Base de Datos")))</f>
        <v/>
      </c>
      <c r="H22" s="43" t="str">
        <f>IF(C22="","",IF(_xlfn.IFNA(VLOOKUP(C22,BaseDatos[[#All],[Llave]:[Objetivo Geográfico]],11,0),"No encontrado")="","-",_xlfn.IFNA(VLOOKUP(C22,BaseDatos[[#All],[Llave]:[Objetivo Geográfico]],11,0),"-")))</f>
        <v/>
      </c>
      <c r="I22" s="43" t="str">
        <f>IF(C22="","",IF(_xlfn.IFNA(VLOOKUP(C22,BaseDatos[[#All],[Llave]:[Objetivo Geográfico]],12,0),"No encontrado")="","-",_xlfn.IFNA(VLOOKUP(C22,BaseDatos[[#All],[Llave]:[Objetivo Geográfico]],12,0),"-")))</f>
        <v/>
      </c>
      <c r="J22" s="2" t="str">
        <f>IF(C22="","",IF(_xlfn.IFNA(VLOOKUP(C22,BaseDatos[[#All],[Llave]:[Por Definir4]],14,0),"No encontrado")="","-",_xlfn.IFNA(VLOOKUP(C22,BaseDatos[[#All],[Llave]:[Objetivo Geográfico]],14,0),"-")))</f>
        <v/>
      </c>
      <c r="K22" s="2" t="str">
        <f>IF(C22="","",IF(_xlfn.IFNA(VLOOKUP(C22,BaseDatos[[#All],[Llave]:[Por Definir4]],15,0),"No encontrado")="","-",_xlfn.IFNA(VLOOKUP(C22,BaseDatos[[#All],[Llave]:[Objetivo Geográfico]],15,0),"-")))</f>
        <v/>
      </c>
      <c r="L22" s="2" t="str">
        <f>IF(C22="","",IF(_xlfn.IFNA(VLOOKUP(C22,BaseDatos[[#All],[Llave]:[Por Definir4]],16,0),"No encontrado")="","-",_xlfn.IFNA(VLOOKUP(C22,BaseDatos[[#All],[Llave]:[Objetivo Geográfico]],16,0),"-")))</f>
        <v/>
      </c>
      <c r="M22" s="2" t="str">
        <f>IF(C22="","",IF(_xlfn.IFNA(VLOOKUP(C22,BaseDatos[[#All],[Llave]:[Por Definir4]],17,0),"No encontrado")="","-",_xlfn.IFNA(VLOOKUP(C22,BaseDatos[[#All],[Llave]:[Objetivo Geográfico]],17,0),"-")))</f>
        <v/>
      </c>
    </row>
    <row r="23" spans="1:13" x14ac:dyDescent="0.35">
      <c r="A23" s="44"/>
      <c r="B23" s="46"/>
      <c r="C23" s="44"/>
      <c r="D23" s="46"/>
      <c r="E23" s="43" t="str">
        <f>IF(C23="","",IF(_xlfn.IFNA(VLOOKUP(C23,BaseDatos[[#All],[Llave]:[Objetivo Geográfico]],6,0),"No encontrado")="","-",_xlfn.IFNA(VLOOKUP(C23,BaseDatos[[#All],[Llave]:[Objetivo Geográfico]],6,0),"-")))</f>
        <v/>
      </c>
      <c r="F23" s="45" t="str">
        <f>IF(C23="","",IF(_xlfn.IFNA(VLOOKUP(C23,BaseDatos[[#All],[Llave]:[Por Definir4]],13,0),"No encontrado")="","-",_xlfn.IFNA(VLOOKUP(C23,BaseDatos[[#All],[Llave]:[Por Definir4]],13,0),"-")))</f>
        <v/>
      </c>
      <c r="G23" s="43" t="str">
        <f>IF(C23="","",IF(_xlfn.IFNA(VLOOKUP(C23,BaseDatos[[#All],[Llave]:[Objetivo Geográfico]],2,0),"No disponible en la Base de Datos")="","-",_xlfn.IFNA(VLOOKUP(C23,BaseDatos[[#All],[Llave]:[Objetivo Geográfico]],2,0),"No disponible en la Base de Datos")))</f>
        <v/>
      </c>
      <c r="H23" s="43" t="str">
        <f>IF(C23="","",IF(_xlfn.IFNA(VLOOKUP(C23,BaseDatos[[#All],[Llave]:[Objetivo Geográfico]],11,0),"No encontrado")="","-",_xlfn.IFNA(VLOOKUP(C23,BaseDatos[[#All],[Llave]:[Objetivo Geográfico]],11,0),"-")))</f>
        <v/>
      </c>
      <c r="I23" s="43" t="str">
        <f>IF(C23="","",IF(_xlfn.IFNA(VLOOKUP(C23,BaseDatos[[#All],[Llave]:[Objetivo Geográfico]],12,0),"No encontrado")="","-",_xlfn.IFNA(VLOOKUP(C23,BaseDatos[[#All],[Llave]:[Objetivo Geográfico]],12,0),"-")))</f>
        <v/>
      </c>
      <c r="J23" s="2" t="str">
        <f>IF(C23="","",IF(_xlfn.IFNA(VLOOKUP(C23,BaseDatos[[#All],[Llave]:[Por Definir4]],14,0),"No encontrado")="","-",_xlfn.IFNA(VLOOKUP(C23,BaseDatos[[#All],[Llave]:[Objetivo Geográfico]],14,0),"-")))</f>
        <v/>
      </c>
      <c r="K23" s="2" t="str">
        <f>IF(C23="","",IF(_xlfn.IFNA(VLOOKUP(C23,BaseDatos[[#All],[Llave]:[Por Definir4]],15,0),"No encontrado")="","-",_xlfn.IFNA(VLOOKUP(C23,BaseDatos[[#All],[Llave]:[Objetivo Geográfico]],15,0),"-")))</f>
        <v/>
      </c>
      <c r="L23" s="2" t="str">
        <f>IF(C23="","",IF(_xlfn.IFNA(VLOOKUP(C23,BaseDatos[[#All],[Llave]:[Por Definir4]],16,0),"No encontrado")="","-",_xlfn.IFNA(VLOOKUP(C23,BaseDatos[[#All],[Llave]:[Objetivo Geográfico]],16,0),"-")))</f>
        <v/>
      </c>
      <c r="M23" s="2" t="str">
        <f>IF(C23="","",IF(_xlfn.IFNA(VLOOKUP(C23,BaseDatos[[#All],[Llave]:[Por Definir4]],17,0),"No encontrado")="","-",_xlfn.IFNA(VLOOKUP(C23,BaseDatos[[#All],[Llave]:[Objetivo Geográfico]],17,0),"-")))</f>
        <v/>
      </c>
    </row>
    <row r="24" spans="1:13" x14ac:dyDescent="0.35">
      <c r="A24" s="44"/>
      <c r="B24" s="46"/>
      <c r="C24" s="44"/>
      <c r="D24" s="46"/>
      <c r="E24" s="43" t="str">
        <f>IF(C24="","",IF(_xlfn.IFNA(VLOOKUP(C24,BaseDatos[[#All],[Llave]:[Objetivo Geográfico]],6,0),"No encontrado")="","-",_xlfn.IFNA(VLOOKUP(C24,BaseDatos[[#All],[Llave]:[Objetivo Geográfico]],6,0),"-")))</f>
        <v/>
      </c>
      <c r="F24" s="45" t="str">
        <f>IF(C24="","",IF(_xlfn.IFNA(VLOOKUP(C24,BaseDatos[[#All],[Llave]:[Por Definir4]],13,0),"No encontrado")="","-",_xlfn.IFNA(VLOOKUP(C24,BaseDatos[[#All],[Llave]:[Por Definir4]],13,0),"-")))</f>
        <v/>
      </c>
      <c r="G24" s="43" t="str">
        <f>IF(C24="","",IF(_xlfn.IFNA(VLOOKUP(C24,BaseDatos[[#All],[Llave]:[Objetivo Geográfico]],2,0),"No disponible en la Base de Datos")="","-",_xlfn.IFNA(VLOOKUP(C24,BaseDatos[[#All],[Llave]:[Objetivo Geográfico]],2,0),"No disponible en la Base de Datos")))</f>
        <v/>
      </c>
      <c r="H24" s="43" t="str">
        <f>IF(C24="","",IF(_xlfn.IFNA(VLOOKUP(C24,BaseDatos[[#All],[Llave]:[Objetivo Geográfico]],11,0),"No encontrado")="","-",_xlfn.IFNA(VLOOKUP(C24,BaseDatos[[#All],[Llave]:[Objetivo Geográfico]],11,0),"-")))</f>
        <v/>
      </c>
      <c r="I24" s="43" t="str">
        <f>IF(C24="","",IF(_xlfn.IFNA(VLOOKUP(C24,BaseDatos[[#All],[Llave]:[Objetivo Geográfico]],12,0),"No encontrado")="","-",_xlfn.IFNA(VLOOKUP(C24,BaseDatos[[#All],[Llave]:[Objetivo Geográfico]],12,0),"-")))</f>
        <v/>
      </c>
      <c r="J24" s="2" t="str">
        <f>IF(C24="","",IF(_xlfn.IFNA(VLOOKUP(C24,BaseDatos[[#All],[Llave]:[Por Definir4]],14,0),"No encontrado")="","-",_xlfn.IFNA(VLOOKUP(C24,BaseDatos[[#All],[Llave]:[Objetivo Geográfico]],14,0),"-")))</f>
        <v/>
      </c>
      <c r="K24" s="2" t="str">
        <f>IF(C24="","",IF(_xlfn.IFNA(VLOOKUP(C24,BaseDatos[[#All],[Llave]:[Por Definir4]],15,0),"No encontrado")="","-",_xlfn.IFNA(VLOOKUP(C24,BaseDatos[[#All],[Llave]:[Objetivo Geográfico]],15,0),"-")))</f>
        <v/>
      </c>
      <c r="L24" s="2" t="str">
        <f>IF(C24="","",IF(_xlfn.IFNA(VLOOKUP(C24,BaseDatos[[#All],[Llave]:[Por Definir4]],16,0),"No encontrado")="","-",_xlfn.IFNA(VLOOKUP(C24,BaseDatos[[#All],[Llave]:[Objetivo Geográfico]],16,0),"-")))</f>
        <v/>
      </c>
      <c r="M24" s="2" t="str">
        <f>IF(C24="","",IF(_xlfn.IFNA(VLOOKUP(C24,BaseDatos[[#All],[Llave]:[Por Definir4]],17,0),"No encontrado")="","-",_xlfn.IFNA(VLOOKUP(C24,BaseDatos[[#All],[Llave]:[Objetivo Geográfico]],17,0),"-")))</f>
        <v/>
      </c>
    </row>
    <row r="25" spans="1:13" x14ac:dyDescent="0.35">
      <c r="A25" s="44"/>
      <c r="B25" s="46"/>
      <c r="C25" s="44"/>
      <c r="D25" s="46"/>
      <c r="E25" s="43" t="str">
        <f>IF(C25="","",IF(_xlfn.IFNA(VLOOKUP(C25,BaseDatos[[#All],[Llave]:[Objetivo Geográfico]],6,0),"No encontrado")="","-",_xlfn.IFNA(VLOOKUP(C25,BaseDatos[[#All],[Llave]:[Objetivo Geográfico]],6,0),"-")))</f>
        <v/>
      </c>
      <c r="F25" s="45" t="str">
        <f>IF(C25="","",IF(_xlfn.IFNA(VLOOKUP(C25,BaseDatos[[#All],[Llave]:[Por Definir4]],13,0),"No encontrado")="","-",_xlfn.IFNA(VLOOKUP(C25,BaseDatos[[#All],[Llave]:[Por Definir4]],13,0),"-")))</f>
        <v/>
      </c>
      <c r="G25" s="43" t="str">
        <f>IF(C25="","",IF(_xlfn.IFNA(VLOOKUP(C25,BaseDatos[[#All],[Llave]:[Objetivo Geográfico]],2,0),"No disponible en la Base de Datos")="","-",_xlfn.IFNA(VLOOKUP(C25,BaseDatos[[#All],[Llave]:[Objetivo Geográfico]],2,0),"No disponible en la Base de Datos")))</f>
        <v/>
      </c>
      <c r="H25" s="43" t="str">
        <f>IF(C25="","",IF(_xlfn.IFNA(VLOOKUP(C25,BaseDatos[[#All],[Llave]:[Objetivo Geográfico]],11,0),"No encontrado")="","-",_xlfn.IFNA(VLOOKUP(C25,BaseDatos[[#All],[Llave]:[Objetivo Geográfico]],11,0),"-")))</f>
        <v/>
      </c>
      <c r="I25" s="43" t="str">
        <f>IF(C25="","",IF(_xlfn.IFNA(VLOOKUP(C25,BaseDatos[[#All],[Llave]:[Objetivo Geográfico]],12,0),"No encontrado")="","-",_xlfn.IFNA(VLOOKUP(C25,BaseDatos[[#All],[Llave]:[Objetivo Geográfico]],12,0),"-")))</f>
        <v/>
      </c>
      <c r="J25" s="2" t="str">
        <f>IF(C25="","",IF(_xlfn.IFNA(VLOOKUP(C25,BaseDatos[[#All],[Llave]:[Por Definir4]],14,0),"No encontrado")="","-",_xlfn.IFNA(VLOOKUP(C25,BaseDatos[[#All],[Llave]:[Objetivo Geográfico]],14,0),"-")))</f>
        <v/>
      </c>
      <c r="K25" s="2" t="str">
        <f>IF(C25="","",IF(_xlfn.IFNA(VLOOKUP(C25,BaseDatos[[#All],[Llave]:[Por Definir4]],15,0),"No encontrado")="","-",_xlfn.IFNA(VLOOKUP(C25,BaseDatos[[#All],[Llave]:[Objetivo Geográfico]],15,0),"-")))</f>
        <v/>
      </c>
      <c r="L25" s="2" t="str">
        <f>IF(C25="","",IF(_xlfn.IFNA(VLOOKUP(C25,BaseDatos[[#All],[Llave]:[Por Definir4]],16,0),"No encontrado")="","-",_xlfn.IFNA(VLOOKUP(C25,BaseDatos[[#All],[Llave]:[Objetivo Geográfico]],16,0),"-")))</f>
        <v/>
      </c>
      <c r="M25" s="2" t="str">
        <f>IF(C25="","",IF(_xlfn.IFNA(VLOOKUP(C25,BaseDatos[[#All],[Llave]:[Por Definir4]],17,0),"No encontrado")="","-",_xlfn.IFNA(VLOOKUP(C25,BaseDatos[[#All],[Llave]:[Objetivo Geográfico]],17,0),"-")))</f>
        <v/>
      </c>
    </row>
    <row r="26" spans="1:13" x14ac:dyDescent="0.35">
      <c r="A26" s="44"/>
      <c r="B26" s="46"/>
      <c r="C26" s="44"/>
      <c r="D26" s="46"/>
      <c r="E26" s="43" t="str">
        <f>IF(C26="","",IF(_xlfn.IFNA(VLOOKUP(C26,BaseDatos[[#All],[Llave]:[Objetivo Geográfico]],6,0),"No encontrado")="","-",_xlfn.IFNA(VLOOKUP(C26,BaseDatos[[#All],[Llave]:[Objetivo Geográfico]],6,0),"-")))</f>
        <v/>
      </c>
      <c r="F26" s="45" t="str">
        <f>IF(C26="","",IF(_xlfn.IFNA(VLOOKUP(C26,BaseDatos[[#All],[Llave]:[Por Definir4]],13,0),"No encontrado")="","-",_xlfn.IFNA(VLOOKUP(C26,BaseDatos[[#All],[Llave]:[Por Definir4]],13,0),"-")))</f>
        <v/>
      </c>
      <c r="G26" s="43" t="str">
        <f>IF(C26="","",IF(_xlfn.IFNA(VLOOKUP(C26,BaseDatos[[#All],[Llave]:[Objetivo Geográfico]],2,0),"No disponible en la Base de Datos")="","-",_xlfn.IFNA(VLOOKUP(C26,BaseDatos[[#All],[Llave]:[Objetivo Geográfico]],2,0),"No disponible en la Base de Datos")))</f>
        <v/>
      </c>
      <c r="H26" s="43" t="str">
        <f>IF(C26="","",IF(_xlfn.IFNA(VLOOKUP(C26,BaseDatos[[#All],[Llave]:[Objetivo Geográfico]],11,0),"No encontrado")="","-",_xlfn.IFNA(VLOOKUP(C26,BaseDatos[[#All],[Llave]:[Objetivo Geográfico]],11,0),"-")))</f>
        <v/>
      </c>
      <c r="I26" s="43" t="str">
        <f>IF(C26="","",IF(_xlfn.IFNA(VLOOKUP(C26,BaseDatos[[#All],[Llave]:[Objetivo Geográfico]],12,0),"No encontrado")="","-",_xlfn.IFNA(VLOOKUP(C26,BaseDatos[[#All],[Llave]:[Objetivo Geográfico]],12,0),"-")))</f>
        <v/>
      </c>
      <c r="J26" s="2" t="str">
        <f>IF(C26="","",IF(_xlfn.IFNA(VLOOKUP(C26,BaseDatos[[#All],[Llave]:[Por Definir4]],14,0),"No encontrado")="","-",_xlfn.IFNA(VLOOKUP(C26,BaseDatos[[#All],[Llave]:[Objetivo Geográfico]],14,0),"-")))</f>
        <v/>
      </c>
      <c r="K26" s="2" t="str">
        <f>IF(C26="","",IF(_xlfn.IFNA(VLOOKUP(C26,BaseDatos[[#All],[Llave]:[Por Definir4]],15,0),"No encontrado")="","-",_xlfn.IFNA(VLOOKUP(C26,BaseDatos[[#All],[Llave]:[Objetivo Geográfico]],15,0),"-")))</f>
        <v/>
      </c>
      <c r="L26" s="2" t="str">
        <f>IF(C26="","",IF(_xlfn.IFNA(VLOOKUP(C26,BaseDatos[[#All],[Llave]:[Por Definir4]],16,0),"No encontrado")="","-",_xlfn.IFNA(VLOOKUP(C26,BaseDatos[[#All],[Llave]:[Objetivo Geográfico]],16,0),"-")))</f>
        <v/>
      </c>
      <c r="M26" s="2" t="str">
        <f>IF(C26="","",IF(_xlfn.IFNA(VLOOKUP(C26,BaseDatos[[#All],[Llave]:[Por Definir4]],17,0),"No encontrado")="","-",_xlfn.IFNA(VLOOKUP(C26,BaseDatos[[#All],[Llave]:[Objetivo Geográfico]],17,0),"-")))</f>
        <v/>
      </c>
    </row>
    <row r="27" spans="1:13" x14ac:dyDescent="0.35">
      <c r="A27" s="44"/>
      <c r="B27" s="46"/>
      <c r="C27" s="44"/>
      <c r="D27" s="46"/>
      <c r="E27" s="43" t="str">
        <f>IF(C27="","",IF(_xlfn.IFNA(VLOOKUP(C27,BaseDatos[[#All],[Llave]:[Objetivo Geográfico]],6,0),"No encontrado")="","-",_xlfn.IFNA(VLOOKUP(C27,BaseDatos[[#All],[Llave]:[Objetivo Geográfico]],6,0),"-")))</f>
        <v/>
      </c>
      <c r="F27" s="45" t="str">
        <f>IF(C27="","",IF(_xlfn.IFNA(VLOOKUP(C27,BaseDatos[[#All],[Llave]:[Por Definir4]],13,0),"No encontrado")="","-",_xlfn.IFNA(VLOOKUP(C27,BaseDatos[[#All],[Llave]:[Por Definir4]],13,0),"-")))</f>
        <v/>
      </c>
      <c r="G27" s="43" t="str">
        <f>IF(C27="","",IF(_xlfn.IFNA(VLOOKUP(C27,BaseDatos[[#All],[Llave]:[Objetivo Geográfico]],2,0),"No disponible en la Base de Datos")="","-",_xlfn.IFNA(VLOOKUP(C27,BaseDatos[[#All],[Llave]:[Objetivo Geográfico]],2,0),"No disponible en la Base de Datos")))</f>
        <v/>
      </c>
      <c r="H27" s="43" t="str">
        <f>IF(C27="","",IF(_xlfn.IFNA(VLOOKUP(C27,BaseDatos[[#All],[Llave]:[Objetivo Geográfico]],11,0),"No encontrado")="","-",_xlfn.IFNA(VLOOKUP(C27,BaseDatos[[#All],[Llave]:[Objetivo Geográfico]],11,0),"-")))</f>
        <v/>
      </c>
      <c r="I27" s="43" t="str">
        <f>IF(C27="","",IF(_xlfn.IFNA(VLOOKUP(C27,BaseDatos[[#All],[Llave]:[Objetivo Geográfico]],12,0),"No encontrado")="","-",_xlfn.IFNA(VLOOKUP(C27,BaseDatos[[#All],[Llave]:[Objetivo Geográfico]],12,0),"-")))</f>
        <v/>
      </c>
      <c r="J27" s="2" t="str">
        <f>IF(C27="","",IF(_xlfn.IFNA(VLOOKUP(C27,BaseDatos[[#All],[Llave]:[Por Definir4]],14,0),"No encontrado")="","-",_xlfn.IFNA(VLOOKUP(C27,BaseDatos[[#All],[Llave]:[Objetivo Geográfico]],14,0),"-")))</f>
        <v/>
      </c>
      <c r="K27" s="2" t="str">
        <f>IF(C27="","",IF(_xlfn.IFNA(VLOOKUP(C27,BaseDatos[[#All],[Llave]:[Por Definir4]],15,0),"No encontrado")="","-",_xlfn.IFNA(VLOOKUP(C27,BaseDatos[[#All],[Llave]:[Objetivo Geográfico]],15,0),"-")))</f>
        <v/>
      </c>
      <c r="L27" s="2" t="str">
        <f>IF(C27="","",IF(_xlfn.IFNA(VLOOKUP(C27,BaseDatos[[#All],[Llave]:[Por Definir4]],16,0),"No encontrado")="","-",_xlfn.IFNA(VLOOKUP(C27,BaseDatos[[#All],[Llave]:[Objetivo Geográfico]],16,0),"-")))</f>
        <v/>
      </c>
      <c r="M27" s="2" t="str">
        <f>IF(C27="","",IF(_xlfn.IFNA(VLOOKUP(C27,BaseDatos[[#All],[Llave]:[Por Definir4]],17,0),"No encontrado")="","-",_xlfn.IFNA(VLOOKUP(C27,BaseDatos[[#All],[Llave]:[Objetivo Geográfico]],17,0),"-")))</f>
        <v/>
      </c>
    </row>
    <row r="28" spans="1:13" x14ac:dyDescent="0.35">
      <c r="A28" s="44"/>
      <c r="B28" s="46"/>
      <c r="C28" s="44"/>
      <c r="D28" s="46"/>
      <c r="E28" s="43" t="str">
        <f>IF(C28="","",IF(_xlfn.IFNA(VLOOKUP(C28,BaseDatos[[#All],[Llave]:[Objetivo Geográfico]],6,0),"No encontrado")="","-",_xlfn.IFNA(VLOOKUP(C28,BaseDatos[[#All],[Llave]:[Objetivo Geográfico]],6,0),"-")))</f>
        <v/>
      </c>
      <c r="F28" s="45" t="str">
        <f>IF(C28="","",IF(_xlfn.IFNA(VLOOKUP(C28,BaseDatos[[#All],[Llave]:[Por Definir4]],13,0),"No encontrado")="","-",_xlfn.IFNA(VLOOKUP(C28,BaseDatos[[#All],[Llave]:[Por Definir4]],13,0),"-")))</f>
        <v/>
      </c>
      <c r="G28" s="43" t="str">
        <f>IF(C28="","",IF(_xlfn.IFNA(VLOOKUP(C28,BaseDatos[[#All],[Llave]:[Objetivo Geográfico]],2,0),"No disponible en la Base de Datos")="","-",_xlfn.IFNA(VLOOKUP(C28,BaseDatos[[#All],[Llave]:[Objetivo Geográfico]],2,0),"No disponible en la Base de Datos")))</f>
        <v/>
      </c>
      <c r="H28" s="43" t="str">
        <f>IF(C28="","",IF(_xlfn.IFNA(VLOOKUP(C28,BaseDatos[[#All],[Llave]:[Objetivo Geográfico]],11,0),"No encontrado")="","-",_xlfn.IFNA(VLOOKUP(C28,BaseDatos[[#All],[Llave]:[Objetivo Geográfico]],11,0),"-")))</f>
        <v/>
      </c>
      <c r="I28" s="43" t="str">
        <f>IF(C28="","",IF(_xlfn.IFNA(VLOOKUP(C28,BaseDatos[[#All],[Llave]:[Objetivo Geográfico]],12,0),"No encontrado")="","-",_xlfn.IFNA(VLOOKUP(C28,BaseDatos[[#All],[Llave]:[Objetivo Geográfico]],12,0),"-")))</f>
        <v/>
      </c>
      <c r="J28" s="2" t="str">
        <f>IF(C28="","",IF(_xlfn.IFNA(VLOOKUP(C28,BaseDatos[[#All],[Llave]:[Por Definir4]],14,0),"No encontrado")="","-",_xlfn.IFNA(VLOOKUP(C28,BaseDatos[[#All],[Llave]:[Objetivo Geográfico]],14,0),"-")))</f>
        <v/>
      </c>
      <c r="K28" s="2" t="str">
        <f>IF(C28="","",IF(_xlfn.IFNA(VLOOKUP(C28,BaseDatos[[#All],[Llave]:[Por Definir4]],15,0),"No encontrado")="","-",_xlfn.IFNA(VLOOKUP(C28,BaseDatos[[#All],[Llave]:[Objetivo Geográfico]],15,0),"-")))</f>
        <v/>
      </c>
      <c r="L28" s="2" t="str">
        <f>IF(C28="","",IF(_xlfn.IFNA(VLOOKUP(C28,BaseDatos[[#All],[Llave]:[Por Definir4]],16,0),"No encontrado")="","-",_xlfn.IFNA(VLOOKUP(C28,BaseDatos[[#All],[Llave]:[Objetivo Geográfico]],16,0),"-")))</f>
        <v/>
      </c>
      <c r="M28" s="2" t="str">
        <f>IF(C28="","",IF(_xlfn.IFNA(VLOOKUP(C28,BaseDatos[[#All],[Llave]:[Por Definir4]],17,0),"No encontrado")="","-",_xlfn.IFNA(VLOOKUP(C28,BaseDatos[[#All],[Llave]:[Objetivo Geográfico]],17,0),"-")))</f>
        <v/>
      </c>
    </row>
    <row r="29" spans="1:13" x14ac:dyDescent="0.35">
      <c r="A29" s="44"/>
      <c r="B29" s="46"/>
      <c r="C29" s="44"/>
      <c r="D29" s="46"/>
      <c r="E29" s="43" t="str">
        <f>IF(C29="","",IF(_xlfn.IFNA(VLOOKUP(C29,BaseDatos[[#All],[Llave]:[Objetivo Geográfico]],6,0),"No encontrado")="","-",_xlfn.IFNA(VLOOKUP(C29,BaseDatos[[#All],[Llave]:[Objetivo Geográfico]],6,0),"-")))</f>
        <v/>
      </c>
      <c r="F29" s="45" t="str">
        <f>IF(C29="","",IF(_xlfn.IFNA(VLOOKUP(C29,BaseDatos[[#All],[Llave]:[Por Definir4]],13,0),"No encontrado")="","-",_xlfn.IFNA(VLOOKUP(C29,BaseDatos[[#All],[Llave]:[Por Definir4]],13,0),"-")))</f>
        <v/>
      </c>
      <c r="G29" s="43" t="str">
        <f>IF(C29="","",IF(_xlfn.IFNA(VLOOKUP(C29,BaseDatos[[#All],[Llave]:[Objetivo Geográfico]],2,0),"No disponible en la Base de Datos")="","-",_xlfn.IFNA(VLOOKUP(C29,BaseDatos[[#All],[Llave]:[Objetivo Geográfico]],2,0),"No disponible en la Base de Datos")))</f>
        <v/>
      </c>
      <c r="H29" s="43" t="str">
        <f>IF(C29="","",IF(_xlfn.IFNA(VLOOKUP(C29,BaseDatos[[#All],[Llave]:[Objetivo Geográfico]],11,0),"No encontrado")="","-",_xlfn.IFNA(VLOOKUP(C29,BaseDatos[[#All],[Llave]:[Objetivo Geográfico]],11,0),"-")))</f>
        <v/>
      </c>
      <c r="I29" s="43" t="str">
        <f>IF(C29="","",IF(_xlfn.IFNA(VLOOKUP(C29,BaseDatos[[#All],[Llave]:[Objetivo Geográfico]],12,0),"No encontrado")="","-",_xlfn.IFNA(VLOOKUP(C29,BaseDatos[[#All],[Llave]:[Objetivo Geográfico]],12,0),"-")))</f>
        <v/>
      </c>
      <c r="J29" s="2" t="str">
        <f>IF(C29="","",IF(_xlfn.IFNA(VLOOKUP(C29,BaseDatos[[#All],[Llave]:[Por Definir4]],14,0),"No encontrado")="","-",_xlfn.IFNA(VLOOKUP(C29,BaseDatos[[#All],[Llave]:[Objetivo Geográfico]],14,0),"-")))</f>
        <v/>
      </c>
      <c r="K29" s="2" t="str">
        <f>IF(C29="","",IF(_xlfn.IFNA(VLOOKUP(C29,BaseDatos[[#All],[Llave]:[Por Definir4]],15,0),"No encontrado")="","-",_xlfn.IFNA(VLOOKUP(C29,BaseDatos[[#All],[Llave]:[Objetivo Geográfico]],15,0),"-")))</f>
        <v/>
      </c>
      <c r="L29" s="2" t="str">
        <f>IF(C29="","",IF(_xlfn.IFNA(VLOOKUP(C29,BaseDatos[[#All],[Llave]:[Por Definir4]],16,0),"No encontrado")="","-",_xlfn.IFNA(VLOOKUP(C29,BaseDatos[[#All],[Llave]:[Objetivo Geográfico]],16,0),"-")))</f>
        <v/>
      </c>
      <c r="M29" s="2" t="str">
        <f>IF(C29="","",IF(_xlfn.IFNA(VLOOKUP(C29,BaseDatos[[#All],[Llave]:[Por Definir4]],17,0),"No encontrado")="","-",_xlfn.IFNA(VLOOKUP(C29,BaseDatos[[#All],[Llave]:[Objetivo Geográfico]],17,0),"-")))</f>
        <v/>
      </c>
    </row>
    <row r="30" spans="1:13" x14ac:dyDescent="0.35">
      <c r="A30" s="44"/>
      <c r="B30" s="46"/>
      <c r="C30" s="44"/>
      <c r="D30" s="46"/>
      <c r="E30" s="43" t="str">
        <f>IF(C30="","",IF(_xlfn.IFNA(VLOOKUP(C30,BaseDatos[[#All],[Llave]:[Objetivo Geográfico]],6,0),"No encontrado")="","-",_xlfn.IFNA(VLOOKUP(C30,BaseDatos[[#All],[Llave]:[Objetivo Geográfico]],6,0),"-")))</f>
        <v/>
      </c>
      <c r="F30" s="45" t="str">
        <f>IF(C30="","",IF(_xlfn.IFNA(VLOOKUP(C30,BaseDatos[[#All],[Llave]:[Por Definir4]],13,0),"No encontrado")="","-",_xlfn.IFNA(VLOOKUP(C30,BaseDatos[[#All],[Llave]:[Por Definir4]],13,0),"-")))</f>
        <v/>
      </c>
      <c r="G30" s="43" t="str">
        <f>IF(C30="","",IF(_xlfn.IFNA(VLOOKUP(C30,BaseDatos[[#All],[Llave]:[Objetivo Geográfico]],2,0),"No disponible en la Base de Datos")="","-",_xlfn.IFNA(VLOOKUP(C30,BaseDatos[[#All],[Llave]:[Objetivo Geográfico]],2,0),"No disponible en la Base de Datos")))</f>
        <v/>
      </c>
      <c r="H30" s="43" t="str">
        <f>IF(C30="","",IF(_xlfn.IFNA(VLOOKUP(C30,BaseDatos[[#All],[Llave]:[Objetivo Geográfico]],11,0),"No encontrado")="","-",_xlfn.IFNA(VLOOKUP(C30,BaseDatos[[#All],[Llave]:[Objetivo Geográfico]],11,0),"-")))</f>
        <v/>
      </c>
      <c r="I30" s="43" t="str">
        <f>IF(C30="","",IF(_xlfn.IFNA(VLOOKUP(C30,BaseDatos[[#All],[Llave]:[Objetivo Geográfico]],12,0),"No encontrado")="","-",_xlfn.IFNA(VLOOKUP(C30,BaseDatos[[#All],[Llave]:[Objetivo Geográfico]],12,0),"-")))</f>
        <v/>
      </c>
      <c r="J30" s="2" t="str">
        <f>IF(C30="","",IF(_xlfn.IFNA(VLOOKUP(C30,BaseDatos[[#All],[Llave]:[Por Definir4]],14,0),"No encontrado")="","-",_xlfn.IFNA(VLOOKUP(C30,BaseDatos[[#All],[Llave]:[Objetivo Geográfico]],14,0),"-")))</f>
        <v/>
      </c>
      <c r="K30" s="2" t="str">
        <f>IF(C30="","",IF(_xlfn.IFNA(VLOOKUP(C30,BaseDatos[[#All],[Llave]:[Por Definir4]],15,0),"No encontrado")="","-",_xlfn.IFNA(VLOOKUP(C30,BaseDatos[[#All],[Llave]:[Objetivo Geográfico]],15,0),"-")))</f>
        <v/>
      </c>
      <c r="L30" s="2" t="str">
        <f>IF(C30="","",IF(_xlfn.IFNA(VLOOKUP(C30,BaseDatos[[#All],[Llave]:[Por Definir4]],16,0),"No encontrado")="","-",_xlfn.IFNA(VLOOKUP(C30,BaseDatos[[#All],[Llave]:[Objetivo Geográfico]],16,0),"-")))</f>
        <v/>
      </c>
      <c r="M30" s="2" t="str">
        <f>IF(C30="","",IF(_xlfn.IFNA(VLOOKUP(C30,BaseDatos[[#All],[Llave]:[Por Definir4]],17,0),"No encontrado")="","-",_xlfn.IFNA(VLOOKUP(C30,BaseDatos[[#All],[Llave]:[Objetivo Geográfico]],17,0),"-")))</f>
        <v/>
      </c>
    </row>
    <row r="31" spans="1:13" x14ac:dyDescent="0.35">
      <c r="A31" s="44"/>
      <c r="B31" s="46"/>
      <c r="C31" s="44"/>
      <c r="D31" s="46"/>
      <c r="E31" s="43" t="str">
        <f>IF(C31="","",IF(_xlfn.IFNA(VLOOKUP(C31,BaseDatos[[#All],[Llave]:[Objetivo Geográfico]],6,0),"No encontrado")="","-",_xlfn.IFNA(VLOOKUP(C31,BaseDatos[[#All],[Llave]:[Objetivo Geográfico]],6,0),"-")))</f>
        <v/>
      </c>
      <c r="F31" s="45" t="str">
        <f>IF(C31="","",IF(_xlfn.IFNA(VLOOKUP(C31,BaseDatos[[#All],[Llave]:[Por Definir4]],13,0),"No encontrado")="","-",_xlfn.IFNA(VLOOKUP(C31,BaseDatos[[#All],[Llave]:[Por Definir4]],13,0),"-")))</f>
        <v/>
      </c>
      <c r="G31" s="43" t="str">
        <f>IF(C31="","",IF(_xlfn.IFNA(VLOOKUP(C31,BaseDatos[[#All],[Llave]:[Objetivo Geográfico]],2,0),"No disponible en la Base de Datos")="","-",_xlfn.IFNA(VLOOKUP(C31,BaseDatos[[#All],[Llave]:[Objetivo Geográfico]],2,0),"No disponible en la Base de Datos")))</f>
        <v/>
      </c>
      <c r="H31" s="43" t="str">
        <f>IF(C31="","",IF(_xlfn.IFNA(VLOOKUP(C31,BaseDatos[[#All],[Llave]:[Objetivo Geográfico]],11,0),"No encontrado")="","-",_xlfn.IFNA(VLOOKUP(C31,BaseDatos[[#All],[Llave]:[Objetivo Geográfico]],11,0),"-")))</f>
        <v/>
      </c>
      <c r="I31" s="43" t="str">
        <f>IF(C31="","",IF(_xlfn.IFNA(VLOOKUP(C31,BaseDatos[[#All],[Llave]:[Objetivo Geográfico]],12,0),"No encontrado")="","-",_xlfn.IFNA(VLOOKUP(C31,BaseDatos[[#All],[Llave]:[Objetivo Geográfico]],12,0),"-")))</f>
        <v/>
      </c>
      <c r="J31" s="2" t="str">
        <f>IF(C31="","",IF(_xlfn.IFNA(VLOOKUP(C31,BaseDatos[[#All],[Llave]:[Por Definir4]],14,0),"No encontrado")="","-",_xlfn.IFNA(VLOOKUP(C31,BaseDatos[[#All],[Llave]:[Objetivo Geográfico]],14,0),"-")))</f>
        <v/>
      </c>
      <c r="K31" s="2" t="str">
        <f>IF(C31="","",IF(_xlfn.IFNA(VLOOKUP(C31,BaseDatos[[#All],[Llave]:[Por Definir4]],15,0),"No encontrado")="","-",_xlfn.IFNA(VLOOKUP(C31,BaseDatos[[#All],[Llave]:[Objetivo Geográfico]],15,0),"-")))</f>
        <v/>
      </c>
      <c r="L31" s="2" t="str">
        <f>IF(C31="","",IF(_xlfn.IFNA(VLOOKUP(C31,BaseDatos[[#All],[Llave]:[Por Definir4]],16,0),"No encontrado")="","-",_xlfn.IFNA(VLOOKUP(C31,BaseDatos[[#All],[Llave]:[Objetivo Geográfico]],16,0),"-")))</f>
        <v/>
      </c>
      <c r="M31" s="2" t="str">
        <f>IF(C31="","",IF(_xlfn.IFNA(VLOOKUP(C31,BaseDatos[[#All],[Llave]:[Por Definir4]],17,0),"No encontrado")="","-",_xlfn.IFNA(VLOOKUP(C31,BaseDatos[[#All],[Llave]:[Objetivo Geográfico]],17,0),"-")))</f>
        <v/>
      </c>
    </row>
    <row r="32" spans="1:13" x14ac:dyDescent="0.35">
      <c r="A32" s="44"/>
      <c r="B32" s="46"/>
      <c r="C32" s="44"/>
      <c r="D32" s="46"/>
      <c r="E32" s="43" t="str">
        <f>IF(C32="","",IF(_xlfn.IFNA(VLOOKUP(C32,BaseDatos[[#All],[Llave]:[Objetivo Geográfico]],6,0),"No encontrado")="","-",_xlfn.IFNA(VLOOKUP(C32,BaseDatos[[#All],[Llave]:[Objetivo Geográfico]],6,0),"-")))</f>
        <v/>
      </c>
      <c r="F32" s="45" t="str">
        <f>IF(C32="","",IF(_xlfn.IFNA(VLOOKUP(C32,BaseDatos[[#All],[Llave]:[Por Definir4]],13,0),"No encontrado")="","-",_xlfn.IFNA(VLOOKUP(C32,BaseDatos[[#All],[Llave]:[Por Definir4]],13,0),"-")))</f>
        <v/>
      </c>
      <c r="G32" s="43" t="str">
        <f>IF(C32="","",IF(_xlfn.IFNA(VLOOKUP(C32,BaseDatos[[#All],[Llave]:[Objetivo Geográfico]],2,0),"No disponible en la Base de Datos")="","-",_xlfn.IFNA(VLOOKUP(C32,BaseDatos[[#All],[Llave]:[Objetivo Geográfico]],2,0),"No disponible en la Base de Datos")))</f>
        <v/>
      </c>
      <c r="H32" s="43" t="str">
        <f>IF(C32="","",IF(_xlfn.IFNA(VLOOKUP(C32,BaseDatos[[#All],[Llave]:[Objetivo Geográfico]],11,0),"No encontrado")="","-",_xlfn.IFNA(VLOOKUP(C32,BaseDatos[[#All],[Llave]:[Objetivo Geográfico]],11,0),"-")))</f>
        <v/>
      </c>
      <c r="I32" s="43" t="str">
        <f>IF(C32="","",IF(_xlfn.IFNA(VLOOKUP(C32,BaseDatos[[#All],[Llave]:[Objetivo Geográfico]],12,0),"No encontrado")="","-",_xlfn.IFNA(VLOOKUP(C32,BaseDatos[[#All],[Llave]:[Objetivo Geográfico]],12,0),"-")))</f>
        <v/>
      </c>
      <c r="J32" s="2" t="str">
        <f>IF(C32="","",IF(_xlfn.IFNA(VLOOKUP(C32,BaseDatos[[#All],[Llave]:[Por Definir4]],14,0),"No encontrado")="","-",_xlfn.IFNA(VLOOKUP(C32,BaseDatos[[#All],[Llave]:[Objetivo Geográfico]],14,0),"-")))</f>
        <v/>
      </c>
      <c r="K32" s="2" t="str">
        <f>IF(C32="","",IF(_xlfn.IFNA(VLOOKUP(C32,BaseDatos[[#All],[Llave]:[Por Definir4]],15,0),"No encontrado")="","-",_xlfn.IFNA(VLOOKUP(C32,BaseDatos[[#All],[Llave]:[Objetivo Geográfico]],15,0),"-")))</f>
        <v/>
      </c>
      <c r="L32" s="2" t="str">
        <f>IF(C32="","",IF(_xlfn.IFNA(VLOOKUP(C32,BaseDatos[[#All],[Llave]:[Por Definir4]],16,0),"No encontrado")="","-",_xlfn.IFNA(VLOOKUP(C32,BaseDatos[[#All],[Llave]:[Objetivo Geográfico]],16,0),"-")))</f>
        <v/>
      </c>
      <c r="M32" s="2" t="str">
        <f>IF(C32="","",IF(_xlfn.IFNA(VLOOKUP(C32,BaseDatos[[#All],[Llave]:[Por Definir4]],17,0),"No encontrado")="","-",_xlfn.IFNA(VLOOKUP(C32,BaseDatos[[#All],[Llave]:[Objetivo Geográfico]],17,0),"-")))</f>
        <v/>
      </c>
    </row>
    <row r="33" spans="1:13" x14ac:dyDescent="0.35">
      <c r="A33" s="44"/>
      <c r="B33" s="46"/>
      <c r="C33" s="44"/>
      <c r="D33" s="46"/>
      <c r="E33" s="43" t="str">
        <f>IF(C33="","",IF(_xlfn.IFNA(VLOOKUP(C33,BaseDatos[[#All],[Llave]:[Objetivo Geográfico]],6,0),"No encontrado")="","-",_xlfn.IFNA(VLOOKUP(C33,BaseDatos[[#All],[Llave]:[Objetivo Geográfico]],6,0),"-")))</f>
        <v/>
      </c>
      <c r="F33" s="45" t="str">
        <f>IF(C33="","",IF(_xlfn.IFNA(VLOOKUP(C33,BaseDatos[[#All],[Llave]:[Por Definir4]],13,0),"No encontrado")="","-",_xlfn.IFNA(VLOOKUP(C33,BaseDatos[[#All],[Llave]:[Por Definir4]],13,0),"-")))</f>
        <v/>
      </c>
      <c r="G33" s="43" t="str">
        <f>IF(C33="","",IF(_xlfn.IFNA(VLOOKUP(C33,BaseDatos[[#All],[Llave]:[Objetivo Geográfico]],2,0),"No disponible en la Base de Datos")="","-",_xlfn.IFNA(VLOOKUP(C33,BaseDatos[[#All],[Llave]:[Objetivo Geográfico]],2,0),"No disponible en la Base de Datos")))</f>
        <v/>
      </c>
      <c r="H33" s="43" t="str">
        <f>IF(C33="","",IF(_xlfn.IFNA(VLOOKUP(C33,BaseDatos[[#All],[Llave]:[Objetivo Geográfico]],11,0),"No encontrado")="","-",_xlfn.IFNA(VLOOKUP(C33,BaseDatos[[#All],[Llave]:[Objetivo Geográfico]],11,0),"-")))</f>
        <v/>
      </c>
      <c r="I33" s="43" t="str">
        <f>IF(C33="","",IF(_xlfn.IFNA(VLOOKUP(C33,BaseDatos[[#All],[Llave]:[Objetivo Geográfico]],12,0),"No encontrado")="","-",_xlfn.IFNA(VLOOKUP(C33,BaseDatos[[#All],[Llave]:[Objetivo Geográfico]],12,0),"-")))</f>
        <v/>
      </c>
      <c r="J33" s="2" t="str">
        <f>IF(C33="","",IF(_xlfn.IFNA(VLOOKUP(C33,BaseDatos[[#All],[Llave]:[Por Definir4]],14,0),"No encontrado")="","-",_xlfn.IFNA(VLOOKUP(C33,BaseDatos[[#All],[Llave]:[Objetivo Geográfico]],14,0),"-")))</f>
        <v/>
      </c>
      <c r="K33" s="2" t="str">
        <f>IF(C33="","",IF(_xlfn.IFNA(VLOOKUP(C33,BaseDatos[[#All],[Llave]:[Por Definir4]],15,0),"No encontrado")="","-",_xlfn.IFNA(VLOOKUP(C33,BaseDatos[[#All],[Llave]:[Objetivo Geográfico]],15,0),"-")))</f>
        <v/>
      </c>
      <c r="L33" s="2" t="str">
        <f>IF(C33="","",IF(_xlfn.IFNA(VLOOKUP(C33,BaseDatos[[#All],[Llave]:[Por Definir4]],16,0),"No encontrado")="","-",_xlfn.IFNA(VLOOKUP(C33,BaseDatos[[#All],[Llave]:[Objetivo Geográfico]],16,0),"-")))</f>
        <v/>
      </c>
      <c r="M33" s="2" t="str">
        <f>IF(C33="","",IF(_xlfn.IFNA(VLOOKUP(C33,BaseDatos[[#All],[Llave]:[Por Definir4]],17,0),"No encontrado")="","-",_xlfn.IFNA(VLOOKUP(C33,BaseDatos[[#All],[Llave]:[Objetivo Geográfico]],17,0),"-")))</f>
        <v/>
      </c>
    </row>
    <row r="34" spans="1:13" x14ac:dyDescent="0.35">
      <c r="A34" s="44"/>
      <c r="B34" s="46"/>
      <c r="C34" s="44"/>
      <c r="D34" s="46"/>
      <c r="E34" s="43" t="str">
        <f>IF(C34="","",IF(_xlfn.IFNA(VLOOKUP(C34,BaseDatos[[#All],[Llave]:[Objetivo Geográfico]],6,0),"No encontrado")="","-",_xlfn.IFNA(VLOOKUP(C34,BaseDatos[[#All],[Llave]:[Objetivo Geográfico]],6,0),"-")))</f>
        <v/>
      </c>
      <c r="F34" s="45" t="str">
        <f>IF(C34="","",IF(_xlfn.IFNA(VLOOKUP(C34,BaseDatos[[#All],[Llave]:[Por Definir4]],13,0),"No encontrado")="","-",_xlfn.IFNA(VLOOKUP(C34,BaseDatos[[#All],[Llave]:[Por Definir4]],13,0),"-")))</f>
        <v/>
      </c>
      <c r="G34" s="43" t="str">
        <f>IF(C34="","",IF(_xlfn.IFNA(VLOOKUP(C34,BaseDatos[[#All],[Llave]:[Objetivo Geográfico]],2,0),"No disponible en la Base de Datos")="","-",_xlfn.IFNA(VLOOKUP(C34,BaseDatos[[#All],[Llave]:[Objetivo Geográfico]],2,0),"No disponible en la Base de Datos")))</f>
        <v/>
      </c>
      <c r="H34" s="43" t="str">
        <f>IF(C34="","",IF(_xlfn.IFNA(VLOOKUP(C34,BaseDatos[[#All],[Llave]:[Objetivo Geográfico]],11,0),"No encontrado")="","-",_xlfn.IFNA(VLOOKUP(C34,BaseDatos[[#All],[Llave]:[Objetivo Geográfico]],11,0),"-")))</f>
        <v/>
      </c>
      <c r="I34" s="43" t="str">
        <f>IF(C34="","",IF(_xlfn.IFNA(VLOOKUP(C34,BaseDatos[[#All],[Llave]:[Objetivo Geográfico]],12,0),"No encontrado")="","-",_xlfn.IFNA(VLOOKUP(C34,BaseDatos[[#All],[Llave]:[Objetivo Geográfico]],12,0),"-")))</f>
        <v/>
      </c>
      <c r="J34" s="2" t="str">
        <f>IF(C34="","",IF(_xlfn.IFNA(VLOOKUP(C34,BaseDatos[[#All],[Llave]:[Por Definir4]],14,0),"No encontrado")="","-",_xlfn.IFNA(VLOOKUP(C34,BaseDatos[[#All],[Llave]:[Objetivo Geográfico]],14,0),"-")))</f>
        <v/>
      </c>
      <c r="K34" s="2" t="str">
        <f>IF(C34="","",IF(_xlfn.IFNA(VLOOKUP(C34,BaseDatos[[#All],[Llave]:[Por Definir4]],15,0),"No encontrado")="","-",_xlfn.IFNA(VLOOKUP(C34,BaseDatos[[#All],[Llave]:[Objetivo Geográfico]],15,0),"-")))</f>
        <v/>
      </c>
      <c r="L34" s="2" t="str">
        <f>IF(C34="","",IF(_xlfn.IFNA(VLOOKUP(C34,BaseDatos[[#All],[Llave]:[Por Definir4]],16,0),"No encontrado")="","-",_xlfn.IFNA(VLOOKUP(C34,BaseDatos[[#All],[Llave]:[Objetivo Geográfico]],16,0),"-")))</f>
        <v/>
      </c>
      <c r="M34" s="2" t="str">
        <f>IF(C34="","",IF(_xlfn.IFNA(VLOOKUP(C34,BaseDatos[[#All],[Llave]:[Por Definir4]],17,0),"No encontrado")="","-",_xlfn.IFNA(VLOOKUP(C34,BaseDatos[[#All],[Llave]:[Objetivo Geográfico]],17,0),"-")))</f>
        <v/>
      </c>
    </row>
    <row r="35" spans="1:13" x14ac:dyDescent="0.35">
      <c r="A35" s="44"/>
      <c r="B35" s="46"/>
      <c r="C35" s="44"/>
      <c r="D35" s="46"/>
      <c r="E35" s="43" t="str">
        <f>IF(C35="","",IF(_xlfn.IFNA(VLOOKUP(C35,BaseDatos[[#All],[Llave]:[Objetivo Geográfico]],6,0),"No encontrado")="","-",_xlfn.IFNA(VLOOKUP(C35,BaseDatos[[#All],[Llave]:[Objetivo Geográfico]],6,0),"-")))</f>
        <v/>
      </c>
      <c r="F35" s="45" t="str">
        <f>IF(C35="","",IF(_xlfn.IFNA(VLOOKUP(C35,BaseDatos[[#All],[Llave]:[Por Definir4]],13,0),"No encontrado")="","-",_xlfn.IFNA(VLOOKUP(C35,BaseDatos[[#All],[Llave]:[Por Definir4]],13,0),"-")))</f>
        <v/>
      </c>
      <c r="G35" s="43" t="str">
        <f>IF(C35="","",IF(_xlfn.IFNA(VLOOKUP(C35,BaseDatos[[#All],[Llave]:[Objetivo Geográfico]],2,0),"No disponible en la Base de Datos")="","-",_xlfn.IFNA(VLOOKUP(C35,BaseDatos[[#All],[Llave]:[Objetivo Geográfico]],2,0),"No disponible en la Base de Datos")))</f>
        <v/>
      </c>
      <c r="H35" s="43" t="str">
        <f>IF(C35="","",IF(_xlfn.IFNA(VLOOKUP(C35,BaseDatos[[#All],[Llave]:[Objetivo Geográfico]],11,0),"No encontrado")="","-",_xlfn.IFNA(VLOOKUP(C35,BaseDatos[[#All],[Llave]:[Objetivo Geográfico]],11,0),"-")))</f>
        <v/>
      </c>
      <c r="I35" s="43" t="str">
        <f>IF(C35="","",IF(_xlfn.IFNA(VLOOKUP(C35,BaseDatos[[#All],[Llave]:[Objetivo Geográfico]],12,0),"No encontrado")="","-",_xlfn.IFNA(VLOOKUP(C35,BaseDatos[[#All],[Llave]:[Objetivo Geográfico]],12,0),"-")))</f>
        <v/>
      </c>
      <c r="J35" s="2" t="str">
        <f>IF(C35="","",IF(_xlfn.IFNA(VLOOKUP(C35,BaseDatos[[#All],[Llave]:[Por Definir4]],14,0),"No encontrado")="","-",_xlfn.IFNA(VLOOKUP(C35,BaseDatos[[#All],[Llave]:[Objetivo Geográfico]],14,0),"-")))</f>
        <v/>
      </c>
      <c r="K35" s="2" t="str">
        <f>IF(C35="","",IF(_xlfn.IFNA(VLOOKUP(C35,BaseDatos[[#All],[Llave]:[Por Definir4]],15,0),"No encontrado")="","-",_xlfn.IFNA(VLOOKUP(C35,BaseDatos[[#All],[Llave]:[Objetivo Geográfico]],15,0),"-")))</f>
        <v/>
      </c>
      <c r="L35" s="2" t="str">
        <f>IF(C35="","",IF(_xlfn.IFNA(VLOOKUP(C35,BaseDatos[[#All],[Llave]:[Por Definir4]],16,0),"No encontrado")="","-",_xlfn.IFNA(VLOOKUP(C35,BaseDatos[[#All],[Llave]:[Objetivo Geográfico]],16,0),"-")))</f>
        <v/>
      </c>
      <c r="M35" s="2" t="str">
        <f>IF(C35="","",IF(_xlfn.IFNA(VLOOKUP(C35,BaseDatos[[#All],[Llave]:[Por Definir4]],17,0),"No encontrado")="","-",_xlfn.IFNA(VLOOKUP(C35,BaseDatos[[#All],[Llave]:[Objetivo Geográfico]],17,0),"-")))</f>
        <v/>
      </c>
    </row>
    <row r="36" spans="1:13" x14ac:dyDescent="0.35">
      <c r="A36" s="44"/>
      <c r="B36" s="46"/>
      <c r="C36" s="44"/>
      <c r="D36" s="46"/>
      <c r="E36" s="43" t="str">
        <f>IF(C36="","",IF(_xlfn.IFNA(VLOOKUP(C36,BaseDatos[[#All],[Llave]:[Objetivo Geográfico]],6,0),"No encontrado")="","-",_xlfn.IFNA(VLOOKUP(C36,BaseDatos[[#All],[Llave]:[Objetivo Geográfico]],6,0),"-")))</f>
        <v/>
      </c>
      <c r="F36" s="45" t="str">
        <f>IF(C36="","",IF(_xlfn.IFNA(VLOOKUP(C36,BaseDatos[[#All],[Llave]:[Por Definir4]],13,0),"No encontrado")="","-",_xlfn.IFNA(VLOOKUP(C36,BaseDatos[[#All],[Llave]:[Por Definir4]],13,0),"-")))</f>
        <v/>
      </c>
      <c r="G36" s="43" t="str">
        <f>IF(C36="","",IF(_xlfn.IFNA(VLOOKUP(C36,BaseDatos[[#All],[Llave]:[Objetivo Geográfico]],2,0),"No disponible en la Base de Datos")="","-",_xlfn.IFNA(VLOOKUP(C36,BaseDatos[[#All],[Llave]:[Objetivo Geográfico]],2,0),"No disponible en la Base de Datos")))</f>
        <v/>
      </c>
      <c r="H36" s="43" t="str">
        <f>IF(C36="","",IF(_xlfn.IFNA(VLOOKUP(C36,BaseDatos[[#All],[Llave]:[Objetivo Geográfico]],11,0),"No encontrado")="","-",_xlfn.IFNA(VLOOKUP(C36,BaseDatos[[#All],[Llave]:[Objetivo Geográfico]],11,0),"-")))</f>
        <v/>
      </c>
      <c r="I36" s="43" t="str">
        <f>IF(C36="","",IF(_xlfn.IFNA(VLOOKUP(C36,BaseDatos[[#All],[Llave]:[Objetivo Geográfico]],12,0),"No encontrado")="","-",_xlfn.IFNA(VLOOKUP(C36,BaseDatos[[#All],[Llave]:[Objetivo Geográfico]],12,0),"-")))</f>
        <v/>
      </c>
      <c r="J36" s="2" t="str">
        <f>IF(C36="","",IF(_xlfn.IFNA(VLOOKUP(C36,BaseDatos[[#All],[Llave]:[Por Definir4]],14,0),"No encontrado")="","-",_xlfn.IFNA(VLOOKUP(C36,BaseDatos[[#All],[Llave]:[Objetivo Geográfico]],14,0),"-")))</f>
        <v/>
      </c>
      <c r="K36" s="2" t="str">
        <f>IF(C36="","",IF(_xlfn.IFNA(VLOOKUP(C36,BaseDatos[[#All],[Llave]:[Por Definir4]],15,0),"No encontrado")="","-",_xlfn.IFNA(VLOOKUP(C36,BaseDatos[[#All],[Llave]:[Objetivo Geográfico]],15,0),"-")))</f>
        <v/>
      </c>
      <c r="L36" s="2" t="str">
        <f>IF(C36="","",IF(_xlfn.IFNA(VLOOKUP(C36,BaseDatos[[#All],[Llave]:[Por Definir4]],16,0),"No encontrado")="","-",_xlfn.IFNA(VLOOKUP(C36,BaseDatos[[#All],[Llave]:[Objetivo Geográfico]],16,0),"-")))</f>
        <v/>
      </c>
      <c r="M36" s="2" t="str">
        <f>IF(C36="","",IF(_xlfn.IFNA(VLOOKUP(C36,BaseDatos[[#All],[Llave]:[Por Definir4]],17,0),"No encontrado")="","-",_xlfn.IFNA(VLOOKUP(C36,BaseDatos[[#All],[Llave]:[Objetivo Geográfico]],17,0),"-")))</f>
        <v/>
      </c>
    </row>
    <row r="37" spans="1:13" x14ac:dyDescent="0.35">
      <c r="A37" s="44"/>
      <c r="B37" s="46"/>
      <c r="C37" s="44"/>
      <c r="D37" s="46"/>
      <c r="E37" s="43" t="str">
        <f>IF(C37="","",IF(_xlfn.IFNA(VLOOKUP(C37,BaseDatos[[#All],[Llave]:[Objetivo Geográfico]],6,0),"No encontrado")="","-",_xlfn.IFNA(VLOOKUP(C37,BaseDatos[[#All],[Llave]:[Objetivo Geográfico]],6,0),"-")))</f>
        <v/>
      </c>
      <c r="F37" s="45" t="str">
        <f>IF(C37="","",IF(_xlfn.IFNA(VLOOKUP(C37,BaseDatos[[#All],[Llave]:[Por Definir4]],13,0),"No encontrado")="","-",_xlfn.IFNA(VLOOKUP(C37,BaseDatos[[#All],[Llave]:[Por Definir4]],13,0),"-")))</f>
        <v/>
      </c>
      <c r="G37" s="43" t="str">
        <f>IF(C37="","",IF(_xlfn.IFNA(VLOOKUP(C37,BaseDatos[[#All],[Llave]:[Objetivo Geográfico]],2,0),"No disponible en la Base de Datos")="","-",_xlfn.IFNA(VLOOKUP(C37,BaseDatos[[#All],[Llave]:[Objetivo Geográfico]],2,0),"No disponible en la Base de Datos")))</f>
        <v/>
      </c>
      <c r="H37" s="43" t="str">
        <f>IF(C37="","",IF(_xlfn.IFNA(VLOOKUP(C37,BaseDatos[[#All],[Llave]:[Objetivo Geográfico]],11,0),"No encontrado")="","-",_xlfn.IFNA(VLOOKUP(C37,BaseDatos[[#All],[Llave]:[Objetivo Geográfico]],11,0),"-")))</f>
        <v/>
      </c>
      <c r="I37" s="43" t="str">
        <f>IF(C37="","",IF(_xlfn.IFNA(VLOOKUP(C37,BaseDatos[[#All],[Llave]:[Objetivo Geográfico]],12,0),"No encontrado")="","-",_xlfn.IFNA(VLOOKUP(C37,BaseDatos[[#All],[Llave]:[Objetivo Geográfico]],12,0),"-")))</f>
        <v/>
      </c>
      <c r="J37" s="2" t="str">
        <f>IF(C37="","",IF(_xlfn.IFNA(VLOOKUP(C37,BaseDatos[[#All],[Llave]:[Por Definir4]],14,0),"No encontrado")="","-",_xlfn.IFNA(VLOOKUP(C37,BaseDatos[[#All],[Llave]:[Objetivo Geográfico]],14,0),"-")))</f>
        <v/>
      </c>
      <c r="K37" s="2" t="str">
        <f>IF(C37="","",IF(_xlfn.IFNA(VLOOKUP(C37,BaseDatos[[#All],[Llave]:[Por Definir4]],15,0),"No encontrado")="","-",_xlfn.IFNA(VLOOKUP(C37,BaseDatos[[#All],[Llave]:[Objetivo Geográfico]],15,0),"-")))</f>
        <v/>
      </c>
      <c r="L37" s="2" t="str">
        <f>IF(C37="","",IF(_xlfn.IFNA(VLOOKUP(C37,BaseDatos[[#All],[Llave]:[Por Definir4]],16,0),"No encontrado")="","-",_xlfn.IFNA(VLOOKUP(C37,BaseDatos[[#All],[Llave]:[Objetivo Geográfico]],16,0),"-")))</f>
        <v/>
      </c>
      <c r="M37" s="2" t="str">
        <f>IF(C37="","",IF(_xlfn.IFNA(VLOOKUP(C37,BaseDatos[[#All],[Llave]:[Por Definir4]],17,0),"No encontrado")="","-",_xlfn.IFNA(VLOOKUP(C37,BaseDatos[[#All],[Llave]:[Objetivo Geográfico]],17,0),"-")))</f>
        <v/>
      </c>
    </row>
    <row r="38" spans="1:13" x14ac:dyDescent="0.35">
      <c r="A38" s="44"/>
      <c r="B38" s="46"/>
      <c r="C38" s="44"/>
      <c r="D38" s="46"/>
      <c r="E38" s="43" t="str">
        <f>IF(C38="","",IF(_xlfn.IFNA(VLOOKUP(C38,BaseDatos[[#All],[Llave]:[Objetivo Geográfico]],6,0),"No encontrado")="","-",_xlfn.IFNA(VLOOKUP(C38,BaseDatos[[#All],[Llave]:[Objetivo Geográfico]],6,0),"-")))</f>
        <v/>
      </c>
      <c r="F38" s="45" t="str">
        <f>IF(C38="","",IF(_xlfn.IFNA(VLOOKUP(C38,BaseDatos[[#All],[Llave]:[Por Definir4]],13,0),"No encontrado")="","-",_xlfn.IFNA(VLOOKUP(C38,BaseDatos[[#All],[Llave]:[Por Definir4]],13,0),"-")))</f>
        <v/>
      </c>
      <c r="G38" s="43" t="str">
        <f>IF(C38="","",IF(_xlfn.IFNA(VLOOKUP(C38,BaseDatos[[#All],[Llave]:[Objetivo Geográfico]],2,0),"No disponible en la Base de Datos")="","-",_xlfn.IFNA(VLOOKUP(C38,BaseDatos[[#All],[Llave]:[Objetivo Geográfico]],2,0),"No disponible en la Base de Datos")))</f>
        <v/>
      </c>
      <c r="H38" s="43" t="str">
        <f>IF(C38="","",IF(_xlfn.IFNA(VLOOKUP(C38,BaseDatos[[#All],[Llave]:[Objetivo Geográfico]],11,0),"No encontrado")="","-",_xlfn.IFNA(VLOOKUP(C38,BaseDatos[[#All],[Llave]:[Objetivo Geográfico]],11,0),"-")))</f>
        <v/>
      </c>
      <c r="I38" s="43" t="str">
        <f>IF(C38="","",IF(_xlfn.IFNA(VLOOKUP(C38,BaseDatos[[#All],[Llave]:[Objetivo Geográfico]],12,0),"No encontrado")="","-",_xlfn.IFNA(VLOOKUP(C38,BaseDatos[[#All],[Llave]:[Objetivo Geográfico]],12,0),"-")))</f>
        <v/>
      </c>
      <c r="J38" s="2" t="str">
        <f>IF(C38="","",IF(_xlfn.IFNA(VLOOKUP(C38,BaseDatos[[#All],[Llave]:[Por Definir4]],14,0),"No encontrado")="","-",_xlfn.IFNA(VLOOKUP(C38,BaseDatos[[#All],[Llave]:[Objetivo Geográfico]],14,0),"-")))</f>
        <v/>
      </c>
      <c r="K38" s="2" t="str">
        <f>IF(C38="","",IF(_xlfn.IFNA(VLOOKUP(C38,BaseDatos[[#All],[Llave]:[Por Definir4]],15,0),"No encontrado")="","-",_xlfn.IFNA(VLOOKUP(C38,BaseDatos[[#All],[Llave]:[Objetivo Geográfico]],15,0),"-")))</f>
        <v/>
      </c>
      <c r="L38" s="2" t="str">
        <f>IF(C38="","",IF(_xlfn.IFNA(VLOOKUP(C38,BaseDatos[[#All],[Llave]:[Por Definir4]],16,0),"No encontrado")="","-",_xlfn.IFNA(VLOOKUP(C38,BaseDatos[[#All],[Llave]:[Objetivo Geográfico]],16,0),"-")))</f>
        <v/>
      </c>
      <c r="M38" s="2" t="str">
        <f>IF(C38="","",IF(_xlfn.IFNA(VLOOKUP(C38,BaseDatos[[#All],[Llave]:[Por Definir4]],17,0),"No encontrado")="","-",_xlfn.IFNA(VLOOKUP(C38,BaseDatos[[#All],[Llave]:[Objetivo Geográfico]],17,0),"-")))</f>
        <v/>
      </c>
    </row>
    <row r="39" spans="1:13" x14ac:dyDescent="0.35">
      <c r="A39" s="44"/>
      <c r="B39" s="46"/>
      <c r="C39" s="44"/>
      <c r="D39" s="46"/>
      <c r="E39" s="43" t="str">
        <f>IF(C39="","",IF(_xlfn.IFNA(VLOOKUP(C39,BaseDatos[[#All],[Llave]:[Objetivo Geográfico]],6,0),"No encontrado")="","-",_xlfn.IFNA(VLOOKUP(C39,BaseDatos[[#All],[Llave]:[Objetivo Geográfico]],6,0),"-")))</f>
        <v/>
      </c>
      <c r="F39" s="45" t="str">
        <f>IF(C39="","",IF(_xlfn.IFNA(VLOOKUP(C39,BaseDatos[[#All],[Llave]:[Por Definir4]],13,0),"No encontrado")="","-",_xlfn.IFNA(VLOOKUP(C39,BaseDatos[[#All],[Llave]:[Por Definir4]],13,0),"-")))</f>
        <v/>
      </c>
      <c r="G39" s="43" t="str">
        <f>IF(C39="","",IF(_xlfn.IFNA(VLOOKUP(C39,BaseDatos[[#All],[Llave]:[Objetivo Geográfico]],2,0),"No disponible en la Base de Datos")="","-",_xlfn.IFNA(VLOOKUP(C39,BaseDatos[[#All],[Llave]:[Objetivo Geográfico]],2,0),"No disponible en la Base de Datos")))</f>
        <v/>
      </c>
      <c r="H39" s="43" t="str">
        <f>IF(C39="","",IF(_xlfn.IFNA(VLOOKUP(C39,BaseDatos[[#All],[Llave]:[Objetivo Geográfico]],11,0),"No encontrado")="","-",_xlfn.IFNA(VLOOKUP(C39,BaseDatos[[#All],[Llave]:[Objetivo Geográfico]],11,0),"-")))</f>
        <v/>
      </c>
      <c r="I39" s="43" t="str">
        <f>IF(C39="","",IF(_xlfn.IFNA(VLOOKUP(C39,BaseDatos[[#All],[Llave]:[Objetivo Geográfico]],12,0),"No encontrado")="","-",_xlfn.IFNA(VLOOKUP(C39,BaseDatos[[#All],[Llave]:[Objetivo Geográfico]],12,0),"-")))</f>
        <v/>
      </c>
      <c r="J39" s="2" t="str">
        <f>IF(C39="","",IF(_xlfn.IFNA(VLOOKUP(C39,BaseDatos[[#All],[Llave]:[Por Definir4]],14,0),"No encontrado")="","-",_xlfn.IFNA(VLOOKUP(C39,BaseDatos[[#All],[Llave]:[Objetivo Geográfico]],14,0),"-")))</f>
        <v/>
      </c>
      <c r="K39" s="2" t="str">
        <f>IF(C39="","",IF(_xlfn.IFNA(VLOOKUP(C39,BaseDatos[[#All],[Llave]:[Por Definir4]],15,0),"No encontrado")="","-",_xlfn.IFNA(VLOOKUP(C39,BaseDatos[[#All],[Llave]:[Objetivo Geográfico]],15,0),"-")))</f>
        <v/>
      </c>
      <c r="L39" s="2" t="str">
        <f>IF(C39="","",IF(_xlfn.IFNA(VLOOKUP(C39,BaseDatos[[#All],[Llave]:[Por Definir4]],16,0),"No encontrado")="","-",_xlfn.IFNA(VLOOKUP(C39,BaseDatos[[#All],[Llave]:[Objetivo Geográfico]],16,0),"-")))</f>
        <v/>
      </c>
      <c r="M39" s="2" t="str">
        <f>IF(C39="","",IF(_xlfn.IFNA(VLOOKUP(C39,BaseDatos[[#All],[Llave]:[Por Definir4]],17,0),"No encontrado")="","-",_xlfn.IFNA(VLOOKUP(C39,BaseDatos[[#All],[Llave]:[Objetivo Geográfico]],17,0),"-")))</f>
        <v/>
      </c>
    </row>
    <row r="40" spans="1:13" x14ac:dyDescent="0.35">
      <c r="A40" s="44"/>
      <c r="B40" s="46"/>
      <c r="C40" s="44"/>
      <c r="D40" s="46"/>
      <c r="E40" s="43" t="str">
        <f>IF(C40="","",IF(_xlfn.IFNA(VLOOKUP(C40,BaseDatos[[#All],[Llave]:[Objetivo Geográfico]],6,0),"No encontrado")="","-",_xlfn.IFNA(VLOOKUP(C40,BaseDatos[[#All],[Llave]:[Objetivo Geográfico]],6,0),"-")))</f>
        <v/>
      </c>
      <c r="F40" s="45" t="str">
        <f>IF(C40="","",IF(_xlfn.IFNA(VLOOKUP(C40,BaseDatos[[#All],[Llave]:[Por Definir4]],13,0),"No encontrado")="","-",_xlfn.IFNA(VLOOKUP(C40,BaseDatos[[#All],[Llave]:[Por Definir4]],13,0),"-")))</f>
        <v/>
      </c>
      <c r="G40" s="43" t="str">
        <f>IF(C40="","",IF(_xlfn.IFNA(VLOOKUP(C40,BaseDatos[[#All],[Llave]:[Objetivo Geográfico]],2,0),"No disponible en la Base de Datos")="","-",_xlfn.IFNA(VLOOKUP(C40,BaseDatos[[#All],[Llave]:[Objetivo Geográfico]],2,0),"No disponible en la Base de Datos")))</f>
        <v/>
      </c>
      <c r="H40" s="43" t="str">
        <f>IF(C40="","",IF(_xlfn.IFNA(VLOOKUP(C40,BaseDatos[[#All],[Llave]:[Objetivo Geográfico]],11,0),"No encontrado")="","-",_xlfn.IFNA(VLOOKUP(C40,BaseDatos[[#All],[Llave]:[Objetivo Geográfico]],11,0),"-")))</f>
        <v/>
      </c>
      <c r="I40" s="43" t="str">
        <f>IF(C40="","",IF(_xlfn.IFNA(VLOOKUP(C40,BaseDatos[[#All],[Llave]:[Objetivo Geográfico]],12,0),"No encontrado")="","-",_xlfn.IFNA(VLOOKUP(C40,BaseDatos[[#All],[Llave]:[Objetivo Geográfico]],12,0),"-")))</f>
        <v/>
      </c>
      <c r="J40" s="2" t="str">
        <f>IF(C40="","",IF(_xlfn.IFNA(VLOOKUP(C40,BaseDatos[[#All],[Llave]:[Por Definir4]],14,0),"No encontrado")="","-",_xlfn.IFNA(VLOOKUP(C40,BaseDatos[[#All],[Llave]:[Objetivo Geográfico]],14,0),"-")))</f>
        <v/>
      </c>
      <c r="K40" s="2" t="str">
        <f>IF(C40="","",IF(_xlfn.IFNA(VLOOKUP(C40,BaseDatos[[#All],[Llave]:[Por Definir4]],15,0),"No encontrado")="","-",_xlfn.IFNA(VLOOKUP(C40,BaseDatos[[#All],[Llave]:[Objetivo Geográfico]],15,0),"-")))</f>
        <v/>
      </c>
      <c r="L40" s="2" t="str">
        <f>IF(C40="","",IF(_xlfn.IFNA(VLOOKUP(C40,BaseDatos[[#All],[Llave]:[Por Definir4]],16,0),"No encontrado")="","-",_xlfn.IFNA(VLOOKUP(C40,BaseDatos[[#All],[Llave]:[Objetivo Geográfico]],16,0),"-")))</f>
        <v/>
      </c>
      <c r="M40" s="2" t="str">
        <f>IF(C40="","",IF(_xlfn.IFNA(VLOOKUP(C40,BaseDatos[[#All],[Llave]:[Por Definir4]],17,0),"No encontrado")="","-",_xlfn.IFNA(VLOOKUP(C40,BaseDatos[[#All],[Llave]:[Objetivo Geográfico]],17,0),"-")))</f>
        <v/>
      </c>
    </row>
    <row r="41" spans="1:13" x14ac:dyDescent="0.35">
      <c r="A41" s="44"/>
      <c r="B41" s="46"/>
      <c r="C41" s="44"/>
      <c r="D41" s="46"/>
      <c r="E41" s="43" t="str">
        <f>IF(C41="","",IF(_xlfn.IFNA(VLOOKUP(C41,BaseDatos[[#All],[Llave]:[Objetivo Geográfico]],6,0),"No encontrado")="","-",_xlfn.IFNA(VLOOKUP(C41,BaseDatos[[#All],[Llave]:[Objetivo Geográfico]],6,0),"-")))</f>
        <v/>
      </c>
      <c r="F41" s="45" t="str">
        <f>IF(C41="","",IF(_xlfn.IFNA(VLOOKUP(C41,BaseDatos[[#All],[Llave]:[Por Definir4]],13,0),"No encontrado")="","-",_xlfn.IFNA(VLOOKUP(C41,BaseDatos[[#All],[Llave]:[Por Definir4]],13,0),"-")))</f>
        <v/>
      </c>
      <c r="G41" s="43" t="str">
        <f>IF(C41="","",IF(_xlfn.IFNA(VLOOKUP(C41,BaseDatos[[#All],[Llave]:[Objetivo Geográfico]],2,0),"No disponible en la Base de Datos")="","-",_xlfn.IFNA(VLOOKUP(C41,BaseDatos[[#All],[Llave]:[Objetivo Geográfico]],2,0),"No disponible en la Base de Datos")))</f>
        <v/>
      </c>
      <c r="H41" s="43" t="str">
        <f>IF(C41="","",IF(_xlfn.IFNA(VLOOKUP(C41,BaseDatos[[#All],[Llave]:[Objetivo Geográfico]],11,0),"No encontrado")="","-",_xlfn.IFNA(VLOOKUP(C41,BaseDatos[[#All],[Llave]:[Objetivo Geográfico]],11,0),"-")))</f>
        <v/>
      </c>
      <c r="I41" s="43" t="str">
        <f>IF(C41="","",IF(_xlfn.IFNA(VLOOKUP(C41,BaseDatos[[#All],[Llave]:[Objetivo Geográfico]],12,0),"No encontrado")="","-",_xlfn.IFNA(VLOOKUP(C41,BaseDatos[[#All],[Llave]:[Objetivo Geográfico]],12,0),"-")))</f>
        <v/>
      </c>
      <c r="J41" s="2" t="str">
        <f>IF(C41="","",IF(_xlfn.IFNA(VLOOKUP(C41,BaseDatos[[#All],[Llave]:[Por Definir4]],14,0),"No encontrado")="","-",_xlfn.IFNA(VLOOKUP(C41,BaseDatos[[#All],[Llave]:[Objetivo Geográfico]],14,0),"-")))</f>
        <v/>
      </c>
      <c r="K41" s="2" t="str">
        <f>IF(C41="","",IF(_xlfn.IFNA(VLOOKUP(C41,BaseDatos[[#All],[Llave]:[Por Definir4]],15,0),"No encontrado")="","-",_xlfn.IFNA(VLOOKUP(C41,BaseDatos[[#All],[Llave]:[Objetivo Geográfico]],15,0),"-")))</f>
        <v/>
      </c>
      <c r="L41" s="2" t="str">
        <f>IF(C41="","",IF(_xlfn.IFNA(VLOOKUP(C41,BaseDatos[[#All],[Llave]:[Por Definir4]],16,0),"No encontrado")="","-",_xlfn.IFNA(VLOOKUP(C41,BaseDatos[[#All],[Llave]:[Objetivo Geográfico]],16,0),"-")))</f>
        <v/>
      </c>
      <c r="M41" s="2" t="str">
        <f>IF(C41="","",IF(_xlfn.IFNA(VLOOKUP(C41,BaseDatos[[#All],[Llave]:[Por Definir4]],17,0),"No encontrado")="","-",_xlfn.IFNA(VLOOKUP(C41,BaseDatos[[#All],[Llave]:[Objetivo Geográfico]],17,0),"-")))</f>
        <v/>
      </c>
    </row>
    <row r="42" spans="1:13" x14ac:dyDescent="0.35">
      <c r="A42" s="44"/>
      <c r="B42" s="46"/>
      <c r="C42" s="44"/>
      <c r="D42" s="46"/>
      <c r="E42" s="43" t="str">
        <f>IF(C42="","",IF(_xlfn.IFNA(VLOOKUP(C42,BaseDatos[[#All],[Llave]:[Objetivo Geográfico]],6,0),"No encontrado")="","-",_xlfn.IFNA(VLOOKUP(C42,BaseDatos[[#All],[Llave]:[Objetivo Geográfico]],6,0),"-")))</f>
        <v/>
      </c>
      <c r="F42" s="45" t="str">
        <f>IF(C42="","",IF(_xlfn.IFNA(VLOOKUP(C42,BaseDatos[[#All],[Llave]:[Por Definir4]],13,0),"No encontrado")="","-",_xlfn.IFNA(VLOOKUP(C42,BaseDatos[[#All],[Llave]:[Por Definir4]],13,0),"-")))</f>
        <v/>
      </c>
      <c r="G42" s="43" t="str">
        <f>IF(C42="","",IF(_xlfn.IFNA(VLOOKUP(C42,BaseDatos[[#All],[Llave]:[Objetivo Geográfico]],2,0),"No disponible en la Base de Datos")="","-",_xlfn.IFNA(VLOOKUP(C42,BaseDatos[[#All],[Llave]:[Objetivo Geográfico]],2,0),"No disponible en la Base de Datos")))</f>
        <v/>
      </c>
      <c r="H42" s="43" t="str">
        <f>IF(C42="","",IF(_xlfn.IFNA(VLOOKUP(C42,BaseDatos[[#All],[Llave]:[Objetivo Geográfico]],11,0),"No encontrado")="","-",_xlfn.IFNA(VLOOKUP(C42,BaseDatos[[#All],[Llave]:[Objetivo Geográfico]],11,0),"-")))</f>
        <v/>
      </c>
      <c r="I42" s="43" t="str">
        <f>IF(C42="","",IF(_xlfn.IFNA(VLOOKUP(C42,BaseDatos[[#All],[Llave]:[Objetivo Geográfico]],12,0),"No encontrado")="","-",_xlfn.IFNA(VLOOKUP(C42,BaseDatos[[#All],[Llave]:[Objetivo Geográfico]],12,0),"-")))</f>
        <v/>
      </c>
      <c r="J42" s="2" t="str">
        <f>IF(C42="","",IF(_xlfn.IFNA(VLOOKUP(C42,BaseDatos[[#All],[Llave]:[Por Definir4]],14,0),"No encontrado")="","-",_xlfn.IFNA(VLOOKUP(C42,BaseDatos[[#All],[Llave]:[Objetivo Geográfico]],14,0),"-")))</f>
        <v/>
      </c>
      <c r="K42" s="2" t="str">
        <f>IF(C42="","",IF(_xlfn.IFNA(VLOOKUP(C42,BaseDatos[[#All],[Llave]:[Por Definir4]],15,0),"No encontrado")="","-",_xlfn.IFNA(VLOOKUP(C42,BaseDatos[[#All],[Llave]:[Objetivo Geográfico]],15,0),"-")))</f>
        <v/>
      </c>
      <c r="L42" s="2" t="str">
        <f>IF(C42="","",IF(_xlfn.IFNA(VLOOKUP(C42,BaseDatos[[#All],[Llave]:[Por Definir4]],16,0),"No encontrado")="","-",_xlfn.IFNA(VLOOKUP(C42,BaseDatos[[#All],[Llave]:[Objetivo Geográfico]],16,0),"-")))</f>
        <v/>
      </c>
      <c r="M42" s="2" t="str">
        <f>IF(C42="","",IF(_xlfn.IFNA(VLOOKUP(C42,BaseDatos[[#All],[Llave]:[Por Definir4]],17,0),"No encontrado")="","-",_xlfn.IFNA(VLOOKUP(C42,BaseDatos[[#All],[Llave]:[Objetivo Geográfico]],17,0),"-")))</f>
        <v/>
      </c>
    </row>
    <row r="43" spans="1:13" x14ac:dyDescent="0.35">
      <c r="A43" s="44"/>
      <c r="B43" s="46"/>
      <c r="C43" s="44"/>
      <c r="D43" s="46"/>
      <c r="E43" s="43" t="str">
        <f>IF(C43="","",IF(_xlfn.IFNA(VLOOKUP(C43,BaseDatos[[#All],[Llave]:[Objetivo Geográfico]],6,0),"No encontrado")="","-",_xlfn.IFNA(VLOOKUP(C43,BaseDatos[[#All],[Llave]:[Objetivo Geográfico]],6,0),"-")))</f>
        <v/>
      </c>
      <c r="F43" s="45" t="str">
        <f>IF(C43="","",IF(_xlfn.IFNA(VLOOKUP(C43,BaseDatos[[#All],[Llave]:[Por Definir4]],13,0),"No encontrado")="","-",_xlfn.IFNA(VLOOKUP(C43,BaseDatos[[#All],[Llave]:[Por Definir4]],13,0),"-")))</f>
        <v/>
      </c>
      <c r="G43" s="43" t="str">
        <f>IF(C43="","",IF(_xlfn.IFNA(VLOOKUP(C43,BaseDatos[[#All],[Llave]:[Objetivo Geográfico]],2,0),"No disponible en la Base de Datos")="","-",_xlfn.IFNA(VLOOKUP(C43,BaseDatos[[#All],[Llave]:[Objetivo Geográfico]],2,0),"No disponible en la Base de Datos")))</f>
        <v/>
      </c>
      <c r="H43" s="43" t="str">
        <f>IF(C43="","",IF(_xlfn.IFNA(VLOOKUP(C43,BaseDatos[[#All],[Llave]:[Objetivo Geográfico]],11,0),"No encontrado")="","-",_xlfn.IFNA(VLOOKUP(C43,BaseDatos[[#All],[Llave]:[Objetivo Geográfico]],11,0),"-")))</f>
        <v/>
      </c>
      <c r="I43" s="43" t="str">
        <f>IF(C43="","",IF(_xlfn.IFNA(VLOOKUP(C43,BaseDatos[[#All],[Llave]:[Objetivo Geográfico]],12,0),"No encontrado")="","-",_xlfn.IFNA(VLOOKUP(C43,BaseDatos[[#All],[Llave]:[Objetivo Geográfico]],12,0),"-")))</f>
        <v/>
      </c>
      <c r="J43" s="2" t="str">
        <f>IF(C43="","",IF(_xlfn.IFNA(VLOOKUP(C43,BaseDatos[[#All],[Llave]:[Por Definir4]],14,0),"No encontrado")="","-",_xlfn.IFNA(VLOOKUP(C43,BaseDatos[[#All],[Llave]:[Objetivo Geográfico]],14,0),"-")))</f>
        <v/>
      </c>
      <c r="K43" s="2" t="str">
        <f>IF(C43="","",IF(_xlfn.IFNA(VLOOKUP(C43,BaseDatos[[#All],[Llave]:[Por Definir4]],15,0),"No encontrado")="","-",_xlfn.IFNA(VLOOKUP(C43,BaseDatos[[#All],[Llave]:[Objetivo Geográfico]],15,0),"-")))</f>
        <v/>
      </c>
      <c r="L43" s="2" t="str">
        <f>IF(C43="","",IF(_xlfn.IFNA(VLOOKUP(C43,BaseDatos[[#All],[Llave]:[Por Definir4]],16,0),"No encontrado")="","-",_xlfn.IFNA(VLOOKUP(C43,BaseDatos[[#All],[Llave]:[Objetivo Geográfico]],16,0),"-")))</f>
        <v/>
      </c>
      <c r="M43" s="2" t="str">
        <f>IF(C43="","",IF(_xlfn.IFNA(VLOOKUP(C43,BaseDatos[[#All],[Llave]:[Por Definir4]],17,0),"No encontrado")="","-",_xlfn.IFNA(VLOOKUP(C43,BaseDatos[[#All],[Llave]:[Objetivo Geográfico]],17,0),"-")))</f>
        <v/>
      </c>
    </row>
    <row r="44" spans="1:13" x14ac:dyDescent="0.35">
      <c r="A44" s="44"/>
      <c r="B44" s="46"/>
      <c r="C44" s="44"/>
      <c r="D44" s="46"/>
      <c r="E44" s="43" t="str">
        <f>IF(C44="","",IF(_xlfn.IFNA(VLOOKUP(C44,BaseDatos[[#All],[Llave]:[Objetivo Geográfico]],6,0),"No encontrado")="","-",_xlfn.IFNA(VLOOKUP(C44,BaseDatos[[#All],[Llave]:[Objetivo Geográfico]],6,0),"-")))</f>
        <v/>
      </c>
      <c r="F44" s="45" t="str">
        <f>IF(C44="","",IF(_xlfn.IFNA(VLOOKUP(C44,BaseDatos[[#All],[Llave]:[Por Definir4]],13,0),"No encontrado")="","-",_xlfn.IFNA(VLOOKUP(C44,BaseDatos[[#All],[Llave]:[Por Definir4]],13,0),"-")))</f>
        <v/>
      </c>
      <c r="G44" s="43" t="str">
        <f>IF(C44="","",IF(_xlfn.IFNA(VLOOKUP(C44,BaseDatos[[#All],[Llave]:[Objetivo Geográfico]],2,0),"No disponible en la Base de Datos")="","-",_xlfn.IFNA(VLOOKUP(C44,BaseDatos[[#All],[Llave]:[Objetivo Geográfico]],2,0),"No disponible en la Base de Datos")))</f>
        <v/>
      </c>
      <c r="H44" s="43" t="str">
        <f>IF(C44="","",IF(_xlfn.IFNA(VLOOKUP(C44,BaseDatos[[#All],[Llave]:[Objetivo Geográfico]],11,0),"No encontrado")="","-",_xlfn.IFNA(VLOOKUP(C44,BaseDatos[[#All],[Llave]:[Objetivo Geográfico]],11,0),"-")))</f>
        <v/>
      </c>
      <c r="I44" s="43" t="str">
        <f>IF(C44="","",IF(_xlfn.IFNA(VLOOKUP(C44,BaseDatos[[#All],[Llave]:[Objetivo Geográfico]],12,0),"No encontrado")="","-",_xlfn.IFNA(VLOOKUP(C44,BaseDatos[[#All],[Llave]:[Objetivo Geográfico]],12,0),"-")))</f>
        <v/>
      </c>
      <c r="J44" s="2" t="str">
        <f>IF(C44="","",IF(_xlfn.IFNA(VLOOKUP(C44,BaseDatos[[#All],[Llave]:[Por Definir4]],14,0),"No encontrado")="","-",_xlfn.IFNA(VLOOKUP(C44,BaseDatos[[#All],[Llave]:[Objetivo Geográfico]],14,0),"-")))</f>
        <v/>
      </c>
      <c r="K44" s="2" t="str">
        <f>IF(C44="","",IF(_xlfn.IFNA(VLOOKUP(C44,BaseDatos[[#All],[Llave]:[Por Definir4]],15,0),"No encontrado")="","-",_xlfn.IFNA(VLOOKUP(C44,BaseDatos[[#All],[Llave]:[Objetivo Geográfico]],15,0),"-")))</f>
        <v/>
      </c>
      <c r="L44" s="2" t="str">
        <f>IF(C44="","",IF(_xlfn.IFNA(VLOOKUP(C44,BaseDatos[[#All],[Llave]:[Por Definir4]],16,0),"No encontrado")="","-",_xlfn.IFNA(VLOOKUP(C44,BaseDatos[[#All],[Llave]:[Objetivo Geográfico]],16,0),"-")))</f>
        <v/>
      </c>
      <c r="M44" s="2" t="str">
        <f>IF(C44="","",IF(_xlfn.IFNA(VLOOKUP(C44,BaseDatos[[#All],[Llave]:[Por Definir4]],17,0),"No encontrado")="","-",_xlfn.IFNA(VLOOKUP(C44,BaseDatos[[#All],[Llave]:[Objetivo Geográfico]],17,0),"-")))</f>
        <v/>
      </c>
    </row>
    <row r="45" spans="1:13" x14ac:dyDescent="0.35">
      <c r="A45" s="44"/>
      <c r="B45" s="46"/>
      <c r="C45" s="44"/>
      <c r="D45" s="46"/>
      <c r="E45" s="43" t="str">
        <f>IF(C45="","",IF(_xlfn.IFNA(VLOOKUP(C45,BaseDatos[[#All],[Llave]:[Objetivo Geográfico]],6,0),"No encontrado")="","-",_xlfn.IFNA(VLOOKUP(C45,BaseDatos[[#All],[Llave]:[Objetivo Geográfico]],6,0),"-")))</f>
        <v/>
      </c>
      <c r="F45" s="45" t="str">
        <f>IF(C45="","",IF(_xlfn.IFNA(VLOOKUP(C45,BaseDatos[[#All],[Llave]:[Por Definir4]],13,0),"No encontrado")="","-",_xlfn.IFNA(VLOOKUP(C45,BaseDatos[[#All],[Llave]:[Por Definir4]],13,0),"-")))</f>
        <v/>
      </c>
      <c r="G45" s="43" t="str">
        <f>IF(C45="","",IF(_xlfn.IFNA(VLOOKUP(C45,BaseDatos[[#All],[Llave]:[Objetivo Geográfico]],2,0),"No disponible en la Base de Datos")="","-",_xlfn.IFNA(VLOOKUP(C45,BaseDatos[[#All],[Llave]:[Objetivo Geográfico]],2,0),"No disponible en la Base de Datos")))</f>
        <v/>
      </c>
      <c r="H45" s="43" t="str">
        <f>IF(C45="","",IF(_xlfn.IFNA(VLOOKUP(C45,BaseDatos[[#All],[Llave]:[Objetivo Geográfico]],11,0),"No encontrado")="","-",_xlfn.IFNA(VLOOKUP(C45,BaseDatos[[#All],[Llave]:[Objetivo Geográfico]],11,0),"-")))</f>
        <v/>
      </c>
      <c r="I45" s="43" t="str">
        <f>IF(C45="","",IF(_xlfn.IFNA(VLOOKUP(C45,BaseDatos[[#All],[Llave]:[Objetivo Geográfico]],12,0),"No encontrado")="","-",_xlfn.IFNA(VLOOKUP(C45,BaseDatos[[#All],[Llave]:[Objetivo Geográfico]],12,0),"-")))</f>
        <v/>
      </c>
      <c r="J45" s="2" t="str">
        <f>IF(C45="","",IF(_xlfn.IFNA(VLOOKUP(C45,BaseDatos[[#All],[Llave]:[Por Definir4]],14,0),"No encontrado")="","-",_xlfn.IFNA(VLOOKUP(C45,BaseDatos[[#All],[Llave]:[Objetivo Geográfico]],14,0),"-")))</f>
        <v/>
      </c>
      <c r="K45" s="2" t="str">
        <f>IF(C45="","",IF(_xlfn.IFNA(VLOOKUP(C45,BaseDatos[[#All],[Llave]:[Por Definir4]],15,0),"No encontrado")="","-",_xlfn.IFNA(VLOOKUP(C45,BaseDatos[[#All],[Llave]:[Objetivo Geográfico]],15,0),"-")))</f>
        <v/>
      </c>
      <c r="L45" s="2" t="str">
        <f>IF(C45="","",IF(_xlfn.IFNA(VLOOKUP(C45,BaseDatos[[#All],[Llave]:[Por Definir4]],16,0),"No encontrado")="","-",_xlfn.IFNA(VLOOKUP(C45,BaseDatos[[#All],[Llave]:[Objetivo Geográfico]],16,0),"-")))</f>
        <v/>
      </c>
      <c r="M45" s="2" t="str">
        <f>IF(C45="","",IF(_xlfn.IFNA(VLOOKUP(C45,BaseDatos[[#All],[Llave]:[Por Definir4]],17,0),"No encontrado")="","-",_xlfn.IFNA(VLOOKUP(C45,BaseDatos[[#All],[Llave]:[Objetivo Geográfico]],17,0),"-")))</f>
        <v/>
      </c>
    </row>
    <row r="46" spans="1:13" x14ac:dyDescent="0.35">
      <c r="A46" s="44"/>
      <c r="B46" s="46"/>
      <c r="C46" s="44"/>
      <c r="D46" s="46"/>
      <c r="E46" s="43" t="str">
        <f>IF(C46="","",IF(_xlfn.IFNA(VLOOKUP(C46,BaseDatos[[#All],[Llave]:[Objetivo Geográfico]],6,0),"No encontrado")="","-",_xlfn.IFNA(VLOOKUP(C46,BaseDatos[[#All],[Llave]:[Objetivo Geográfico]],6,0),"-")))</f>
        <v/>
      </c>
      <c r="F46" s="45" t="str">
        <f>IF(C46="","",IF(_xlfn.IFNA(VLOOKUP(C46,BaseDatos[[#All],[Llave]:[Por Definir4]],13,0),"No encontrado")="","-",_xlfn.IFNA(VLOOKUP(C46,BaseDatos[[#All],[Llave]:[Por Definir4]],13,0),"-")))</f>
        <v/>
      </c>
      <c r="G46" s="43" t="str">
        <f>IF(C46="","",IF(_xlfn.IFNA(VLOOKUP(C46,BaseDatos[[#All],[Llave]:[Objetivo Geográfico]],2,0),"No disponible en la Base de Datos")="","-",_xlfn.IFNA(VLOOKUP(C46,BaseDatos[[#All],[Llave]:[Objetivo Geográfico]],2,0),"No disponible en la Base de Datos")))</f>
        <v/>
      </c>
      <c r="H46" s="43" t="str">
        <f>IF(C46="","",IF(_xlfn.IFNA(VLOOKUP(C46,BaseDatos[[#All],[Llave]:[Objetivo Geográfico]],11,0),"No encontrado")="","-",_xlfn.IFNA(VLOOKUP(C46,BaseDatos[[#All],[Llave]:[Objetivo Geográfico]],11,0),"-")))</f>
        <v/>
      </c>
      <c r="I46" s="43" t="str">
        <f>IF(C46="","",IF(_xlfn.IFNA(VLOOKUP(C46,BaseDatos[[#All],[Llave]:[Objetivo Geográfico]],12,0),"No encontrado")="","-",_xlfn.IFNA(VLOOKUP(C46,BaseDatos[[#All],[Llave]:[Objetivo Geográfico]],12,0),"-")))</f>
        <v/>
      </c>
      <c r="J46" s="2" t="str">
        <f>IF(C46="","",IF(_xlfn.IFNA(VLOOKUP(C46,BaseDatos[[#All],[Llave]:[Por Definir4]],14,0),"No encontrado")="","-",_xlfn.IFNA(VLOOKUP(C46,BaseDatos[[#All],[Llave]:[Objetivo Geográfico]],14,0),"-")))</f>
        <v/>
      </c>
      <c r="K46" s="2" t="str">
        <f>IF(C46="","",IF(_xlfn.IFNA(VLOOKUP(C46,BaseDatos[[#All],[Llave]:[Por Definir4]],15,0),"No encontrado")="","-",_xlfn.IFNA(VLOOKUP(C46,BaseDatos[[#All],[Llave]:[Objetivo Geográfico]],15,0),"-")))</f>
        <v/>
      </c>
      <c r="L46" s="2" t="str">
        <f>IF(C46="","",IF(_xlfn.IFNA(VLOOKUP(C46,BaseDatos[[#All],[Llave]:[Por Definir4]],16,0),"No encontrado")="","-",_xlfn.IFNA(VLOOKUP(C46,BaseDatos[[#All],[Llave]:[Objetivo Geográfico]],16,0),"-")))</f>
        <v/>
      </c>
      <c r="M46" s="2" t="str">
        <f>IF(C46="","",IF(_xlfn.IFNA(VLOOKUP(C46,BaseDatos[[#All],[Llave]:[Por Definir4]],17,0),"No encontrado")="","-",_xlfn.IFNA(VLOOKUP(C46,BaseDatos[[#All],[Llave]:[Objetivo Geográfico]],17,0),"-")))</f>
        <v/>
      </c>
    </row>
    <row r="47" spans="1:13" x14ac:dyDescent="0.35">
      <c r="A47" s="44"/>
      <c r="B47" s="46"/>
      <c r="C47" s="44"/>
      <c r="D47" s="46"/>
      <c r="E47" s="43" t="str">
        <f>IF(C47="","",IF(_xlfn.IFNA(VLOOKUP(C47,BaseDatos[[#All],[Llave]:[Objetivo Geográfico]],6,0),"No encontrado")="","-",_xlfn.IFNA(VLOOKUP(C47,BaseDatos[[#All],[Llave]:[Objetivo Geográfico]],6,0),"-")))</f>
        <v/>
      </c>
      <c r="F47" s="45" t="str">
        <f>IF(C47="","",IF(_xlfn.IFNA(VLOOKUP(C47,BaseDatos[[#All],[Llave]:[Por Definir4]],13,0),"No encontrado")="","-",_xlfn.IFNA(VLOOKUP(C47,BaseDatos[[#All],[Llave]:[Por Definir4]],13,0),"-")))</f>
        <v/>
      </c>
      <c r="G47" s="43" t="str">
        <f>IF(C47="","",IF(_xlfn.IFNA(VLOOKUP(C47,BaseDatos[[#All],[Llave]:[Objetivo Geográfico]],2,0),"No disponible en la Base de Datos")="","-",_xlfn.IFNA(VLOOKUP(C47,BaseDatos[[#All],[Llave]:[Objetivo Geográfico]],2,0),"No disponible en la Base de Datos")))</f>
        <v/>
      </c>
      <c r="H47" s="43" t="str">
        <f>IF(C47="","",IF(_xlfn.IFNA(VLOOKUP(C47,BaseDatos[[#All],[Llave]:[Objetivo Geográfico]],11,0),"No encontrado")="","-",_xlfn.IFNA(VLOOKUP(C47,BaseDatos[[#All],[Llave]:[Objetivo Geográfico]],11,0),"-")))</f>
        <v/>
      </c>
      <c r="I47" s="43" t="str">
        <f>IF(C47="","",IF(_xlfn.IFNA(VLOOKUP(C47,BaseDatos[[#All],[Llave]:[Objetivo Geográfico]],12,0),"No encontrado")="","-",_xlfn.IFNA(VLOOKUP(C47,BaseDatos[[#All],[Llave]:[Objetivo Geográfico]],12,0),"-")))</f>
        <v/>
      </c>
      <c r="J47" s="2" t="str">
        <f>IF(C47="","",IF(_xlfn.IFNA(VLOOKUP(C47,BaseDatos[[#All],[Llave]:[Por Definir4]],14,0),"No encontrado")="","-",_xlfn.IFNA(VLOOKUP(C47,BaseDatos[[#All],[Llave]:[Objetivo Geográfico]],14,0),"-")))</f>
        <v/>
      </c>
      <c r="K47" s="2" t="str">
        <f>IF(C47="","",IF(_xlfn.IFNA(VLOOKUP(C47,BaseDatos[[#All],[Llave]:[Por Definir4]],15,0),"No encontrado")="","-",_xlfn.IFNA(VLOOKUP(C47,BaseDatos[[#All],[Llave]:[Objetivo Geográfico]],15,0),"-")))</f>
        <v/>
      </c>
      <c r="L47" s="2" t="str">
        <f>IF(C47="","",IF(_xlfn.IFNA(VLOOKUP(C47,BaseDatos[[#All],[Llave]:[Por Definir4]],16,0),"No encontrado")="","-",_xlfn.IFNA(VLOOKUP(C47,BaseDatos[[#All],[Llave]:[Objetivo Geográfico]],16,0),"-")))</f>
        <v/>
      </c>
      <c r="M47" s="2" t="str">
        <f>IF(C47="","",IF(_xlfn.IFNA(VLOOKUP(C47,BaseDatos[[#All],[Llave]:[Por Definir4]],17,0),"No encontrado")="","-",_xlfn.IFNA(VLOOKUP(C47,BaseDatos[[#All],[Llave]:[Objetivo Geográfico]],17,0),"-")))</f>
        <v/>
      </c>
    </row>
    <row r="48" spans="1:13" x14ac:dyDescent="0.35">
      <c r="A48" s="44"/>
      <c r="B48" s="46"/>
      <c r="C48" s="44"/>
      <c r="D48" s="46"/>
      <c r="E48" s="43" t="str">
        <f>IF(C48="","",IF(_xlfn.IFNA(VLOOKUP(C48,BaseDatos[[#All],[Llave]:[Objetivo Geográfico]],6,0),"No encontrado")="","-",_xlfn.IFNA(VLOOKUP(C48,BaseDatos[[#All],[Llave]:[Objetivo Geográfico]],6,0),"-")))</f>
        <v/>
      </c>
      <c r="F48" s="45" t="str">
        <f>IF(C48="","",IF(_xlfn.IFNA(VLOOKUP(C48,BaseDatos[[#All],[Llave]:[Por Definir4]],13,0),"No encontrado")="","-",_xlfn.IFNA(VLOOKUP(C48,BaseDatos[[#All],[Llave]:[Por Definir4]],13,0),"-")))</f>
        <v/>
      </c>
      <c r="G48" s="43" t="str">
        <f>IF(C48="","",IF(_xlfn.IFNA(VLOOKUP(C48,BaseDatos[[#All],[Llave]:[Objetivo Geográfico]],2,0),"No disponible en la Base de Datos")="","-",_xlfn.IFNA(VLOOKUP(C48,BaseDatos[[#All],[Llave]:[Objetivo Geográfico]],2,0),"No disponible en la Base de Datos")))</f>
        <v/>
      </c>
      <c r="H48" s="43" t="str">
        <f>IF(C48="","",IF(_xlfn.IFNA(VLOOKUP(C48,BaseDatos[[#All],[Llave]:[Objetivo Geográfico]],11,0),"No encontrado")="","-",_xlfn.IFNA(VLOOKUP(C48,BaseDatos[[#All],[Llave]:[Objetivo Geográfico]],11,0),"-")))</f>
        <v/>
      </c>
      <c r="I48" s="43" t="str">
        <f>IF(C48="","",IF(_xlfn.IFNA(VLOOKUP(C48,BaseDatos[[#All],[Llave]:[Objetivo Geográfico]],12,0),"No encontrado")="","-",_xlfn.IFNA(VLOOKUP(C48,BaseDatos[[#All],[Llave]:[Objetivo Geográfico]],12,0),"-")))</f>
        <v/>
      </c>
      <c r="J48" s="2" t="str">
        <f>IF(C48="","",IF(_xlfn.IFNA(VLOOKUP(C48,BaseDatos[[#All],[Llave]:[Por Definir4]],14,0),"No encontrado")="","-",_xlfn.IFNA(VLOOKUP(C48,BaseDatos[[#All],[Llave]:[Objetivo Geográfico]],14,0),"-")))</f>
        <v/>
      </c>
      <c r="K48" s="2" t="str">
        <f>IF(C48="","",IF(_xlfn.IFNA(VLOOKUP(C48,BaseDatos[[#All],[Llave]:[Por Definir4]],15,0),"No encontrado")="","-",_xlfn.IFNA(VLOOKUP(C48,BaseDatos[[#All],[Llave]:[Objetivo Geográfico]],15,0),"-")))</f>
        <v/>
      </c>
      <c r="L48" s="2" t="str">
        <f>IF(C48="","",IF(_xlfn.IFNA(VLOOKUP(C48,BaseDatos[[#All],[Llave]:[Por Definir4]],16,0),"No encontrado")="","-",_xlfn.IFNA(VLOOKUP(C48,BaseDatos[[#All],[Llave]:[Objetivo Geográfico]],16,0),"-")))</f>
        <v/>
      </c>
      <c r="M48" s="2" t="str">
        <f>IF(C48="","",IF(_xlfn.IFNA(VLOOKUP(C48,BaseDatos[[#All],[Llave]:[Por Definir4]],17,0),"No encontrado")="","-",_xlfn.IFNA(VLOOKUP(C48,BaseDatos[[#All],[Llave]:[Objetivo Geográfico]],17,0),"-")))</f>
        <v/>
      </c>
    </row>
    <row r="49" spans="1:13" x14ac:dyDescent="0.35">
      <c r="A49" s="44"/>
      <c r="B49" s="46"/>
      <c r="C49" s="44"/>
      <c r="D49" s="46"/>
      <c r="E49" s="43" t="str">
        <f>IF(C49="","",IF(_xlfn.IFNA(VLOOKUP(C49,BaseDatos[[#All],[Llave]:[Objetivo Geográfico]],6,0),"No encontrado")="","-",_xlfn.IFNA(VLOOKUP(C49,BaseDatos[[#All],[Llave]:[Objetivo Geográfico]],6,0),"-")))</f>
        <v/>
      </c>
      <c r="F49" s="45" t="str">
        <f>IF(C49="","",IF(_xlfn.IFNA(VLOOKUP(C49,BaseDatos[[#All],[Llave]:[Por Definir4]],13,0),"No encontrado")="","-",_xlfn.IFNA(VLOOKUP(C49,BaseDatos[[#All],[Llave]:[Por Definir4]],13,0),"-")))</f>
        <v/>
      </c>
      <c r="G49" s="43" t="str">
        <f>IF(C49="","",IF(_xlfn.IFNA(VLOOKUP(C49,BaseDatos[[#All],[Llave]:[Objetivo Geográfico]],2,0),"No disponible en la Base de Datos")="","-",_xlfn.IFNA(VLOOKUP(C49,BaseDatos[[#All],[Llave]:[Objetivo Geográfico]],2,0),"No disponible en la Base de Datos")))</f>
        <v/>
      </c>
      <c r="H49" s="43" t="str">
        <f>IF(C49="","",IF(_xlfn.IFNA(VLOOKUP(C49,BaseDatos[[#All],[Llave]:[Objetivo Geográfico]],11,0),"No encontrado")="","-",_xlfn.IFNA(VLOOKUP(C49,BaseDatos[[#All],[Llave]:[Objetivo Geográfico]],11,0),"-")))</f>
        <v/>
      </c>
      <c r="I49" s="43" t="str">
        <f>IF(C49="","",IF(_xlfn.IFNA(VLOOKUP(C49,BaseDatos[[#All],[Llave]:[Objetivo Geográfico]],12,0),"No encontrado")="","-",_xlfn.IFNA(VLOOKUP(C49,BaseDatos[[#All],[Llave]:[Objetivo Geográfico]],12,0),"-")))</f>
        <v/>
      </c>
      <c r="J49" s="2" t="str">
        <f>IF(C49="","",IF(_xlfn.IFNA(VLOOKUP(C49,BaseDatos[[#All],[Llave]:[Por Definir4]],14,0),"No encontrado")="","-",_xlfn.IFNA(VLOOKUP(C49,BaseDatos[[#All],[Llave]:[Objetivo Geográfico]],14,0),"-")))</f>
        <v/>
      </c>
      <c r="K49" s="2" t="str">
        <f>IF(C49="","",IF(_xlfn.IFNA(VLOOKUP(C49,BaseDatos[[#All],[Llave]:[Por Definir4]],15,0),"No encontrado")="","-",_xlfn.IFNA(VLOOKUP(C49,BaseDatos[[#All],[Llave]:[Objetivo Geográfico]],15,0),"-")))</f>
        <v/>
      </c>
      <c r="L49" s="2" t="str">
        <f>IF(C49="","",IF(_xlfn.IFNA(VLOOKUP(C49,BaseDatos[[#All],[Llave]:[Por Definir4]],16,0),"No encontrado")="","-",_xlfn.IFNA(VLOOKUP(C49,BaseDatos[[#All],[Llave]:[Objetivo Geográfico]],16,0),"-")))</f>
        <v/>
      </c>
      <c r="M49" s="2" t="str">
        <f>IF(C49="","",IF(_xlfn.IFNA(VLOOKUP(C49,BaseDatos[[#All],[Llave]:[Por Definir4]],17,0),"No encontrado")="","-",_xlfn.IFNA(VLOOKUP(C49,BaseDatos[[#All],[Llave]:[Objetivo Geográfico]],17,0),"-")))</f>
        <v/>
      </c>
    </row>
    <row r="50" spans="1:13" x14ac:dyDescent="0.35">
      <c r="A50" s="44"/>
      <c r="B50" s="46"/>
      <c r="C50" s="44"/>
      <c r="D50" s="46"/>
      <c r="E50" s="43" t="str">
        <f>IF(C50="","",IF(_xlfn.IFNA(VLOOKUP(C50,BaseDatos[[#All],[Llave]:[Objetivo Geográfico]],6,0),"No encontrado")="","-",_xlfn.IFNA(VLOOKUP(C50,BaseDatos[[#All],[Llave]:[Objetivo Geográfico]],6,0),"-")))</f>
        <v/>
      </c>
      <c r="F50" s="45" t="str">
        <f>IF(C50="","",IF(_xlfn.IFNA(VLOOKUP(C50,BaseDatos[[#All],[Llave]:[Por Definir4]],13,0),"No encontrado")="","-",_xlfn.IFNA(VLOOKUP(C50,BaseDatos[[#All],[Llave]:[Por Definir4]],13,0),"-")))</f>
        <v/>
      </c>
      <c r="G50" s="43" t="str">
        <f>IF(C50="","",IF(_xlfn.IFNA(VLOOKUP(C50,BaseDatos[[#All],[Llave]:[Objetivo Geográfico]],2,0),"No disponible en la Base de Datos")="","-",_xlfn.IFNA(VLOOKUP(C50,BaseDatos[[#All],[Llave]:[Objetivo Geográfico]],2,0),"No disponible en la Base de Datos")))</f>
        <v/>
      </c>
      <c r="H50" s="43" t="str">
        <f>IF(C50="","",IF(_xlfn.IFNA(VLOOKUP(C50,BaseDatos[[#All],[Llave]:[Objetivo Geográfico]],11,0),"No encontrado")="","-",_xlfn.IFNA(VLOOKUP(C50,BaseDatos[[#All],[Llave]:[Objetivo Geográfico]],11,0),"-")))</f>
        <v/>
      </c>
      <c r="I50" s="43" t="str">
        <f>IF(C50="","",IF(_xlfn.IFNA(VLOOKUP(C50,BaseDatos[[#All],[Llave]:[Objetivo Geográfico]],12,0),"No encontrado")="","-",_xlfn.IFNA(VLOOKUP(C50,BaseDatos[[#All],[Llave]:[Objetivo Geográfico]],12,0),"-")))</f>
        <v/>
      </c>
      <c r="J50" s="2" t="str">
        <f>IF(C50="","",IF(_xlfn.IFNA(VLOOKUP(C50,BaseDatos[[#All],[Llave]:[Por Definir4]],14,0),"No encontrado")="","-",_xlfn.IFNA(VLOOKUP(C50,BaseDatos[[#All],[Llave]:[Objetivo Geográfico]],14,0),"-")))</f>
        <v/>
      </c>
      <c r="K50" s="2" t="str">
        <f>IF(C50="","",IF(_xlfn.IFNA(VLOOKUP(C50,BaseDatos[[#All],[Llave]:[Por Definir4]],15,0),"No encontrado")="","-",_xlfn.IFNA(VLOOKUP(C50,BaseDatos[[#All],[Llave]:[Objetivo Geográfico]],15,0),"-")))</f>
        <v/>
      </c>
      <c r="L50" s="2" t="str">
        <f>IF(C50="","",IF(_xlfn.IFNA(VLOOKUP(C50,BaseDatos[[#All],[Llave]:[Por Definir4]],16,0),"No encontrado")="","-",_xlfn.IFNA(VLOOKUP(C50,BaseDatos[[#All],[Llave]:[Objetivo Geográfico]],16,0),"-")))</f>
        <v/>
      </c>
      <c r="M50" s="2" t="str">
        <f>IF(C50="","",IF(_xlfn.IFNA(VLOOKUP(C50,BaseDatos[[#All],[Llave]:[Por Definir4]],17,0),"No encontrado")="","-",_xlfn.IFNA(VLOOKUP(C50,BaseDatos[[#All],[Llave]:[Objetivo Geográfico]],17,0),"-")))</f>
        <v/>
      </c>
    </row>
    <row r="51" spans="1:13" x14ac:dyDescent="0.35">
      <c r="A51" s="44"/>
      <c r="B51" s="46"/>
      <c r="C51" s="44"/>
      <c r="D51" s="46"/>
      <c r="E51" s="43" t="str">
        <f>IF(C51="","",IF(_xlfn.IFNA(VLOOKUP(C51,BaseDatos[[#All],[Llave]:[Objetivo Geográfico]],6,0),"No encontrado")="","-",_xlfn.IFNA(VLOOKUP(C51,BaseDatos[[#All],[Llave]:[Objetivo Geográfico]],6,0),"-")))</f>
        <v/>
      </c>
      <c r="F51" s="45" t="str">
        <f>IF(C51="","",IF(_xlfn.IFNA(VLOOKUP(C51,BaseDatos[[#All],[Llave]:[Por Definir4]],13,0),"No encontrado")="","-",_xlfn.IFNA(VLOOKUP(C51,BaseDatos[[#All],[Llave]:[Por Definir4]],13,0),"-")))</f>
        <v/>
      </c>
      <c r="G51" s="43" t="str">
        <f>IF(C51="","",IF(_xlfn.IFNA(VLOOKUP(C51,BaseDatos[[#All],[Llave]:[Objetivo Geográfico]],2,0),"No disponible en la Base de Datos")="","-",_xlfn.IFNA(VLOOKUP(C51,BaseDatos[[#All],[Llave]:[Objetivo Geográfico]],2,0),"No disponible en la Base de Datos")))</f>
        <v/>
      </c>
      <c r="H51" s="43" t="str">
        <f>IF(C51="","",IF(_xlfn.IFNA(VLOOKUP(C51,BaseDatos[[#All],[Llave]:[Objetivo Geográfico]],11,0),"No encontrado")="","-",_xlfn.IFNA(VLOOKUP(C51,BaseDatos[[#All],[Llave]:[Objetivo Geográfico]],11,0),"-")))</f>
        <v/>
      </c>
      <c r="I51" s="43" t="str">
        <f>IF(C51="","",IF(_xlfn.IFNA(VLOOKUP(C51,BaseDatos[[#All],[Llave]:[Objetivo Geográfico]],12,0),"No encontrado")="","-",_xlfn.IFNA(VLOOKUP(C51,BaseDatos[[#All],[Llave]:[Objetivo Geográfico]],12,0),"-")))</f>
        <v/>
      </c>
      <c r="J51" s="2" t="str">
        <f>IF(C51="","",IF(_xlfn.IFNA(VLOOKUP(C51,BaseDatos[[#All],[Llave]:[Por Definir4]],14,0),"No encontrado")="","-",_xlfn.IFNA(VLOOKUP(C51,BaseDatos[[#All],[Llave]:[Objetivo Geográfico]],14,0),"-")))</f>
        <v/>
      </c>
      <c r="K51" s="2" t="str">
        <f>IF(C51="","",IF(_xlfn.IFNA(VLOOKUP(C51,BaseDatos[[#All],[Llave]:[Por Definir4]],15,0),"No encontrado")="","-",_xlfn.IFNA(VLOOKUP(C51,BaseDatos[[#All],[Llave]:[Objetivo Geográfico]],15,0),"-")))</f>
        <v/>
      </c>
      <c r="L51" s="2" t="str">
        <f>IF(C51="","",IF(_xlfn.IFNA(VLOOKUP(C51,BaseDatos[[#All],[Llave]:[Por Definir4]],16,0),"No encontrado")="","-",_xlfn.IFNA(VLOOKUP(C51,BaseDatos[[#All],[Llave]:[Objetivo Geográfico]],16,0),"-")))</f>
        <v/>
      </c>
      <c r="M51" s="2" t="str">
        <f>IF(C51="","",IF(_xlfn.IFNA(VLOOKUP(C51,BaseDatos[[#All],[Llave]:[Por Definir4]],17,0),"No encontrado")="","-",_xlfn.IFNA(VLOOKUP(C51,BaseDatos[[#All],[Llave]:[Objetivo Geográfico]],17,0),"-")))</f>
        <v/>
      </c>
    </row>
    <row r="52" spans="1:13" x14ac:dyDescent="0.35">
      <c r="A52" s="44"/>
      <c r="B52" s="46"/>
      <c r="C52" s="44"/>
      <c r="D52" s="46"/>
      <c r="E52" s="43" t="str">
        <f>IF(C52="","",IF(_xlfn.IFNA(VLOOKUP(C52,BaseDatos[[#All],[Llave]:[Objetivo Geográfico]],6,0),"No encontrado")="","-",_xlfn.IFNA(VLOOKUP(C52,BaseDatos[[#All],[Llave]:[Objetivo Geográfico]],6,0),"-")))</f>
        <v/>
      </c>
      <c r="F52" s="45" t="str">
        <f>IF(C52="","",IF(_xlfn.IFNA(VLOOKUP(C52,BaseDatos[[#All],[Llave]:[Por Definir4]],13,0),"No encontrado")="","-",_xlfn.IFNA(VLOOKUP(C52,BaseDatos[[#All],[Llave]:[Por Definir4]],13,0),"-")))</f>
        <v/>
      </c>
      <c r="G52" s="43" t="str">
        <f>IF(C52="","",IF(_xlfn.IFNA(VLOOKUP(C52,BaseDatos[[#All],[Llave]:[Objetivo Geográfico]],2,0),"No disponible en la Base de Datos")="","-",_xlfn.IFNA(VLOOKUP(C52,BaseDatos[[#All],[Llave]:[Objetivo Geográfico]],2,0),"No disponible en la Base de Datos")))</f>
        <v/>
      </c>
      <c r="H52" s="43" t="str">
        <f>IF(C52="","",IF(_xlfn.IFNA(VLOOKUP(C52,BaseDatos[[#All],[Llave]:[Objetivo Geográfico]],11,0),"No encontrado")="","-",_xlfn.IFNA(VLOOKUP(C52,BaseDatos[[#All],[Llave]:[Objetivo Geográfico]],11,0),"-")))</f>
        <v/>
      </c>
      <c r="I52" s="43" t="str">
        <f>IF(C52="","",IF(_xlfn.IFNA(VLOOKUP(C52,BaseDatos[[#All],[Llave]:[Objetivo Geográfico]],12,0),"No encontrado")="","-",_xlfn.IFNA(VLOOKUP(C52,BaseDatos[[#All],[Llave]:[Objetivo Geográfico]],12,0),"-")))</f>
        <v/>
      </c>
      <c r="J52" s="2" t="str">
        <f>IF(C52="","",IF(_xlfn.IFNA(VLOOKUP(C52,BaseDatos[[#All],[Llave]:[Por Definir4]],14,0),"No encontrado")="","-",_xlfn.IFNA(VLOOKUP(C52,BaseDatos[[#All],[Llave]:[Objetivo Geográfico]],14,0),"-")))</f>
        <v/>
      </c>
      <c r="K52" s="2" t="str">
        <f>IF(C52="","",IF(_xlfn.IFNA(VLOOKUP(C52,BaseDatos[[#All],[Llave]:[Por Definir4]],15,0),"No encontrado")="","-",_xlfn.IFNA(VLOOKUP(C52,BaseDatos[[#All],[Llave]:[Objetivo Geográfico]],15,0),"-")))</f>
        <v/>
      </c>
      <c r="L52" s="2" t="str">
        <f>IF(C52="","",IF(_xlfn.IFNA(VLOOKUP(C52,BaseDatos[[#All],[Llave]:[Por Definir4]],16,0),"No encontrado")="","-",_xlfn.IFNA(VLOOKUP(C52,BaseDatos[[#All],[Llave]:[Objetivo Geográfico]],16,0),"-")))</f>
        <v/>
      </c>
      <c r="M52" s="2" t="str">
        <f>IF(C52="","",IF(_xlfn.IFNA(VLOOKUP(C52,BaseDatos[[#All],[Llave]:[Por Definir4]],17,0),"No encontrado")="","-",_xlfn.IFNA(VLOOKUP(C52,BaseDatos[[#All],[Llave]:[Objetivo Geográfico]],17,0),"-")))</f>
        <v/>
      </c>
    </row>
    <row r="53" spans="1:13" x14ac:dyDescent="0.35">
      <c r="A53" s="44"/>
      <c r="B53" s="46"/>
      <c r="C53" s="44"/>
      <c r="D53" s="46"/>
      <c r="E53" s="43" t="str">
        <f>IF(C53="","",IF(_xlfn.IFNA(VLOOKUP(C53,BaseDatos[[#All],[Llave]:[Objetivo Geográfico]],6,0),"No encontrado")="","-",_xlfn.IFNA(VLOOKUP(C53,BaseDatos[[#All],[Llave]:[Objetivo Geográfico]],6,0),"-")))</f>
        <v/>
      </c>
      <c r="F53" s="45" t="str">
        <f>IF(C53="","",IF(_xlfn.IFNA(VLOOKUP(C53,BaseDatos[[#All],[Llave]:[Por Definir4]],13,0),"No encontrado")="","-",_xlfn.IFNA(VLOOKUP(C53,BaseDatos[[#All],[Llave]:[Por Definir4]],13,0),"-")))</f>
        <v/>
      </c>
      <c r="G53" s="43" t="str">
        <f>IF(C53="","",IF(_xlfn.IFNA(VLOOKUP(C53,BaseDatos[[#All],[Llave]:[Objetivo Geográfico]],2,0),"No disponible en la Base de Datos")="","-",_xlfn.IFNA(VLOOKUP(C53,BaseDatos[[#All],[Llave]:[Objetivo Geográfico]],2,0),"No disponible en la Base de Datos")))</f>
        <v/>
      </c>
      <c r="H53" s="43" t="str">
        <f>IF(C53="","",IF(_xlfn.IFNA(VLOOKUP(C53,BaseDatos[[#All],[Llave]:[Objetivo Geográfico]],11,0),"No encontrado")="","-",_xlfn.IFNA(VLOOKUP(C53,BaseDatos[[#All],[Llave]:[Objetivo Geográfico]],11,0),"-")))</f>
        <v/>
      </c>
      <c r="I53" s="43" t="str">
        <f>IF(C53="","",IF(_xlfn.IFNA(VLOOKUP(C53,BaseDatos[[#All],[Llave]:[Objetivo Geográfico]],12,0),"No encontrado")="","-",_xlfn.IFNA(VLOOKUP(C53,BaseDatos[[#All],[Llave]:[Objetivo Geográfico]],12,0),"-")))</f>
        <v/>
      </c>
      <c r="J53" s="2" t="str">
        <f>IF(C53="","",IF(_xlfn.IFNA(VLOOKUP(C53,BaseDatos[[#All],[Llave]:[Por Definir4]],14,0),"No encontrado")="","-",_xlfn.IFNA(VLOOKUP(C53,BaseDatos[[#All],[Llave]:[Objetivo Geográfico]],14,0),"-")))</f>
        <v/>
      </c>
      <c r="K53" s="2" t="str">
        <f>IF(C53="","",IF(_xlfn.IFNA(VLOOKUP(C53,BaseDatos[[#All],[Llave]:[Por Definir4]],15,0),"No encontrado")="","-",_xlfn.IFNA(VLOOKUP(C53,BaseDatos[[#All],[Llave]:[Objetivo Geográfico]],15,0),"-")))</f>
        <v/>
      </c>
      <c r="L53" s="2" t="str">
        <f>IF(C53="","",IF(_xlfn.IFNA(VLOOKUP(C53,BaseDatos[[#All],[Llave]:[Por Definir4]],16,0),"No encontrado")="","-",_xlfn.IFNA(VLOOKUP(C53,BaseDatos[[#All],[Llave]:[Objetivo Geográfico]],16,0),"-")))</f>
        <v/>
      </c>
      <c r="M53" s="2" t="str">
        <f>IF(C53="","",IF(_xlfn.IFNA(VLOOKUP(C53,BaseDatos[[#All],[Llave]:[Por Definir4]],17,0),"No encontrado")="","-",_xlfn.IFNA(VLOOKUP(C53,BaseDatos[[#All],[Llave]:[Objetivo Geográfico]],17,0),"-")))</f>
        <v/>
      </c>
    </row>
    <row r="54" spans="1:13" x14ac:dyDescent="0.35">
      <c r="A54" s="44"/>
      <c r="B54" s="46"/>
      <c r="C54" s="44"/>
      <c r="D54" s="46"/>
      <c r="E54" s="43" t="str">
        <f>IF(C54="","",IF(_xlfn.IFNA(VLOOKUP(C54,BaseDatos[[#All],[Llave]:[Objetivo Geográfico]],6,0),"No encontrado")="","-",_xlfn.IFNA(VLOOKUP(C54,BaseDatos[[#All],[Llave]:[Objetivo Geográfico]],6,0),"-")))</f>
        <v/>
      </c>
      <c r="F54" s="45" t="str">
        <f>IF(C54="","",IF(_xlfn.IFNA(VLOOKUP(C54,BaseDatos[[#All],[Llave]:[Por Definir4]],13,0),"No encontrado")="","-",_xlfn.IFNA(VLOOKUP(C54,BaseDatos[[#All],[Llave]:[Por Definir4]],13,0),"-")))</f>
        <v/>
      </c>
      <c r="G54" s="43" t="str">
        <f>IF(C54="","",IF(_xlfn.IFNA(VLOOKUP(C54,BaseDatos[[#All],[Llave]:[Objetivo Geográfico]],2,0),"No disponible en la Base de Datos")="","-",_xlfn.IFNA(VLOOKUP(C54,BaseDatos[[#All],[Llave]:[Objetivo Geográfico]],2,0),"No disponible en la Base de Datos")))</f>
        <v/>
      </c>
      <c r="H54" s="43" t="str">
        <f>IF(C54="","",IF(_xlfn.IFNA(VLOOKUP(C54,BaseDatos[[#All],[Llave]:[Objetivo Geográfico]],11,0),"No encontrado")="","-",_xlfn.IFNA(VLOOKUP(C54,BaseDatos[[#All],[Llave]:[Objetivo Geográfico]],11,0),"-")))</f>
        <v/>
      </c>
      <c r="I54" s="43" t="str">
        <f>IF(C54="","",IF(_xlfn.IFNA(VLOOKUP(C54,BaseDatos[[#All],[Llave]:[Objetivo Geográfico]],12,0),"No encontrado")="","-",_xlfn.IFNA(VLOOKUP(C54,BaseDatos[[#All],[Llave]:[Objetivo Geográfico]],12,0),"-")))</f>
        <v/>
      </c>
      <c r="J54" s="2" t="str">
        <f>IF(C54="","",IF(_xlfn.IFNA(VLOOKUP(C54,BaseDatos[[#All],[Llave]:[Por Definir4]],14,0),"No encontrado")="","-",_xlfn.IFNA(VLOOKUP(C54,BaseDatos[[#All],[Llave]:[Objetivo Geográfico]],14,0),"-")))</f>
        <v/>
      </c>
      <c r="K54" s="2" t="str">
        <f>IF(C54="","",IF(_xlfn.IFNA(VLOOKUP(C54,BaseDatos[[#All],[Llave]:[Por Definir4]],15,0),"No encontrado")="","-",_xlfn.IFNA(VLOOKUP(C54,BaseDatos[[#All],[Llave]:[Objetivo Geográfico]],15,0),"-")))</f>
        <v/>
      </c>
      <c r="L54" s="2" t="str">
        <f>IF(C54="","",IF(_xlfn.IFNA(VLOOKUP(C54,BaseDatos[[#All],[Llave]:[Por Definir4]],16,0),"No encontrado")="","-",_xlfn.IFNA(VLOOKUP(C54,BaseDatos[[#All],[Llave]:[Objetivo Geográfico]],16,0),"-")))</f>
        <v/>
      </c>
      <c r="M54" s="2" t="str">
        <f>IF(C54="","",IF(_xlfn.IFNA(VLOOKUP(C54,BaseDatos[[#All],[Llave]:[Por Definir4]],17,0),"No encontrado")="","-",_xlfn.IFNA(VLOOKUP(C54,BaseDatos[[#All],[Llave]:[Objetivo Geográfico]],17,0),"-")))</f>
        <v/>
      </c>
    </row>
    <row r="55" spans="1:13" x14ac:dyDescent="0.35">
      <c r="A55" s="44"/>
      <c r="B55" s="46"/>
      <c r="C55" s="44"/>
      <c r="D55" s="46"/>
      <c r="E55" s="43" t="str">
        <f>IF(C55="","",IF(_xlfn.IFNA(VLOOKUP(C55,BaseDatos[[#All],[Llave]:[Objetivo Geográfico]],6,0),"No encontrado")="","-",_xlfn.IFNA(VLOOKUP(C55,BaseDatos[[#All],[Llave]:[Objetivo Geográfico]],6,0),"-")))</f>
        <v/>
      </c>
      <c r="F55" s="45" t="str">
        <f>IF(C55="","",IF(_xlfn.IFNA(VLOOKUP(C55,BaseDatos[[#All],[Llave]:[Por Definir4]],13,0),"No encontrado")="","-",_xlfn.IFNA(VLOOKUP(C55,BaseDatos[[#All],[Llave]:[Por Definir4]],13,0),"-")))</f>
        <v/>
      </c>
      <c r="G55" s="43" t="str">
        <f>IF(C55="","",IF(_xlfn.IFNA(VLOOKUP(C55,BaseDatos[[#All],[Llave]:[Objetivo Geográfico]],2,0),"No disponible en la Base de Datos")="","-",_xlfn.IFNA(VLOOKUP(C55,BaseDatos[[#All],[Llave]:[Objetivo Geográfico]],2,0),"No disponible en la Base de Datos")))</f>
        <v/>
      </c>
      <c r="H55" s="43" t="str">
        <f>IF(C55="","",IF(_xlfn.IFNA(VLOOKUP(C55,BaseDatos[[#All],[Llave]:[Objetivo Geográfico]],11,0),"No encontrado")="","-",_xlfn.IFNA(VLOOKUP(C55,BaseDatos[[#All],[Llave]:[Objetivo Geográfico]],11,0),"-")))</f>
        <v/>
      </c>
      <c r="I55" s="43" t="str">
        <f>IF(C55="","",IF(_xlfn.IFNA(VLOOKUP(C55,BaseDatos[[#All],[Llave]:[Objetivo Geográfico]],12,0),"No encontrado")="","-",_xlfn.IFNA(VLOOKUP(C55,BaseDatos[[#All],[Llave]:[Objetivo Geográfico]],12,0),"-")))</f>
        <v/>
      </c>
      <c r="J55" s="2" t="str">
        <f>IF(C55="","",IF(_xlfn.IFNA(VLOOKUP(C55,BaseDatos[[#All],[Llave]:[Por Definir4]],14,0),"No encontrado")="","-",_xlfn.IFNA(VLOOKUP(C55,BaseDatos[[#All],[Llave]:[Objetivo Geográfico]],14,0),"-")))</f>
        <v/>
      </c>
      <c r="K55" s="2" t="str">
        <f>IF(C55="","",IF(_xlfn.IFNA(VLOOKUP(C55,BaseDatos[[#All],[Llave]:[Por Definir4]],15,0),"No encontrado")="","-",_xlfn.IFNA(VLOOKUP(C55,BaseDatos[[#All],[Llave]:[Objetivo Geográfico]],15,0),"-")))</f>
        <v/>
      </c>
      <c r="L55" s="2" t="str">
        <f>IF(C55="","",IF(_xlfn.IFNA(VLOOKUP(C55,BaseDatos[[#All],[Llave]:[Por Definir4]],16,0),"No encontrado")="","-",_xlfn.IFNA(VLOOKUP(C55,BaseDatos[[#All],[Llave]:[Objetivo Geográfico]],16,0),"-")))</f>
        <v/>
      </c>
      <c r="M55" s="2" t="str">
        <f>IF(C55="","",IF(_xlfn.IFNA(VLOOKUP(C55,BaseDatos[[#All],[Llave]:[Por Definir4]],17,0),"No encontrado")="","-",_xlfn.IFNA(VLOOKUP(C55,BaseDatos[[#All],[Llave]:[Objetivo Geográfico]],17,0),"-")))</f>
        <v/>
      </c>
    </row>
    <row r="56" spans="1:13" x14ac:dyDescent="0.35">
      <c r="A56" s="44"/>
      <c r="B56" s="46"/>
      <c r="C56" s="44"/>
      <c r="D56" s="46"/>
      <c r="E56" s="43" t="str">
        <f>IF(C56="","",IF(_xlfn.IFNA(VLOOKUP(C56,BaseDatos[[#All],[Llave]:[Objetivo Geográfico]],6,0),"No encontrado")="","-",_xlfn.IFNA(VLOOKUP(C56,BaseDatos[[#All],[Llave]:[Objetivo Geográfico]],6,0),"-")))</f>
        <v/>
      </c>
      <c r="F56" s="45" t="str">
        <f>IF(C56="","",IF(_xlfn.IFNA(VLOOKUP(C56,BaseDatos[[#All],[Llave]:[Por Definir4]],13,0),"No encontrado")="","-",_xlfn.IFNA(VLOOKUP(C56,BaseDatos[[#All],[Llave]:[Por Definir4]],13,0),"-")))</f>
        <v/>
      </c>
      <c r="G56" s="43" t="str">
        <f>IF(C56="","",IF(_xlfn.IFNA(VLOOKUP(C56,BaseDatos[[#All],[Llave]:[Objetivo Geográfico]],2,0),"No disponible en la Base de Datos")="","-",_xlfn.IFNA(VLOOKUP(C56,BaseDatos[[#All],[Llave]:[Objetivo Geográfico]],2,0),"No disponible en la Base de Datos")))</f>
        <v/>
      </c>
      <c r="H56" s="43" t="str">
        <f>IF(C56="","",IF(_xlfn.IFNA(VLOOKUP(C56,BaseDatos[[#All],[Llave]:[Objetivo Geográfico]],11,0),"No encontrado")="","-",_xlfn.IFNA(VLOOKUP(C56,BaseDatos[[#All],[Llave]:[Objetivo Geográfico]],11,0),"-")))</f>
        <v/>
      </c>
      <c r="I56" s="43" t="str">
        <f>IF(C56="","",IF(_xlfn.IFNA(VLOOKUP(C56,BaseDatos[[#All],[Llave]:[Objetivo Geográfico]],12,0),"No encontrado")="","-",_xlfn.IFNA(VLOOKUP(C56,BaseDatos[[#All],[Llave]:[Objetivo Geográfico]],12,0),"-")))</f>
        <v/>
      </c>
      <c r="J56" s="2" t="str">
        <f>IF(C56="","",IF(_xlfn.IFNA(VLOOKUP(C56,BaseDatos[[#All],[Llave]:[Por Definir4]],14,0),"No encontrado")="","-",_xlfn.IFNA(VLOOKUP(C56,BaseDatos[[#All],[Llave]:[Objetivo Geográfico]],14,0),"-")))</f>
        <v/>
      </c>
      <c r="K56" s="2" t="str">
        <f>IF(C56="","",IF(_xlfn.IFNA(VLOOKUP(C56,BaseDatos[[#All],[Llave]:[Por Definir4]],15,0),"No encontrado")="","-",_xlfn.IFNA(VLOOKUP(C56,BaseDatos[[#All],[Llave]:[Objetivo Geográfico]],15,0),"-")))</f>
        <v/>
      </c>
      <c r="L56" s="2" t="str">
        <f>IF(C56="","",IF(_xlfn.IFNA(VLOOKUP(C56,BaseDatos[[#All],[Llave]:[Por Definir4]],16,0),"No encontrado")="","-",_xlfn.IFNA(VLOOKUP(C56,BaseDatos[[#All],[Llave]:[Objetivo Geográfico]],16,0),"-")))</f>
        <v/>
      </c>
      <c r="M56" s="2" t="str">
        <f>IF(C56="","",IF(_xlfn.IFNA(VLOOKUP(C56,BaseDatos[[#All],[Llave]:[Por Definir4]],17,0),"No encontrado")="","-",_xlfn.IFNA(VLOOKUP(C56,BaseDatos[[#All],[Llave]:[Objetivo Geográfico]],17,0),"-")))</f>
        <v/>
      </c>
    </row>
    <row r="57" spans="1:13" x14ac:dyDescent="0.35">
      <c r="A57" s="44"/>
      <c r="B57" s="46"/>
      <c r="C57" s="44"/>
      <c r="D57" s="46"/>
      <c r="E57" s="43" t="str">
        <f>IF(C57="","",IF(_xlfn.IFNA(VLOOKUP(C57,BaseDatos[[#All],[Llave]:[Objetivo Geográfico]],6,0),"No encontrado")="","-",_xlfn.IFNA(VLOOKUP(C57,BaseDatos[[#All],[Llave]:[Objetivo Geográfico]],6,0),"-")))</f>
        <v/>
      </c>
      <c r="F57" s="45" t="str">
        <f>IF(C57="","",IF(_xlfn.IFNA(VLOOKUP(C57,BaseDatos[[#All],[Llave]:[Por Definir4]],13,0),"No encontrado")="","-",_xlfn.IFNA(VLOOKUP(C57,BaseDatos[[#All],[Llave]:[Por Definir4]],13,0),"-")))</f>
        <v/>
      </c>
      <c r="G57" s="43" t="str">
        <f>IF(C57="","",IF(_xlfn.IFNA(VLOOKUP(C57,BaseDatos[[#All],[Llave]:[Objetivo Geográfico]],2,0),"No disponible en la Base de Datos")="","-",_xlfn.IFNA(VLOOKUP(C57,BaseDatos[[#All],[Llave]:[Objetivo Geográfico]],2,0),"No disponible en la Base de Datos")))</f>
        <v/>
      </c>
      <c r="H57" s="43" t="str">
        <f>IF(C57="","",IF(_xlfn.IFNA(VLOOKUP(C57,BaseDatos[[#All],[Llave]:[Objetivo Geográfico]],11,0),"No encontrado")="","-",_xlfn.IFNA(VLOOKUP(C57,BaseDatos[[#All],[Llave]:[Objetivo Geográfico]],11,0),"-")))</f>
        <v/>
      </c>
      <c r="I57" s="43" t="str">
        <f>IF(C57="","",IF(_xlfn.IFNA(VLOOKUP(C57,BaseDatos[[#All],[Llave]:[Objetivo Geográfico]],12,0),"No encontrado")="","-",_xlfn.IFNA(VLOOKUP(C57,BaseDatos[[#All],[Llave]:[Objetivo Geográfico]],12,0),"-")))</f>
        <v/>
      </c>
      <c r="J57" s="2" t="str">
        <f>IF(C57="","",IF(_xlfn.IFNA(VLOOKUP(C57,BaseDatos[[#All],[Llave]:[Por Definir4]],14,0),"No encontrado")="","-",_xlfn.IFNA(VLOOKUP(C57,BaseDatos[[#All],[Llave]:[Objetivo Geográfico]],14,0),"-")))</f>
        <v/>
      </c>
      <c r="K57" s="2" t="str">
        <f>IF(C57="","",IF(_xlfn.IFNA(VLOOKUP(C57,BaseDatos[[#All],[Llave]:[Por Definir4]],15,0),"No encontrado")="","-",_xlfn.IFNA(VLOOKUP(C57,BaseDatos[[#All],[Llave]:[Objetivo Geográfico]],15,0),"-")))</f>
        <v/>
      </c>
      <c r="L57" s="2" t="str">
        <f>IF(C57="","",IF(_xlfn.IFNA(VLOOKUP(C57,BaseDatos[[#All],[Llave]:[Por Definir4]],16,0),"No encontrado")="","-",_xlfn.IFNA(VLOOKUP(C57,BaseDatos[[#All],[Llave]:[Objetivo Geográfico]],16,0),"-")))</f>
        <v/>
      </c>
      <c r="M57" s="2" t="str">
        <f>IF(C57="","",IF(_xlfn.IFNA(VLOOKUP(C57,BaseDatos[[#All],[Llave]:[Por Definir4]],17,0),"No encontrado")="","-",_xlfn.IFNA(VLOOKUP(C57,BaseDatos[[#All],[Llave]:[Objetivo Geográfico]],17,0),"-")))</f>
        <v/>
      </c>
    </row>
    <row r="58" spans="1:13" x14ac:dyDescent="0.35">
      <c r="A58" s="44"/>
      <c r="B58" s="46"/>
      <c r="C58" s="44"/>
      <c r="D58" s="46"/>
      <c r="E58" s="43" t="str">
        <f>IF(C58="","",IF(_xlfn.IFNA(VLOOKUP(C58,BaseDatos[[#All],[Llave]:[Objetivo Geográfico]],6,0),"No encontrado")="","-",_xlfn.IFNA(VLOOKUP(C58,BaseDatos[[#All],[Llave]:[Objetivo Geográfico]],6,0),"-")))</f>
        <v/>
      </c>
      <c r="F58" s="45" t="str">
        <f>IF(C58="","",IF(_xlfn.IFNA(VLOOKUP(C58,BaseDatos[[#All],[Llave]:[Por Definir4]],13,0),"No encontrado")="","-",_xlfn.IFNA(VLOOKUP(C58,BaseDatos[[#All],[Llave]:[Por Definir4]],13,0),"-")))</f>
        <v/>
      </c>
      <c r="G58" s="43" t="str">
        <f>IF(C58="","",IF(_xlfn.IFNA(VLOOKUP(C58,BaseDatos[[#All],[Llave]:[Objetivo Geográfico]],2,0),"No disponible en la Base de Datos")="","-",_xlfn.IFNA(VLOOKUP(C58,BaseDatos[[#All],[Llave]:[Objetivo Geográfico]],2,0),"No disponible en la Base de Datos")))</f>
        <v/>
      </c>
      <c r="H58" s="43" t="str">
        <f>IF(C58="","",IF(_xlfn.IFNA(VLOOKUP(C58,BaseDatos[[#All],[Llave]:[Objetivo Geográfico]],11,0),"No encontrado")="","-",_xlfn.IFNA(VLOOKUP(C58,BaseDatos[[#All],[Llave]:[Objetivo Geográfico]],11,0),"-")))</f>
        <v/>
      </c>
      <c r="I58" s="43" t="str">
        <f>IF(C58="","",IF(_xlfn.IFNA(VLOOKUP(C58,BaseDatos[[#All],[Llave]:[Objetivo Geográfico]],12,0),"No encontrado")="","-",_xlfn.IFNA(VLOOKUP(C58,BaseDatos[[#All],[Llave]:[Objetivo Geográfico]],12,0),"-")))</f>
        <v/>
      </c>
      <c r="J58" s="2" t="str">
        <f>IF(C58="","",IF(_xlfn.IFNA(VLOOKUP(C58,BaseDatos[[#All],[Llave]:[Por Definir4]],14,0),"No encontrado")="","-",_xlfn.IFNA(VLOOKUP(C58,BaseDatos[[#All],[Llave]:[Objetivo Geográfico]],14,0),"-")))</f>
        <v/>
      </c>
      <c r="K58" s="2" t="str">
        <f>IF(C58="","",IF(_xlfn.IFNA(VLOOKUP(C58,BaseDatos[[#All],[Llave]:[Por Definir4]],15,0),"No encontrado")="","-",_xlfn.IFNA(VLOOKUP(C58,BaseDatos[[#All],[Llave]:[Objetivo Geográfico]],15,0),"-")))</f>
        <v/>
      </c>
      <c r="L58" s="2" t="str">
        <f>IF(C58="","",IF(_xlfn.IFNA(VLOOKUP(C58,BaseDatos[[#All],[Llave]:[Por Definir4]],16,0),"No encontrado")="","-",_xlfn.IFNA(VLOOKUP(C58,BaseDatos[[#All],[Llave]:[Objetivo Geográfico]],16,0),"-")))</f>
        <v/>
      </c>
      <c r="M58" s="2" t="str">
        <f>IF(C58="","",IF(_xlfn.IFNA(VLOOKUP(C58,BaseDatos[[#All],[Llave]:[Por Definir4]],17,0),"No encontrado")="","-",_xlfn.IFNA(VLOOKUP(C58,BaseDatos[[#All],[Llave]:[Objetivo Geográfico]],17,0),"-")))</f>
        <v/>
      </c>
    </row>
    <row r="59" spans="1:13" x14ac:dyDescent="0.35">
      <c r="A59" s="44"/>
      <c r="B59" s="46"/>
      <c r="C59" s="44"/>
      <c r="D59" s="46"/>
      <c r="E59" s="43" t="str">
        <f>IF(C59="","",IF(_xlfn.IFNA(VLOOKUP(C59,BaseDatos[[#All],[Llave]:[Objetivo Geográfico]],6,0),"No encontrado")="","-",_xlfn.IFNA(VLOOKUP(C59,BaseDatos[[#All],[Llave]:[Objetivo Geográfico]],6,0),"-")))</f>
        <v/>
      </c>
      <c r="F59" s="45" t="str">
        <f>IF(C59="","",IF(_xlfn.IFNA(VLOOKUP(C59,BaseDatos[[#All],[Llave]:[Por Definir4]],13,0),"No encontrado")="","-",_xlfn.IFNA(VLOOKUP(C59,BaseDatos[[#All],[Llave]:[Por Definir4]],13,0),"-")))</f>
        <v/>
      </c>
      <c r="G59" s="43" t="str">
        <f>IF(C59="","",IF(_xlfn.IFNA(VLOOKUP(C59,BaseDatos[[#All],[Llave]:[Objetivo Geográfico]],2,0),"No disponible en la Base de Datos")="","-",_xlfn.IFNA(VLOOKUP(C59,BaseDatos[[#All],[Llave]:[Objetivo Geográfico]],2,0),"No disponible en la Base de Datos")))</f>
        <v/>
      </c>
      <c r="H59" s="43" t="str">
        <f>IF(C59="","",IF(_xlfn.IFNA(VLOOKUP(C59,BaseDatos[[#All],[Llave]:[Objetivo Geográfico]],11,0),"No encontrado")="","-",_xlfn.IFNA(VLOOKUP(C59,BaseDatos[[#All],[Llave]:[Objetivo Geográfico]],11,0),"-")))</f>
        <v/>
      </c>
      <c r="I59" s="43" t="str">
        <f>IF(C59="","",IF(_xlfn.IFNA(VLOOKUP(C59,BaseDatos[[#All],[Llave]:[Objetivo Geográfico]],12,0),"No encontrado")="","-",_xlfn.IFNA(VLOOKUP(C59,BaseDatos[[#All],[Llave]:[Objetivo Geográfico]],12,0),"-")))</f>
        <v/>
      </c>
      <c r="J59" s="2" t="str">
        <f>IF(C59="","",IF(_xlfn.IFNA(VLOOKUP(C59,BaseDatos[[#All],[Llave]:[Por Definir4]],14,0),"No encontrado")="","-",_xlfn.IFNA(VLOOKUP(C59,BaseDatos[[#All],[Llave]:[Objetivo Geográfico]],14,0),"-")))</f>
        <v/>
      </c>
      <c r="K59" s="2" t="str">
        <f>IF(C59="","",IF(_xlfn.IFNA(VLOOKUP(C59,BaseDatos[[#All],[Llave]:[Por Definir4]],15,0),"No encontrado")="","-",_xlfn.IFNA(VLOOKUP(C59,BaseDatos[[#All],[Llave]:[Objetivo Geográfico]],15,0),"-")))</f>
        <v/>
      </c>
      <c r="L59" s="2" t="str">
        <f>IF(C59="","",IF(_xlfn.IFNA(VLOOKUP(C59,BaseDatos[[#All],[Llave]:[Por Definir4]],16,0),"No encontrado")="","-",_xlfn.IFNA(VLOOKUP(C59,BaseDatos[[#All],[Llave]:[Objetivo Geográfico]],16,0),"-")))</f>
        <v/>
      </c>
      <c r="M59" s="2" t="str">
        <f>IF(C59="","",IF(_xlfn.IFNA(VLOOKUP(C59,BaseDatos[[#All],[Llave]:[Por Definir4]],17,0),"No encontrado")="","-",_xlfn.IFNA(VLOOKUP(C59,BaseDatos[[#All],[Llave]:[Objetivo Geográfico]],17,0),"-")))</f>
        <v/>
      </c>
    </row>
    <row r="60" spans="1:13" x14ac:dyDescent="0.35">
      <c r="A60" s="44"/>
      <c r="B60" s="46"/>
      <c r="C60" s="44"/>
      <c r="D60" s="46"/>
      <c r="E60" s="43" t="str">
        <f>IF(C60="","",IF(_xlfn.IFNA(VLOOKUP(C60,BaseDatos[[#All],[Llave]:[Objetivo Geográfico]],6,0),"No encontrado")="","-",_xlfn.IFNA(VLOOKUP(C60,BaseDatos[[#All],[Llave]:[Objetivo Geográfico]],6,0),"-")))</f>
        <v/>
      </c>
      <c r="F60" s="45" t="str">
        <f>IF(C60="","",IF(_xlfn.IFNA(VLOOKUP(C60,BaseDatos[[#All],[Llave]:[Por Definir4]],13,0),"No encontrado")="","-",_xlfn.IFNA(VLOOKUP(C60,BaseDatos[[#All],[Llave]:[Por Definir4]],13,0),"-")))</f>
        <v/>
      </c>
      <c r="G60" s="43" t="str">
        <f>IF(C60="","",IF(_xlfn.IFNA(VLOOKUP(C60,BaseDatos[[#All],[Llave]:[Objetivo Geográfico]],2,0),"No disponible en la Base de Datos")="","-",_xlfn.IFNA(VLOOKUP(C60,BaseDatos[[#All],[Llave]:[Objetivo Geográfico]],2,0),"No disponible en la Base de Datos")))</f>
        <v/>
      </c>
      <c r="H60" s="43" t="str">
        <f>IF(C60="","",IF(_xlfn.IFNA(VLOOKUP(C60,BaseDatos[[#All],[Llave]:[Objetivo Geográfico]],11,0),"No encontrado")="","-",_xlfn.IFNA(VLOOKUP(C60,BaseDatos[[#All],[Llave]:[Objetivo Geográfico]],11,0),"-")))</f>
        <v/>
      </c>
      <c r="I60" s="43" t="str">
        <f>IF(C60="","",IF(_xlfn.IFNA(VLOOKUP(C60,BaseDatos[[#All],[Llave]:[Objetivo Geográfico]],12,0),"No encontrado")="","-",_xlfn.IFNA(VLOOKUP(C60,BaseDatos[[#All],[Llave]:[Objetivo Geográfico]],12,0),"-")))</f>
        <v/>
      </c>
      <c r="J60" s="2" t="str">
        <f>IF(C60="","",IF(_xlfn.IFNA(VLOOKUP(C60,BaseDatos[[#All],[Llave]:[Por Definir4]],14,0),"No encontrado")="","-",_xlfn.IFNA(VLOOKUP(C60,BaseDatos[[#All],[Llave]:[Objetivo Geográfico]],14,0),"-")))</f>
        <v/>
      </c>
      <c r="K60" s="2" t="str">
        <f>IF(C60="","",IF(_xlfn.IFNA(VLOOKUP(C60,BaseDatos[[#All],[Llave]:[Por Definir4]],15,0),"No encontrado")="","-",_xlfn.IFNA(VLOOKUP(C60,BaseDatos[[#All],[Llave]:[Objetivo Geográfico]],15,0),"-")))</f>
        <v/>
      </c>
      <c r="L60" s="2" t="str">
        <f>IF(C60="","",IF(_xlfn.IFNA(VLOOKUP(C60,BaseDatos[[#All],[Llave]:[Por Definir4]],16,0),"No encontrado")="","-",_xlfn.IFNA(VLOOKUP(C60,BaseDatos[[#All],[Llave]:[Objetivo Geográfico]],16,0),"-")))</f>
        <v/>
      </c>
      <c r="M60" s="2" t="str">
        <f>IF(C60="","",IF(_xlfn.IFNA(VLOOKUP(C60,BaseDatos[[#All],[Llave]:[Por Definir4]],17,0),"No encontrado")="","-",_xlfn.IFNA(VLOOKUP(C60,BaseDatos[[#All],[Llave]:[Objetivo Geográfico]],17,0),"-")))</f>
        <v/>
      </c>
    </row>
    <row r="61" spans="1:13" x14ac:dyDescent="0.35">
      <c r="A61" s="44"/>
      <c r="B61" s="46"/>
      <c r="C61" s="44"/>
      <c r="D61" s="46"/>
      <c r="E61" s="43" t="str">
        <f>IF(C61="","",IF(_xlfn.IFNA(VLOOKUP(C61,BaseDatos[[#All],[Llave]:[Objetivo Geográfico]],6,0),"No encontrado")="","-",_xlfn.IFNA(VLOOKUP(C61,BaseDatos[[#All],[Llave]:[Objetivo Geográfico]],6,0),"-")))</f>
        <v/>
      </c>
      <c r="F61" s="45" t="str">
        <f>IF(C61="","",IF(_xlfn.IFNA(VLOOKUP(C61,BaseDatos[[#All],[Llave]:[Por Definir4]],13,0),"No encontrado")="","-",_xlfn.IFNA(VLOOKUP(C61,BaseDatos[[#All],[Llave]:[Por Definir4]],13,0),"-")))</f>
        <v/>
      </c>
      <c r="G61" s="43" t="str">
        <f>IF(C61="","",IF(_xlfn.IFNA(VLOOKUP(C61,BaseDatos[[#All],[Llave]:[Objetivo Geográfico]],2,0),"No disponible en la Base de Datos")="","-",_xlfn.IFNA(VLOOKUP(C61,BaseDatos[[#All],[Llave]:[Objetivo Geográfico]],2,0),"No disponible en la Base de Datos")))</f>
        <v/>
      </c>
      <c r="H61" s="43" t="str">
        <f>IF(C61="","",IF(_xlfn.IFNA(VLOOKUP(C61,BaseDatos[[#All],[Llave]:[Objetivo Geográfico]],11,0),"No encontrado")="","-",_xlfn.IFNA(VLOOKUP(C61,BaseDatos[[#All],[Llave]:[Objetivo Geográfico]],11,0),"-")))</f>
        <v/>
      </c>
      <c r="I61" s="43" t="str">
        <f>IF(C61="","",IF(_xlfn.IFNA(VLOOKUP(C61,BaseDatos[[#All],[Llave]:[Objetivo Geográfico]],12,0),"No encontrado")="","-",_xlfn.IFNA(VLOOKUP(C61,BaseDatos[[#All],[Llave]:[Objetivo Geográfico]],12,0),"-")))</f>
        <v/>
      </c>
      <c r="J61" s="2" t="str">
        <f>IF(C61="","",IF(_xlfn.IFNA(VLOOKUP(C61,BaseDatos[[#All],[Llave]:[Por Definir4]],14,0),"No encontrado")="","-",_xlfn.IFNA(VLOOKUP(C61,BaseDatos[[#All],[Llave]:[Objetivo Geográfico]],14,0),"-")))</f>
        <v/>
      </c>
      <c r="K61" s="2" t="str">
        <f>IF(C61="","",IF(_xlfn.IFNA(VLOOKUP(C61,BaseDatos[[#All],[Llave]:[Por Definir4]],15,0),"No encontrado")="","-",_xlfn.IFNA(VLOOKUP(C61,BaseDatos[[#All],[Llave]:[Objetivo Geográfico]],15,0),"-")))</f>
        <v/>
      </c>
      <c r="L61" s="2" t="str">
        <f>IF(C61="","",IF(_xlfn.IFNA(VLOOKUP(C61,BaseDatos[[#All],[Llave]:[Por Definir4]],16,0),"No encontrado")="","-",_xlfn.IFNA(VLOOKUP(C61,BaseDatos[[#All],[Llave]:[Objetivo Geográfico]],16,0),"-")))</f>
        <v/>
      </c>
      <c r="M61" s="2" t="str">
        <f>IF(C61="","",IF(_xlfn.IFNA(VLOOKUP(C61,BaseDatos[[#All],[Llave]:[Por Definir4]],17,0),"No encontrado")="","-",_xlfn.IFNA(VLOOKUP(C61,BaseDatos[[#All],[Llave]:[Objetivo Geográfico]],17,0),"-")))</f>
        <v/>
      </c>
    </row>
    <row r="62" spans="1:13" x14ac:dyDescent="0.35">
      <c r="A62" s="44"/>
      <c r="B62" s="46"/>
      <c r="C62" s="44"/>
      <c r="D62" s="46"/>
      <c r="E62" s="43" t="str">
        <f>IF(C62="","",IF(_xlfn.IFNA(VLOOKUP(C62,BaseDatos[[#All],[Llave]:[Objetivo Geográfico]],6,0),"No encontrado")="","-",_xlfn.IFNA(VLOOKUP(C62,BaseDatos[[#All],[Llave]:[Objetivo Geográfico]],6,0),"-")))</f>
        <v/>
      </c>
      <c r="F62" s="45" t="str">
        <f>IF(C62="","",IF(_xlfn.IFNA(VLOOKUP(C62,BaseDatos[[#All],[Llave]:[Por Definir4]],13,0),"No encontrado")="","-",_xlfn.IFNA(VLOOKUP(C62,BaseDatos[[#All],[Llave]:[Por Definir4]],13,0),"-")))</f>
        <v/>
      </c>
      <c r="G62" s="43" t="str">
        <f>IF(C62="","",IF(_xlfn.IFNA(VLOOKUP(C62,BaseDatos[[#All],[Llave]:[Objetivo Geográfico]],2,0),"No disponible en la Base de Datos")="","-",_xlfn.IFNA(VLOOKUP(C62,BaseDatos[[#All],[Llave]:[Objetivo Geográfico]],2,0),"No disponible en la Base de Datos")))</f>
        <v/>
      </c>
      <c r="H62" s="43" t="str">
        <f>IF(C62="","",IF(_xlfn.IFNA(VLOOKUP(C62,BaseDatos[[#All],[Llave]:[Objetivo Geográfico]],11,0),"No encontrado")="","-",_xlfn.IFNA(VLOOKUP(C62,BaseDatos[[#All],[Llave]:[Objetivo Geográfico]],11,0),"-")))</f>
        <v/>
      </c>
      <c r="I62" s="43" t="str">
        <f>IF(C62="","",IF(_xlfn.IFNA(VLOOKUP(C62,BaseDatos[[#All],[Llave]:[Objetivo Geográfico]],12,0),"No encontrado")="","-",_xlfn.IFNA(VLOOKUP(C62,BaseDatos[[#All],[Llave]:[Objetivo Geográfico]],12,0),"-")))</f>
        <v/>
      </c>
      <c r="J62" s="2" t="str">
        <f>IF(C62="","",IF(_xlfn.IFNA(VLOOKUP(C62,BaseDatos[[#All],[Llave]:[Por Definir4]],14,0),"No encontrado")="","-",_xlfn.IFNA(VLOOKUP(C62,BaseDatos[[#All],[Llave]:[Objetivo Geográfico]],14,0),"-")))</f>
        <v/>
      </c>
      <c r="K62" s="2" t="str">
        <f>IF(C62="","",IF(_xlfn.IFNA(VLOOKUP(C62,BaseDatos[[#All],[Llave]:[Por Definir4]],15,0),"No encontrado")="","-",_xlfn.IFNA(VLOOKUP(C62,BaseDatos[[#All],[Llave]:[Objetivo Geográfico]],15,0),"-")))</f>
        <v/>
      </c>
      <c r="L62" s="2" t="str">
        <f>IF(C62="","",IF(_xlfn.IFNA(VLOOKUP(C62,BaseDatos[[#All],[Llave]:[Por Definir4]],16,0),"No encontrado")="","-",_xlfn.IFNA(VLOOKUP(C62,BaseDatos[[#All],[Llave]:[Objetivo Geográfico]],16,0),"-")))</f>
        <v/>
      </c>
      <c r="M62" s="2" t="str">
        <f>IF(C62="","",IF(_xlfn.IFNA(VLOOKUP(C62,BaseDatos[[#All],[Llave]:[Por Definir4]],17,0),"No encontrado")="","-",_xlfn.IFNA(VLOOKUP(C62,BaseDatos[[#All],[Llave]:[Objetivo Geográfico]],17,0),"-")))</f>
        <v/>
      </c>
    </row>
    <row r="63" spans="1:13" x14ac:dyDescent="0.35">
      <c r="A63" s="44"/>
      <c r="B63" s="46"/>
      <c r="C63" s="44"/>
      <c r="D63" s="46"/>
      <c r="E63" s="43" t="str">
        <f>IF(C63="","",IF(_xlfn.IFNA(VLOOKUP(C63,BaseDatos[[#All],[Llave]:[Objetivo Geográfico]],6,0),"No encontrado")="","-",_xlfn.IFNA(VLOOKUP(C63,BaseDatos[[#All],[Llave]:[Objetivo Geográfico]],6,0),"-")))</f>
        <v/>
      </c>
      <c r="F63" s="45" t="str">
        <f>IF(C63="","",IF(_xlfn.IFNA(VLOOKUP(C63,BaseDatos[[#All],[Llave]:[Por Definir4]],13,0),"No encontrado")="","-",_xlfn.IFNA(VLOOKUP(C63,BaseDatos[[#All],[Llave]:[Por Definir4]],13,0),"-")))</f>
        <v/>
      </c>
      <c r="G63" s="43" t="str">
        <f>IF(C63="","",IF(_xlfn.IFNA(VLOOKUP(C63,BaseDatos[[#All],[Llave]:[Objetivo Geográfico]],2,0),"No disponible en la Base de Datos")="","-",_xlfn.IFNA(VLOOKUP(C63,BaseDatos[[#All],[Llave]:[Objetivo Geográfico]],2,0),"No disponible en la Base de Datos")))</f>
        <v/>
      </c>
      <c r="H63" s="43" t="str">
        <f>IF(C63="","",IF(_xlfn.IFNA(VLOOKUP(C63,BaseDatos[[#All],[Llave]:[Objetivo Geográfico]],11,0),"No encontrado")="","-",_xlfn.IFNA(VLOOKUP(C63,BaseDatos[[#All],[Llave]:[Objetivo Geográfico]],11,0),"-")))</f>
        <v/>
      </c>
      <c r="I63" s="43" t="str">
        <f>IF(C63="","",IF(_xlfn.IFNA(VLOOKUP(C63,BaseDatos[[#All],[Llave]:[Objetivo Geográfico]],12,0),"No encontrado")="","-",_xlfn.IFNA(VLOOKUP(C63,BaseDatos[[#All],[Llave]:[Objetivo Geográfico]],12,0),"-")))</f>
        <v/>
      </c>
      <c r="J63" s="2" t="str">
        <f>IF(C63="","",IF(_xlfn.IFNA(VLOOKUP(C63,BaseDatos[[#All],[Llave]:[Por Definir4]],14,0),"No encontrado")="","-",_xlfn.IFNA(VLOOKUP(C63,BaseDatos[[#All],[Llave]:[Objetivo Geográfico]],14,0),"-")))</f>
        <v/>
      </c>
      <c r="K63" s="2" t="str">
        <f>IF(C63="","",IF(_xlfn.IFNA(VLOOKUP(C63,BaseDatos[[#All],[Llave]:[Por Definir4]],15,0),"No encontrado")="","-",_xlfn.IFNA(VLOOKUP(C63,BaseDatos[[#All],[Llave]:[Objetivo Geográfico]],15,0),"-")))</f>
        <v/>
      </c>
      <c r="L63" s="2" t="str">
        <f>IF(C63="","",IF(_xlfn.IFNA(VLOOKUP(C63,BaseDatos[[#All],[Llave]:[Por Definir4]],16,0),"No encontrado")="","-",_xlfn.IFNA(VLOOKUP(C63,BaseDatos[[#All],[Llave]:[Objetivo Geográfico]],16,0),"-")))</f>
        <v/>
      </c>
      <c r="M63" s="2" t="str">
        <f>IF(C63="","",IF(_xlfn.IFNA(VLOOKUP(C63,BaseDatos[[#All],[Llave]:[Por Definir4]],17,0),"No encontrado")="","-",_xlfn.IFNA(VLOOKUP(C63,BaseDatos[[#All],[Llave]:[Objetivo Geográfico]],17,0),"-")))</f>
        <v/>
      </c>
    </row>
    <row r="64" spans="1:13" x14ac:dyDescent="0.35">
      <c r="A64" s="44"/>
      <c r="B64" s="46"/>
      <c r="C64" s="44"/>
      <c r="D64" s="46"/>
      <c r="E64" s="43" t="str">
        <f>IF(C64="","",IF(_xlfn.IFNA(VLOOKUP(C64,BaseDatos[[#All],[Llave]:[Objetivo Geográfico]],6,0),"No encontrado")="","-",_xlfn.IFNA(VLOOKUP(C64,BaseDatos[[#All],[Llave]:[Objetivo Geográfico]],6,0),"-")))</f>
        <v/>
      </c>
      <c r="F64" s="45" t="str">
        <f>IF(C64="","",IF(_xlfn.IFNA(VLOOKUP(C64,BaseDatos[[#All],[Llave]:[Por Definir4]],13,0),"No encontrado")="","-",_xlfn.IFNA(VLOOKUP(C64,BaseDatos[[#All],[Llave]:[Por Definir4]],13,0),"-")))</f>
        <v/>
      </c>
      <c r="G64" s="43" t="str">
        <f>IF(C64="","",IF(_xlfn.IFNA(VLOOKUP(C64,BaseDatos[[#All],[Llave]:[Objetivo Geográfico]],2,0),"No disponible en la Base de Datos")="","-",_xlfn.IFNA(VLOOKUP(C64,BaseDatos[[#All],[Llave]:[Objetivo Geográfico]],2,0),"No disponible en la Base de Datos")))</f>
        <v/>
      </c>
      <c r="H64" s="43" t="str">
        <f>IF(C64="","",IF(_xlfn.IFNA(VLOOKUP(C64,BaseDatos[[#All],[Llave]:[Objetivo Geográfico]],11,0),"No encontrado")="","-",_xlfn.IFNA(VLOOKUP(C64,BaseDatos[[#All],[Llave]:[Objetivo Geográfico]],11,0),"-")))</f>
        <v/>
      </c>
      <c r="I64" s="43" t="str">
        <f>IF(C64="","",IF(_xlfn.IFNA(VLOOKUP(C64,BaseDatos[[#All],[Llave]:[Objetivo Geográfico]],12,0),"No encontrado")="","-",_xlfn.IFNA(VLOOKUP(C64,BaseDatos[[#All],[Llave]:[Objetivo Geográfico]],12,0),"-")))</f>
        <v/>
      </c>
      <c r="J64" s="2" t="str">
        <f>IF(C64="","",IF(_xlfn.IFNA(VLOOKUP(C64,BaseDatos[[#All],[Llave]:[Por Definir4]],14,0),"No encontrado")="","-",_xlfn.IFNA(VLOOKUP(C64,BaseDatos[[#All],[Llave]:[Objetivo Geográfico]],14,0),"-")))</f>
        <v/>
      </c>
      <c r="K64" s="2" t="str">
        <f>IF(C64="","",IF(_xlfn.IFNA(VLOOKUP(C64,BaseDatos[[#All],[Llave]:[Por Definir4]],15,0),"No encontrado")="","-",_xlfn.IFNA(VLOOKUP(C64,BaseDatos[[#All],[Llave]:[Objetivo Geográfico]],15,0),"-")))</f>
        <v/>
      </c>
      <c r="L64" s="2" t="str">
        <f>IF(C64="","",IF(_xlfn.IFNA(VLOOKUP(C64,BaseDatos[[#All],[Llave]:[Por Definir4]],16,0),"No encontrado")="","-",_xlfn.IFNA(VLOOKUP(C64,BaseDatos[[#All],[Llave]:[Objetivo Geográfico]],16,0),"-")))</f>
        <v/>
      </c>
      <c r="M64" s="2" t="str">
        <f>IF(C64="","",IF(_xlfn.IFNA(VLOOKUP(C64,BaseDatos[[#All],[Llave]:[Por Definir4]],17,0),"No encontrado")="","-",_xlfn.IFNA(VLOOKUP(C64,BaseDatos[[#All],[Llave]:[Objetivo Geográfico]],17,0),"-")))</f>
        <v/>
      </c>
    </row>
    <row r="65" spans="1:13" x14ac:dyDescent="0.35">
      <c r="A65" s="44"/>
      <c r="B65" s="46"/>
      <c r="C65" s="44"/>
      <c r="D65" s="46"/>
      <c r="E65" s="43" t="str">
        <f>IF(C65="","",IF(_xlfn.IFNA(VLOOKUP(C65,BaseDatos[[#All],[Llave]:[Objetivo Geográfico]],6,0),"No encontrado")="","-",_xlfn.IFNA(VLOOKUP(C65,BaseDatos[[#All],[Llave]:[Objetivo Geográfico]],6,0),"-")))</f>
        <v/>
      </c>
      <c r="F65" s="45" t="str">
        <f>IF(C65="","",IF(_xlfn.IFNA(VLOOKUP(C65,BaseDatos[[#All],[Llave]:[Por Definir4]],13,0),"No encontrado")="","-",_xlfn.IFNA(VLOOKUP(C65,BaseDatos[[#All],[Llave]:[Por Definir4]],13,0),"-")))</f>
        <v/>
      </c>
      <c r="G65" s="43" t="str">
        <f>IF(C65="","",IF(_xlfn.IFNA(VLOOKUP(C65,BaseDatos[[#All],[Llave]:[Objetivo Geográfico]],2,0),"No disponible en la Base de Datos")="","-",_xlfn.IFNA(VLOOKUP(C65,BaseDatos[[#All],[Llave]:[Objetivo Geográfico]],2,0),"No disponible en la Base de Datos")))</f>
        <v/>
      </c>
      <c r="H65" s="43" t="str">
        <f>IF(C65="","",IF(_xlfn.IFNA(VLOOKUP(C65,BaseDatos[[#All],[Llave]:[Objetivo Geográfico]],11,0),"No encontrado")="","-",_xlfn.IFNA(VLOOKUP(C65,BaseDatos[[#All],[Llave]:[Objetivo Geográfico]],11,0),"-")))</f>
        <v/>
      </c>
      <c r="I65" s="43" t="str">
        <f>IF(C65="","",IF(_xlfn.IFNA(VLOOKUP(C65,BaseDatos[[#All],[Llave]:[Objetivo Geográfico]],12,0),"No encontrado")="","-",_xlfn.IFNA(VLOOKUP(C65,BaseDatos[[#All],[Llave]:[Objetivo Geográfico]],12,0),"-")))</f>
        <v/>
      </c>
      <c r="J65" s="2" t="str">
        <f>IF(C65="","",IF(_xlfn.IFNA(VLOOKUP(C65,BaseDatos[[#All],[Llave]:[Por Definir4]],14,0),"No encontrado")="","-",_xlfn.IFNA(VLOOKUP(C65,BaseDatos[[#All],[Llave]:[Objetivo Geográfico]],14,0),"-")))</f>
        <v/>
      </c>
      <c r="K65" s="2" t="str">
        <f>IF(C65="","",IF(_xlfn.IFNA(VLOOKUP(C65,BaseDatos[[#All],[Llave]:[Por Definir4]],15,0),"No encontrado")="","-",_xlfn.IFNA(VLOOKUP(C65,BaseDatos[[#All],[Llave]:[Objetivo Geográfico]],15,0),"-")))</f>
        <v/>
      </c>
      <c r="L65" s="2" t="str">
        <f>IF(C65="","",IF(_xlfn.IFNA(VLOOKUP(C65,BaseDatos[[#All],[Llave]:[Por Definir4]],16,0),"No encontrado")="","-",_xlfn.IFNA(VLOOKUP(C65,BaseDatos[[#All],[Llave]:[Objetivo Geográfico]],16,0),"-")))</f>
        <v/>
      </c>
      <c r="M65" s="2" t="str">
        <f>IF(C65="","",IF(_xlfn.IFNA(VLOOKUP(C65,BaseDatos[[#All],[Llave]:[Por Definir4]],17,0),"No encontrado")="","-",_xlfn.IFNA(VLOOKUP(C65,BaseDatos[[#All],[Llave]:[Objetivo Geográfico]],17,0),"-")))</f>
        <v/>
      </c>
    </row>
    <row r="66" spans="1:13" x14ac:dyDescent="0.35">
      <c r="A66" s="44"/>
      <c r="B66" s="46"/>
      <c r="C66" s="44"/>
      <c r="D66" s="46"/>
      <c r="E66" s="43" t="str">
        <f>IF(C66="","",IF(_xlfn.IFNA(VLOOKUP(C66,BaseDatos[[#All],[Llave]:[Objetivo Geográfico]],6,0),"No encontrado")="","-",_xlfn.IFNA(VLOOKUP(C66,BaseDatos[[#All],[Llave]:[Objetivo Geográfico]],6,0),"-")))</f>
        <v/>
      </c>
      <c r="F66" s="45" t="str">
        <f>IF(C66="","",IF(_xlfn.IFNA(VLOOKUP(C66,BaseDatos[[#All],[Llave]:[Por Definir4]],13,0),"No encontrado")="","-",_xlfn.IFNA(VLOOKUP(C66,BaseDatos[[#All],[Llave]:[Por Definir4]],13,0),"-")))</f>
        <v/>
      </c>
      <c r="G66" s="43" t="str">
        <f>IF(C66="","",IF(_xlfn.IFNA(VLOOKUP(C66,BaseDatos[[#All],[Llave]:[Objetivo Geográfico]],2,0),"No disponible en la Base de Datos")="","-",_xlfn.IFNA(VLOOKUP(C66,BaseDatos[[#All],[Llave]:[Objetivo Geográfico]],2,0),"No disponible en la Base de Datos")))</f>
        <v/>
      </c>
      <c r="H66" s="43" t="str">
        <f>IF(C66="","",IF(_xlfn.IFNA(VLOOKUP(C66,BaseDatos[[#All],[Llave]:[Objetivo Geográfico]],11,0),"No encontrado")="","-",_xlfn.IFNA(VLOOKUP(C66,BaseDatos[[#All],[Llave]:[Objetivo Geográfico]],11,0),"-")))</f>
        <v/>
      </c>
      <c r="I66" s="43" t="str">
        <f>IF(C66="","",IF(_xlfn.IFNA(VLOOKUP(C66,BaseDatos[[#All],[Llave]:[Objetivo Geográfico]],12,0),"No encontrado")="","-",_xlfn.IFNA(VLOOKUP(C66,BaseDatos[[#All],[Llave]:[Objetivo Geográfico]],12,0),"-")))</f>
        <v/>
      </c>
      <c r="J66" s="2" t="str">
        <f>IF(C66="","",IF(_xlfn.IFNA(VLOOKUP(C66,BaseDatos[[#All],[Llave]:[Por Definir4]],14,0),"No encontrado")="","-",_xlfn.IFNA(VLOOKUP(C66,BaseDatos[[#All],[Llave]:[Objetivo Geográfico]],14,0),"-")))</f>
        <v/>
      </c>
      <c r="K66" s="2" t="str">
        <f>IF(C66="","",IF(_xlfn.IFNA(VLOOKUP(C66,BaseDatos[[#All],[Llave]:[Por Definir4]],15,0),"No encontrado")="","-",_xlfn.IFNA(VLOOKUP(C66,BaseDatos[[#All],[Llave]:[Objetivo Geográfico]],15,0),"-")))</f>
        <v/>
      </c>
      <c r="L66" s="2" t="str">
        <f>IF(C66="","",IF(_xlfn.IFNA(VLOOKUP(C66,BaseDatos[[#All],[Llave]:[Por Definir4]],16,0),"No encontrado")="","-",_xlfn.IFNA(VLOOKUP(C66,BaseDatos[[#All],[Llave]:[Objetivo Geográfico]],16,0),"-")))</f>
        <v/>
      </c>
      <c r="M66" s="2" t="str">
        <f>IF(C66="","",IF(_xlfn.IFNA(VLOOKUP(C66,BaseDatos[[#All],[Llave]:[Por Definir4]],17,0),"No encontrado")="","-",_xlfn.IFNA(VLOOKUP(C66,BaseDatos[[#All],[Llave]:[Objetivo Geográfico]],17,0),"-")))</f>
        <v/>
      </c>
    </row>
    <row r="67" spans="1:13" x14ac:dyDescent="0.35">
      <c r="A67" s="44"/>
      <c r="B67" s="46"/>
      <c r="C67" s="44"/>
      <c r="D67" s="46"/>
      <c r="E67" s="43" t="str">
        <f>IF(C67="","",IF(_xlfn.IFNA(VLOOKUP(C67,BaseDatos[[#All],[Llave]:[Objetivo Geográfico]],6,0),"No encontrado")="","-",_xlfn.IFNA(VLOOKUP(C67,BaseDatos[[#All],[Llave]:[Objetivo Geográfico]],6,0),"-")))</f>
        <v/>
      </c>
      <c r="F67" s="45" t="str">
        <f>IF(C67="","",IF(_xlfn.IFNA(VLOOKUP(C67,BaseDatos[[#All],[Llave]:[Por Definir4]],13,0),"No encontrado")="","-",_xlfn.IFNA(VLOOKUP(C67,BaseDatos[[#All],[Llave]:[Por Definir4]],13,0),"-")))</f>
        <v/>
      </c>
      <c r="G67" s="43" t="str">
        <f>IF(C67="","",IF(_xlfn.IFNA(VLOOKUP(C67,BaseDatos[[#All],[Llave]:[Objetivo Geográfico]],2,0),"No disponible en la Base de Datos")="","-",_xlfn.IFNA(VLOOKUP(C67,BaseDatos[[#All],[Llave]:[Objetivo Geográfico]],2,0),"No disponible en la Base de Datos")))</f>
        <v/>
      </c>
      <c r="H67" s="43" t="str">
        <f>IF(C67="","",IF(_xlfn.IFNA(VLOOKUP(C67,BaseDatos[[#All],[Llave]:[Objetivo Geográfico]],11,0),"No encontrado")="","-",_xlfn.IFNA(VLOOKUP(C67,BaseDatos[[#All],[Llave]:[Objetivo Geográfico]],11,0),"-")))</f>
        <v/>
      </c>
      <c r="I67" s="43" t="str">
        <f>IF(C67="","",IF(_xlfn.IFNA(VLOOKUP(C67,BaseDatos[[#All],[Llave]:[Objetivo Geográfico]],12,0),"No encontrado")="","-",_xlfn.IFNA(VLOOKUP(C67,BaseDatos[[#All],[Llave]:[Objetivo Geográfico]],12,0),"-")))</f>
        <v/>
      </c>
      <c r="J67" s="2" t="str">
        <f>IF(C67="","",IF(_xlfn.IFNA(VLOOKUP(C67,BaseDatos[[#All],[Llave]:[Por Definir4]],14,0),"No encontrado")="","-",_xlfn.IFNA(VLOOKUP(C67,BaseDatos[[#All],[Llave]:[Objetivo Geográfico]],14,0),"-")))</f>
        <v/>
      </c>
      <c r="K67" s="2" t="str">
        <f>IF(C67="","",IF(_xlfn.IFNA(VLOOKUP(C67,BaseDatos[[#All],[Llave]:[Por Definir4]],15,0),"No encontrado")="","-",_xlfn.IFNA(VLOOKUP(C67,BaseDatos[[#All],[Llave]:[Objetivo Geográfico]],15,0),"-")))</f>
        <v/>
      </c>
      <c r="L67" s="2" t="str">
        <f>IF(C67="","",IF(_xlfn.IFNA(VLOOKUP(C67,BaseDatos[[#All],[Llave]:[Por Definir4]],16,0),"No encontrado")="","-",_xlfn.IFNA(VLOOKUP(C67,BaseDatos[[#All],[Llave]:[Objetivo Geográfico]],16,0),"-")))</f>
        <v/>
      </c>
      <c r="M67" s="2" t="str">
        <f>IF(C67="","",IF(_xlfn.IFNA(VLOOKUP(C67,BaseDatos[[#All],[Llave]:[Por Definir4]],17,0),"No encontrado")="","-",_xlfn.IFNA(VLOOKUP(C67,BaseDatos[[#All],[Llave]:[Objetivo Geográfico]],17,0),"-")))</f>
        <v/>
      </c>
    </row>
    <row r="68" spans="1:13" x14ac:dyDescent="0.35">
      <c r="A68" s="44"/>
      <c r="B68" s="46"/>
      <c r="C68" s="44"/>
      <c r="D68" s="46"/>
      <c r="E68" s="43" t="str">
        <f>IF(C68="","",IF(_xlfn.IFNA(VLOOKUP(C68,BaseDatos[[#All],[Llave]:[Objetivo Geográfico]],6,0),"No encontrado")="","-",_xlfn.IFNA(VLOOKUP(C68,BaseDatos[[#All],[Llave]:[Objetivo Geográfico]],6,0),"-")))</f>
        <v/>
      </c>
      <c r="F68" s="45" t="str">
        <f>IF(C68="","",IF(_xlfn.IFNA(VLOOKUP(C68,BaseDatos[[#All],[Llave]:[Por Definir4]],13,0),"No encontrado")="","-",_xlfn.IFNA(VLOOKUP(C68,BaseDatos[[#All],[Llave]:[Por Definir4]],13,0),"-")))</f>
        <v/>
      </c>
      <c r="G68" s="43" t="str">
        <f>IF(C68="","",IF(_xlfn.IFNA(VLOOKUP(C68,BaseDatos[[#All],[Llave]:[Objetivo Geográfico]],2,0),"No disponible en la Base de Datos")="","-",_xlfn.IFNA(VLOOKUP(C68,BaseDatos[[#All],[Llave]:[Objetivo Geográfico]],2,0),"No disponible en la Base de Datos")))</f>
        <v/>
      </c>
      <c r="H68" s="43" t="str">
        <f>IF(C68="","",IF(_xlfn.IFNA(VLOOKUP(C68,BaseDatos[[#All],[Llave]:[Objetivo Geográfico]],11,0),"No encontrado")="","-",_xlfn.IFNA(VLOOKUP(C68,BaseDatos[[#All],[Llave]:[Objetivo Geográfico]],11,0),"-")))</f>
        <v/>
      </c>
      <c r="I68" s="43" t="str">
        <f>IF(C68="","",IF(_xlfn.IFNA(VLOOKUP(C68,BaseDatos[[#All],[Llave]:[Objetivo Geográfico]],12,0),"No encontrado")="","-",_xlfn.IFNA(VLOOKUP(C68,BaseDatos[[#All],[Llave]:[Objetivo Geográfico]],12,0),"-")))</f>
        <v/>
      </c>
      <c r="J68" s="2" t="str">
        <f>IF(C68="","",IF(_xlfn.IFNA(VLOOKUP(C68,BaseDatos[[#All],[Llave]:[Por Definir4]],14,0),"No encontrado")="","-",_xlfn.IFNA(VLOOKUP(C68,BaseDatos[[#All],[Llave]:[Objetivo Geográfico]],14,0),"-")))</f>
        <v/>
      </c>
      <c r="K68" s="2" t="str">
        <f>IF(C68="","",IF(_xlfn.IFNA(VLOOKUP(C68,BaseDatos[[#All],[Llave]:[Por Definir4]],15,0),"No encontrado")="","-",_xlfn.IFNA(VLOOKUP(C68,BaseDatos[[#All],[Llave]:[Objetivo Geográfico]],15,0),"-")))</f>
        <v/>
      </c>
      <c r="L68" s="2" t="str">
        <f>IF(C68="","",IF(_xlfn.IFNA(VLOOKUP(C68,BaseDatos[[#All],[Llave]:[Por Definir4]],16,0),"No encontrado")="","-",_xlfn.IFNA(VLOOKUP(C68,BaseDatos[[#All],[Llave]:[Objetivo Geográfico]],16,0),"-")))</f>
        <v/>
      </c>
      <c r="M68" s="2" t="str">
        <f>IF(C68="","",IF(_xlfn.IFNA(VLOOKUP(C68,BaseDatos[[#All],[Llave]:[Por Definir4]],17,0),"No encontrado")="","-",_xlfn.IFNA(VLOOKUP(C68,BaseDatos[[#All],[Llave]:[Objetivo Geográfico]],17,0),"-")))</f>
        <v/>
      </c>
    </row>
    <row r="69" spans="1:13" x14ac:dyDescent="0.35">
      <c r="A69" s="44"/>
      <c r="B69" s="46"/>
      <c r="C69" s="44"/>
      <c r="D69" s="46"/>
      <c r="E69" s="43" t="str">
        <f>IF(C69="","",IF(_xlfn.IFNA(VLOOKUP(C69,BaseDatos[[#All],[Llave]:[Objetivo Geográfico]],6,0),"No encontrado")="","-",_xlfn.IFNA(VLOOKUP(C69,BaseDatos[[#All],[Llave]:[Objetivo Geográfico]],6,0),"-")))</f>
        <v/>
      </c>
      <c r="F69" s="45" t="str">
        <f>IF(C69="","",IF(_xlfn.IFNA(VLOOKUP(C69,BaseDatos[[#All],[Llave]:[Por Definir4]],13,0),"No encontrado")="","-",_xlfn.IFNA(VLOOKUP(C69,BaseDatos[[#All],[Llave]:[Por Definir4]],13,0),"-")))</f>
        <v/>
      </c>
      <c r="G69" s="43" t="str">
        <f>IF(C69="","",IF(_xlfn.IFNA(VLOOKUP(C69,BaseDatos[[#All],[Llave]:[Objetivo Geográfico]],2,0),"No disponible en la Base de Datos")="","-",_xlfn.IFNA(VLOOKUP(C69,BaseDatos[[#All],[Llave]:[Objetivo Geográfico]],2,0),"No disponible en la Base de Datos")))</f>
        <v/>
      </c>
      <c r="H69" s="43" t="str">
        <f>IF(C69="","",IF(_xlfn.IFNA(VLOOKUP(C69,BaseDatos[[#All],[Llave]:[Objetivo Geográfico]],11,0),"No encontrado")="","-",_xlfn.IFNA(VLOOKUP(C69,BaseDatos[[#All],[Llave]:[Objetivo Geográfico]],11,0),"-")))</f>
        <v/>
      </c>
      <c r="I69" s="43" t="str">
        <f>IF(C69="","",IF(_xlfn.IFNA(VLOOKUP(C69,BaseDatos[[#All],[Llave]:[Objetivo Geográfico]],12,0),"No encontrado")="","-",_xlfn.IFNA(VLOOKUP(C69,BaseDatos[[#All],[Llave]:[Objetivo Geográfico]],12,0),"-")))</f>
        <v/>
      </c>
      <c r="J69" s="2" t="str">
        <f>IF(C69="","",IF(_xlfn.IFNA(VLOOKUP(C69,BaseDatos[[#All],[Llave]:[Por Definir4]],14,0),"No encontrado")="","-",_xlfn.IFNA(VLOOKUP(C69,BaseDatos[[#All],[Llave]:[Objetivo Geográfico]],14,0),"-")))</f>
        <v/>
      </c>
      <c r="K69" s="2" t="str">
        <f>IF(C69="","",IF(_xlfn.IFNA(VLOOKUP(C69,BaseDatos[[#All],[Llave]:[Por Definir4]],15,0),"No encontrado")="","-",_xlfn.IFNA(VLOOKUP(C69,BaseDatos[[#All],[Llave]:[Objetivo Geográfico]],15,0),"-")))</f>
        <v/>
      </c>
      <c r="L69" s="2" t="str">
        <f>IF(C69="","",IF(_xlfn.IFNA(VLOOKUP(C69,BaseDatos[[#All],[Llave]:[Por Definir4]],16,0),"No encontrado")="","-",_xlfn.IFNA(VLOOKUP(C69,BaseDatos[[#All],[Llave]:[Objetivo Geográfico]],16,0),"-")))</f>
        <v/>
      </c>
      <c r="M69" s="2" t="str">
        <f>IF(C69="","",IF(_xlfn.IFNA(VLOOKUP(C69,BaseDatos[[#All],[Llave]:[Por Definir4]],17,0),"No encontrado")="","-",_xlfn.IFNA(VLOOKUP(C69,BaseDatos[[#All],[Llave]:[Objetivo Geográfico]],17,0),"-")))</f>
        <v/>
      </c>
    </row>
    <row r="70" spans="1:13" x14ac:dyDescent="0.35">
      <c r="A70" s="44"/>
      <c r="B70" s="46"/>
      <c r="C70" s="44"/>
      <c r="D70" s="46"/>
      <c r="E70" s="43" t="str">
        <f>IF(C70="","",IF(_xlfn.IFNA(VLOOKUP(C70,BaseDatos[[#All],[Llave]:[Objetivo Geográfico]],6,0),"No encontrado")="","-",_xlfn.IFNA(VLOOKUP(C70,BaseDatos[[#All],[Llave]:[Objetivo Geográfico]],6,0),"-")))</f>
        <v/>
      </c>
      <c r="F70" s="45" t="str">
        <f>IF(C70="","",IF(_xlfn.IFNA(VLOOKUP(C70,BaseDatos[[#All],[Llave]:[Por Definir4]],13,0),"No encontrado")="","-",_xlfn.IFNA(VLOOKUP(C70,BaseDatos[[#All],[Llave]:[Por Definir4]],13,0),"-")))</f>
        <v/>
      </c>
      <c r="G70" s="43" t="str">
        <f>IF(C70="","",IF(_xlfn.IFNA(VLOOKUP(C70,BaseDatos[[#All],[Llave]:[Objetivo Geográfico]],2,0),"No disponible en la Base de Datos")="","-",_xlfn.IFNA(VLOOKUP(C70,BaseDatos[[#All],[Llave]:[Objetivo Geográfico]],2,0),"No disponible en la Base de Datos")))</f>
        <v/>
      </c>
      <c r="H70" s="43" t="str">
        <f>IF(C70="","",IF(_xlfn.IFNA(VLOOKUP(C70,BaseDatos[[#All],[Llave]:[Objetivo Geográfico]],11,0),"No encontrado")="","-",_xlfn.IFNA(VLOOKUP(C70,BaseDatos[[#All],[Llave]:[Objetivo Geográfico]],11,0),"-")))</f>
        <v/>
      </c>
      <c r="I70" s="43" t="str">
        <f>IF(C70="","",IF(_xlfn.IFNA(VLOOKUP(C70,BaseDatos[[#All],[Llave]:[Objetivo Geográfico]],12,0),"No encontrado")="","-",_xlfn.IFNA(VLOOKUP(C70,BaseDatos[[#All],[Llave]:[Objetivo Geográfico]],12,0),"-")))</f>
        <v/>
      </c>
      <c r="J70" s="2" t="str">
        <f>IF(C70="","",IF(_xlfn.IFNA(VLOOKUP(C70,BaseDatos[[#All],[Llave]:[Por Definir4]],14,0),"No encontrado")="","-",_xlfn.IFNA(VLOOKUP(C70,BaseDatos[[#All],[Llave]:[Objetivo Geográfico]],14,0),"-")))</f>
        <v/>
      </c>
      <c r="K70" s="2" t="str">
        <f>IF(C70="","",IF(_xlfn.IFNA(VLOOKUP(C70,BaseDatos[[#All],[Llave]:[Por Definir4]],15,0),"No encontrado")="","-",_xlfn.IFNA(VLOOKUP(C70,BaseDatos[[#All],[Llave]:[Objetivo Geográfico]],15,0),"-")))</f>
        <v/>
      </c>
      <c r="L70" s="2" t="str">
        <f>IF(C70="","",IF(_xlfn.IFNA(VLOOKUP(C70,BaseDatos[[#All],[Llave]:[Por Definir4]],16,0),"No encontrado")="","-",_xlfn.IFNA(VLOOKUP(C70,BaseDatos[[#All],[Llave]:[Objetivo Geográfico]],16,0),"-")))</f>
        <v/>
      </c>
      <c r="M70" s="2" t="str">
        <f>IF(C70="","",IF(_xlfn.IFNA(VLOOKUP(C70,BaseDatos[[#All],[Llave]:[Por Definir4]],17,0),"No encontrado")="","-",_xlfn.IFNA(VLOOKUP(C70,BaseDatos[[#All],[Llave]:[Objetivo Geográfico]],17,0),"-")))</f>
        <v/>
      </c>
    </row>
    <row r="71" spans="1:13" x14ac:dyDescent="0.35">
      <c r="A71" s="44"/>
      <c r="B71" s="46"/>
      <c r="C71" s="44"/>
      <c r="D71" s="46"/>
      <c r="E71" s="43" t="str">
        <f>IF(C71="","",IF(_xlfn.IFNA(VLOOKUP(C71,BaseDatos[[#All],[Llave]:[Objetivo Geográfico]],6,0),"No encontrado")="","-",_xlfn.IFNA(VLOOKUP(C71,BaseDatos[[#All],[Llave]:[Objetivo Geográfico]],6,0),"-")))</f>
        <v/>
      </c>
      <c r="F71" s="45" t="str">
        <f>IF(C71="","",IF(_xlfn.IFNA(VLOOKUP(C71,BaseDatos[[#All],[Llave]:[Por Definir4]],13,0),"No encontrado")="","-",_xlfn.IFNA(VLOOKUP(C71,BaseDatos[[#All],[Llave]:[Por Definir4]],13,0),"-")))</f>
        <v/>
      </c>
      <c r="G71" s="43" t="str">
        <f>IF(C71="","",IF(_xlfn.IFNA(VLOOKUP(C71,BaseDatos[[#All],[Llave]:[Objetivo Geográfico]],2,0),"No disponible en la Base de Datos")="","-",_xlfn.IFNA(VLOOKUP(C71,BaseDatos[[#All],[Llave]:[Objetivo Geográfico]],2,0),"No disponible en la Base de Datos")))</f>
        <v/>
      </c>
      <c r="H71" s="43" t="str">
        <f>IF(C71="","",IF(_xlfn.IFNA(VLOOKUP(C71,BaseDatos[[#All],[Llave]:[Objetivo Geográfico]],11,0),"No encontrado")="","-",_xlfn.IFNA(VLOOKUP(C71,BaseDatos[[#All],[Llave]:[Objetivo Geográfico]],11,0),"-")))</f>
        <v/>
      </c>
      <c r="I71" s="43" t="str">
        <f>IF(C71="","",IF(_xlfn.IFNA(VLOOKUP(C71,BaseDatos[[#All],[Llave]:[Objetivo Geográfico]],12,0),"No encontrado")="","-",_xlfn.IFNA(VLOOKUP(C71,BaseDatos[[#All],[Llave]:[Objetivo Geográfico]],12,0),"-")))</f>
        <v/>
      </c>
      <c r="J71" s="2" t="str">
        <f>IF(C71="","",IF(_xlfn.IFNA(VLOOKUP(C71,BaseDatos[[#All],[Llave]:[Por Definir4]],14,0),"No encontrado")="","-",_xlfn.IFNA(VLOOKUP(C71,BaseDatos[[#All],[Llave]:[Objetivo Geográfico]],14,0),"-")))</f>
        <v/>
      </c>
      <c r="K71" s="2" t="str">
        <f>IF(C71="","",IF(_xlfn.IFNA(VLOOKUP(C71,BaseDatos[[#All],[Llave]:[Por Definir4]],15,0),"No encontrado")="","-",_xlfn.IFNA(VLOOKUP(C71,BaseDatos[[#All],[Llave]:[Objetivo Geográfico]],15,0),"-")))</f>
        <v/>
      </c>
      <c r="L71" s="2" t="str">
        <f>IF(C71="","",IF(_xlfn.IFNA(VLOOKUP(C71,BaseDatos[[#All],[Llave]:[Por Definir4]],16,0),"No encontrado")="","-",_xlfn.IFNA(VLOOKUP(C71,BaseDatos[[#All],[Llave]:[Objetivo Geográfico]],16,0),"-")))</f>
        <v/>
      </c>
      <c r="M71" s="2" t="str">
        <f>IF(C71="","",IF(_xlfn.IFNA(VLOOKUP(C71,BaseDatos[[#All],[Llave]:[Por Definir4]],17,0),"No encontrado")="","-",_xlfn.IFNA(VLOOKUP(C71,BaseDatos[[#All],[Llave]:[Objetivo Geográfico]],17,0),"-")))</f>
        <v/>
      </c>
    </row>
    <row r="72" spans="1:13" x14ac:dyDescent="0.35">
      <c r="A72" s="44"/>
      <c r="B72" s="46"/>
      <c r="C72" s="44"/>
      <c r="D72" s="46"/>
      <c r="E72" s="43" t="str">
        <f>IF(C72="","",IF(_xlfn.IFNA(VLOOKUP(C72,BaseDatos[[#All],[Llave]:[Objetivo Geográfico]],6,0),"No encontrado")="","-",_xlfn.IFNA(VLOOKUP(C72,BaseDatos[[#All],[Llave]:[Objetivo Geográfico]],6,0),"-")))</f>
        <v/>
      </c>
      <c r="F72" s="45" t="str">
        <f>IF(C72="","",IF(_xlfn.IFNA(VLOOKUP(C72,BaseDatos[[#All],[Llave]:[Por Definir4]],13,0),"No encontrado")="","-",_xlfn.IFNA(VLOOKUP(C72,BaseDatos[[#All],[Llave]:[Por Definir4]],13,0),"-")))</f>
        <v/>
      </c>
      <c r="G72" s="43" t="str">
        <f>IF(C72="","",IF(_xlfn.IFNA(VLOOKUP(C72,BaseDatos[[#All],[Llave]:[Objetivo Geográfico]],2,0),"No disponible en la Base de Datos")="","-",_xlfn.IFNA(VLOOKUP(C72,BaseDatos[[#All],[Llave]:[Objetivo Geográfico]],2,0),"No disponible en la Base de Datos")))</f>
        <v/>
      </c>
      <c r="H72" s="43" t="str">
        <f>IF(C72="","",IF(_xlfn.IFNA(VLOOKUP(C72,BaseDatos[[#All],[Llave]:[Objetivo Geográfico]],11,0),"No encontrado")="","-",_xlfn.IFNA(VLOOKUP(C72,BaseDatos[[#All],[Llave]:[Objetivo Geográfico]],11,0),"-")))</f>
        <v/>
      </c>
      <c r="I72" s="43" t="str">
        <f>IF(C72="","",IF(_xlfn.IFNA(VLOOKUP(C72,BaseDatos[[#All],[Llave]:[Objetivo Geográfico]],12,0),"No encontrado")="","-",_xlfn.IFNA(VLOOKUP(C72,BaseDatos[[#All],[Llave]:[Objetivo Geográfico]],12,0),"-")))</f>
        <v/>
      </c>
      <c r="J72" s="2" t="str">
        <f>IF(C72="","",IF(_xlfn.IFNA(VLOOKUP(C72,BaseDatos[[#All],[Llave]:[Por Definir4]],14,0),"No encontrado")="","-",_xlfn.IFNA(VLOOKUP(C72,BaseDatos[[#All],[Llave]:[Objetivo Geográfico]],14,0),"-")))</f>
        <v/>
      </c>
      <c r="K72" s="2" t="str">
        <f>IF(C72="","",IF(_xlfn.IFNA(VLOOKUP(C72,BaseDatos[[#All],[Llave]:[Por Definir4]],15,0),"No encontrado")="","-",_xlfn.IFNA(VLOOKUP(C72,BaseDatos[[#All],[Llave]:[Objetivo Geográfico]],15,0),"-")))</f>
        <v/>
      </c>
      <c r="L72" s="2" t="str">
        <f>IF(C72="","",IF(_xlfn.IFNA(VLOOKUP(C72,BaseDatos[[#All],[Llave]:[Por Definir4]],16,0),"No encontrado")="","-",_xlfn.IFNA(VLOOKUP(C72,BaseDatos[[#All],[Llave]:[Objetivo Geográfico]],16,0),"-")))</f>
        <v/>
      </c>
      <c r="M72" s="2" t="str">
        <f>IF(C72="","",IF(_xlfn.IFNA(VLOOKUP(C72,BaseDatos[[#All],[Llave]:[Por Definir4]],17,0),"No encontrado")="","-",_xlfn.IFNA(VLOOKUP(C72,BaseDatos[[#All],[Llave]:[Objetivo Geográfico]],17,0),"-")))</f>
        <v/>
      </c>
    </row>
    <row r="73" spans="1:13" x14ac:dyDescent="0.35">
      <c r="A73" s="44"/>
      <c r="B73" s="46"/>
      <c r="C73" s="44"/>
      <c r="D73" s="46"/>
      <c r="E73" s="43" t="str">
        <f>IF(C73="","",IF(_xlfn.IFNA(VLOOKUP(C73,BaseDatos[[#All],[Llave]:[Objetivo Geográfico]],6,0),"No encontrado")="","-",_xlfn.IFNA(VLOOKUP(C73,BaseDatos[[#All],[Llave]:[Objetivo Geográfico]],6,0),"-")))</f>
        <v/>
      </c>
      <c r="F73" s="45" t="str">
        <f>IF(C73="","",IF(_xlfn.IFNA(VLOOKUP(C73,BaseDatos[[#All],[Llave]:[Por Definir4]],13,0),"No encontrado")="","-",_xlfn.IFNA(VLOOKUP(C73,BaseDatos[[#All],[Llave]:[Por Definir4]],13,0),"-")))</f>
        <v/>
      </c>
      <c r="G73" s="43" t="str">
        <f>IF(C73="","",IF(_xlfn.IFNA(VLOOKUP(C73,BaseDatos[[#All],[Llave]:[Objetivo Geográfico]],2,0),"No disponible en la Base de Datos")="","-",_xlfn.IFNA(VLOOKUP(C73,BaseDatos[[#All],[Llave]:[Objetivo Geográfico]],2,0),"No disponible en la Base de Datos")))</f>
        <v/>
      </c>
      <c r="H73" s="43" t="str">
        <f>IF(C73="","",IF(_xlfn.IFNA(VLOOKUP(C73,BaseDatos[[#All],[Llave]:[Objetivo Geográfico]],11,0),"No encontrado")="","-",_xlfn.IFNA(VLOOKUP(C73,BaseDatos[[#All],[Llave]:[Objetivo Geográfico]],11,0),"-")))</f>
        <v/>
      </c>
      <c r="I73" s="43" t="str">
        <f>IF(C73="","",IF(_xlfn.IFNA(VLOOKUP(C73,BaseDatos[[#All],[Llave]:[Objetivo Geográfico]],12,0),"No encontrado")="","-",_xlfn.IFNA(VLOOKUP(C73,BaseDatos[[#All],[Llave]:[Objetivo Geográfico]],12,0),"-")))</f>
        <v/>
      </c>
      <c r="J73" s="2" t="str">
        <f>IF(C73="","",IF(_xlfn.IFNA(VLOOKUP(C73,BaseDatos[[#All],[Llave]:[Por Definir4]],14,0),"No encontrado")="","-",_xlfn.IFNA(VLOOKUP(C73,BaseDatos[[#All],[Llave]:[Objetivo Geográfico]],14,0),"-")))</f>
        <v/>
      </c>
      <c r="K73" s="2" t="str">
        <f>IF(C73="","",IF(_xlfn.IFNA(VLOOKUP(C73,BaseDatos[[#All],[Llave]:[Por Definir4]],15,0),"No encontrado")="","-",_xlfn.IFNA(VLOOKUP(C73,BaseDatos[[#All],[Llave]:[Objetivo Geográfico]],15,0),"-")))</f>
        <v/>
      </c>
      <c r="L73" s="2" t="str">
        <f>IF(C73="","",IF(_xlfn.IFNA(VLOOKUP(C73,BaseDatos[[#All],[Llave]:[Por Definir4]],16,0),"No encontrado")="","-",_xlfn.IFNA(VLOOKUP(C73,BaseDatos[[#All],[Llave]:[Objetivo Geográfico]],16,0),"-")))</f>
        <v/>
      </c>
      <c r="M73" s="2" t="str">
        <f>IF(C73="","",IF(_xlfn.IFNA(VLOOKUP(C73,BaseDatos[[#All],[Llave]:[Por Definir4]],17,0),"No encontrado")="","-",_xlfn.IFNA(VLOOKUP(C73,BaseDatos[[#All],[Llave]:[Objetivo Geográfico]],17,0),"-")))</f>
        <v/>
      </c>
    </row>
    <row r="74" spans="1:13" x14ac:dyDescent="0.35">
      <c r="A74" s="44"/>
      <c r="B74" s="46"/>
      <c r="C74" s="44"/>
      <c r="D74" s="46"/>
      <c r="E74" s="43" t="str">
        <f>IF(C74="","",IF(_xlfn.IFNA(VLOOKUP(C74,BaseDatos[[#All],[Llave]:[Objetivo Geográfico]],6,0),"No encontrado")="","-",_xlfn.IFNA(VLOOKUP(C74,BaseDatos[[#All],[Llave]:[Objetivo Geográfico]],6,0),"-")))</f>
        <v/>
      </c>
      <c r="F74" s="45" t="str">
        <f>IF(C74="","",IF(_xlfn.IFNA(VLOOKUP(C74,BaseDatos[[#All],[Llave]:[Por Definir4]],13,0),"No encontrado")="","-",_xlfn.IFNA(VLOOKUP(C74,BaseDatos[[#All],[Llave]:[Por Definir4]],13,0),"-")))</f>
        <v/>
      </c>
      <c r="G74" s="43" t="str">
        <f>IF(C74="","",IF(_xlfn.IFNA(VLOOKUP(C74,BaseDatos[[#All],[Llave]:[Objetivo Geográfico]],2,0),"No disponible en la Base de Datos")="","-",_xlfn.IFNA(VLOOKUP(C74,BaseDatos[[#All],[Llave]:[Objetivo Geográfico]],2,0),"No disponible en la Base de Datos")))</f>
        <v/>
      </c>
      <c r="H74" s="43" t="str">
        <f>IF(C74="","",IF(_xlfn.IFNA(VLOOKUP(C74,BaseDatos[[#All],[Llave]:[Objetivo Geográfico]],11,0),"No encontrado")="","-",_xlfn.IFNA(VLOOKUP(C74,BaseDatos[[#All],[Llave]:[Objetivo Geográfico]],11,0),"-")))</f>
        <v/>
      </c>
      <c r="I74" s="43" t="str">
        <f>IF(C74="","",IF(_xlfn.IFNA(VLOOKUP(C74,BaseDatos[[#All],[Llave]:[Objetivo Geográfico]],12,0),"No encontrado")="","-",_xlfn.IFNA(VLOOKUP(C74,BaseDatos[[#All],[Llave]:[Objetivo Geográfico]],12,0),"-")))</f>
        <v/>
      </c>
      <c r="J74" s="2" t="str">
        <f>IF(C74="","",IF(_xlfn.IFNA(VLOOKUP(C74,BaseDatos[[#All],[Llave]:[Por Definir4]],14,0),"No encontrado")="","-",_xlfn.IFNA(VLOOKUP(C74,BaseDatos[[#All],[Llave]:[Objetivo Geográfico]],14,0),"-")))</f>
        <v/>
      </c>
      <c r="K74" s="2" t="str">
        <f>IF(C74="","",IF(_xlfn.IFNA(VLOOKUP(C74,BaseDatos[[#All],[Llave]:[Por Definir4]],15,0),"No encontrado")="","-",_xlfn.IFNA(VLOOKUP(C74,BaseDatos[[#All],[Llave]:[Objetivo Geográfico]],15,0),"-")))</f>
        <v/>
      </c>
      <c r="L74" s="2" t="str">
        <f>IF(C74="","",IF(_xlfn.IFNA(VLOOKUP(C74,BaseDatos[[#All],[Llave]:[Por Definir4]],16,0),"No encontrado")="","-",_xlfn.IFNA(VLOOKUP(C74,BaseDatos[[#All],[Llave]:[Objetivo Geográfico]],16,0),"-")))</f>
        <v/>
      </c>
      <c r="M74" s="2" t="str">
        <f>IF(C74="","",IF(_xlfn.IFNA(VLOOKUP(C74,BaseDatos[[#All],[Llave]:[Por Definir4]],17,0),"No encontrado")="","-",_xlfn.IFNA(VLOOKUP(C74,BaseDatos[[#All],[Llave]:[Objetivo Geográfico]],17,0),"-")))</f>
        <v/>
      </c>
    </row>
    <row r="75" spans="1:13" x14ac:dyDescent="0.35">
      <c r="A75" s="44"/>
      <c r="B75" s="46"/>
      <c r="C75" s="44"/>
      <c r="D75" s="46"/>
      <c r="E75" s="43" t="str">
        <f>IF(C75="","",IF(_xlfn.IFNA(VLOOKUP(C75,BaseDatos[[#All],[Llave]:[Objetivo Geográfico]],6,0),"No encontrado")="","-",_xlfn.IFNA(VLOOKUP(C75,BaseDatos[[#All],[Llave]:[Objetivo Geográfico]],6,0),"-")))</f>
        <v/>
      </c>
      <c r="F75" s="45" t="str">
        <f>IF(C75="","",IF(_xlfn.IFNA(VLOOKUP(C75,BaseDatos[[#All],[Llave]:[Por Definir4]],13,0),"No encontrado")="","-",_xlfn.IFNA(VLOOKUP(C75,BaseDatos[[#All],[Llave]:[Por Definir4]],13,0),"-")))</f>
        <v/>
      </c>
      <c r="G75" s="43" t="str">
        <f>IF(C75="","",IF(_xlfn.IFNA(VLOOKUP(C75,BaseDatos[[#All],[Llave]:[Objetivo Geográfico]],2,0),"No disponible en la Base de Datos")="","-",_xlfn.IFNA(VLOOKUP(C75,BaseDatos[[#All],[Llave]:[Objetivo Geográfico]],2,0),"No disponible en la Base de Datos")))</f>
        <v/>
      </c>
      <c r="H75" s="43" t="str">
        <f>IF(C75="","",IF(_xlfn.IFNA(VLOOKUP(C75,BaseDatos[[#All],[Llave]:[Objetivo Geográfico]],11,0),"No encontrado")="","-",_xlfn.IFNA(VLOOKUP(C75,BaseDatos[[#All],[Llave]:[Objetivo Geográfico]],11,0),"-")))</f>
        <v/>
      </c>
      <c r="I75" s="43" t="str">
        <f>IF(C75="","",IF(_xlfn.IFNA(VLOOKUP(C75,BaseDatos[[#All],[Llave]:[Objetivo Geográfico]],12,0),"No encontrado")="","-",_xlfn.IFNA(VLOOKUP(C75,BaseDatos[[#All],[Llave]:[Objetivo Geográfico]],12,0),"-")))</f>
        <v/>
      </c>
      <c r="J75" s="2" t="str">
        <f>IF(C75="","",IF(_xlfn.IFNA(VLOOKUP(C75,BaseDatos[[#All],[Llave]:[Por Definir4]],14,0),"No encontrado")="","-",_xlfn.IFNA(VLOOKUP(C75,BaseDatos[[#All],[Llave]:[Objetivo Geográfico]],14,0),"-")))</f>
        <v/>
      </c>
      <c r="K75" s="2" t="str">
        <f>IF(C75="","",IF(_xlfn.IFNA(VLOOKUP(C75,BaseDatos[[#All],[Llave]:[Por Definir4]],15,0),"No encontrado")="","-",_xlfn.IFNA(VLOOKUP(C75,BaseDatos[[#All],[Llave]:[Objetivo Geográfico]],15,0),"-")))</f>
        <v/>
      </c>
      <c r="L75" s="2" t="str">
        <f>IF(C75="","",IF(_xlfn.IFNA(VLOOKUP(C75,BaseDatos[[#All],[Llave]:[Por Definir4]],16,0),"No encontrado")="","-",_xlfn.IFNA(VLOOKUP(C75,BaseDatos[[#All],[Llave]:[Objetivo Geográfico]],16,0),"-")))</f>
        <v/>
      </c>
      <c r="M75" s="2" t="str">
        <f>IF(C75="","",IF(_xlfn.IFNA(VLOOKUP(C75,BaseDatos[[#All],[Llave]:[Por Definir4]],17,0),"No encontrado")="","-",_xlfn.IFNA(VLOOKUP(C75,BaseDatos[[#All],[Llave]:[Objetivo Geográfico]],17,0),"-")))</f>
        <v/>
      </c>
    </row>
    <row r="76" spans="1:13" x14ac:dyDescent="0.35">
      <c r="A76" s="44"/>
      <c r="B76" s="46"/>
      <c r="C76" s="44"/>
      <c r="D76" s="46"/>
      <c r="E76" s="43" t="str">
        <f>IF(C76="","",IF(_xlfn.IFNA(VLOOKUP(C76,BaseDatos[[#All],[Llave]:[Objetivo Geográfico]],6,0),"No encontrado")="","-",_xlfn.IFNA(VLOOKUP(C76,BaseDatos[[#All],[Llave]:[Objetivo Geográfico]],6,0),"-")))</f>
        <v/>
      </c>
      <c r="F76" s="45" t="str">
        <f>IF(C76="","",IF(_xlfn.IFNA(VLOOKUP(C76,BaseDatos[[#All],[Llave]:[Por Definir4]],13,0),"No encontrado")="","-",_xlfn.IFNA(VLOOKUP(C76,BaseDatos[[#All],[Llave]:[Por Definir4]],13,0),"-")))</f>
        <v/>
      </c>
      <c r="G76" s="43" t="str">
        <f>IF(C76="","",IF(_xlfn.IFNA(VLOOKUP(C76,BaseDatos[[#All],[Llave]:[Objetivo Geográfico]],2,0),"No disponible en la Base de Datos")="","-",_xlfn.IFNA(VLOOKUP(C76,BaseDatos[[#All],[Llave]:[Objetivo Geográfico]],2,0),"No disponible en la Base de Datos")))</f>
        <v/>
      </c>
      <c r="H76" s="43" t="str">
        <f>IF(C76="","",IF(_xlfn.IFNA(VLOOKUP(C76,BaseDatos[[#All],[Llave]:[Objetivo Geográfico]],11,0),"No encontrado")="","-",_xlfn.IFNA(VLOOKUP(C76,BaseDatos[[#All],[Llave]:[Objetivo Geográfico]],11,0),"-")))</f>
        <v/>
      </c>
      <c r="I76" s="43" t="str">
        <f>IF(C76="","",IF(_xlfn.IFNA(VLOOKUP(C76,BaseDatos[[#All],[Llave]:[Objetivo Geográfico]],12,0),"No encontrado")="","-",_xlfn.IFNA(VLOOKUP(C76,BaseDatos[[#All],[Llave]:[Objetivo Geográfico]],12,0),"-")))</f>
        <v/>
      </c>
      <c r="J76" s="2" t="str">
        <f>IF(C76="","",IF(_xlfn.IFNA(VLOOKUP(C76,BaseDatos[[#All],[Llave]:[Por Definir4]],14,0),"No encontrado")="","-",_xlfn.IFNA(VLOOKUP(C76,BaseDatos[[#All],[Llave]:[Objetivo Geográfico]],14,0),"-")))</f>
        <v/>
      </c>
      <c r="K76" s="2" t="str">
        <f>IF(C76="","",IF(_xlfn.IFNA(VLOOKUP(C76,BaseDatos[[#All],[Llave]:[Por Definir4]],15,0),"No encontrado")="","-",_xlfn.IFNA(VLOOKUP(C76,BaseDatos[[#All],[Llave]:[Objetivo Geográfico]],15,0),"-")))</f>
        <v/>
      </c>
      <c r="L76" s="2" t="str">
        <f>IF(C76="","",IF(_xlfn.IFNA(VLOOKUP(C76,BaseDatos[[#All],[Llave]:[Por Definir4]],16,0),"No encontrado")="","-",_xlfn.IFNA(VLOOKUP(C76,BaseDatos[[#All],[Llave]:[Objetivo Geográfico]],16,0),"-")))</f>
        <v/>
      </c>
      <c r="M76" s="2" t="str">
        <f>IF(C76="","",IF(_xlfn.IFNA(VLOOKUP(C76,BaseDatos[[#All],[Llave]:[Por Definir4]],17,0),"No encontrado")="","-",_xlfn.IFNA(VLOOKUP(C76,BaseDatos[[#All],[Llave]:[Objetivo Geográfico]],17,0),"-")))</f>
        <v/>
      </c>
    </row>
    <row r="77" spans="1:13" x14ac:dyDescent="0.35">
      <c r="A77" s="44"/>
      <c r="B77" s="46"/>
      <c r="C77" s="44"/>
      <c r="D77" s="46"/>
      <c r="E77" s="43" t="str">
        <f>IF(C77="","",IF(_xlfn.IFNA(VLOOKUP(C77,BaseDatos[[#All],[Llave]:[Objetivo Geográfico]],6,0),"No encontrado")="","-",_xlfn.IFNA(VLOOKUP(C77,BaseDatos[[#All],[Llave]:[Objetivo Geográfico]],6,0),"-")))</f>
        <v/>
      </c>
      <c r="F77" s="45" t="str">
        <f>IF(C77="","",IF(_xlfn.IFNA(VLOOKUP(C77,BaseDatos[[#All],[Llave]:[Por Definir4]],13,0),"No encontrado")="","-",_xlfn.IFNA(VLOOKUP(C77,BaseDatos[[#All],[Llave]:[Por Definir4]],13,0),"-")))</f>
        <v/>
      </c>
      <c r="G77" s="43" t="str">
        <f>IF(C77="","",IF(_xlfn.IFNA(VLOOKUP(C77,BaseDatos[[#All],[Llave]:[Objetivo Geográfico]],2,0),"No disponible en la Base de Datos")="","-",_xlfn.IFNA(VLOOKUP(C77,BaseDatos[[#All],[Llave]:[Objetivo Geográfico]],2,0),"No disponible en la Base de Datos")))</f>
        <v/>
      </c>
      <c r="H77" s="43" t="str">
        <f>IF(C77="","",IF(_xlfn.IFNA(VLOOKUP(C77,BaseDatos[[#All],[Llave]:[Objetivo Geográfico]],11,0),"No encontrado")="","-",_xlfn.IFNA(VLOOKUP(C77,BaseDatos[[#All],[Llave]:[Objetivo Geográfico]],11,0),"-")))</f>
        <v/>
      </c>
      <c r="I77" s="43" t="str">
        <f>IF(C77="","",IF(_xlfn.IFNA(VLOOKUP(C77,BaseDatos[[#All],[Llave]:[Objetivo Geográfico]],12,0),"No encontrado")="","-",_xlfn.IFNA(VLOOKUP(C77,BaseDatos[[#All],[Llave]:[Objetivo Geográfico]],12,0),"-")))</f>
        <v/>
      </c>
      <c r="J77" s="2" t="str">
        <f>IF(C77="","",IF(_xlfn.IFNA(VLOOKUP(C77,BaseDatos[[#All],[Llave]:[Por Definir4]],14,0),"No encontrado")="","-",_xlfn.IFNA(VLOOKUP(C77,BaseDatos[[#All],[Llave]:[Objetivo Geográfico]],14,0),"-")))</f>
        <v/>
      </c>
      <c r="K77" s="2" t="str">
        <f>IF(C77="","",IF(_xlfn.IFNA(VLOOKUP(C77,BaseDatos[[#All],[Llave]:[Por Definir4]],15,0),"No encontrado")="","-",_xlfn.IFNA(VLOOKUP(C77,BaseDatos[[#All],[Llave]:[Objetivo Geográfico]],15,0),"-")))</f>
        <v/>
      </c>
      <c r="L77" s="2" t="str">
        <f>IF(C77="","",IF(_xlfn.IFNA(VLOOKUP(C77,BaseDatos[[#All],[Llave]:[Por Definir4]],16,0),"No encontrado")="","-",_xlfn.IFNA(VLOOKUP(C77,BaseDatos[[#All],[Llave]:[Objetivo Geográfico]],16,0),"-")))</f>
        <v/>
      </c>
      <c r="M77" s="2" t="str">
        <f>IF(C77="","",IF(_xlfn.IFNA(VLOOKUP(C77,BaseDatos[[#All],[Llave]:[Por Definir4]],17,0),"No encontrado")="","-",_xlfn.IFNA(VLOOKUP(C77,BaseDatos[[#All],[Llave]:[Objetivo Geográfico]],17,0),"-")))</f>
        <v/>
      </c>
    </row>
    <row r="78" spans="1:13" x14ac:dyDescent="0.35">
      <c r="A78" s="44"/>
      <c r="B78" s="46"/>
      <c r="C78" s="44"/>
      <c r="D78" s="46"/>
      <c r="E78" s="43" t="str">
        <f>IF(C78="","",IF(_xlfn.IFNA(VLOOKUP(C78,BaseDatos[[#All],[Llave]:[Objetivo Geográfico]],6,0),"No encontrado")="","-",_xlfn.IFNA(VLOOKUP(C78,BaseDatos[[#All],[Llave]:[Objetivo Geográfico]],6,0),"-")))</f>
        <v/>
      </c>
      <c r="F78" s="45" t="str">
        <f>IF(C78="","",IF(_xlfn.IFNA(VLOOKUP(C78,BaseDatos[[#All],[Llave]:[Por Definir4]],13,0),"No encontrado")="","-",_xlfn.IFNA(VLOOKUP(C78,BaseDatos[[#All],[Llave]:[Por Definir4]],13,0),"-")))</f>
        <v/>
      </c>
      <c r="G78" s="43" t="str">
        <f>IF(C78="","",IF(_xlfn.IFNA(VLOOKUP(C78,BaseDatos[[#All],[Llave]:[Objetivo Geográfico]],2,0),"No disponible en la Base de Datos")="","-",_xlfn.IFNA(VLOOKUP(C78,BaseDatos[[#All],[Llave]:[Objetivo Geográfico]],2,0),"No disponible en la Base de Datos")))</f>
        <v/>
      </c>
      <c r="H78" s="43" t="str">
        <f>IF(C78="","",IF(_xlfn.IFNA(VLOOKUP(C78,BaseDatos[[#All],[Llave]:[Objetivo Geográfico]],11,0),"No encontrado")="","-",_xlfn.IFNA(VLOOKUP(C78,BaseDatos[[#All],[Llave]:[Objetivo Geográfico]],11,0),"-")))</f>
        <v/>
      </c>
      <c r="I78" s="43" t="str">
        <f>IF(C78="","",IF(_xlfn.IFNA(VLOOKUP(C78,BaseDatos[[#All],[Llave]:[Objetivo Geográfico]],12,0),"No encontrado")="","-",_xlfn.IFNA(VLOOKUP(C78,BaseDatos[[#All],[Llave]:[Objetivo Geográfico]],12,0),"-")))</f>
        <v/>
      </c>
      <c r="J78" s="2" t="str">
        <f>IF(C78="","",IF(_xlfn.IFNA(VLOOKUP(C78,BaseDatos[[#All],[Llave]:[Por Definir4]],14,0),"No encontrado")="","-",_xlfn.IFNA(VLOOKUP(C78,BaseDatos[[#All],[Llave]:[Objetivo Geográfico]],14,0),"-")))</f>
        <v/>
      </c>
      <c r="K78" s="2" t="str">
        <f>IF(C78="","",IF(_xlfn.IFNA(VLOOKUP(C78,BaseDatos[[#All],[Llave]:[Por Definir4]],15,0),"No encontrado")="","-",_xlfn.IFNA(VLOOKUP(C78,BaseDatos[[#All],[Llave]:[Objetivo Geográfico]],15,0),"-")))</f>
        <v/>
      </c>
      <c r="L78" s="2" t="str">
        <f>IF(C78="","",IF(_xlfn.IFNA(VLOOKUP(C78,BaseDatos[[#All],[Llave]:[Por Definir4]],16,0),"No encontrado")="","-",_xlfn.IFNA(VLOOKUP(C78,BaseDatos[[#All],[Llave]:[Objetivo Geográfico]],16,0),"-")))</f>
        <v/>
      </c>
      <c r="M78" s="2" t="str">
        <f>IF(C78="","",IF(_xlfn.IFNA(VLOOKUP(C78,BaseDatos[[#All],[Llave]:[Por Definir4]],17,0),"No encontrado")="","-",_xlfn.IFNA(VLOOKUP(C78,BaseDatos[[#All],[Llave]:[Objetivo Geográfico]],17,0),"-")))</f>
        <v/>
      </c>
    </row>
    <row r="79" spans="1:13" x14ac:dyDescent="0.35">
      <c r="A79" s="44"/>
      <c r="B79" s="46"/>
      <c r="C79" s="44"/>
      <c r="D79" s="46"/>
      <c r="E79" s="43" t="str">
        <f>IF(C79="","",IF(_xlfn.IFNA(VLOOKUP(C79,BaseDatos[[#All],[Llave]:[Objetivo Geográfico]],6,0),"No encontrado")="","-",_xlfn.IFNA(VLOOKUP(C79,BaseDatos[[#All],[Llave]:[Objetivo Geográfico]],6,0),"-")))</f>
        <v/>
      </c>
      <c r="F79" s="45" t="str">
        <f>IF(C79="","",IF(_xlfn.IFNA(VLOOKUP(C79,BaseDatos[[#All],[Llave]:[Por Definir4]],13,0),"No encontrado")="","-",_xlfn.IFNA(VLOOKUP(C79,BaseDatos[[#All],[Llave]:[Por Definir4]],13,0),"-")))</f>
        <v/>
      </c>
      <c r="G79" s="43" t="str">
        <f>IF(C79="","",IF(_xlfn.IFNA(VLOOKUP(C79,BaseDatos[[#All],[Llave]:[Objetivo Geográfico]],2,0),"No disponible en la Base de Datos")="","-",_xlfn.IFNA(VLOOKUP(C79,BaseDatos[[#All],[Llave]:[Objetivo Geográfico]],2,0),"No disponible en la Base de Datos")))</f>
        <v/>
      </c>
      <c r="H79" s="43" t="str">
        <f>IF(C79="","",IF(_xlfn.IFNA(VLOOKUP(C79,BaseDatos[[#All],[Llave]:[Objetivo Geográfico]],11,0),"No encontrado")="","-",_xlfn.IFNA(VLOOKUP(C79,BaseDatos[[#All],[Llave]:[Objetivo Geográfico]],11,0),"-")))</f>
        <v/>
      </c>
      <c r="I79" s="43" t="str">
        <f>IF(C79="","",IF(_xlfn.IFNA(VLOOKUP(C79,BaseDatos[[#All],[Llave]:[Objetivo Geográfico]],12,0),"No encontrado")="","-",_xlfn.IFNA(VLOOKUP(C79,BaseDatos[[#All],[Llave]:[Objetivo Geográfico]],12,0),"-")))</f>
        <v/>
      </c>
      <c r="J79" s="2" t="str">
        <f>IF(C79="","",IF(_xlfn.IFNA(VLOOKUP(C79,BaseDatos[[#All],[Llave]:[Por Definir4]],14,0),"No encontrado")="","-",_xlfn.IFNA(VLOOKUP(C79,BaseDatos[[#All],[Llave]:[Objetivo Geográfico]],14,0),"-")))</f>
        <v/>
      </c>
      <c r="K79" s="2" t="str">
        <f>IF(C79="","",IF(_xlfn.IFNA(VLOOKUP(C79,BaseDatos[[#All],[Llave]:[Por Definir4]],15,0),"No encontrado")="","-",_xlfn.IFNA(VLOOKUP(C79,BaseDatos[[#All],[Llave]:[Objetivo Geográfico]],15,0),"-")))</f>
        <v/>
      </c>
      <c r="L79" s="2" t="str">
        <f>IF(C79="","",IF(_xlfn.IFNA(VLOOKUP(C79,BaseDatos[[#All],[Llave]:[Por Definir4]],16,0),"No encontrado")="","-",_xlfn.IFNA(VLOOKUP(C79,BaseDatos[[#All],[Llave]:[Objetivo Geográfico]],16,0),"-")))</f>
        <v/>
      </c>
      <c r="M79" s="2" t="str">
        <f>IF(C79="","",IF(_xlfn.IFNA(VLOOKUP(C79,BaseDatos[[#All],[Llave]:[Por Definir4]],17,0),"No encontrado")="","-",_xlfn.IFNA(VLOOKUP(C79,BaseDatos[[#All],[Llave]:[Objetivo Geográfico]],17,0),"-")))</f>
        <v/>
      </c>
    </row>
    <row r="80" spans="1:13" x14ac:dyDescent="0.35">
      <c r="A80" s="44"/>
      <c r="B80" s="46"/>
      <c r="C80" s="44"/>
      <c r="D80" s="46"/>
      <c r="E80" s="43" t="str">
        <f>IF(C80="","",IF(_xlfn.IFNA(VLOOKUP(C80,BaseDatos[[#All],[Llave]:[Objetivo Geográfico]],6,0),"No encontrado")="","-",_xlfn.IFNA(VLOOKUP(C80,BaseDatos[[#All],[Llave]:[Objetivo Geográfico]],6,0),"-")))</f>
        <v/>
      </c>
      <c r="F80" s="45" t="str">
        <f>IF(C80="","",IF(_xlfn.IFNA(VLOOKUP(C80,BaseDatos[[#All],[Llave]:[Por Definir4]],13,0),"No encontrado")="","-",_xlfn.IFNA(VLOOKUP(C80,BaseDatos[[#All],[Llave]:[Por Definir4]],13,0),"-")))</f>
        <v/>
      </c>
      <c r="G80" s="43" t="str">
        <f>IF(C80="","",IF(_xlfn.IFNA(VLOOKUP(C80,BaseDatos[[#All],[Llave]:[Objetivo Geográfico]],2,0),"No disponible en la Base de Datos")="","-",_xlfn.IFNA(VLOOKUP(C80,BaseDatos[[#All],[Llave]:[Objetivo Geográfico]],2,0),"No disponible en la Base de Datos")))</f>
        <v/>
      </c>
      <c r="H80" s="43" t="str">
        <f>IF(C80="","",IF(_xlfn.IFNA(VLOOKUP(C80,BaseDatos[[#All],[Llave]:[Objetivo Geográfico]],11,0),"No encontrado")="","-",_xlfn.IFNA(VLOOKUP(C80,BaseDatos[[#All],[Llave]:[Objetivo Geográfico]],11,0),"-")))</f>
        <v/>
      </c>
      <c r="I80" s="43" t="str">
        <f>IF(C80="","",IF(_xlfn.IFNA(VLOOKUP(C80,BaseDatos[[#All],[Llave]:[Objetivo Geográfico]],12,0),"No encontrado")="","-",_xlfn.IFNA(VLOOKUP(C80,BaseDatos[[#All],[Llave]:[Objetivo Geográfico]],12,0),"-")))</f>
        <v/>
      </c>
      <c r="J80" s="2" t="str">
        <f>IF(C80="","",IF(_xlfn.IFNA(VLOOKUP(C80,BaseDatos[[#All],[Llave]:[Por Definir4]],14,0),"No encontrado")="","-",_xlfn.IFNA(VLOOKUP(C80,BaseDatos[[#All],[Llave]:[Objetivo Geográfico]],14,0),"-")))</f>
        <v/>
      </c>
      <c r="K80" s="2" t="str">
        <f>IF(C80="","",IF(_xlfn.IFNA(VLOOKUP(C80,BaseDatos[[#All],[Llave]:[Por Definir4]],15,0),"No encontrado")="","-",_xlfn.IFNA(VLOOKUP(C80,BaseDatos[[#All],[Llave]:[Objetivo Geográfico]],15,0),"-")))</f>
        <v/>
      </c>
      <c r="L80" s="2" t="str">
        <f>IF(C80="","",IF(_xlfn.IFNA(VLOOKUP(C80,BaseDatos[[#All],[Llave]:[Por Definir4]],16,0),"No encontrado")="","-",_xlfn.IFNA(VLOOKUP(C80,BaseDatos[[#All],[Llave]:[Objetivo Geográfico]],16,0),"-")))</f>
        <v/>
      </c>
      <c r="M80" s="2" t="str">
        <f>IF(C80="","",IF(_xlfn.IFNA(VLOOKUP(C80,BaseDatos[[#All],[Llave]:[Por Definir4]],17,0),"No encontrado")="","-",_xlfn.IFNA(VLOOKUP(C80,BaseDatos[[#All],[Llave]:[Objetivo Geográfico]],17,0),"-")))</f>
        <v/>
      </c>
    </row>
    <row r="81" spans="1:13" x14ac:dyDescent="0.35">
      <c r="A81" s="44"/>
      <c r="B81" s="46"/>
      <c r="C81" s="44"/>
      <c r="D81" s="46"/>
      <c r="E81" s="43" t="str">
        <f>IF(C81="","",IF(_xlfn.IFNA(VLOOKUP(C81,BaseDatos[[#All],[Llave]:[Objetivo Geográfico]],6,0),"No encontrado")="","-",_xlfn.IFNA(VLOOKUP(C81,BaseDatos[[#All],[Llave]:[Objetivo Geográfico]],6,0),"-")))</f>
        <v/>
      </c>
      <c r="F81" s="45" t="str">
        <f>IF(C81="","",IF(_xlfn.IFNA(VLOOKUP(C81,BaseDatos[[#All],[Llave]:[Por Definir4]],13,0),"No encontrado")="","-",_xlfn.IFNA(VLOOKUP(C81,BaseDatos[[#All],[Llave]:[Por Definir4]],13,0),"-")))</f>
        <v/>
      </c>
      <c r="G81" s="43" t="str">
        <f>IF(C81="","",IF(_xlfn.IFNA(VLOOKUP(C81,BaseDatos[[#All],[Llave]:[Objetivo Geográfico]],2,0),"No disponible en la Base de Datos")="","-",_xlfn.IFNA(VLOOKUP(C81,BaseDatos[[#All],[Llave]:[Objetivo Geográfico]],2,0),"No disponible en la Base de Datos")))</f>
        <v/>
      </c>
      <c r="H81" s="43" t="str">
        <f>IF(C81="","",IF(_xlfn.IFNA(VLOOKUP(C81,BaseDatos[[#All],[Llave]:[Objetivo Geográfico]],11,0),"No encontrado")="","-",_xlfn.IFNA(VLOOKUP(C81,BaseDatos[[#All],[Llave]:[Objetivo Geográfico]],11,0),"-")))</f>
        <v/>
      </c>
      <c r="I81" s="43" t="str">
        <f>IF(C81="","",IF(_xlfn.IFNA(VLOOKUP(C81,BaseDatos[[#All],[Llave]:[Objetivo Geográfico]],12,0),"No encontrado")="","-",_xlfn.IFNA(VLOOKUP(C81,BaseDatos[[#All],[Llave]:[Objetivo Geográfico]],12,0),"-")))</f>
        <v/>
      </c>
      <c r="J81" s="2" t="str">
        <f>IF(C81="","",IF(_xlfn.IFNA(VLOOKUP(C81,BaseDatos[[#All],[Llave]:[Por Definir4]],14,0),"No encontrado")="","-",_xlfn.IFNA(VLOOKUP(C81,BaseDatos[[#All],[Llave]:[Objetivo Geográfico]],14,0),"-")))</f>
        <v/>
      </c>
      <c r="K81" s="2" t="str">
        <f>IF(C81="","",IF(_xlfn.IFNA(VLOOKUP(C81,BaseDatos[[#All],[Llave]:[Por Definir4]],15,0),"No encontrado")="","-",_xlfn.IFNA(VLOOKUP(C81,BaseDatos[[#All],[Llave]:[Objetivo Geográfico]],15,0),"-")))</f>
        <v/>
      </c>
      <c r="L81" s="2" t="str">
        <f>IF(C81="","",IF(_xlfn.IFNA(VLOOKUP(C81,BaseDatos[[#All],[Llave]:[Por Definir4]],16,0),"No encontrado")="","-",_xlfn.IFNA(VLOOKUP(C81,BaseDatos[[#All],[Llave]:[Objetivo Geográfico]],16,0),"-")))</f>
        <v/>
      </c>
      <c r="M81" s="2" t="str">
        <f>IF(C81="","",IF(_xlfn.IFNA(VLOOKUP(C81,BaseDatos[[#All],[Llave]:[Por Definir4]],17,0),"No encontrado")="","-",_xlfn.IFNA(VLOOKUP(C81,BaseDatos[[#All],[Llave]:[Objetivo Geográfico]],17,0),"-")))</f>
        <v/>
      </c>
    </row>
    <row r="82" spans="1:13" x14ac:dyDescent="0.35">
      <c r="A82" s="44"/>
      <c r="B82" s="46"/>
      <c r="C82" s="44"/>
      <c r="D82" s="46"/>
      <c r="E82" s="43" t="str">
        <f>IF(C82="","",IF(_xlfn.IFNA(VLOOKUP(C82,BaseDatos[[#All],[Llave]:[Objetivo Geográfico]],6,0),"No encontrado")="","-",_xlfn.IFNA(VLOOKUP(C82,BaseDatos[[#All],[Llave]:[Objetivo Geográfico]],6,0),"-")))</f>
        <v/>
      </c>
      <c r="F82" s="45" t="str">
        <f>IF(C82="","",IF(_xlfn.IFNA(VLOOKUP(C82,BaseDatos[[#All],[Llave]:[Por Definir4]],13,0),"No encontrado")="","-",_xlfn.IFNA(VLOOKUP(C82,BaseDatos[[#All],[Llave]:[Por Definir4]],13,0),"-")))</f>
        <v/>
      </c>
      <c r="G82" s="43" t="str">
        <f>IF(C82="","",IF(_xlfn.IFNA(VLOOKUP(C82,BaseDatos[[#All],[Llave]:[Objetivo Geográfico]],2,0),"No disponible en la Base de Datos")="","-",_xlfn.IFNA(VLOOKUP(C82,BaseDatos[[#All],[Llave]:[Objetivo Geográfico]],2,0),"No disponible en la Base de Datos")))</f>
        <v/>
      </c>
      <c r="H82" s="43" t="str">
        <f>IF(C82="","",IF(_xlfn.IFNA(VLOOKUP(C82,BaseDatos[[#All],[Llave]:[Objetivo Geográfico]],11,0),"No encontrado")="","-",_xlfn.IFNA(VLOOKUP(C82,BaseDatos[[#All],[Llave]:[Objetivo Geográfico]],11,0),"-")))</f>
        <v/>
      </c>
      <c r="I82" s="43" t="str">
        <f>IF(C82="","",IF(_xlfn.IFNA(VLOOKUP(C82,BaseDatos[[#All],[Llave]:[Objetivo Geográfico]],12,0),"No encontrado")="","-",_xlfn.IFNA(VLOOKUP(C82,BaseDatos[[#All],[Llave]:[Objetivo Geográfico]],12,0),"-")))</f>
        <v/>
      </c>
      <c r="J82" s="2" t="str">
        <f>IF(C82="","",IF(_xlfn.IFNA(VLOOKUP(C82,BaseDatos[[#All],[Llave]:[Por Definir4]],14,0),"No encontrado")="","-",_xlfn.IFNA(VLOOKUP(C82,BaseDatos[[#All],[Llave]:[Objetivo Geográfico]],14,0),"-")))</f>
        <v/>
      </c>
      <c r="K82" s="2" t="str">
        <f>IF(C82="","",IF(_xlfn.IFNA(VLOOKUP(C82,BaseDatos[[#All],[Llave]:[Por Definir4]],15,0),"No encontrado")="","-",_xlfn.IFNA(VLOOKUP(C82,BaseDatos[[#All],[Llave]:[Objetivo Geográfico]],15,0),"-")))</f>
        <v/>
      </c>
      <c r="L82" s="2" t="str">
        <f>IF(C82="","",IF(_xlfn.IFNA(VLOOKUP(C82,BaseDatos[[#All],[Llave]:[Por Definir4]],16,0),"No encontrado")="","-",_xlfn.IFNA(VLOOKUP(C82,BaseDatos[[#All],[Llave]:[Objetivo Geográfico]],16,0),"-")))</f>
        <v/>
      </c>
      <c r="M82" s="2" t="str">
        <f>IF(C82="","",IF(_xlfn.IFNA(VLOOKUP(C82,BaseDatos[[#All],[Llave]:[Por Definir4]],17,0),"No encontrado")="","-",_xlfn.IFNA(VLOOKUP(C82,BaseDatos[[#All],[Llave]:[Objetivo Geográfico]],17,0),"-")))</f>
        <v/>
      </c>
    </row>
    <row r="83" spans="1:13" x14ac:dyDescent="0.35">
      <c r="A83" s="44"/>
      <c r="B83" s="46"/>
      <c r="C83" s="44"/>
      <c r="D83" s="46"/>
      <c r="E83" s="43" t="str">
        <f>IF(C83="","",IF(_xlfn.IFNA(VLOOKUP(C83,BaseDatos[[#All],[Llave]:[Objetivo Geográfico]],6,0),"No encontrado")="","-",_xlfn.IFNA(VLOOKUP(C83,BaseDatos[[#All],[Llave]:[Objetivo Geográfico]],6,0),"-")))</f>
        <v/>
      </c>
      <c r="F83" s="45" t="str">
        <f>IF(C83="","",IF(_xlfn.IFNA(VLOOKUP(C83,BaseDatos[[#All],[Llave]:[Por Definir4]],13,0),"No encontrado")="","-",_xlfn.IFNA(VLOOKUP(C83,BaseDatos[[#All],[Llave]:[Por Definir4]],13,0),"-")))</f>
        <v/>
      </c>
      <c r="G83" s="43" t="str">
        <f>IF(C83="","",IF(_xlfn.IFNA(VLOOKUP(C83,BaseDatos[[#All],[Llave]:[Objetivo Geográfico]],2,0),"No disponible en la Base de Datos")="","-",_xlfn.IFNA(VLOOKUP(C83,BaseDatos[[#All],[Llave]:[Objetivo Geográfico]],2,0),"No disponible en la Base de Datos")))</f>
        <v/>
      </c>
      <c r="H83" s="43" t="str">
        <f>IF(C83="","",IF(_xlfn.IFNA(VLOOKUP(C83,BaseDatos[[#All],[Llave]:[Objetivo Geográfico]],11,0),"No encontrado")="","-",_xlfn.IFNA(VLOOKUP(C83,BaseDatos[[#All],[Llave]:[Objetivo Geográfico]],11,0),"-")))</f>
        <v/>
      </c>
      <c r="I83" s="43" t="str">
        <f>IF(C83="","",IF(_xlfn.IFNA(VLOOKUP(C83,BaseDatos[[#All],[Llave]:[Objetivo Geográfico]],12,0),"No encontrado")="","-",_xlfn.IFNA(VLOOKUP(C83,BaseDatos[[#All],[Llave]:[Objetivo Geográfico]],12,0),"-")))</f>
        <v/>
      </c>
      <c r="J83" s="2" t="str">
        <f>IF(C83="","",IF(_xlfn.IFNA(VLOOKUP(C83,BaseDatos[[#All],[Llave]:[Por Definir4]],14,0),"No encontrado")="","-",_xlfn.IFNA(VLOOKUP(C83,BaseDatos[[#All],[Llave]:[Objetivo Geográfico]],14,0),"-")))</f>
        <v/>
      </c>
      <c r="K83" s="2" t="str">
        <f>IF(C83="","",IF(_xlfn.IFNA(VLOOKUP(C83,BaseDatos[[#All],[Llave]:[Por Definir4]],15,0),"No encontrado")="","-",_xlfn.IFNA(VLOOKUP(C83,BaseDatos[[#All],[Llave]:[Objetivo Geográfico]],15,0),"-")))</f>
        <v/>
      </c>
      <c r="L83" s="2" t="str">
        <f>IF(C83="","",IF(_xlfn.IFNA(VLOOKUP(C83,BaseDatos[[#All],[Llave]:[Por Definir4]],16,0),"No encontrado")="","-",_xlfn.IFNA(VLOOKUP(C83,BaseDatos[[#All],[Llave]:[Objetivo Geográfico]],16,0),"-")))</f>
        <v/>
      </c>
      <c r="M83" s="2" t="str">
        <f>IF(C83="","",IF(_xlfn.IFNA(VLOOKUP(C83,BaseDatos[[#All],[Llave]:[Por Definir4]],17,0),"No encontrado")="","-",_xlfn.IFNA(VLOOKUP(C83,BaseDatos[[#All],[Llave]:[Objetivo Geográfico]],17,0),"-")))</f>
        <v/>
      </c>
    </row>
    <row r="84" spans="1:13" x14ac:dyDescent="0.35">
      <c r="A84" s="44"/>
      <c r="B84" s="46"/>
      <c r="C84" s="44"/>
      <c r="D84" s="46"/>
      <c r="E84" s="43" t="str">
        <f>IF(C84="","",IF(_xlfn.IFNA(VLOOKUP(C84,BaseDatos[[#All],[Llave]:[Objetivo Geográfico]],6,0),"No encontrado")="","-",_xlfn.IFNA(VLOOKUP(C84,BaseDatos[[#All],[Llave]:[Objetivo Geográfico]],6,0),"-")))</f>
        <v/>
      </c>
      <c r="F84" s="45" t="str">
        <f>IF(C84="","",IF(_xlfn.IFNA(VLOOKUP(C84,BaseDatos[[#All],[Llave]:[Por Definir4]],13,0),"No encontrado")="","-",_xlfn.IFNA(VLOOKUP(C84,BaseDatos[[#All],[Llave]:[Por Definir4]],13,0),"-")))</f>
        <v/>
      </c>
      <c r="G84" s="43" t="str">
        <f>IF(C84="","",IF(_xlfn.IFNA(VLOOKUP(C84,BaseDatos[[#All],[Llave]:[Objetivo Geográfico]],2,0),"No disponible en la Base de Datos")="","-",_xlfn.IFNA(VLOOKUP(C84,BaseDatos[[#All],[Llave]:[Objetivo Geográfico]],2,0),"No disponible en la Base de Datos")))</f>
        <v/>
      </c>
      <c r="H84" s="43" t="str">
        <f>IF(C84="","",IF(_xlfn.IFNA(VLOOKUP(C84,BaseDatos[[#All],[Llave]:[Objetivo Geográfico]],11,0),"No encontrado")="","-",_xlfn.IFNA(VLOOKUP(C84,BaseDatos[[#All],[Llave]:[Objetivo Geográfico]],11,0),"-")))</f>
        <v/>
      </c>
      <c r="I84" s="43" t="str">
        <f>IF(C84="","",IF(_xlfn.IFNA(VLOOKUP(C84,BaseDatos[[#All],[Llave]:[Objetivo Geográfico]],12,0),"No encontrado")="","-",_xlfn.IFNA(VLOOKUP(C84,BaseDatos[[#All],[Llave]:[Objetivo Geográfico]],12,0),"-")))</f>
        <v/>
      </c>
      <c r="J84" s="2" t="str">
        <f>IF(C84="","",IF(_xlfn.IFNA(VLOOKUP(C84,BaseDatos[[#All],[Llave]:[Por Definir4]],14,0),"No encontrado")="","-",_xlfn.IFNA(VLOOKUP(C84,BaseDatos[[#All],[Llave]:[Objetivo Geográfico]],14,0),"-")))</f>
        <v/>
      </c>
      <c r="K84" s="2" t="str">
        <f>IF(C84="","",IF(_xlfn.IFNA(VLOOKUP(C84,BaseDatos[[#All],[Llave]:[Por Definir4]],15,0),"No encontrado")="","-",_xlfn.IFNA(VLOOKUP(C84,BaseDatos[[#All],[Llave]:[Objetivo Geográfico]],15,0),"-")))</f>
        <v/>
      </c>
      <c r="L84" s="2" t="str">
        <f>IF(C84="","",IF(_xlfn.IFNA(VLOOKUP(C84,BaseDatos[[#All],[Llave]:[Por Definir4]],16,0),"No encontrado")="","-",_xlfn.IFNA(VLOOKUP(C84,BaseDatos[[#All],[Llave]:[Objetivo Geográfico]],16,0),"-")))</f>
        <v/>
      </c>
      <c r="M84" s="2" t="str">
        <f>IF(C84="","",IF(_xlfn.IFNA(VLOOKUP(C84,BaseDatos[[#All],[Llave]:[Por Definir4]],17,0),"No encontrado")="","-",_xlfn.IFNA(VLOOKUP(C84,BaseDatos[[#All],[Llave]:[Objetivo Geográfico]],17,0),"-")))</f>
        <v/>
      </c>
    </row>
    <row r="85" spans="1:13" x14ac:dyDescent="0.35">
      <c r="A85" s="44"/>
      <c r="B85" s="46"/>
      <c r="C85" s="44"/>
      <c r="D85" s="46"/>
      <c r="E85" s="43" t="str">
        <f>IF(C85="","",IF(_xlfn.IFNA(VLOOKUP(C85,BaseDatos[[#All],[Llave]:[Objetivo Geográfico]],6,0),"No encontrado")="","-",_xlfn.IFNA(VLOOKUP(C85,BaseDatos[[#All],[Llave]:[Objetivo Geográfico]],6,0),"-")))</f>
        <v/>
      </c>
      <c r="F85" s="45" t="str">
        <f>IF(C85="","",IF(_xlfn.IFNA(VLOOKUP(C85,BaseDatos[[#All],[Llave]:[Por Definir4]],13,0),"No encontrado")="","-",_xlfn.IFNA(VLOOKUP(C85,BaseDatos[[#All],[Llave]:[Por Definir4]],13,0),"-")))</f>
        <v/>
      </c>
      <c r="G85" s="43" t="str">
        <f>IF(C85="","",IF(_xlfn.IFNA(VLOOKUP(C85,BaseDatos[[#All],[Llave]:[Objetivo Geográfico]],2,0),"No disponible en la Base de Datos")="","-",_xlfn.IFNA(VLOOKUP(C85,BaseDatos[[#All],[Llave]:[Objetivo Geográfico]],2,0),"No disponible en la Base de Datos")))</f>
        <v/>
      </c>
      <c r="H85" s="43" t="str">
        <f>IF(C85="","",IF(_xlfn.IFNA(VLOOKUP(C85,BaseDatos[[#All],[Llave]:[Objetivo Geográfico]],11,0),"No encontrado")="","-",_xlfn.IFNA(VLOOKUP(C85,BaseDatos[[#All],[Llave]:[Objetivo Geográfico]],11,0),"-")))</f>
        <v/>
      </c>
      <c r="I85" s="43" t="str">
        <f>IF(C85="","",IF(_xlfn.IFNA(VLOOKUP(C85,BaseDatos[[#All],[Llave]:[Objetivo Geográfico]],12,0),"No encontrado")="","-",_xlfn.IFNA(VLOOKUP(C85,BaseDatos[[#All],[Llave]:[Objetivo Geográfico]],12,0),"-")))</f>
        <v/>
      </c>
      <c r="J85" s="2" t="str">
        <f>IF(C85="","",IF(_xlfn.IFNA(VLOOKUP(C85,BaseDatos[[#All],[Llave]:[Por Definir4]],14,0),"No encontrado")="","-",_xlfn.IFNA(VLOOKUP(C85,BaseDatos[[#All],[Llave]:[Objetivo Geográfico]],14,0),"-")))</f>
        <v/>
      </c>
      <c r="K85" s="2" t="str">
        <f>IF(C85="","",IF(_xlfn.IFNA(VLOOKUP(C85,BaseDatos[[#All],[Llave]:[Por Definir4]],15,0),"No encontrado")="","-",_xlfn.IFNA(VLOOKUP(C85,BaseDatos[[#All],[Llave]:[Objetivo Geográfico]],15,0),"-")))</f>
        <v/>
      </c>
      <c r="L85" s="2" t="str">
        <f>IF(C85="","",IF(_xlfn.IFNA(VLOOKUP(C85,BaseDatos[[#All],[Llave]:[Por Definir4]],16,0),"No encontrado")="","-",_xlfn.IFNA(VLOOKUP(C85,BaseDatos[[#All],[Llave]:[Objetivo Geográfico]],16,0),"-")))</f>
        <v/>
      </c>
      <c r="M85" s="2" t="str">
        <f>IF(C85="","",IF(_xlfn.IFNA(VLOOKUP(C85,BaseDatos[[#All],[Llave]:[Por Definir4]],17,0),"No encontrado")="","-",_xlfn.IFNA(VLOOKUP(C85,BaseDatos[[#All],[Llave]:[Objetivo Geográfico]],17,0),"-")))</f>
        <v/>
      </c>
    </row>
    <row r="86" spans="1:13" x14ac:dyDescent="0.35">
      <c r="A86" s="44"/>
      <c r="B86" s="46"/>
      <c r="C86" s="44"/>
      <c r="D86" s="46"/>
      <c r="E86" s="43" t="str">
        <f>IF(C86="","",IF(_xlfn.IFNA(VLOOKUP(C86,BaseDatos[[#All],[Llave]:[Objetivo Geográfico]],6,0),"No encontrado")="","-",_xlfn.IFNA(VLOOKUP(C86,BaseDatos[[#All],[Llave]:[Objetivo Geográfico]],6,0),"-")))</f>
        <v/>
      </c>
      <c r="F86" s="45" t="str">
        <f>IF(C86="","",IF(_xlfn.IFNA(VLOOKUP(C86,BaseDatos[[#All],[Llave]:[Por Definir4]],13,0),"No encontrado")="","-",_xlfn.IFNA(VLOOKUP(C86,BaseDatos[[#All],[Llave]:[Por Definir4]],13,0),"-")))</f>
        <v/>
      </c>
      <c r="G86" s="43" t="str">
        <f>IF(C86="","",IF(_xlfn.IFNA(VLOOKUP(C86,BaseDatos[[#All],[Llave]:[Objetivo Geográfico]],2,0),"No disponible en la Base de Datos")="","-",_xlfn.IFNA(VLOOKUP(C86,BaseDatos[[#All],[Llave]:[Objetivo Geográfico]],2,0),"No disponible en la Base de Datos")))</f>
        <v/>
      </c>
      <c r="H86" s="43" t="str">
        <f>IF(C86="","",IF(_xlfn.IFNA(VLOOKUP(C86,BaseDatos[[#All],[Llave]:[Objetivo Geográfico]],11,0),"No encontrado")="","-",_xlfn.IFNA(VLOOKUP(C86,BaseDatos[[#All],[Llave]:[Objetivo Geográfico]],11,0),"-")))</f>
        <v/>
      </c>
      <c r="I86" s="43" t="str">
        <f>IF(C86="","",IF(_xlfn.IFNA(VLOOKUP(C86,BaseDatos[[#All],[Llave]:[Objetivo Geográfico]],12,0),"No encontrado")="","-",_xlfn.IFNA(VLOOKUP(C86,BaseDatos[[#All],[Llave]:[Objetivo Geográfico]],12,0),"-")))</f>
        <v/>
      </c>
      <c r="J86" s="2" t="str">
        <f>IF(C86="","",IF(_xlfn.IFNA(VLOOKUP(C86,BaseDatos[[#All],[Llave]:[Por Definir4]],14,0),"No encontrado")="","-",_xlfn.IFNA(VLOOKUP(C86,BaseDatos[[#All],[Llave]:[Objetivo Geográfico]],14,0),"-")))</f>
        <v/>
      </c>
      <c r="K86" s="2" t="str">
        <f>IF(C86="","",IF(_xlfn.IFNA(VLOOKUP(C86,BaseDatos[[#All],[Llave]:[Por Definir4]],15,0),"No encontrado")="","-",_xlfn.IFNA(VLOOKUP(C86,BaseDatos[[#All],[Llave]:[Objetivo Geográfico]],15,0),"-")))</f>
        <v/>
      </c>
      <c r="L86" s="2" t="str">
        <f>IF(C86="","",IF(_xlfn.IFNA(VLOOKUP(C86,BaseDatos[[#All],[Llave]:[Por Definir4]],16,0),"No encontrado")="","-",_xlfn.IFNA(VLOOKUP(C86,BaseDatos[[#All],[Llave]:[Objetivo Geográfico]],16,0),"-")))</f>
        <v/>
      </c>
      <c r="M86" s="2" t="str">
        <f>IF(C86="","",IF(_xlfn.IFNA(VLOOKUP(C86,BaseDatos[[#All],[Llave]:[Por Definir4]],17,0),"No encontrado")="","-",_xlfn.IFNA(VLOOKUP(C86,BaseDatos[[#All],[Llave]:[Objetivo Geográfico]],17,0),"-")))</f>
        <v/>
      </c>
    </row>
    <row r="87" spans="1:13" x14ac:dyDescent="0.35">
      <c r="A87" s="44"/>
      <c r="B87" s="46"/>
      <c r="C87" s="44"/>
      <c r="D87" s="46"/>
      <c r="E87" s="43" t="str">
        <f>IF(C87="","",IF(_xlfn.IFNA(VLOOKUP(C87,BaseDatos[[#All],[Llave]:[Objetivo Geográfico]],6,0),"No encontrado")="","-",_xlfn.IFNA(VLOOKUP(C87,BaseDatos[[#All],[Llave]:[Objetivo Geográfico]],6,0),"-")))</f>
        <v/>
      </c>
      <c r="F87" s="45" t="str">
        <f>IF(C87="","",IF(_xlfn.IFNA(VLOOKUP(C87,BaseDatos[[#All],[Llave]:[Por Definir4]],13,0),"No encontrado")="","-",_xlfn.IFNA(VLOOKUP(C87,BaseDatos[[#All],[Llave]:[Por Definir4]],13,0),"-")))</f>
        <v/>
      </c>
      <c r="G87" s="43" t="str">
        <f>IF(C87="","",IF(_xlfn.IFNA(VLOOKUP(C87,BaseDatos[[#All],[Llave]:[Objetivo Geográfico]],2,0),"No disponible en la Base de Datos")="","-",_xlfn.IFNA(VLOOKUP(C87,BaseDatos[[#All],[Llave]:[Objetivo Geográfico]],2,0),"No disponible en la Base de Datos")))</f>
        <v/>
      </c>
      <c r="H87" s="43" t="str">
        <f>IF(C87="","",IF(_xlfn.IFNA(VLOOKUP(C87,BaseDatos[[#All],[Llave]:[Objetivo Geográfico]],11,0),"No encontrado")="","-",_xlfn.IFNA(VLOOKUP(C87,BaseDatos[[#All],[Llave]:[Objetivo Geográfico]],11,0),"-")))</f>
        <v/>
      </c>
      <c r="I87" s="43" t="str">
        <f>IF(C87="","",IF(_xlfn.IFNA(VLOOKUP(C87,BaseDatos[[#All],[Llave]:[Objetivo Geográfico]],12,0),"No encontrado")="","-",_xlfn.IFNA(VLOOKUP(C87,BaseDatos[[#All],[Llave]:[Objetivo Geográfico]],12,0),"-")))</f>
        <v/>
      </c>
      <c r="J87" s="2" t="str">
        <f>IF(C87="","",IF(_xlfn.IFNA(VLOOKUP(C87,BaseDatos[[#All],[Llave]:[Por Definir4]],14,0),"No encontrado")="","-",_xlfn.IFNA(VLOOKUP(C87,BaseDatos[[#All],[Llave]:[Objetivo Geográfico]],14,0),"-")))</f>
        <v/>
      </c>
      <c r="K87" s="2" t="str">
        <f>IF(C87="","",IF(_xlfn.IFNA(VLOOKUP(C87,BaseDatos[[#All],[Llave]:[Por Definir4]],15,0),"No encontrado")="","-",_xlfn.IFNA(VLOOKUP(C87,BaseDatos[[#All],[Llave]:[Objetivo Geográfico]],15,0),"-")))</f>
        <v/>
      </c>
      <c r="L87" s="2" t="str">
        <f>IF(C87="","",IF(_xlfn.IFNA(VLOOKUP(C87,BaseDatos[[#All],[Llave]:[Por Definir4]],16,0),"No encontrado")="","-",_xlfn.IFNA(VLOOKUP(C87,BaseDatos[[#All],[Llave]:[Objetivo Geográfico]],16,0),"-")))</f>
        <v/>
      </c>
      <c r="M87" s="2" t="str">
        <f>IF(C87="","",IF(_xlfn.IFNA(VLOOKUP(C87,BaseDatos[[#All],[Llave]:[Por Definir4]],17,0),"No encontrado")="","-",_xlfn.IFNA(VLOOKUP(C87,BaseDatos[[#All],[Llave]:[Objetivo Geográfico]],17,0),"-")))</f>
        <v/>
      </c>
    </row>
    <row r="88" spans="1:13" x14ac:dyDescent="0.35">
      <c r="A88" s="44"/>
      <c r="B88" s="46"/>
      <c r="C88" s="44"/>
      <c r="D88" s="46"/>
      <c r="E88" s="43" t="str">
        <f>IF(C88="","",IF(_xlfn.IFNA(VLOOKUP(C88,BaseDatos[[#All],[Llave]:[Objetivo Geográfico]],6,0),"No encontrado")="","-",_xlfn.IFNA(VLOOKUP(C88,BaseDatos[[#All],[Llave]:[Objetivo Geográfico]],6,0),"-")))</f>
        <v/>
      </c>
      <c r="F88" s="45" t="str">
        <f>IF(C88="","",IF(_xlfn.IFNA(VLOOKUP(C88,BaseDatos[[#All],[Llave]:[Por Definir4]],13,0),"No encontrado")="","-",_xlfn.IFNA(VLOOKUP(C88,BaseDatos[[#All],[Llave]:[Por Definir4]],13,0),"-")))</f>
        <v/>
      </c>
      <c r="G88" s="43" t="str">
        <f>IF(C88="","",IF(_xlfn.IFNA(VLOOKUP(C88,BaseDatos[[#All],[Llave]:[Objetivo Geográfico]],2,0),"No disponible en la Base de Datos")="","-",_xlfn.IFNA(VLOOKUP(C88,BaseDatos[[#All],[Llave]:[Objetivo Geográfico]],2,0),"No disponible en la Base de Datos")))</f>
        <v/>
      </c>
      <c r="H88" s="43" t="str">
        <f>IF(C88="","",IF(_xlfn.IFNA(VLOOKUP(C88,BaseDatos[[#All],[Llave]:[Objetivo Geográfico]],11,0),"No encontrado")="","-",_xlfn.IFNA(VLOOKUP(C88,BaseDatos[[#All],[Llave]:[Objetivo Geográfico]],11,0),"-")))</f>
        <v/>
      </c>
      <c r="I88" s="43" t="str">
        <f>IF(C88="","",IF(_xlfn.IFNA(VLOOKUP(C88,BaseDatos[[#All],[Llave]:[Objetivo Geográfico]],12,0),"No encontrado")="","-",_xlfn.IFNA(VLOOKUP(C88,BaseDatos[[#All],[Llave]:[Objetivo Geográfico]],12,0),"-")))</f>
        <v/>
      </c>
      <c r="J88" s="2" t="str">
        <f>IF(C88="","",IF(_xlfn.IFNA(VLOOKUP(C88,BaseDatos[[#All],[Llave]:[Por Definir4]],14,0),"No encontrado")="","-",_xlfn.IFNA(VLOOKUP(C88,BaseDatos[[#All],[Llave]:[Objetivo Geográfico]],14,0),"-")))</f>
        <v/>
      </c>
      <c r="K88" s="2" t="str">
        <f>IF(C88="","",IF(_xlfn.IFNA(VLOOKUP(C88,BaseDatos[[#All],[Llave]:[Por Definir4]],15,0),"No encontrado")="","-",_xlfn.IFNA(VLOOKUP(C88,BaseDatos[[#All],[Llave]:[Objetivo Geográfico]],15,0),"-")))</f>
        <v/>
      </c>
      <c r="L88" s="2" t="str">
        <f>IF(C88="","",IF(_xlfn.IFNA(VLOOKUP(C88,BaseDatos[[#All],[Llave]:[Por Definir4]],16,0),"No encontrado")="","-",_xlfn.IFNA(VLOOKUP(C88,BaseDatos[[#All],[Llave]:[Objetivo Geográfico]],16,0),"-")))</f>
        <v/>
      </c>
      <c r="M88" s="2" t="str">
        <f>IF(C88="","",IF(_xlfn.IFNA(VLOOKUP(C88,BaseDatos[[#All],[Llave]:[Por Definir4]],17,0),"No encontrado")="","-",_xlfn.IFNA(VLOOKUP(C88,BaseDatos[[#All],[Llave]:[Objetivo Geográfico]],17,0),"-")))</f>
        <v/>
      </c>
    </row>
    <row r="89" spans="1:13" x14ac:dyDescent="0.35">
      <c r="A89" s="44"/>
      <c r="B89" s="46"/>
      <c r="C89" s="44"/>
      <c r="D89" s="46"/>
      <c r="E89" s="43" t="str">
        <f>IF(C89="","",IF(_xlfn.IFNA(VLOOKUP(C89,BaseDatos[[#All],[Llave]:[Objetivo Geográfico]],6,0),"No encontrado")="","-",_xlfn.IFNA(VLOOKUP(C89,BaseDatos[[#All],[Llave]:[Objetivo Geográfico]],6,0),"-")))</f>
        <v/>
      </c>
      <c r="F89" s="45" t="str">
        <f>IF(C89="","",IF(_xlfn.IFNA(VLOOKUP(C89,BaseDatos[[#All],[Llave]:[Por Definir4]],13,0),"No encontrado")="","-",_xlfn.IFNA(VLOOKUP(C89,BaseDatos[[#All],[Llave]:[Por Definir4]],13,0),"-")))</f>
        <v/>
      </c>
      <c r="G89" s="43" t="str">
        <f>IF(C89="","",IF(_xlfn.IFNA(VLOOKUP(C89,BaseDatos[[#All],[Llave]:[Objetivo Geográfico]],2,0),"No disponible en la Base de Datos")="","-",_xlfn.IFNA(VLOOKUP(C89,BaseDatos[[#All],[Llave]:[Objetivo Geográfico]],2,0),"No disponible en la Base de Datos")))</f>
        <v/>
      </c>
      <c r="H89" s="43" t="str">
        <f>IF(C89="","",IF(_xlfn.IFNA(VLOOKUP(C89,BaseDatos[[#All],[Llave]:[Objetivo Geográfico]],11,0),"No encontrado")="","-",_xlfn.IFNA(VLOOKUP(C89,BaseDatos[[#All],[Llave]:[Objetivo Geográfico]],11,0),"-")))</f>
        <v/>
      </c>
      <c r="I89" s="43" t="str">
        <f>IF(C89="","",IF(_xlfn.IFNA(VLOOKUP(C89,BaseDatos[[#All],[Llave]:[Objetivo Geográfico]],12,0),"No encontrado")="","-",_xlfn.IFNA(VLOOKUP(C89,BaseDatos[[#All],[Llave]:[Objetivo Geográfico]],12,0),"-")))</f>
        <v/>
      </c>
      <c r="J89" s="2" t="str">
        <f>IF(C89="","",IF(_xlfn.IFNA(VLOOKUP(C89,BaseDatos[[#All],[Llave]:[Por Definir4]],14,0),"No encontrado")="","-",_xlfn.IFNA(VLOOKUP(C89,BaseDatos[[#All],[Llave]:[Objetivo Geográfico]],14,0),"-")))</f>
        <v/>
      </c>
      <c r="K89" s="2" t="str">
        <f>IF(C89="","",IF(_xlfn.IFNA(VLOOKUP(C89,BaseDatos[[#All],[Llave]:[Por Definir4]],15,0),"No encontrado")="","-",_xlfn.IFNA(VLOOKUP(C89,BaseDatos[[#All],[Llave]:[Objetivo Geográfico]],15,0),"-")))</f>
        <v/>
      </c>
      <c r="L89" s="2" t="str">
        <f>IF(C89="","",IF(_xlfn.IFNA(VLOOKUP(C89,BaseDatos[[#All],[Llave]:[Por Definir4]],16,0),"No encontrado")="","-",_xlfn.IFNA(VLOOKUP(C89,BaseDatos[[#All],[Llave]:[Objetivo Geográfico]],16,0),"-")))</f>
        <v/>
      </c>
      <c r="M89" s="2" t="str">
        <f>IF(C89="","",IF(_xlfn.IFNA(VLOOKUP(C89,BaseDatos[[#All],[Llave]:[Por Definir4]],17,0),"No encontrado")="","-",_xlfn.IFNA(VLOOKUP(C89,BaseDatos[[#All],[Llave]:[Objetivo Geográfico]],17,0),"-")))</f>
        <v/>
      </c>
    </row>
    <row r="90" spans="1:13" x14ac:dyDescent="0.35">
      <c r="A90" s="44"/>
      <c r="B90" s="46"/>
      <c r="C90" s="44"/>
      <c r="D90" s="46"/>
      <c r="E90" s="43" t="str">
        <f>IF(C90="","",IF(_xlfn.IFNA(VLOOKUP(C90,BaseDatos[[#All],[Llave]:[Objetivo Geográfico]],6,0),"No encontrado")="","-",_xlfn.IFNA(VLOOKUP(C90,BaseDatos[[#All],[Llave]:[Objetivo Geográfico]],6,0),"-")))</f>
        <v/>
      </c>
      <c r="F90" s="45" t="str">
        <f>IF(C90="","",IF(_xlfn.IFNA(VLOOKUP(C90,BaseDatos[[#All],[Llave]:[Por Definir4]],13,0),"No encontrado")="","-",_xlfn.IFNA(VLOOKUP(C90,BaseDatos[[#All],[Llave]:[Por Definir4]],13,0),"-")))</f>
        <v/>
      </c>
      <c r="G90" s="43" t="str">
        <f>IF(C90="","",IF(_xlfn.IFNA(VLOOKUP(C90,BaseDatos[[#All],[Llave]:[Objetivo Geográfico]],2,0),"No disponible en la Base de Datos")="","-",_xlfn.IFNA(VLOOKUP(C90,BaseDatos[[#All],[Llave]:[Objetivo Geográfico]],2,0),"No disponible en la Base de Datos")))</f>
        <v/>
      </c>
      <c r="H90" s="43" t="str">
        <f>IF(C90="","",IF(_xlfn.IFNA(VLOOKUP(C90,BaseDatos[[#All],[Llave]:[Objetivo Geográfico]],11,0),"No encontrado")="","-",_xlfn.IFNA(VLOOKUP(C90,BaseDatos[[#All],[Llave]:[Objetivo Geográfico]],11,0),"-")))</f>
        <v/>
      </c>
      <c r="I90" s="43" t="str">
        <f>IF(C90="","",IF(_xlfn.IFNA(VLOOKUP(C90,BaseDatos[[#All],[Llave]:[Objetivo Geográfico]],12,0),"No encontrado")="","-",_xlfn.IFNA(VLOOKUP(C90,BaseDatos[[#All],[Llave]:[Objetivo Geográfico]],12,0),"-")))</f>
        <v/>
      </c>
      <c r="J90" s="2" t="str">
        <f>IF(C90="","",IF(_xlfn.IFNA(VLOOKUP(C90,BaseDatos[[#All],[Llave]:[Por Definir4]],14,0),"No encontrado")="","-",_xlfn.IFNA(VLOOKUP(C90,BaseDatos[[#All],[Llave]:[Objetivo Geográfico]],14,0),"-")))</f>
        <v/>
      </c>
      <c r="K90" s="2" t="str">
        <f>IF(C90="","",IF(_xlfn.IFNA(VLOOKUP(C90,BaseDatos[[#All],[Llave]:[Por Definir4]],15,0),"No encontrado")="","-",_xlfn.IFNA(VLOOKUP(C90,BaseDatos[[#All],[Llave]:[Objetivo Geográfico]],15,0),"-")))</f>
        <v/>
      </c>
      <c r="L90" s="2" t="str">
        <f>IF(C90="","",IF(_xlfn.IFNA(VLOOKUP(C90,BaseDatos[[#All],[Llave]:[Por Definir4]],16,0),"No encontrado")="","-",_xlfn.IFNA(VLOOKUP(C90,BaseDatos[[#All],[Llave]:[Objetivo Geográfico]],16,0),"-")))</f>
        <v/>
      </c>
      <c r="M90" s="2" t="str">
        <f>IF(C90="","",IF(_xlfn.IFNA(VLOOKUP(C90,BaseDatos[[#All],[Llave]:[Por Definir4]],17,0),"No encontrado")="","-",_xlfn.IFNA(VLOOKUP(C90,BaseDatos[[#All],[Llave]:[Objetivo Geográfico]],17,0),"-")))</f>
        <v/>
      </c>
    </row>
    <row r="91" spans="1:13" x14ac:dyDescent="0.35">
      <c r="A91" s="44"/>
      <c r="B91" s="46"/>
      <c r="C91" s="44"/>
      <c r="D91" s="46"/>
      <c r="E91" s="43" t="str">
        <f>IF(C91="","",IF(_xlfn.IFNA(VLOOKUP(C91,BaseDatos[[#All],[Llave]:[Objetivo Geográfico]],6,0),"No encontrado")="","-",_xlfn.IFNA(VLOOKUP(C91,BaseDatos[[#All],[Llave]:[Objetivo Geográfico]],6,0),"-")))</f>
        <v/>
      </c>
      <c r="F91" s="45" t="str">
        <f>IF(C91="","",IF(_xlfn.IFNA(VLOOKUP(C91,BaseDatos[[#All],[Llave]:[Por Definir4]],13,0),"No encontrado")="","-",_xlfn.IFNA(VLOOKUP(C91,BaseDatos[[#All],[Llave]:[Por Definir4]],13,0),"-")))</f>
        <v/>
      </c>
      <c r="G91" s="43" t="str">
        <f>IF(C91="","",IF(_xlfn.IFNA(VLOOKUP(C91,BaseDatos[[#All],[Llave]:[Objetivo Geográfico]],2,0),"No disponible en la Base de Datos")="","-",_xlfn.IFNA(VLOOKUP(C91,BaseDatos[[#All],[Llave]:[Objetivo Geográfico]],2,0),"No disponible en la Base de Datos")))</f>
        <v/>
      </c>
      <c r="H91" s="43" t="str">
        <f>IF(C91="","",IF(_xlfn.IFNA(VLOOKUP(C91,BaseDatos[[#All],[Llave]:[Objetivo Geográfico]],11,0),"No encontrado")="","-",_xlfn.IFNA(VLOOKUP(C91,BaseDatos[[#All],[Llave]:[Objetivo Geográfico]],11,0),"-")))</f>
        <v/>
      </c>
      <c r="I91" s="43" t="str">
        <f>IF(C91="","",IF(_xlfn.IFNA(VLOOKUP(C91,BaseDatos[[#All],[Llave]:[Objetivo Geográfico]],12,0),"No encontrado")="","-",_xlfn.IFNA(VLOOKUP(C91,BaseDatos[[#All],[Llave]:[Objetivo Geográfico]],12,0),"-")))</f>
        <v/>
      </c>
      <c r="J91" s="2" t="str">
        <f>IF(C91="","",IF(_xlfn.IFNA(VLOOKUP(C91,BaseDatos[[#All],[Llave]:[Por Definir4]],14,0),"No encontrado")="","-",_xlfn.IFNA(VLOOKUP(C91,BaseDatos[[#All],[Llave]:[Objetivo Geográfico]],14,0),"-")))</f>
        <v/>
      </c>
      <c r="K91" s="2" t="str">
        <f>IF(C91="","",IF(_xlfn.IFNA(VLOOKUP(C91,BaseDatos[[#All],[Llave]:[Por Definir4]],15,0),"No encontrado")="","-",_xlfn.IFNA(VLOOKUP(C91,BaseDatos[[#All],[Llave]:[Objetivo Geográfico]],15,0),"-")))</f>
        <v/>
      </c>
      <c r="L91" s="2" t="str">
        <f>IF(C91="","",IF(_xlfn.IFNA(VLOOKUP(C91,BaseDatos[[#All],[Llave]:[Por Definir4]],16,0),"No encontrado")="","-",_xlfn.IFNA(VLOOKUP(C91,BaseDatos[[#All],[Llave]:[Objetivo Geográfico]],16,0),"-")))</f>
        <v/>
      </c>
      <c r="M91" s="2" t="str">
        <f>IF(C91="","",IF(_xlfn.IFNA(VLOOKUP(C91,BaseDatos[[#All],[Llave]:[Por Definir4]],17,0),"No encontrado")="","-",_xlfn.IFNA(VLOOKUP(C91,BaseDatos[[#All],[Llave]:[Objetivo Geográfico]],17,0),"-")))</f>
        <v/>
      </c>
    </row>
    <row r="92" spans="1:13" x14ac:dyDescent="0.35">
      <c r="A92" s="44"/>
      <c r="B92" s="46"/>
      <c r="C92" s="44"/>
      <c r="D92" s="46"/>
      <c r="E92" s="43" t="str">
        <f>IF(C92="","",IF(_xlfn.IFNA(VLOOKUP(C92,BaseDatos[[#All],[Llave]:[Objetivo Geográfico]],6,0),"No encontrado")="","-",_xlfn.IFNA(VLOOKUP(C92,BaseDatos[[#All],[Llave]:[Objetivo Geográfico]],6,0),"-")))</f>
        <v/>
      </c>
      <c r="F92" s="45" t="str">
        <f>IF(C92="","",IF(_xlfn.IFNA(VLOOKUP(C92,BaseDatos[[#All],[Llave]:[Por Definir4]],13,0),"No encontrado")="","-",_xlfn.IFNA(VLOOKUP(C92,BaseDatos[[#All],[Llave]:[Por Definir4]],13,0),"-")))</f>
        <v/>
      </c>
      <c r="G92" s="43" t="str">
        <f>IF(C92="","",IF(_xlfn.IFNA(VLOOKUP(C92,BaseDatos[[#All],[Llave]:[Objetivo Geográfico]],2,0),"No disponible en la Base de Datos")="","-",_xlfn.IFNA(VLOOKUP(C92,BaseDatos[[#All],[Llave]:[Objetivo Geográfico]],2,0),"No disponible en la Base de Datos")))</f>
        <v/>
      </c>
      <c r="H92" s="43" t="str">
        <f>IF(C92="","",IF(_xlfn.IFNA(VLOOKUP(C92,BaseDatos[[#All],[Llave]:[Objetivo Geográfico]],11,0),"No encontrado")="","-",_xlfn.IFNA(VLOOKUP(C92,BaseDatos[[#All],[Llave]:[Objetivo Geográfico]],11,0),"-")))</f>
        <v/>
      </c>
      <c r="I92" s="43" t="str">
        <f>IF(C92="","",IF(_xlfn.IFNA(VLOOKUP(C92,BaseDatos[[#All],[Llave]:[Objetivo Geográfico]],12,0),"No encontrado")="","-",_xlfn.IFNA(VLOOKUP(C92,BaseDatos[[#All],[Llave]:[Objetivo Geográfico]],12,0),"-")))</f>
        <v/>
      </c>
      <c r="J92" s="2" t="str">
        <f>IF(C92="","",IF(_xlfn.IFNA(VLOOKUP(C92,BaseDatos[[#All],[Llave]:[Por Definir4]],14,0),"No encontrado")="","-",_xlfn.IFNA(VLOOKUP(C92,BaseDatos[[#All],[Llave]:[Objetivo Geográfico]],14,0),"-")))</f>
        <v/>
      </c>
      <c r="K92" s="2" t="str">
        <f>IF(C92="","",IF(_xlfn.IFNA(VLOOKUP(C92,BaseDatos[[#All],[Llave]:[Por Definir4]],15,0),"No encontrado")="","-",_xlfn.IFNA(VLOOKUP(C92,BaseDatos[[#All],[Llave]:[Objetivo Geográfico]],15,0),"-")))</f>
        <v/>
      </c>
      <c r="L92" s="2" t="str">
        <f>IF(C92="","",IF(_xlfn.IFNA(VLOOKUP(C92,BaseDatos[[#All],[Llave]:[Por Definir4]],16,0),"No encontrado")="","-",_xlfn.IFNA(VLOOKUP(C92,BaseDatos[[#All],[Llave]:[Objetivo Geográfico]],16,0),"-")))</f>
        <v/>
      </c>
      <c r="M92" s="2" t="str">
        <f>IF(C92="","",IF(_xlfn.IFNA(VLOOKUP(C92,BaseDatos[[#All],[Llave]:[Por Definir4]],17,0),"No encontrado")="","-",_xlfn.IFNA(VLOOKUP(C92,BaseDatos[[#All],[Llave]:[Objetivo Geográfico]],17,0),"-")))</f>
        <v/>
      </c>
    </row>
    <row r="93" spans="1:13" x14ac:dyDescent="0.35">
      <c r="A93" s="44"/>
      <c r="B93" s="46"/>
      <c r="C93" s="44"/>
      <c r="D93" s="46"/>
      <c r="E93" s="43" t="str">
        <f>IF(C93="","",IF(_xlfn.IFNA(VLOOKUP(C93,BaseDatos[[#All],[Llave]:[Objetivo Geográfico]],6,0),"No encontrado")="","-",_xlfn.IFNA(VLOOKUP(C93,BaseDatos[[#All],[Llave]:[Objetivo Geográfico]],6,0),"-")))</f>
        <v/>
      </c>
      <c r="F93" s="45" t="str">
        <f>IF(C93="","",IF(_xlfn.IFNA(VLOOKUP(C93,BaseDatos[[#All],[Llave]:[Por Definir4]],13,0),"No encontrado")="","-",_xlfn.IFNA(VLOOKUP(C93,BaseDatos[[#All],[Llave]:[Por Definir4]],13,0),"-")))</f>
        <v/>
      </c>
      <c r="G93" s="43" t="str">
        <f>IF(C93="","",IF(_xlfn.IFNA(VLOOKUP(C93,BaseDatos[[#All],[Llave]:[Objetivo Geográfico]],2,0),"No disponible en la Base de Datos")="","-",_xlfn.IFNA(VLOOKUP(C93,BaseDatos[[#All],[Llave]:[Objetivo Geográfico]],2,0),"No disponible en la Base de Datos")))</f>
        <v/>
      </c>
      <c r="H93" s="43" t="str">
        <f>IF(C93="","",IF(_xlfn.IFNA(VLOOKUP(C93,BaseDatos[[#All],[Llave]:[Objetivo Geográfico]],11,0),"No encontrado")="","-",_xlfn.IFNA(VLOOKUP(C93,BaseDatos[[#All],[Llave]:[Objetivo Geográfico]],11,0),"-")))</f>
        <v/>
      </c>
      <c r="I93" s="43" t="str">
        <f>IF(C93="","",IF(_xlfn.IFNA(VLOOKUP(C93,BaseDatos[[#All],[Llave]:[Objetivo Geográfico]],12,0),"No encontrado")="","-",_xlfn.IFNA(VLOOKUP(C93,BaseDatos[[#All],[Llave]:[Objetivo Geográfico]],12,0),"-")))</f>
        <v/>
      </c>
      <c r="J93" s="2" t="str">
        <f>IF(C93="","",IF(_xlfn.IFNA(VLOOKUP(C93,BaseDatos[[#All],[Llave]:[Por Definir4]],14,0),"No encontrado")="","-",_xlfn.IFNA(VLOOKUP(C93,BaseDatos[[#All],[Llave]:[Objetivo Geográfico]],14,0),"-")))</f>
        <v/>
      </c>
      <c r="K93" s="2" t="str">
        <f>IF(C93="","",IF(_xlfn.IFNA(VLOOKUP(C93,BaseDatos[[#All],[Llave]:[Por Definir4]],15,0),"No encontrado")="","-",_xlfn.IFNA(VLOOKUP(C93,BaseDatos[[#All],[Llave]:[Objetivo Geográfico]],15,0),"-")))</f>
        <v/>
      </c>
      <c r="L93" s="2" t="str">
        <f>IF(C93="","",IF(_xlfn.IFNA(VLOOKUP(C93,BaseDatos[[#All],[Llave]:[Por Definir4]],16,0),"No encontrado")="","-",_xlfn.IFNA(VLOOKUP(C93,BaseDatos[[#All],[Llave]:[Objetivo Geográfico]],16,0),"-")))</f>
        <v/>
      </c>
      <c r="M93" s="2" t="str">
        <f>IF(C93="","",IF(_xlfn.IFNA(VLOOKUP(C93,BaseDatos[[#All],[Llave]:[Por Definir4]],17,0),"No encontrado")="","-",_xlfn.IFNA(VLOOKUP(C93,BaseDatos[[#All],[Llave]:[Objetivo Geográfico]],17,0),"-")))</f>
        <v/>
      </c>
    </row>
    <row r="94" spans="1:13" x14ac:dyDescent="0.35">
      <c r="A94" s="44"/>
      <c r="B94" s="46"/>
      <c r="C94" s="44"/>
      <c r="D94" s="46"/>
      <c r="E94" s="43" t="str">
        <f>IF(C94="","",IF(_xlfn.IFNA(VLOOKUP(C94,BaseDatos[[#All],[Llave]:[Objetivo Geográfico]],6,0),"No encontrado")="","-",_xlfn.IFNA(VLOOKUP(C94,BaseDatos[[#All],[Llave]:[Objetivo Geográfico]],6,0),"-")))</f>
        <v/>
      </c>
      <c r="F94" s="45" t="str">
        <f>IF(C94="","",IF(_xlfn.IFNA(VLOOKUP(C94,BaseDatos[[#All],[Llave]:[Por Definir4]],13,0),"No encontrado")="","-",_xlfn.IFNA(VLOOKUP(C94,BaseDatos[[#All],[Llave]:[Por Definir4]],13,0),"-")))</f>
        <v/>
      </c>
      <c r="G94" s="43" t="str">
        <f>IF(C94="","",IF(_xlfn.IFNA(VLOOKUP(C94,BaseDatos[[#All],[Llave]:[Objetivo Geográfico]],2,0),"No disponible en la Base de Datos")="","-",_xlfn.IFNA(VLOOKUP(C94,BaseDatos[[#All],[Llave]:[Objetivo Geográfico]],2,0),"No disponible en la Base de Datos")))</f>
        <v/>
      </c>
      <c r="H94" s="43" t="str">
        <f>IF(C94="","",IF(_xlfn.IFNA(VLOOKUP(C94,BaseDatos[[#All],[Llave]:[Objetivo Geográfico]],11,0),"No encontrado")="","-",_xlfn.IFNA(VLOOKUP(C94,BaseDatos[[#All],[Llave]:[Objetivo Geográfico]],11,0),"-")))</f>
        <v/>
      </c>
      <c r="I94" s="43" t="str">
        <f>IF(C94="","",IF(_xlfn.IFNA(VLOOKUP(C94,BaseDatos[[#All],[Llave]:[Objetivo Geográfico]],12,0),"No encontrado")="","-",_xlfn.IFNA(VLOOKUP(C94,BaseDatos[[#All],[Llave]:[Objetivo Geográfico]],12,0),"-")))</f>
        <v/>
      </c>
      <c r="J94" s="2" t="str">
        <f>IF(C94="","",IF(_xlfn.IFNA(VLOOKUP(C94,BaseDatos[[#All],[Llave]:[Por Definir4]],14,0),"No encontrado")="","-",_xlfn.IFNA(VLOOKUP(C94,BaseDatos[[#All],[Llave]:[Objetivo Geográfico]],14,0),"-")))</f>
        <v/>
      </c>
      <c r="K94" s="2" t="str">
        <f>IF(C94="","",IF(_xlfn.IFNA(VLOOKUP(C94,BaseDatos[[#All],[Llave]:[Por Definir4]],15,0),"No encontrado")="","-",_xlfn.IFNA(VLOOKUP(C94,BaseDatos[[#All],[Llave]:[Objetivo Geográfico]],15,0),"-")))</f>
        <v/>
      </c>
      <c r="L94" s="2" t="str">
        <f>IF(C94="","",IF(_xlfn.IFNA(VLOOKUP(C94,BaseDatos[[#All],[Llave]:[Por Definir4]],16,0),"No encontrado")="","-",_xlfn.IFNA(VLOOKUP(C94,BaseDatos[[#All],[Llave]:[Objetivo Geográfico]],16,0),"-")))</f>
        <v/>
      </c>
      <c r="M94" s="2" t="str">
        <f>IF(C94="","",IF(_xlfn.IFNA(VLOOKUP(C94,BaseDatos[[#All],[Llave]:[Por Definir4]],17,0),"No encontrado")="","-",_xlfn.IFNA(VLOOKUP(C94,BaseDatos[[#All],[Llave]:[Objetivo Geográfico]],17,0),"-")))</f>
        <v/>
      </c>
    </row>
    <row r="95" spans="1:13" x14ac:dyDescent="0.35">
      <c r="A95" s="44"/>
      <c r="B95" s="46"/>
      <c r="C95" s="44"/>
      <c r="D95" s="46"/>
      <c r="E95" s="43" t="str">
        <f>IF(C95="","",IF(_xlfn.IFNA(VLOOKUP(C95,BaseDatos[[#All],[Llave]:[Objetivo Geográfico]],6,0),"No encontrado")="","-",_xlfn.IFNA(VLOOKUP(C95,BaseDatos[[#All],[Llave]:[Objetivo Geográfico]],6,0),"-")))</f>
        <v/>
      </c>
      <c r="F95" s="45" t="str">
        <f>IF(C95="","",IF(_xlfn.IFNA(VLOOKUP(C95,BaseDatos[[#All],[Llave]:[Por Definir4]],13,0),"No encontrado")="","-",_xlfn.IFNA(VLOOKUP(C95,BaseDatos[[#All],[Llave]:[Por Definir4]],13,0),"-")))</f>
        <v/>
      </c>
      <c r="G95" s="43" t="str">
        <f>IF(C95="","",IF(_xlfn.IFNA(VLOOKUP(C95,BaseDatos[[#All],[Llave]:[Objetivo Geográfico]],2,0),"No disponible en la Base de Datos")="","-",_xlfn.IFNA(VLOOKUP(C95,BaseDatos[[#All],[Llave]:[Objetivo Geográfico]],2,0),"No disponible en la Base de Datos")))</f>
        <v/>
      </c>
      <c r="H95" s="43" t="str">
        <f>IF(C95="","",IF(_xlfn.IFNA(VLOOKUP(C95,BaseDatos[[#All],[Llave]:[Objetivo Geográfico]],11,0),"No encontrado")="","-",_xlfn.IFNA(VLOOKUP(C95,BaseDatos[[#All],[Llave]:[Objetivo Geográfico]],11,0),"-")))</f>
        <v/>
      </c>
      <c r="I95" s="43" t="str">
        <f>IF(C95="","",IF(_xlfn.IFNA(VLOOKUP(C95,BaseDatos[[#All],[Llave]:[Objetivo Geográfico]],12,0),"No encontrado")="","-",_xlfn.IFNA(VLOOKUP(C95,BaseDatos[[#All],[Llave]:[Objetivo Geográfico]],12,0),"-")))</f>
        <v/>
      </c>
      <c r="J95" s="2" t="str">
        <f>IF(C95="","",IF(_xlfn.IFNA(VLOOKUP(C95,BaseDatos[[#All],[Llave]:[Por Definir4]],14,0),"No encontrado")="","-",_xlfn.IFNA(VLOOKUP(C95,BaseDatos[[#All],[Llave]:[Objetivo Geográfico]],14,0),"-")))</f>
        <v/>
      </c>
      <c r="K95" s="2" t="str">
        <f>IF(C95="","",IF(_xlfn.IFNA(VLOOKUP(C95,BaseDatos[[#All],[Llave]:[Por Definir4]],15,0),"No encontrado")="","-",_xlfn.IFNA(VLOOKUP(C95,BaseDatos[[#All],[Llave]:[Objetivo Geográfico]],15,0),"-")))</f>
        <v/>
      </c>
      <c r="L95" s="2" t="str">
        <f>IF(C95="","",IF(_xlfn.IFNA(VLOOKUP(C95,BaseDatos[[#All],[Llave]:[Por Definir4]],16,0),"No encontrado")="","-",_xlfn.IFNA(VLOOKUP(C95,BaseDatos[[#All],[Llave]:[Objetivo Geográfico]],16,0),"-")))</f>
        <v/>
      </c>
      <c r="M95" s="2" t="str">
        <f>IF(C95="","",IF(_xlfn.IFNA(VLOOKUP(C95,BaseDatos[[#All],[Llave]:[Por Definir4]],17,0),"No encontrado")="","-",_xlfn.IFNA(VLOOKUP(C95,BaseDatos[[#All],[Llave]:[Objetivo Geográfico]],17,0),"-")))</f>
        <v/>
      </c>
    </row>
    <row r="96" spans="1:13" x14ac:dyDescent="0.35">
      <c r="A96" s="44"/>
      <c r="B96" s="46"/>
      <c r="C96" s="44"/>
      <c r="D96" s="46"/>
      <c r="E96" s="43" t="str">
        <f>IF(C96="","",IF(_xlfn.IFNA(VLOOKUP(C96,BaseDatos[[#All],[Llave]:[Objetivo Geográfico]],6,0),"No encontrado")="","-",_xlfn.IFNA(VLOOKUP(C96,BaseDatos[[#All],[Llave]:[Objetivo Geográfico]],6,0),"-")))</f>
        <v/>
      </c>
      <c r="F96" s="45" t="str">
        <f>IF(C96="","",IF(_xlfn.IFNA(VLOOKUP(C96,BaseDatos[[#All],[Llave]:[Por Definir4]],13,0),"No encontrado")="","-",_xlfn.IFNA(VLOOKUP(C96,BaseDatos[[#All],[Llave]:[Por Definir4]],13,0),"-")))</f>
        <v/>
      </c>
      <c r="G96" s="43" t="str">
        <f>IF(C96="","",IF(_xlfn.IFNA(VLOOKUP(C96,BaseDatos[[#All],[Llave]:[Objetivo Geográfico]],2,0),"No disponible en la Base de Datos")="","-",_xlfn.IFNA(VLOOKUP(C96,BaseDatos[[#All],[Llave]:[Objetivo Geográfico]],2,0),"No disponible en la Base de Datos")))</f>
        <v/>
      </c>
      <c r="H96" s="43" t="str">
        <f>IF(C96="","",IF(_xlfn.IFNA(VLOOKUP(C96,BaseDatos[[#All],[Llave]:[Objetivo Geográfico]],11,0),"No encontrado")="","-",_xlfn.IFNA(VLOOKUP(C96,BaseDatos[[#All],[Llave]:[Objetivo Geográfico]],11,0),"-")))</f>
        <v/>
      </c>
      <c r="I96" s="43" t="str">
        <f>IF(C96="","",IF(_xlfn.IFNA(VLOOKUP(C96,BaseDatos[[#All],[Llave]:[Objetivo Geográfico]],12,0),"No encontrado")="","-",_xlfn.IFNA(VLOOKUP(C96,BaseDatos[[#All],[Llave]:[Objetivo Geográfico]],12,0),"-")))</f>
        <v/>
      </c>
      <c r="J96" s="2" t="str">
        <f>IF(C96="","",IF(_xlfn.IFNA(VLOOKUP(C96,BaseDatos[[#All],[Llave]:[Por Definir4]],14,0),"No encontrado")="","-",_xlfn.IFNA(VLOOKUP(C96,BaseDatos[[#All],[Llave]:[Objetivo Geográfico]],14,0),"-")))</f>
        <v/>
      </c>
      <c r="K96" s="2" t="str">
        <f>IF(C96="","",IF(_xlfn.IFNA(VLOOKUP(C96,BaseDatos[[#All],[Llave]:[Por Definir4]],15,0),"No encontrado")="","-",_xlfn.IFNA(VLOOKUP(C96,BaseDatos[[#All],[Llave]:[Objetivo Geográfico]],15,0),"-")))</f>
        <v/>
      </c>
      <c r="L96" s="2" t="str">
        <f>IF(C96="","",IF(_xlfn.IFNA(VLOOKUP(C96,BaseDatos[[#All],[Llave]:[Por Definir4]],16,0),"No encontrado")="","-",_xlfn.IFNA(VLOOKUP(C96,BaseDatos[[#All],[Llave]:[Objetivo Geográfico]],16,0),"-")))</f>
        <v/>
      </c>
      <c r="M96" s="2" t="str">
        <f>IF(C96="","",IF(_xlfn.IFNA(VLOOKUP(C96,BaseDatos[[#All],[Llave]:[Por Definir4]],17,0),"No encontrado")="","-",_xlfn.IFNA(VLOOKUP(C96,BaseDatos[[#All],[Llave]:[Objetivo Geográfico]],17,0),"-")))</f>
        <v/>
      </c>
    </row>
    <row r="97" spans="1:13" x14ac:dyDescent="0.35">
      <c r="A97" s="44"/>
      <c r="B97" s="46"/>
      <c r="C97" s="44"/>
      <c r="D97" s="46"/>
      <c r="E97" s="43" t="str">
        <f>IF(C97="","",IF(_xlfn.IFNA(VLOOKUP(C97,BaseDatos[[#All],[Llave]:[Objetivo Geográfico]],6,0),"No encontrado")="","-",_xlfn.IFNA(VLOOKUP(C97,BaseDatos[[#All],[Llave]:[Objetivo Geográfico]],6,0),"-")))</f>
        <v/>
      </c>
      <c r="F97" s="45" t="str">
        <f>IF(C97="","",IF(_xlfn.IFNA(VLOOKUP(C97,BaseDatos[[#All],[Llave]:[Por Definir4]],13,0),"No encontrado")="","-",_xlfn.IFNA(VLOOKUP(C97,BaseDatos[[#All],[Llave]:[Por Definir4]],13,0),"-")))</f>
        <v/>
      </c>
      <c r="G97" s="43" t="str">
        <f>IF(C97="","",IF(_xlfn.IFNA(VLOOKUP(C97,BaseDatos[[#All],[Llave]:[Objetivo Geográfico]],2,0),"No disponible en la Base de Datos")="","-",_xlfn.IFNA(VLOOKUP(C97,BaseDatos[[#All],[Llave]:[Objetivo Geográfico]],2,0),"No disponible en la Base de Datos")))</f>
        <v/>
      </c>
      <c r="H97" s="43" t="str">
        <f>IF(C97="","",IF(_xlfn.IFNA(VLOOKUP(C97,BaseDatos[[#All],[Llave]:[Objetivo Geográfico]],11,0),"No encontrado")="","-",_xlfn.IFNA(VLOOKUP(C97,BaseDatos[[#All],[Llave]:[Objetivo Geográfico]],11,0),"-")))</f>
        <v/>
      </c>
      <c r="I97" s="43" t="str">
        <f>IF(C97="","",IF(_xlfn.IFNA(VLOOKUP(C97,BaseDatos[[#All],[Llave]:[Objetivo Geográfico]],12,0),"No encontrado")="","-",_xlfn.IFNA(VLOOKUP(C97,BaseDatos[[#All],[Llave]:[Objetivo Geográfico]],12,0),"-")))</f>
        <v/>
      </c>
      <c r="J97" s="2" t="str">
        <f>IF(C97="","",IF(_xlfn.IFNA(VLOOKUP(C97,BaseDatos[[#All],[Llave]:[Por Definir4]],14,0),"No encontrado")="","-",_xlfn.IFNA(VLOOKUP(C97,BaseDatos[[#All],[Llave]:[Objetivo Geográfico]],14,0),"-")))</f>
        <v/>
      </c>
      <c r="K97" s="2" t="str">
        <f>IF(C97="","",IF(_xlfn.IFNA(VLOOKUP(C97,BaseDatos[[#All],[Llave]:[Por Definir4]],15,0),"No encontrado")="","-",_xlfn.IFNA(VLOOKUP(C97,BaseDatos[[#All],[Llave]:[Objetivo Geográfico]],15,0),"-")))</f>
        <v/>
      </c>
      <c r="L97" s="2" t="str">
        <f>IF(C97="","",IF(_xlfn.IFNA(VLOOKUP(C97,BaseDatos[[#All],[Llave]:[Por Definir4]],16,0),"No encontrado")="","-",_xlfn.IFNA(VLOOKUP(C97,BaseDatos[[#All],[Llave]:[Objetivo Geográfico]],16,0),"-")))</f>
        <v/>
      </c>
      <c r="M97" s="2" t="str">
        <f>IF(C97="","",IF(_xlfn.IFNA(VLOOKUP(C97,BaseDatos[[#All],[Llave]:[Por Definir4]],17,0),"No encontrado")="","-",_xlfn.IFNA(VLOOKUP(C97,BaseDatos[[#All],[Llave]:[Objetivo Geográfico]],17,0),"-")))</f>
        <v/>
      </c>
    </row>
    <row r="98" spans="1:13" x14ac:dyDescent="0.35">
      <c r="A98" s="44"/>
      <c r="B98" s="46"/>
      <c r="C98" s="44"/>
      <c r="D98" s="46"/>
      <c r="E98" s="43" t="str">
        <f>IF(C98="","",IF(_xlfn.IFNA(VLOOKUP(C98,BaseDatos[[#All],[Llave]:[Objetivo Geográfico]],6,0),"No encontrado")="","-",_xlfn.IFNA(VLOOKUP(C98,BaseDatos[[#All],[Llave]:[Objetivo Geográfico]],6,0),"-")))</f>
        <v/>
      </c>
      <c r="F98" s="45" t="str">
        <f>IF(C98="","",IF(_xlfn.IFNA(VLOOKUP(C98,BaseDatos[[#All],[Llave]:[Por Definir4]],13,0),"No encontrado")="","-",_xlfn.IFNA(VLOOKUP(C98,BaseDatos[[#All],[Llave]:[Por Definir4]],13,0),"-")))</f>
        <v/>
      </c>
      <c r="G98" s="43" t="str">
        <f>IF(C98="","",IF(_xlfn.IFNA(VLOOKUP(C98,BaseDatos[[#All],[Llave]:[Objetivo Geográfico]],2,0),"No disponible en la Base de Datos")="","-",_xlfn.IFNA(VLOOKUP(C98,BaseDatos[[#All],[Llave]:[Objetivo Geográfico]],2,0),"No disponible en la Base de Datos")))</f>
        <v/>
      </c>
      <c r="H98" s="43" t="str">
        <f>IF(C98="","",IF(_xlfn.IFNA(VLOOKUP(C98,BaseDatos[[#All],[Llave]:[Objetivo Geográfico]],11,0),"No encontrado")="","-",_xlfn.IFNA(VLOOKUP(C98,BaseDatos[[#All],[Llave]:[Objetivo Geográfico]],11,0),"-")))</f>
        <v/>
      </c>
      <c r="I98" s="43" t="str">
        <f>IF(C98="","",IF(_xlfn.IFNA(VLOOKUP(C98,BaseDatos[[#All],[Llave]:[Objetivo Geográfico]],12,0),"No encontrado")="","-",_xlfn.IFNA(VLOOKUP(C98,BaseDatos[[#All],[Llave]:[Objetivo Geográfico]],12,0),"-")))</f>
        <v/>
      </c>
      <c r="J98" s="2" t="str">
        <f>IF(C98="","",IF(_xlfn.IFNA(VLOOKUP(C98,BaseDatos[[#All],[Llave]:[Por Definir4]],14,0),"No encontrado")="","-",_xlfn.IFNA(VLOOKUP(C98,BaseDatos[[#All],[Llave]:[Objetivo Geográfico]],14,0),"-")))</f>
        <v/>
      </c>
      <c r="K98" s="2" t="str">
        <f>IF(C98="","",IF(_xlfn.IFNA(VLOOKUP(C98,BaseDatos[[#All],[Llave]:[Por Definir4]],15,0),"No encontrado")="","-",_xlfn.IFNA(VLOOKUP(C98,BaseDatos[[#All],[Llave]:[Objetivo Geográfico]],15,0),"-")))</f>
        <v/>
      </c>
      <c r="L98" s="2" t="str">
        <f>IF(C98="","",IF(_xlfn.IFNA(VLOOKUP(C98,BaseDatos[[#All],[Llave]:[Por Definir4]],16,0),"No encontrado")="","-",_xlfn.IFNA(VLOOKUP(C98,BaseDatos[[#All],[Llave]:[Objetivo Geográfico]],16,0),"-")))</f>
        <v/>
      </c>
      <c r="M98" s="2" t="str">
        <f>IF(C98="","",IF(_xlfn.IFNA(VLOOKUP(C98,BaseDatos[[#All],[Llave]:[Por Definir4]],17,0),"No encontrado")="","-",_xlfn.IFNA(VLOOKUP(C98,BaseDatos[[#All],[Llave]:[Objetivo Geográfico]],17,0),"-")))</f>
        <v/>
      </c>
    </row>
    <row r="99" spans="1:13" x14ac:dyDescent="0.35">
      <c r="A99" s="44"/>
      <c r="B99" s="46"/>
      <c r="C99" s="44"/>
      <c r="D99" s="46"/>
      <c r="E99" s="43" t="str">
        <f>IF(C99="","",IF(_xlfn.IFNA(VLOOKUP(C99,BaseDatos[[#All],[Llave]:[Objetivo Geográfico]],6,0),"No encontrado")="","-",_xlfn.IFNA(VLOOKUP(C99,BaseDatos[[#All],[Llave]:[Objetivo Geográfico]],6,0),"-")))</f>
        <v/>
      </c>
      <c r="F99" s="45" t="str">
        <f>IF(C99="","",IF(_xlfn.IFNA(VLOOKUP(C99,BaseDatos[[#All],[Llave]:[Por Definir4]],13,0),"No encontrado")="","-",_xlfn.IFNA(VLOOKUP(C99,BaseDatos[[#All],[Llave]:[Por Definir4]],13,0),"-")))</f>
        <v/>
      </c>
      <c r="G99" s="43" t="str">
        <f>IF(C99="","",IF(_xlfn.IFNA(VLOOKUP(C99,BaseDatos[[#All],[Llave]:[Objetivo Geográfico]],2,0),"No disponible en la Base de Datos")="","-",_xlfn.IFNA(VLOOKUP(C99,BaseDatos[[#All],[Llave]:[Objetivo Geográfico]],2,0),"No disponible en la Base de Datos")))</f>
        <v/>
      </c>
      <c r="H99" s="43" t="str">
        <f>IF(C99="","",IF(_xlfn.IFNA(VLOOKUP(C99,BaseDatos[[#All],[Llave]:[Objetivo Geográfico]],11,0),"No encontrado")="","-",_xlfn.IFNA(VLOOKUP(C99,BaseDatos[[#All],[Llave]:[Objetivo Geográfico]],11,0),"-")))</f>
        <v/>
      </c>
      <c r="I99" s="43" t="str">
        <f>IF(C99="","",IF(_xlfn.IFNA(VLOOKUP(C99,BaseDatos[[#All],[Llave]:[Objetivo Geográfico]],12,0),"No encontrado")="","-",_xlfn.IFNA(VLOOKUP(C99,BaseDatos[[#All],[Llave]:[Objetivo Geográfico]],12,0),"-")))</f>
        <v/>
      </c>
      <c r="J99" s="2" t="str">
        <f>IF(C99="","",IF(_xlfn.IFNA(VLOOKUP(C99,BaseDatos[[#All],[Llave]:[Por Definir4]],14,0),"No encontrado")="","-",_xlfn.IFNA(VLOOKUP(C99,BaseDatos[[#All],[Llave]:[Objetivo Geográfico]],14,0),"-")))</f>
        <v/>
      </c>
      <c r="K99" s="2" t="str">
        <f>IF(C99="","",IF(_xlfn.IFNA(VLOOKUP(C99,BaseDatos[[#All],[Llave]:[Por Definir4]],15,0),"No encontrado")="","-",_xlfn.IFNA(VLOOKUP(C99,BaseDatos[[#All],[Llave]:[Objetivo Geográfico]],15,0),"-")))</f>
        <v/>
      </c>
      <c r="L99" s="2" t="str">
        <f>IF(C99="","",IF(_xlfn.IFNA(VLOOKUP(C99,BaseDatos[[#All],[Llave]:[Por Definir4]],16,0),"No encontrado")="","-",_xlfn.IFNA(VLOOKUP(C99,BaseDatos[[#All],[Llave]:[Objetivo Geográfico]],16,0),"-")))</f>
        <v/>
      </c>
      <c r="M99" s="2" t="str">
        <f>IF(C99="","",IF(_xlfn.IFNA(VLOOKUP(C99,BaseDatos[[#All],[Llave]:[Por Definir4]],17,0),"No encontrado")="","-",_xlfn.IFNA(VLOOKUP(C99,BaseDatos[[#All],[Llave]:[Objetivo Geográfico]],17,0),"-")))</f>
        <v/>
      </c>
    </row>
    <row r="100" spans="1:13" x14ac:dyDescent="0.35">
      <c r="A100" s="44"/>
      <c r="B100" s="46"/>
      <c r="C100" s="44"/>
      <c r="D100" s="46"/>
      <c r="E100" s="43" t="str">
        <f>IF(C100="","",IF(_xlfn.IFNA(VLOOKUP(C100,BaseDatos[[#All],[Llave]:[Objetivo Geográfico]],6,0),"No encontrado")="","-",_xlfn.IFNA(VLOOKUP(C100,BaseDatos[[#All],[Llave]:[Objetivo Geográfico]],6,0),"-")))</f>
        <v/>
      </c>
      <c r="F100" s="45" t="str">
        <f>IF(C100="","",IF(_xlfn.IFNA(VLOOKUP(C100,BaseDatos[[#All],[Llave]:[Por Definir4]],13,0),"No encontrado")="","-",_xlfn.IFNA(VLOOKUP(C100,BaseDatos[[#All],[Llave]:[Por Definir4]],13,0),"-")))</f>
        <v/>
      </c>
      <c r="G100" s="43" t="str">
        <f>IF(C100="","",IF(_xlfn.IFNA(VLOOKUP(C100,BaseDatos[[#All],[Llave]:[Objetivo Geográfico]],2,0),"No disponible en la Base de Datos")="","-",_xlfn.IFNA(VLOOKUP(C100,BaseDatos[[#All],[Llave]:[Objetivo Geográfico]],2,0),"No disponible en la Base de Datos")))</f>
        <v/>
      </c>
      <c r="H100" s="43" t="str">
        <f>IF(C100="","",IF(_xlfn.IFNA(VLOOKUP(C100,BaseDatos[[#All],[Llave]:[Objetivo Geográfico]],11,0),"No encontrado")="","-",_xlfn.IFNA(VLOOKUP(C100,BaseDatos[[#All],[Llave]:[Objetivo Geográfico]],11,0),"-")))</f>
        <v/>
      </c>
      <c r="I100" s="43" t="str">
        <f>IF(C100="","",IF(_xlfn.IFNA(VLOOKUP(C100,BaseDatos[[#All],[Llave]:[Objetivo Geográfico]],12,0),"No encontrado")="","-",_xlfn.IFNA(VLOOKUP(C100,BaseDatos[[#All],[Llave]:[Objetivo Geográfico]],12,0),"-")))</f>
        <v/>
      </c>
      <c r="J100" s="2" t="str">
        <f>IF(C100="","",IF(_xlfn.IFNA(VLOOKUP(C100,BaseDatos[[#All],[Llave]:[Por Definir4]],14,0),"No encontrado")="","-",_xlfn.IFNA(VLOOKUP(C100,BaseDatos[[#All],[Llave]:[Objetivo Geográfico]],14,0),"-")))</f>
        <v/>
      </c>
      <c r="K100" s="2" t="str">
        <f>IF(C100="","",IF(_xlfn.IFNA(VLOOKUP(C100,BaseDatos[[#All],[Llave]:[Por Definir4]],15,0),"No encontrado")="","-",_xlfn.IFNA(VLOOKUP(C100,BaseDatos[[#All],[Llave]:[Objetivo Geográfico]],15,0),"-")))</f>
        <v/>
      </c>
      <c r="L100" s="2" t="str">
        <f>IF(C100="","",IF(_xlfn.IFNA(VLOOKUP(C100,BaseDatos[[#All],[Llave]:[Por Definir4]],16,0),"No encontrado")="","-",_xlfn.IFNA(VLOOKUP(C100,BaseDatos[[#All],[Llave]:[Objetivo Geográfico]],16,0),"-")))</f>
        <v/>
      </c>
      <c r="M100" s="2" t="str">
        <f>IF(C100="","",IF(_xlfn.IFNA(VLOOKUP(C100,BaseDatos[[#All],[Llave]:[Por Definir4]],17,0),"No encontrado")="","-",_xlfn.IFNA(VLOOKUP(C100,BaseDatos[[#All],[Llave]:[Objetivo Geográfico]],17,0),"-")))</f>
        <v/>
      </c>
    </row>
    <row r="101" spans="1:13" x14ac:dyDescent="0.35">
      <c r="A101" s="44"/>
      <c r="B101" s="46"/>
      <c r="C101" s="44"/>
      <c r="D101" s="46"/>
      <c r="E101" s="43" t="str">
        <f>IF(C101="","",IF(_xlfn.IFNA(VLOOKUP(C101,BaseDatos[[#All],[Llave]:[Objetivo Geográfico]],6,0),"No encontrado")="","-",_xlfn.IFNA(VLOOKUP(C101,BaseDatos[[#All],[Llave]:[Objetivo Geográfico]],6,0),"-")))</f>
        <v/>
      </c>
      <c r="F101" s="45" t="str">
        <f>IF(C101="","",IF(_xlfn.IFNA(VLOOKUP(C101,BaseDatos[[#All],[Llave]:[Por Definir4]],13,0),"No encontrado")="","-",_xlfn.IFNA(VLOOKUP(C101,BaseDatos[[#All],[Llave]:[Por Definir4]],13,0),"-")))</f>
        <v/>
      </c>
      <c r="G101" s="43" t="str">
        <f>IF(C101="","",IF(_xlfn.IFNA(VLOOKUP(C101,BaseDatos[[#All],[Llave]:[Objetivo Geográfico]],2,0),"No disponible en la Base de Datos")="","-",_xlfn.IFNA(VLOOKUP(C101,BaseDatos[[#All],[Llave]:[Objetivo Geográfico]],2,0),"No disponible en la Base de Datos")))</f>
        <v/>
      </c>
      <c r="H101" s="43" t="str">
        <f>IF(C101="","",IF(_xlfn.IFNA(VLOOKUP(C101,BaseDatos[[#All],[Llave]:[Objetivo Geográfico]],11,0),"No encontrado")="","-",_xlfn.IFNA(VLOOKUP(C101,BaseDatos[[#All],[Llave]:[Objetivo Geográfico]],11,0),"-")))</f>
        <v/>
      </c>
      <c r="I101" s="43" t="str">
        <f>IF(C101="","",IF(_xlfn.IFNA(VLOOKUP(C101,BaseDatos[[#All],[Llave]:[Objetivo Geográfico]],12,0),"No encontrado")="","-",_xlfn.IFNA(VLOOKUP(C101,BaseDatos[[#All],[Llave]:[Objetivo Geográfico]],12,0),"-")))</f>
        <v/>
      </c>
      <c r="J101" s="2" t="str">
        <f>IF(C101="","",IF(_xlfn.IFNA(VLOOKUP(C101,BaseDatos[[#All],[Llave]:[Por Definir4]],14,0),"No encontrado")="","-",_xlfn.IFNA(VLOOKUP(C101,BaseDatos[[#All],[Llave]:[Objetivo Geográfico]],14,0),"-")))</f>
        <v/>
      </c>
      <c r="K101" s="2" t="str">
        <f>IF(C101="","",IF(_xlfn.IFNA(VLOOKUP(C101,BaseDatos[[#All],[Llave]:[Por Definir4]],15,0),"No encontrado")="","-",_xlfn.IFNA(VLOOKUP(C101,BaseDatos[[#All],[Llave]:[Objetivo Geográfico]],15,0),"-")))</f>
        <v/>
      </c>
      <c r="L101" s="2" t="str">
        <f>IF(C101="","",IF(_xlfn.IFNA(VLOOKUP(C101,BaseDatos[[#All],[Llave]:[Por Definir4]],16,0),"No encontrado")="","-",_xlfn.IFNA(VLOOKUP(C101,BaseDatos[[#All],[Llave]:[Objetivo Geográfico]],16,0),"-")))</f>
        <v/>
      </c>
      <c r="M101" s="2" t="str">
        <f>IF(C101="","",IF(_xlfn.IFNA(VLOOKUP(C101,BaseDatos[[#All],[Llave]:[Por Definir4]],17,0),"No encontrado")="","-",_xlfn.IFNA(VLOOKUP(C101,BaseDatos[[#All],[Llave]:[Objetivo Geográfico]],17,0),"-")))</f>
        <v/>
      </c>
    </row>
    <row r="102" spans="1:13" x14ac:dyDescent="0.35">
      <c r="A102" s="44"/>
      <c r="B102" s="46"/>
      <c r="C102" s="44"/>
      <c r="D102" s="46"/>
      <c r="E102" s="43" t="str">
        <f>IF(C102="","",IF(_xlfn.IFNA(VLOOKUP(C102,BaseDatos[[#All],[Llave]:[Objetivo Geográfico]],6,0),"No encontrado")="","-",_xlfn.IFNA(VLOOKUP(C102,BaseDatos[[#All],[Llave]:[Objetivo Geográfico]],6,0),"-")))</f>
        <v/>
      </c>
      <c r="F102" s="45" t="str">
        <f>IF(C102="","",IF(_xlfn.IFNA(VLOOKUP(C102,BaseDatos[[#All],[Llave]:[Por Definir4]],13,0),"No encontrado")="","-",_xlfn.IFNA(VLOOKUP(C102,BaseDatos[[#All],[Llave]:[Por Definir4]],13,0),"-")))</f>
        <v/>
      </c>
      <c r="G102" s="43" t="str">
        <f>IF(C102="","",IF(_xlfn.IFNA(VLOOKUP(C102,BaseDatos[[#All],[Llave]:[Objetivo Geográfico]],2,0),"No disponible en la Base de Datos")="","-",_xlfn.IFNA(VLOOKUP(C102,BaseDatos[[#All],[Llave]:[Objetivo Geográfico]],2,0),"No disponible en la Base de Datos")))</f>
        <v/>
      </c>
      <c r="H102" s="43" t="str">
        <f>IF(C102="","",IF(_xlfn.IFNA(VLOOKUP(C102,BaseDatos[[#All],[Llave]:[Objetivo Geográfico]],11,0),"No encontrado")="","-",_xlfn.IFNA(VLOOKUP(C102,BaseDatos[[#All],[Llave]:[Objetivo Geográfico]],11,0),"-")))</f>
        <v/>
      </c>
      <c r="I102" s="43" t="str">
        <f>IF(C102="","",IF(_xlfn.IFNA(VLOOKUP(C102,BaseDatos[[#All],[Llave]:[Objetivo Geográfico]],12,0),"No encontrado")="","-",_xlfn.IFNA(VLOOKUP(C102,BaseDatos[[#All],[Llave]:[Objetivo Geográfico]],12,0),"-")))</f>
        <v/>
      </c>
      <c r="J102" s="2" t="str">
        <f>IF(C102="","",IF(_xlfn.IFNA(VLOOKUP(C102,BaseDatos[[#All],[Llave]:[Por Definir4]],14,0),"No encontrado")="","-",_xlfn.IFNA(VLOOKUP(C102,BaseDatos[[#All],[Llave]:[Objetivo Geográfico]],14,0),"-")))</f>
        <v/>
      </c>
      <c r="K102" s="2" t="str">
        <f>IF(C102="","",IF(_xlfn.IFNA(VLOOKUP(C102,BaseDatos[[#All],[Llave]:[Por Definir4]],15,0),"No encontrado")="","-",_xlfn.IFNA(VLOOKUP(C102,BaseDatos[[#All],[Llave]:[Objetivo Geográfico]],15,0),"-")))</f>
        <v/>
      </c>
      <c r="L102" s="2" t="str">
        <f>IF(C102="","",IF(_xlfn.IFNA(VLOOKUP(C102,BaseDatos[[#All],[Llave]:[Por Definir4]],16,0),"No encontrado")="","-",_xlfn.IFNA(VLOOKUP(C102,BaseDatos[[#All],[Llave]:[Objetivo Geográfico]],16,0),"-")))</f>
        <v/>
      </c>
      <c r="M102" s="2" t="str">
        <f>IF(C102="","",IF(_xlfn.IFNA(VLOOKUP(C102,BaseDatos[[#All],[Llave]:[Por Definir4]],17,0),"No encontrado")="","-",_xlfn.IFNA(VLOOKUP(C102,BaseDatos[[#All],[Llave]:[Objetivo Geográfico]],17,0),"-")))</f>
        <v/>
      </c>
    </row>
    <row r="103" spans="1:13" x14ac:dyDescent="0.35">
      <c r="A103" s="44"/>
      <c r="B103" s="46"/>
      <c r="C103" s="44"/>
      <c r="D103" s="46"/>
      <c r="E103" s="43" t="str">
        <f>IF(C103="","",IF(_xlfn.IFNA(VLOOKUP(C103,BaseDatos[[#All],[Llave]:[Objetivo Geográfico]],6,0),"No encontrado")="","-",_xlfn.IFNA(VLOOKUP(C103,BaseDatos[[#All],[Llave]:[Objetivo Geográfico]],6,0),"-")))</f>
        <v/>
      </c>
      <c r="F103" s="45" t="str">
        <f>IF(C103="","",IF(_xlfn.IFNA(VLOOKUP(C103,BaseDatos[[#All],[Llave]:[Por Definir4]],13,0),"No encontrado")="","-",_xlfn.IFNA(VLOOKUP(C103,BaseDatos[[#All],[Llave]:[Por Definir4]],13,0),"-")))</f>
        <v/>
      </c>
      <c r="G103" s="43" t="str">
        <f>IF(C103="","",IF(_xlfn.IFNA(VLOOKUP(C103,BaseDatos[[#All],[Llave]:[Objetivo Geográfico]],2,0),"No disponible en la Base de Datos")="","-",_xlfn.IFNA(VLOOKUP(C103,BaseDatos[[#All],[Llave]:[Objetivo Geográfico]],2,0),"No disponible en la Base de Datos")))</f>
        <v/>
      </c>
      <c r="H103" s="43" t="str">
        <f>IF(C103="","",IF(_xlfn.IFNA(VLOOKUP(C103,BaseDatos[[#All],[Llave]:[Objetivo Geográfico]],11,0),"No encontrado")="","-",_xlfn.IFNA(VLOOKUP(C103,BaseDatos[[#All],[Llave]:[Objetivo Geográfico]],11,0),"-")))</f>
        <v/>
      </c>
      <c r="I103" s="43" t="str">
        <f>IF(C103="","",IF(_xlfn.IFNA(VLOOKUP(C103,BaseDatos[[#All],[Llave]:[Objetivo Geográfico]],12,0),"No encontrado")="","-",_xlfn.IFNA(VLOOKUP(C103,BaseDatos[[#All],[Llave]:[Objetivo Geográfico]],12,0),"-")))</f>
        <v/>
      </c>
      <c r="J103" s="2" t="str">
        <f>IF(C103="","",IF(_xlfn.IFNA(VLOOKUP(C103,BaseDatos[[#All],[Llave]:[Por Definir4]],14,0),"No encontrado")="","-",_xlfn.IFNA(VLOOKUP(C103,BaseDatos[[#All],[Llave]:[Objetivo Geográfico]],14,0),"-")))</f>
        <v/>
      </c>
      <c r="K103" s="2" t="str">
        <f>IF(C103="","",IF(_xlfn.IFNA(VLOOKUP(C103,BaseDatos[[#All],[Llave]:[Por Definir4]],15,0),"No encontrado")="","-",_xlfn.IFNA(VLOOKUP(C103,BaseDatos[[#All],[Llave]:[Objetivo Geográfico]],15,0),"-")))</f>
        <v/>
      </c>
      <c r="L103" s="2" t="str">
        <f>IF(C103="","",IF(_xlfn.IFNA(VLOOKUP(C103,BaseDatos[[#All],[Llave]:[Por Definir4]],16,0),"No encontrado")="","-",_xlfn.IFNA(VLOOKUP(C103,BaseDatos[[#All],[Llave]:[Objetivo Geográfico]],16,0),"-")))</f>
        <v/>
      </c>
      <c r="M103" s="2" t="str">
        <f>IF(C103="","",IF(_xlfn.IFNA(VLOOKUP(C103,BaseDatos[[#All],[Llave]:[Por Definir4]],17,0),"No encontrado")="","-",_xlfn.IFNA(VLOOKUP(C103,BaseDatos[[#All],[Llave]:[Objetivo Geográfico]],17,0),"-")))</f>
        <v/>
      </c>
    </row>
  </sheetData>
  <sheetProtection algorithmName="SHA-512" hashValue="SM4UpVTnWO9S+QvfXDjfoyOLsugel+gc9hNRH19ruEpElOVr76CttKdQBreo9lK1OQ7eJGYgjoC67vwHXuU7qA==" saltValue="0UrU9r8vXCPEQR7hrKQuww==" spinCount="100000" sheet="1" objects="1" scenarios="1" formatColumns="0" formatRows="0"/>
  <conditionalFormatting sqref="G5:G103">
    <cfRule type="containsText" dxfId="56" priority="1" operator="containsText" text="No disponible en la Base de Datos">
      <formula>NOT(ISERROR(SEARCH("No disponible en la Base de Datos",G5)))</formula>
    </cfRule>
  </conditionalFormatting>
  <pageMargins left="0.7" right="0.7" top="0.75" bottom="0.75" header="0.3" footer="0.3"/>
  <pageSetup orientation="portrait" horizontalDpi="0" verticalDpi="0" r:id="rId1"/>
  <drawing r:id="rId2"/>
  <legacyDrawing r:id="rId3"/>
  <controls>
    <mc:AlternateContent xmlns:mc="http://schemas.openxmlformats.org/markup-compatibility/2006">
      <mc:Choice Requires="x14">
        <control shapeId="41985" r:id="rId4" name="TempCombo">
          <controlPr locked="0" defaultSize="0" autoLine="0" r:id="rId5">
            <anchor moveWithCells="1">
              <from>
                <xdr:col>2</xdr:col>
                <xdr:colOff>0</xdr:colOff>
                <xdr:row>8</xdr:row>
                <xdr:rowOff>0</xdr:rowOff>
              </from>
              <to>
                <xdr:col>3</xdr:col>
                <xdr:colOff>63500</xdr:colOff>
                <xdr:row>9</xdr:row>
                <xdr:rowOff>63500</xdr:rowOff>
              </to>
            </anchor>
          </controlPr>
        </control>
      </mc:Choice>
      <mc:Fallback>
        <control shapeId="41985" r:id="rId4" name="TempCombo"/>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5E50B8E2-4847-4C18-8D83-E377202A1A25}">
          <x14:formula1>
            <xm:f>Parametros!$B$2:$B$4</xm:f>
          </x14:formula1>
          <xm:sqref>A5:A103</xm:sqref>
        </x14:dataValidation>
        <x14:dataValidation type="list" allowBlank="1" showDropDown="1" showInputMessage="1" showErrorMessage="1" xr:uid="{C3A62AB9-D528-454A-8855-673DDCB353A4}">
          <x14:formula1>
            <xm:f>BD!$AH$6:$AH$1001</xm:f>
          </x14:formula1>
          <xm:sqref>C5:C103</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676C46-6B13-41AC-A192-2F1DE3CC18EB}">
  <sheetPr codeName="Hoja15"/>
  <dimension ref="G2:AE502"/>
  <sheetViews>
    <sheetView showGridLines="0" tabSelected="1" zoomScaleNormal="100" workbookViewId="0"/>
  </sheetViews>
  <sheetFormatPr baseColWidth="10" defaultRowHeight="14.5" x14ac:dyDescent="0.35"/>
  <sheetData>
    <row r="2" spans="7:7" x14ac:dyDescent="0.35">
      <c r="G2" t="s">
        <v>429</v>
      </c>
    </row>
    <row r="500" spans="30:31" x14ac:dyDescent="0.35">
      <c r="AD500" s="26" t="s">
        <v>425</v>
      </c>
      <c r="AE500" s="27" t="s">
        <v>426</v>
      </c>
    </row>
    <row r="501" spans="30:31" x14ac:dyDescent="0.35">
      <c r="AD501" s="28" t="str">
        <f>Parametros!D2</f>
        <v>Victor</v>
      </c>
      <c r="AE501" s="28" t="str">
        <f>Parametros!E2</f>
        <v>Ibero2020</v>
      </c>
    </row>
    <row r="502" spans="30:31" x14ac:dyDescent="0.35">
      <c r="AD502" s="28" t="str">
        <f>Parametros!D3</f>
        <v>Admin</v>
      </c>
      <c r="AE502" s="28" t="str">
        <f>Parametros!E3</f>
        <v>Xls_2020</v>
      </c>
    </row>
  </sheetData>
  <sheetProtection algorithmName="SHA-512" hashValue="DF6KG1LzL35PZwNPw+pxdIFE3qhenuITB/PCBCFWQx0LFijF7vosJEsOquXcFU6E5o4Qb0oXR8diNctnXAwi7Q==" saltValue="26T8VAQte3cYF6j7+nM0bA==" spinCount="100000" sheet="1" objects="1" scenarios="1" formatColumns="0" formatRows="0"/>
  <pageMargins left="0.7" right="0.7" top="0.75" bottom="0.75" header="0.3" footer="0.3"/>
  <pageSetup orientation="portrait" horizontalDpi="0" verticalDpi="0"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1F08E4-5517-44DB-A53C-4E54B873D537}">
  <sheetPr codeName="Hoja16"/>
  <dimension ref="A11:I1003"/>
  <sheetViews>
    <sheetView showGridLines="0" zoomScale="80" zoomScaleNormal="80" workbookViewId="0"/>
  </sheetViews>
  <sheetFormatPr baseColWidth="10" defaultRowHeight="14.5" x14ac:dyDescent="0.35"/>
  <cols>
    <col min="1" max="1" width="7.6328125" customWidth="1"/>
    <col min="2" max="2" width="26.1796875" bestFit="1" customWidth="1"/>
    <col min="3" max="3" width="25.90625" customWidth="1"/>
    <col min="4" max="4" width="74.453125" customWidth="1"/>
    <col min="5" max="5" width="10.54296875" bestFit="1" customWidth="1"/>
    <col min="6" max="6" width="14.7265625" customWidth="1"/>
    <col min="7" max="7" width="7.7265625" customWidth="1"/>
    <col min="8" max="8" width="14.90625" customWidth="1"/>
    <col min="9" max="9" width="32" customWidth="1"/>
  </cols>
  <sheetData>
    <row r="11" spans="1:9" x14ac:dyDescent="0.35">
      <c r="D11" s="47">
        <f>SUBTOTAL(3,Seleccion[Material])</f>
        <v>991</v>
      </c>
    </row>
    <row r="12" spans="1:9" ht="29" x14ac:dyDescent="0.35">
      <c r="A12" s="34" t="s">
        <v>19</v>
      </c>
      <c r="B12" s="35" t="s">
        <v>20</v>
      </c>
      <c r="C12" s="35" t="s">
        <v>21</v>
      </c>
      <c r="D12" s="35" t="s">
        <v>22</v>
      </c>
      <c r="E12" s="35" t="s">
        <v>36</v>
      </c>
      <c r="F12" s="35" t="s">
        <v>712</v>
      </c>
      <c r="G12" s="35" t="s">
        <v>23</v>
      </c>
      <c r="H12" s="35" t="s">
        <v>772</v>
      </c>
      <c r="I12" s="35" t="s">
        <v>408</v>
      </c>
    </row>
    <row r="13" spans="1:9" x14ac:dyDescent="0.35">
      <c r="A13" s="3" t="str">
        <f>IF(BD!B6="","",BD!B6)</f>
        <v>EPiC</v>
      </c>
      <c r="B13" s="3" t="str">
        <f>IF(BD!C6="","",BD!C6)</f>
        <v>Concrete and plaster products</v>
      </c>
      <c r="C13" s="3" t="str">
        <f>IF(BD!D6="","",BD!D6)</f>
        <v>Blocks</v>
      </c>
      <c r="D13" s="3" t="str">
        <f>IF(BD!E6="","",BD!E6)</f>
        <v>Block_Concrete block</v>
      </c>
      <c r="E13" s="25"/>
      <c r="F13" s="25"/>
      <c r="G13" s="2" t="str">
        <f>IF(BD!F6="","",BD!F6)</f>
        <v>kg</v>
      </c>
      <c r="H13" s="16" t="str">
        <f>IF(BD!L6="","",BD!L6)</f>
        <v>-</v>
      </c>
      <c r="I13" s="16" t="str">
        <f>IF(BD!K6="","",BD!K6)</f>
        <v>No Aplica</v>
      </c>
    </row>
    <row r="14" spans="1:9" x14ac:dyDescent="0.35">
      <c r="A14" s="3" t="str">
        <f>IF(BD!B7="","",BD!B7)</f>
        <v>EPiC</v>
      </c>
      <c r="B14" s="3" t="str">
        <f>IF(BD!C7="","",BD!C7)</f>
        <v>Concrete and plaster products</v>
      </c>
      <c r="C14" s="3" t="str">
        <f>IF(BD!D7="","",BD!D7)</f>
        <v>Blocks</v>
      </c>
      <c r="D14" s="3" t="str">
        <f>IF(BD!E7="","",BD!E7)</f>
        <v>Block_Concrete block - 390 × 190 × 90 mm</v>
      </c>
      <c r="E14" s="25"/>
      <c r="F14" s="25"/>
      <c r="G14" s="2" t="str">
        <f>IF(BD!F7="","",BD!F7)</f>
        <v>Pza</v>
      </c>
      <c r="H14" s="2" t="str">
        <f>IF(BD!L7="","",BD!L7)</f>
        <v>-</v>
      </c>
      <c r="I14" s="2" t="str">
        <f>IF(BD!K7="","",BD!K7)</f>
        <v>No Aplica</v>
      </c>
    </row>
    <row r="15" spans="1:9" x14ac:dyDescent="0.35">
      <c r="A15" s="3" t="str">
        <f>IF(BD!B8="","",BD!B8)</f>
        <v>EPiC</v>
      </c>
      <c r="B15" s="3" t="str">
        <f>IF(BD!C8="","",BD!C8)</f>
        <v>Concrete and plaster products</v>
      </c>
      <c r="C15" s="3" t="str">
        <f>IF(BD!D8="","",BD!D8)</f>
        <v>Blocks</v>
      </c>
      <c r="D15" s="3" t="str">
        <f>IF(BD!E8="","",BD!E8)</f>
        <v>Block_Concrete block - 390 × 190 × 140 mm</v>
      </c>
      <c r="E15" s="25"/>
      <c r="F15" s="25"/>
      <c r="G15" s="2" t="str">
        <f>IF(BD!F8="","",BD!F8)</f>
        <v>Pza</v>
      </c>
      <c r="H15" s="2" t="str">
        <f>IF(BD!L8="","",BD!L8)</f>
        <v>-</v>
      </c>
      <c r="I15" s="2" t="str">
        <f>IF(BD!K8="","",BD!K8)</f>
        <v>No Aplica</v>
      </c>
    </row>
    <row r="16" spans="1:9" x14ac:dyDescent="0.35">
      <c r="A16" s="3" t="str">
        <f>IF(BD!B9="","",BD!B9)</f>
        <v>EPiC</v>
      </c>
      <c r="B16" s="3" t="str">
        <f>IF(BD!C9="","",BD!C9)</f>
        <v>Concrete and plaster products</v>
      </c>
      <c r="C16" s="3" t="str">
        <f>IF(BD!D9="","",BD!D9)</f>
        <v>Blocks</v>
      </c>
      <c r="D16" s="3" t="str">
        <f>IF(BD!E9="","",BD!E9)</f>
        <v>Block_Concrete block - 390 × 190 × 190 mm</v>
      </c>
      <c r="E16" s="25"/>
      <c r="F16" s="25"/>
      <c r="G16" s="2" t="str">
        <f>IF(BD!F9="","",BD!F9)</f>
        <v>Pza</v>
      </c>
      <c r="H16" s="2" t="str">
        <f>IF(BD!L9="","",BD!L9)</f>
        <v>-</v>
      </c>
      <c r="I16" s="2" t="str">
        <f>IF(BD!K9="","",BD!K9)</f>
        <v>No Aplica</v>
      </c>
    </row>
    <row r="17" spans="1:9" x14ac:dyDescent="0.35">
      <c r="A17" s="3" t="str">
        <f>IF(BD!B10="","",BD!B10)</f>
        <v>EPiC</v>
      </c>
      <c r="B17" s="3" t="str">
        <f>IF(BD!C10="","",BD!C10)</f>
        <v>Concrete and plaster products</v>
      </c>
      <c r="C17" s="3" t="str">
        <f>IF(BD!D10="","",BD!D10)</f>
        <v>Cement</v>
      </c>
      <c r="D17" s="3" t="str">
        <f>IF(BD!E10="","",BD!E10)</f>
        <v>Cemento_Cement mortar</v>
      </c>
      <c r="E17" s="25"/>
      <c r="F17" s="25"/>
      <c r="G17" s="2" t="str">
        <f>IF(BD!F10="","",BD!F10)</f>
        <v>kg</v>
      </c>
      <c r="H17" s="2" t="str">
        <f>IF(BD!L10="","",BD!L10)</f>
        <v>-</v>
      </c>
      <c r="I17" s="2" t="str">
        <f>IF(BD!K10="","",BD!K10)</f>
        <v>No Aplica</v>
      </c>
    </row>
    <row r="18" spans="1:9" x14ac:dyDescent="0.35">
      <c r="A18" s="3" t="str">
        <f>IF(BD!B11="","",BD!B11)</f>
        <v>EPiC</v>
      </c>
      <c r="B18" s="3" t="str">
        <f>IF(BD!C11="","",BD!C11)</f>
        <v>Concrete and plaster products</v>
      </c>
      <c r="C18" s="3" t="str">
        <f>IF(BD!D11="","",BD!D11)</f>
        <v>Cement</v>
      </c>
      <c r="D18" s="3" t="str">
        <f>IF(BD!E11="","",BD!E11)</f>
        <v>Cemento_Portland cement</v>
      </c>
      <c r="E18" s="25"/>
      <c r="F18" s="25"/>
      <c r="G18" s="2" t="str">
        <f>IF(BD!F11="","",BD!F11)</f>
        <v>kg</v>
      </c>
      <c r="H18" s="2" t="str">
        <f>IF(BD!L11="","",BD!L11)</f>
        <v>-</v>
      </c>
      <c r="I18" s="2" t="str">
        <f>IF(BD!K11="","",BD!K11)</f>
        <v>No Aplica</v>
      </c>
    </row>
    <row r="19" spans="1:9" x14ac:dyDescent="0.35">
      <c r="A19" s="3" t="str">
        <f>IF(BD!B12="","",BD!B12)</f>
        <v>EPiC</v>
      </c>
      <c r="B19" s="3" t="str">
        <f>IF(BD!C12="","",BD!C12)</f>
        <v>Concrete and plaster products</v>
      </c>
      <c r="C19" s="3" t="str">
        <f>IF(BD!D12="","",BD!D12)</f>
        <v>Concrete</v>
      </c>
      <c r="D19" s="3" t="str">
        <f>IF(BD!E12="","",BD!E12)</f>
        <v>Concreto_AAC block - 600 × 200 × 100 mm</v>
      </c>
      <c r="E19" s="25"/>
      <c r="F19" s="25"/>
      <c r="G19" s="2" t="str">
        <f>IF(BD!F12="","",BD!F12)</f>
        <v>Pza</v>
      </c>
      <c r="H19" s="2" t="str">
        <f>IF(BD!L12="","",BD!L12)</f>
        <v>-</v>
      </c>
      <c r="I19" s="2" t="str">
        <f>IF(BD!K12="","",BD!K12)</f>
        <v>No Aplica</v>
      </c>
    </row>
    <row r="20" spans="1:9" x14ac:dyDescent="0.35">
      <c r="A20" s="3" t="str">
        <f>IF(BD!B13="","",BD!B13)</f>
        <v>EPiC</v>
      </c>
      <c r="B20" s="3" t="str">
        <f>IF(BD!C13="","",BD!C13)</f>
        <v>Concrete and plaster products</v>
      </c>
      <c r="C20" s="3" t="str">
        <f>IF(BD!D13="","",BD!D13)</f>
        <v>Concrete</v>
      </c>
      <c r="D20" s="3" t="str">
        <f>IF(BD!E13="","",BD!E13)</f>
        <v>Concreto_AAC block - 600 × 200 × 150 mm</v>
      </c>
      <c r="E20" s="25"/>
      <c r="F20" s="25"/>
      <c r="G20" s="2" t="str">
        <f>IF(BD!F13="","",BD!F13)</f>
        <v>Pza</v>
      </c>
      <c r="H20" s="2" t="str">
        <f>IF(BD!L13="","",BD!L13)</f>
        <v>-</v>
      </c>
      <c r="I20" s="2" t="str">
        <f>IF(BD!K13="","",BD!K13)</f>
        <v>No Aplica</v>
      </c>
    </row>
    <row r="21" spans="1:9" x14ac:dyDescent="0.35">
      <c r="A21" s="3" t="str">
        <f>IF(BD!B14="","",BD!B14)</f>
        <v>EPiC</v>
      </c>
      <c r="B21" s="3" t="str">
        <f>IF(BD!C14="","",BD!C14)</f>
        <v>Concrete and plaster products</v>
      </c>
      <c r="C21" s="3" t="str">
        <f>IF(BD!D14="","",BD!D14)</f>
        <v>Concrete</v>
      </c>
      <c r="D21" s="3" t="str">
        <f>IF(BD!E14="","",BD!E14)</f>
        <v>Concreto_AAC block - 600 × 200 × 200 mm</v>
      </c>
      <c r="E21" s="25"/>
      <c r="F21" s="25"/>
      <c r="G21" s="2" t="str">
        <f>IF(BD!F14="","",BD!F14)</f>
        <v>Pza</v>
      </c>
      <c r="H21" s="2" t="str">
        <f>IF(BD!L14="","",BD!L14)</f>
        <v>-</v>
      </c>
      <c r="I21" s="2" t="str">
        <f>IF(BD!K14="","",BD!K14)</f>
        <v>No Aplica</v>
      </c>
    </row>
    <row r="22" spans="1:9" x14ac:dyDescent="0.35">
      <c r="A22" s="3" t="str">
        <f>IF(BD!B15="","",BD!B15)</f>
        <v>EPiC</v>
      </c>
      <c r="B22" s="3" t="str">
        <f>IF(BD!C15="","",BD!C15)</f>
        <v>Concrete and plaster products</v>
      </c>
      <c r="C22" s="3" t="str">
        <f>IF(BD!D15="","",BD!D15)</f>
        <v>Concrete</v>
      </c>
      <c r="D22" s="3" t="str">
        <f>IF(BD!E15="","",BD!E15)</f>
        <v>Concreto_Autoclaved aerated concrete (AAC)</v>
      </c>
      <c r="E22" s="25"/>
      <c r="F22" s="25"/>
      <c r="G22" s="2" t="str">
        <f>IF(BD!F15="","",BD!F15)</f>
        <v>kg</v>
      </c>
      <c r="H22" s="2" t="str">
        <f>IF(BD!L15="","",BD!L15)</f>
        <v>-</v>
      </c>
      <c r="I22" s="2" t="str">
        <f>IF(BD!K15="","",BD!K15)</f>
        <v>No Aplica</v>
      </c>
    </row>
    <row r="23" spans="1:9" x14ac:dyDescent="0.35">
      <c r="A23" s="3" t="str">
        <f>IF(BD!B16="","",BD!B16)</f>
        <v>EPiC</v>
      </c>
      <c r="B23" s="3" t="str">
        <f>IF(BD!C16="","",BD!C16)</f>
        <v>Concrete and plaster products</v>
      </c>
      <c r="C23" s="3" t="str">
        <f>IF(BD!D16="","",BD!D16)</f>
        <v>Concrete</v>
      </c>
      <c r="D23" s="3" t="str">
        <f>IF(BD!E16="","",BD!E16)</f>
        <v>Concreto_Concrete 20 MPa</v>
      </c>
      <c r="E23" s="25"/>
      <c r="F23" s="25"/>
      <c r="G23" s="2" t="str">
        <f>IF(BD!F16="","",BD!F16)</f>
        <v>m³</v>
      </c>
      <c r="H23" s="2" t="str">
        <f>IF(BD!L16="","",BD!L16)</f>
        <v>-</v>
      </c>
      <c r="I23" s="2" t="str">
        <f>IF(BD!K16="","",BD!K16)</f>
        <v>No Aplica</v>
      </c>
    </row>
    <row r="24" spans="1:9" x14ac:dyDescent="0.35">
      <c r="A24" s="3" t="str">
        <f>IF(BD!B17="","",BD!B17)</f>
        <v>EPiC</v>
      </c>
      <c r="B24" s="3" t="str">
        <f>IF(BD!C17="","",BD!C17)</f>
        <v>Concrete and plaster products</v>
      </c>
      <c r="C24" s="3" t="str">
        <f>IF(BD!D17="","",BD!D17)</f>
        <v>Concrete</v>
      </c>
      <c r="D24" s="3" t="str">
        <f>IF(BD!E17="","",BD!E17)</f>
        <v>Concreto_Concrete 20 MPa - 30% fly ash</v>
      </c>
      <c r="E24" s="25"/>
      <c r="F24" s="25"/>
      <c r="G24" s="2" t="str">
        <f>IF(BD!F17="","",BD!F17)</f>
        <v>m³</v>
      </c>
      <c r="H24" s="2" t="str">
        <f>IF(BD!L17="","",BD!L17)</f>
        <v>-</v>
      </c>
      <c r="I24" s="2" t="str">
        <f>IF(BD!K17="","",BD!K17)</f>
        <v>No Aplica</v>
      </c>
    </row>
    <row r="25" spans="1:9" x14ac:dyDescent="0.35">
      <c r="A25" s="3" t="str">
        <f>IF(BD!B18="","",BD!B18)</f>
        <v>EPiC</v>
      </c>
      <c r="B25" s="3" t="str">
        <f>IF(BD!C18="","",BD!C18)</f>
        <v>Concrete and plaster products</v>
      </c>
      <c r="C25" s="3" t="str">
        <f>IF(BD!D18="","",BD!D18)</f>
        <v>Concrete</v>
      </c>
      <c r="D25" s="3" t="str">
        <f>IF(BD!E18="","",BD!E18)</f>
        <v>Concreto_Concrete 20 MPa - 30% GGBFS</v>
      </c>
      <c r="E25" s="25"/>
      <c r="F25" s="25"/>
      <c r="G25" s="2" t="str">
        <f>IF(BD!F18="","",BD!F18)</f>
        <v>m³</v>
      </c>
      <c r="H25" s="2" t="str">
        <f>IF(BD!L18="","",BD!L18)</f>
        <v>-</v>
      </c>
      <c r="I25" s="2" t="str">
        <f>IF(BD!K18="","",BD!K18)</f>
        <v>No Aplica</v>
      </c>
    </row>
    <row r="26" spans="1:9" x14ac:dyDescent="0.35">
      <c r="A26" s="3" t="str">
        <f>IF(BD!B19="","",BD!B19)</f>
        <v>EPiC</v>
      </c>
      <c r="B26" s="3" t="str">
        <f>IF(BD!C19="","",BD!C19)</f>
        <v>Concrete and plaster products</v>
      </c>
      <c r="C26" s="3" t="str">
        <f>IF(BD!D19="","",BD!D19)</f>
        <v>Concrete</v>
      </c>
      <c r="D26" s="3" t="str">
        <f>IF(BD!E19="","",BD!E19)</f>
        <v>Concreto_Concrete 25 MPa</v>
      </c>
      <c r="E26" s="25"/>
      <c r="F26" s="25"/>
      <c r="G26" s="2" t="str">
        <f>IF(BD!F19="","",BD!F19)</f>
        <v>m³</v>
      </c>
      <c r="H26" s="2" t="str">
        <f>IF(BD!L19="","",BD!L19)</f>
        <v>-</v>
      </c>
      <c r="I26" s="2" t="str">
        <f>IF(BD!K19="","",BD!K19)</f>
        <v>No Aplica</v>
      </c>
    </row>
    <row r="27" spans="1:9" x14ac:dyDescent="0.35">
      <c r="A27" s="3" t="str">
        <f>IF(BD!B20="","",BD!B20)</f>
        <v>EPiC</v>
      </c>
      <c r="B27" s="3" t="str">
        <f>IF(BD!C20="","",BD!C20)</f>
        <v>Concrete and plaster products</v>
      </c>
      <c r="C27" s="3" t="str">
        <f>IF(BD!D20="","",BD!D20)</f>
        <v>Concrete</v>
      </c>
      <c r="D27" s="3" t="str">
        <f>IF(BD!E20="","",BD!E20)</f>
        <v>Concreto_Concrete 25 MPa - 30% fly ash</v>
      </c>
      <c r="E27" s="25"/>
      <c r="F27" s="25"/>
      <c r="G27" s="2" t="str">
        <f>IF(BD!F20="","",BD!F20)</f>
        <v>m³</v>
      </c>
      <c r="H27" s="2" t="str">
        <f>IF(BD!L20="","",BD!L20)</f>
        <v>-</v>
      </c>
      <c r="I27" s="2" t="str">
        <f>IF(BD!K20="","",BD!K20)</f>
        <v>No Aplica</v>
      </c>
    </row>
    <row r="28" spans="1:9" x14ac:dyDescent="0.35">
      <c r="A28" s="3" t="str">
        <f>IF(BD!B21="","",BD!B21)</f>
        <v>EPiC</v>
      </c>
      <c r="B28" s="3" t="str">
        <f>IF(BD!C21="","",BD!C21)</f>
        <v>Concrete and plaster products</v>
      </c>
      <c r="C28" s="3" t="str">
        <f>IF(BD!D21="","",BD!D21)</f>
        <v>Concrete</v>
      </c>
      <c r="D28" s="3" t="str">
        <f>IF(BD!E21="","",BD!E21)</f>
        <v>Concreto_concrete 25 MPa - 30% GGBFS</v>
      </c>
      <c r="E28" s="25"/>
      <c r="F28" s="25"/>
      <c r="G28" s="2" t="str">
        <f>IF(BD!F21="","",BD!F21)</f>
        <v>m³</v>
      </c>
      <c r="H28" s="2" t="str">
        <f>IF(BD!L21="","",BD!L21)</f>
        <v>-</v>
      </c>
      <c r="I28" s="2" t="str">
        <f>IF(BD!K21="","",BD!K21)</f>
        <v>No Aplica</v>
      </c>
    </row>
    <row r="29" spans="1:9" x14ac:dyDescent="0.35">
      <c r="A29" s="3" t="str">
        <f>IF(BD!B22="","",BD!B22)</f>
        <v>EPiC</v>
      </c>
      <c r="B29" s="3" t="str">
        <f>IF(BD!C22="","",BD!C22)</f>
        <v>Concrete and plaster products</v>
      </c>
      <c r="C29" s="3" t="str">
        <f>IF(BD!D22="","",BD!D22)</f>
        <v>Concrete</v>
      </c>
      <c r="D29" s="3" t="str">
        <f>IF(BD!E22="","",BD!E22)</f>
        <v>Concreto_Concrete 32 MPa</v>
      </c>
      <c r="E29" s="25"/>
      <c r="F29" s="25"/>
      <c r="G29" s="2" t="str">
        <f>IF(BD!F22="","",BD!F22)</f>
        <v>m³</v>
      </c>
      <c r="H29" s="2" t="str">
        <f>IF(BD!L22="","",BD!L22)</f>
        <v>-</v>
      </c>
      <c r="I29" s="2" t="str">
        <f>IF(BD!K22="","",BD!K22)</f>
        <v>No Aplica</v>
      </c>
    </row>
    <row r="30" spans="1:9" x14ac:dyDescent="0.35">
      <c r="A30" s="3" t="str">
        <f>IF(BD!B23="","",BD!B23)</f>
        <v>EPiC</v>
      </c>
      <c r="B30" s="3" t="str">
        <f>IF(BD!C23="","",BD!C23)</f>
        <v>Concrete and plaster products</v>
      </c>
      <c r="C30" s="3" t="str">
        <f>IF(BD!D23="","",BD!D23)</f>
        <v>Concrete</v>
      </c>
      <c r="D30" s="3" t="str">
        <f>IF(BD!E23="","",BD!E23)</f>
        <v>Concreto_Concrete 32 MPa - 30% fly ash</v>
      </c>
      <c r="E30" s="25"/>
      <c r="F30" s="25"/>
      <c r="G30" s="2" t="str">
        <f>IF(BD!F23="","",BD!F23)</f>
        <v>m³</v>
      </c>
      <c r="H30" s="2" t="str">
        <f>IF(BD!L23="","",BD!L23)</f>
        <v>-</v>
      </c>
      <c r="I30" s="2" t="str">
        <f>IF(BD!K23="","",BD!K23)</f>
        <v>No Aplica</v>
      </c>
    </row>
    <row r="31" spans="1:9" x14ac:dyDescent="0.35">
      <c r="A31" s="3" t="str">
        <f>IF(BD!B24="","",BD!B24)</f>
        <v>EPiC</v>
      </c>
      <c r="B31" s="3" t="str">
        <f>IF(BD!C24="","",BD!C24)</f>
        <v>Concrete and plaster products</v>
      </c>
      <c r="C31" s="3" t="str">
        <f>IF(BD!D24="","",BD!D24)</f>
        <v>Concrete</v>
      </c>
      <c r="D31" s="3" t="str">
        <f>IF(BD!E24="","",BD!E24)</f>
        <v>Concreto_Concrete 32 MPa - 30% GGBFS</v>
      </c>
      <c r="E31" s="25"/>
      <c r="F31" s="25"/>
      <c r="G31" s="2" t="str">
        <f>IF(BD!F24="","",BD!F24)</f>
        <v>m³</v>
      </c>
      <c r="H31" s="2" t="str">
        <f>IF(BD!L24="","",BD!L24)</f>
        <v>-</v>
      </c>
      <c r="I31" s="2" t="str">
        <f>IF(BD!K24="","",BD!K24)</f>
        <v>No Aplica</v>
      </c>
    </row>
    <row r="32" spans="1:9" x14ac:dyDescent="0.35">
      <c r="A32" s="3" t="str">
        <f>IF(BD!B25="","",BD!B25)</f>
        <v>EPiC</v>
      </c>
      <c r="B32" s="3" t="str">
        <f>IF(BD!C25="","",BD!C25)</f>
        <v>Concrete and plaster products</v>
      </c>
      <c r="C32" s="3" t="str">
        <f>IF(BD!D25="","",BD!D25)</f>
        <v>Concrete</v>
      </c>
      <c r="D32" s="3" t="str">
        <f>IF(BD!E25="","",BD!E25)</f>
        <v>Concreto_Concrete 40 MPa</v>
      </c>
      <c r="E32" s="25"/>
      <c r="F32" s="25"/>
      <c r="G32" s="2" t="str">
        <f>IF(BD!F25="","",BD!F25)</f>
        <v>m³</v>
      </c>
      <c r="H32" s="2" t="str">
        <f>IF(BD!L25="","",BD!L25)</f>
        <v>-</v>
      </c>
      <c r="I32" s="2" t="str">
        <f>IF(BD!K25="","",BD!K25)</f>
        <v>No Aplica</v>
      </c>
    </row>
    <row r="33" spans="1:9" x14ac:dyDescent="0.35">
      <c r="A33" s="3" t="str">
        <f>IF(BD!B26="","",BD!B26)</f>
        <v>EPiC</v>
      </c>
      <c r="B33" s="3" t="str">
        <f>IF(BD!C26="","",BD!C26)</f>
        <v>Concrete and plaster products</v>
      </c>
      <c r="C33" s="3" t="str">
        <f>IF(BD!D26="","",BD!D26)</f>
        <v>Concrete</v>
      </c>
      <c r="D33" s="3" t="str">
        <f>IF(BD!E26="","",BD!E26)</f>
        <v>Concreto_Concrete 40 MPa - 30% fly ash</v>
      </c>
      <c r="E33" s="25"/>
      <c r="F33" s="25"/>
      <c r="G33" s="2" t="str">
        <f>IF(BD!F26="","",BD!F26)</f>
        <v>m³</v>
      </c>
      <c r="H33" s="2" t="str">
        <f>IF(BD!L26="","",BD!L26)</f>
        <v>-</v>
      </c>
      <c r="I33" s="2" t="str">
        <f>IF(BD!K26="","",BD!K26)</f>
        <v>No Aplica</v>
      </c>
    </row>
    <row r="34" spans="1:9" x14ac:dyDescent="0.35">
      <c r="A34" s="3" t="str">
        <f>IF(BD!B27="","",BD!B27)</f>
        <v>EPiC</v>
      </c>
      <c r="B34" s="3" t="str">
        <f>IF(BD!C27="","",BD!C27)</f>
        <v>Concrete and plaster products</v>
      </c>
      <c r="C34" s="3" t="str">
        <f>IF(BD!D27="","",BD!D27)</f>
        <v>Concrete</v>
      </c>
      <c r="D34" s="3" t="str">
        <f>IF(BD!E27="","",BD!E27)</f>
        <v>Concreto_Concrete 40 MPa - 30% GGBFS</v>
      </c>
      <c r="E34" s="25"/>
      <c r="F34" s="25"/>
      <c r="G34" s="2" t="str">
        <f>IF(BD!F27="","",BD!F27)</f>
        <v>m³</v>
      </c>
      <c r="H34" s="2" t="str">
        <f>IF(BD!L27="","",BD!L27)</f>
        <v>-</v>
      </c>
      <c r="I34" s="2" t="str">
        <f>IF(BD!K27="","",BD!K27)</f>
        <v>No Aplica</v>
      </c>
    </row>
    <row r="35" spans="1:9" x14ac:dyDescent="0.35">
      <c r="A35" s="3" t="str">
        <f>IF(BD!B28="","",BD!B28)</f>
        <v>EPiC</v>
      </c>
      <c r="B35" s="3" t="str">
        <f>IF(BD!C28="","",BD!C28)</f>
        <v>Concrete and plaster products</v>
      </c>
      <c r="C35" s="3" t="str">
        <f>IF(BD!D28="","",BD!D28)</f>
        <v>Concrete</v>
      </c>
      <c r="D35" s="3" t="str">
        <f>IF(BD!E28="","",BD!E28)</f>
        <v>Concreto_Concrete 50 MPa</v>
      </c>
      <c r="E35" s="25"/>
      <c r="F35" s="25"/>
      <c r="G35" s="2" t="str">
        <f>IF(BD!F28="","",BD!F28)</f>
        <v>m³</v>
      </c>
      <c r="H35" s="2" t="str">
        <f>IF(BD!L28="","",BD!L28)</f>
        <v>-</v>
      </c>
      <c r="I35" s="2" t="str">
        <f>IF(BD!K28="","",BD!K28)</f>
        <v>No Aplica</v>
      </c>
    </row>
    <row r="36" spans="1:9" x14ac:dyDescent="0.35">
      <c r="A36" s="3" t="str">
        <f>IF(BD!B29="","",BD!B29)</f>
        <v>EPiC</v>
      </c>
      <c r="B36" s="3" t="str">
        <f>IF(BD!C29="","",BD!C29)</f>
        <v>Concrete and plaster products</v>
      </c>
      <c r="C36" s="3" t="str">
        <f>IF(BD!D29="","",BD!D29)</f>
        <v>Concrete</v>
      </c>
      <c r="D36" s="3" t="str">
        <f>IF(BD!E29="","",BD!E29)</f>
        <v>Concreto_Concrete 50 MPa - 30% fly ash</v>
      </c>
      <c r="E36" s="25"/>
      <c r="F36" s="25"/>
      <c r="G36" s="2" t="str">
        <f>IF(BD!F29="","",BD!F29)</f>
        <v>m³</v>
      </c>
      <c r="H36" s="2" t="str">
        <f>IF(BD!L29="","",BD!L29)</f>
        <v>-</v>
      </c>
      <c r="I36" s="2" t="str">
        <f>IF(BD!K29="","",BD!K29)</f>
        <v>No Aplica</v>
      </c>
    </row>
    <row r="37" spans="1:9" x14ac:dyDescent="0.35">
      <c r="A37" s="3" t="str">
        <f>IF(BD!B30="","",BD!B30)</f>
        <v>EPiC</v>
      </c>
      <c r="B37" s="3" t="str">
        <f>IF(BD!C30="","",BD!C30)</f>
        <v>Concrete and plaster products</v>
      </c>
      <c r="C37" s="3" t="str">
        <f>IF(BD!D30="","",BD!D30)</f>
        <v>Concrete</v>
      </c>
      <c r="D37" s="3" t="str">
        <f>IF(BD!E30="","",BD!E30)</f>
        <v>Concreto_Concrete 50 MPa - 30% GGBFS</v>
      </c>
      <c r="E37" s="25"/>
      <c r="F37" s="25"/>
      <c r="G37" s="2" t="str">
        <f>IF(BD!F30="","",BD!F30)</f>
        <v>m³</v>
      </c>
      <c r="H37" s="2" t="str">
        <f>IF(BD!L30="","",BD!L30)</f>
        <v>-</v>
      </c>
      <c r="I37" s="2" t="str">
        <f>IF(BD!K30="","",BD!K30)</f>
        <v>No Aplica</v>
      </c>
    </row>
    <row r="38" spans="1:9" x14ac:dyDescent="0.35">
      <c r="A38" s="3" t="str">
        <f>IF(BD!B31="","",BD!B31)</f>
        <v>EPiC</v>
      </c>
      <c r="B38" s="3" t="str">
        <f>IF(BD!C31="","",BD!C31)</f>
        <v>Concrete and plaster products</v>
      </c>
      <c r="C38" s="3" t="str">
        <f>IF(BD!D31="","",BD!D31)</f>
        <v>Fibre cement</v>
      </c>
      <c r="D38" s="3" t="str">
        <f>IF(BD!E31="","",BD!E31)</f>
        <v>Panel de fibrocemento_FC weatherboard - 150 × 16 mm - per m² wall</v>
      </c>
      <c r="E38" s="25"/>
      <c r="F38" s="25"/>
      <c r="G38" s="2" t="str">
        <f>IF(BD!F31="","",BD!F31)</f>
        <v>m²</v>
      </c>
      <c r="H38" s="2" t="str">
        <f>IF(BD!L31="","",BD!L31)</f>
        <v>-</v>
      </c>
      <c r="I38" s="2" t="str">
        <f>IF(BD!K31="","",BD!K31)</f>
        <v>No Aplica</v>
      </c>
    </row>
    <row r="39" spans="1:9" x14ac:dyDescent="0.35">
      <c r="A39" s="3" t="str">
        <f>IF(BD!B32="","",BD!B32)</f>
        <v>EPiC</v>
      </c>
      <c r="B39" s="3" t="str">
        <f>IF(BD!C32="","",BD!C32)</f>
        <v>Concrete and plaster products</v>
      </c>
      <c r="C39" s="3" t="str">
        <f>IF(BD!D32="","",BD!D32)</f>
        <v>Fibre cement</v>
      </c>
      <c r="D39" s="3" t="str">
        <f>IF(BD!E32="","",BD!E32)</f>
        <v>Panel de fibrocemento_FC weatherboard - 180 × 16 mm - per m² wall</v>
      </c>
      <c r="E39" s="25"/>
      <c r="F39" s="25"/>
      <c r="G39" s="2" t="str">
        <f>IF(BD!F32="","",BD!F32)</f>
        <v>m²</v>
      </c>
      <c r="H39" s="2" t="str">
        <f>IF(BD!L32="","",BD!L32)</f>
        <v>-</v>
      </c>
      <c r="I39" s="2" t="str">
        <f>IF(BD!K32="","",BD!K32)</f>
        <v>No Aplica</v>
      </c>
    </row>
    <row r="40" spans="1:9" x14ac:dyDescent="0.35">
      <c r="A40" s="3" t="str">
        <f>IF(BD!B33="","",BD!B33)</f>
        <v>EPiC</v>
      </c>
      <c r="B40" s="3" t="str">
        <f>IF(BD!C33="","",BD!C33)</f>
        <v>Concrete and plaster products</v>
      </c>
      <c r="C40" s="3" t="str">
        <f>IF(BD!D33="","",BD!D33)</f>
        <v>Fibre cement</v>
      </c>
      <c r="D40" s="3" t="str">
        <f>IF(BD!E33="","",BD!E33)</f>
        <v>Panel de fibrocemento_FC weatherboard - 205 × 7.5 mm - per m² wall</v>
      </c>
      <c r="E40" s="25"/>
      <c r="F40" s="25"/>
      <c r="G40" s="2" t="str">
        <f>IF(BD!F33="","",BD!F33)</f>
        <v>m²</v>
      </c>
      <c r="H40" s="2" t="str">
        <f>IF(BD!L33="","",BD!L33)</f>
        <v>-</v>
      </c>
      <c r="I40" s="2" t="str">
        <f>IF(BD!K33="","",BD!K33)</f>
        <v>No Aplica</v>
      </c>
    </row>
    <row r="41" spans="1:9" x14ac:dyDescent="0.35">
      <c r="A41" s="3" t="str">
        <f>IF(BD!B34="","",BD!B34)</f>
        <v>EPiC</v>
      </c>
      <c r="B41" s="3" t="str">
        <f>IF(BD!C34="","",BD!C34)</f>
        <v>Concrete and plaster products</v>
      </c>
      <c r="C41" s="3" t="str">
        <f>IF(BD!D34="","",BD!D34)</f>
        <v>Fibre cement</v>
      </c>
      <c r="D41" s="3" t="str">
        <f>IF(BD!E34="","",BD!E34)</f>
        <v>Panel de fibrocemento_FC weatherboard - 230 × 7.5 mm - per m² wall</v>
      </c>
      <c r="E41" s="25"/>
      <c r="F41" s="25"/>
      <c r="G41" s="2" t="str">
        <f>IF(BD!F34="","",BD!F34)</f>
        <v>m²</v>
      </c>
      <c r="H41" s="2" t="str">
        <f>IF(BD!L34="","",BD!L34)</f>
        <v>-</v>
      </c>
      <c r="I41" s="2" t="str">
        <f>IF(BD!K34="","",BD!K34)</f>
        <v>No Aplica</v>
      </c>
    </row>
    <row r="42" spans="1:9" x14ac:dyDescent="0.35">
      <c r="A42" s="3" t="str">
        <f>IF(BD!B35="","",BD!B35)</f>
        <v>EPiC</v>
      </c>
      <c r="B42" s="3" t="str">
        <f>IF(BD!C35="","",BD!C35)</f>
        <v>Concrete and plaster products</v>
      </c>
      <c r="C42" s="3" t="str">
        <f>IF(BD!D35="","",BD!D35)</f>
        <v>Fibre cement</v>
      </c>
      <c r="D42" s="3" t="str">
        <f>IF(BD!E35="","",BD!E35)</f>
        <v>Panel de fibrocemento_FC weatherboard - 300 × 7.5 mm - per m² wall</v>
      </c>
      <c r="E42" s="25"/>
      <c r="F42" s="25"/>
      <c r="G42" s="2" t="str">
        <f>IF(BD!F35="","",BD!F35)</f>
        <v>m²</v>
      </c>
      <c r="H42" s="2" t="str">
        <f>IF(BD!L35="","",BD!L35)</f>
        <v>-</v>
      </c>
      <c r="I42" s="2" t="str">
        <f>IF(BD!K35="","",BD!K35)</f>
        <v>No Aplica</v>
      </c>
    </row>
    <row r="43" spans="1:9" x14ac:dyDescent="0.35">
      <c r="A43" s="3" t="str">
        <f>IF(BD!B36="","",BD!B36)</f>
        <v>EPiC</v>
      </c>
      <c r="B43" s="3" t="str">
        <f>IF(BD!C36="","",BD!C36)</f>
        <v>Concrete and plaster products</v>
      </c>
      <c r="C43" s="3" t="str">
        <f>IF(BD!D36="","",BD!D36)</f>
        <v>Fibre cement</v>
      </c>
      <c r="D43" s="3" t="str">
        <f>IF(BD!E36="","",BD!E36)</f>
        <v>Panel de fibrocemento_Fibre cement sheet</v>
      </c>
      <c r="E43" s="25"/>
      <c r="F43" s="25"/>
      <c r="G43" s="2" t="str">
        <f>IF(BD!F36="","",BD!F36)</f>
        <v>kg</v>
      </c>
      <c r="H43" s="2" t="str">
        <f>IF(BD!L36="","",BD!L36)</f>
        <v>-</v>
      </c>
      <c r="I43" s="2" t="str">
        <f>IF(BD!K36="","",BD!K36)</f>
        <v>No Aplica</v>
      </c>
    </row>
    <row r="44" spans="1:9" x14ac:dyDescent="0.35">
      <c r="A44" s="3" t="str">
        <f>IF(BD!B37="","",BD!B37)</f>
        <v>EPiC</v>
      </c>
      <c r="B44" s="3" t="str">
        <f>IF(BD!C37="","",BD!C37)</f>
        <v>Concrete and plaster products</v>
      </c>
      <c r="C44" s="3" t="str">
        <f>IF(BD!D37="","",BD!D37)</f>
        <v>Fibre cement</v>
      </c>
      <c r="D44" s="3" t="str">
        <f>IF(BD!E37="","",BD!E37)</f>
        <v>Panel de fibrocemento_Fibre cement sheet - 4.5 mm</v>
      </c>
      <c r="E44" s="25"/>
      <c r="F44" s="25"/>
      <c r="G44" s="2" t="str">
        <f>IF(BD!F37="","",BD!F37)</f>
        <v>m²</v>
      </c>
      <c r="H44" s="2" t="str">
        <f>IF(BD!L37="","",BD!L37)</f>
        <v>-</v>
      </c>
      <c r="I44" s="2" t="str">
        <f>IF(BD!K37="","",BD!K37)</f>
        <v>No Aplica</v>
      </c>
    </row>
    <row r="45" spans="1:9" x14ac:dyDescent="0.35">
      <c r="A45" s="3" t="str">
        <f>IF(BD!B38="","",BD!B38)</f>
        <v>EPiC</v>
      </c>
      <c r="B45" s="3" t="str">
        <f>IF(BD!C38="","",BD!C38)</f>
        <v>Concrete and plaster products</v>
      </c>
      <c r="C45" s="3" t="str">
        <f>IF(BD!D38="","",BD!D38)</f>
        <v>Fibre cement</v>
      </c>
      <c r="D45" s="3" t="str">
        <f>IF(BD!E38="","",BD!E38)</f>
        <v>Panel de fibrocemento_Fibre cement sheet - 6 mm</v>
      </c>
      <c r="E45" s="25"/>
      <c r="F45" s="25"/>
      <c r="G45" s="2" t="str">
        <f>IF(BD!F38="","",BD!F38)</f>
        <v>m²</v>
      </c>
      <c r="H45" s="2" t="str">
        <f>IF(BD!L38="","",BD!L38)</f>
        <v>-</v>
      </c>
      <c r="I45" s="2" t="str">
        <f>IF(BD!K38="","",BD!K38)</f>
        <v>No Aplica</v>
      </c>
    </row>
    <row r="46" spans="1:9" x14ac:dyDescent="0.35">
      <c r="A46" s="3" t="str">
        <f>IF(BD!B39="","",BD!B39)</f>
        <v>EPiC</v>
      </c>
      <c r="B46" s="3" t="str">
        <f>IF(BD!C39="","",BD!C39)</f>
        <v>Concrete and plaster products</v>
      </c>
      <c r="C46" s="3" t="str">
        <f>IF(BD!D39="","",BD!D39)</f>
        <v>Fibre cement</v>
      </c>
      <c r="D46" s="3" t="str">
        <f>IF(BD!E39="","",BD!E39)</f>
        <v>Panel de fibrocemento_Fibre cement sheet - 7.5 mm</v>
      </c>
      <c r="E46" s="25"/>
      <c r="F46" s="25"/>
      <c r="G46" s="2" t="str">
        <f>IF(BD!F39="","",BD!F39)</f>
        <v>m²</v>
      </c>
      <c r="H46" s="2" t="str">
        <f>IF(BD!L39="","",BD!L39)</f>
        <v>-</v>
      </c>
      <c r="I46" s="2" t="str">
        <f>IF(BD!K39="","",BD!K39)</f>
        <v>No Aplica</v>
      </c>
    </row>
    <row r="47" spans="1:9" x14ac:dyDescent="0.35">
      <c r="A47" s="3" t="str">
        <f>IF(BD!B40="","",BD!B40)</f>
        <v>EPiC</v>
      </c>
      <c r="B47" s="3" t="str">
        <f>IF(BD!C40="","",BD!C40)</f>
        <v>Concrete and plaster products</v>
      </c>
      <c r="C47" s="3" t="str">
        <f>IF(BD!D40="","",BD!D40)</f>
        <v>Fibre cement</v>
      </c>
      <c r="D47" s="3" t="str">
        <f>IF(BD!E40="","",BD!E40)</f>
        <v>Panel de fibrocemento_Fibre cement_Fibre cement sheet - 18 mm</v>
      </c>
      <c r="E47" s="25"/>
      <c r="F47" s="25"/>
      <c r="G47" s="2" t="str">
        <f>IF(BD!F40="","",BD!F40)</f>
        <v>m²</v>
      </c>
      <c r="H47" s="2" t="str">
        <f>IF(BD!L40="","",BD!L40)</f>
        <v>-</v>
      </c>
      <c r="I47" s="2" t="str">
        <f>IF(BD!K40="","",BD!K40)</f>
        <v>No Aplica</v>
      </c>
    </row>
    <row r="48" spans="1:9" x14ac:dyDescent="0.35">
      <c r="A48" s="3" t="str">
        <f>IF(BD!B41="","",BD!B41)</f>
        <v>EPiC</v>
      </c>
      <c r="B48" s="3" t="str">
        <f>IF(BD!C41="","",BD!C41)</f>
        <v>Concrete and plaster products</v>
      </c>
      <c r="C48" s="3" t="str">
        <f>IF(BD!D41="","",BD!D41)</f>
        <v>Fibre cement</v>
      </c>
      <c r="D48" s="3" t="str">
        <f>IF(BD!E41="","",BD!E41)</f>
        <v>Panel de fibrocemento_Fibre cement_Fibre cement sheet - 24 mm</v>
      </c>
      <c r="E48" s="25"/>
      <c r="F48" s="25"/>
      <c r="G48" s="2" t="str">
        <f>IF(BD!F41="","",BD!F41)</f>
        <v>m²</v>
      </c>
      <c r="H48" s="2" t="str">
        <f>IF(BD!L41="","",BD!L41)</f>
        <v>-</v>
      </c>
      <c r="I48" s="2" t="str">
        <f>IF(BD!K41="","",BD!K41)</f>
        <v>No Aplica</v>
      </c>
    </row>
    <row r="49" spans="1:9" x14ac:dyDescent="0.35">
      <c r="A49" s="3" t="str">
        <f>IF(BD!B42="","",BD!B42)</f>
        <v>EPiC</v>
      </c>
      <c r="B49" s="3" t="str">
        <f>IF(BD!C42="","",BD!C42)</f>
        <v>Concrete and plaster products</v>
      </c>
      <c r="C49" s="3" t="str">
        <f>IF(BD!D42="","",BD!D42)</f>
        <v>Fibre cement</v>
      </c>
      <c r="D49" s="3" t="str">
        <f>IF(BD!E42="","",BD!E42)</f>
        <v>Panel de fibrocemento_Fibre cement weatherboard</v>
      </c>
      <c r="E49" s="25"/>
      <c r="F49" s="25"/>
      <c r="G49" s="2" t="str">
        <f>IF(BD!F42="","",BD!F42)</f>
        <v>kg</v>
      </c>
      <c r="H49" s="2" t="str">
        <f>IF(BD!L42="","",BD!L42)</f>
        <v>-</v>
      </c>
      <c r="I49" s="2" t="str">
        <f>IF(BD!K42="","",BD!K42)</f>
        <v>No Aplica</v>
      </c>
    </row>
    <row r="50" spans="1:9" x14ac:dyDescent="0.35">
      <c r="A50" s="3" t="str">
        <f>IF(BD!B43="","",BD!B43)</f>
        <v>EPiC</v>
      </c>
      <c r="B50" s="3" t="str">
        <f>IF(BD!C43="","",BD!C43)</f>
        <v>Concrete and plaster products</v>
      </c>
      <c r="C50" s="3" t="str">
        <f>IF(BD!D43="","",BD!D43)</f>
        <v>Plaster</v>
      </c>
      <c r="D50" s="3" t="str">
        <f>IF(BD!E43="","",BD!E43)</f>
        <v>Yeso_Gypsum plaster</v>
      </c>
      <c r="E50" s="25"/>
      <c r="F50" s="25"/>
      <c r="G50" s="2" t="str">
        <f>IF(BD!F43="","",BD!F43)</f>
        <v>kg</v>
      </c>
      <c r="H50" s="2" t="str">
        <f>IF(BD!L43="","",BD!L43)</f>
        <v>-</v>
      </c>
      <c r="I50" s="2" t="str">
        <f>IF(BD!K43="","",BD!K43)</f>
        <v>No Aplica</v>
      </c>
    </row>
    <row r="51" spans="1:9" x14ac:dyDescent="0.35">
      <c r="A51" s="3" t="str">
        <f>IF(BD!B44="","",BD!B44)</f>
        <v>EPiC</v>
      </c>
      <c r="B51" s="3" t="str">
        <f>IF(BD!C44="","",BD!C44)</f>
        <v>Concrete and plaster products</v>
      </c>
      <c r="C51" s="3" t="str">
        <f>IF(BD!D44="","",BD!D44)</f>
        <v>Plaster</v>
      </c>
      <c r="D51" s="3" t="str">
        <f>IF(BD!E44="","",BD!E44)</f>
        <v>Panel de yeso_Plasterboard - 10 mm</v>
      </c>
      <c r="E51" s="25"/>
      <c r="F51" s="25"/>
      <c r="G51" s="2" t="str">
        <f>IF(BD!F44="","",BD!F44)</f>
        <v>m²</v>
      </c>
      <c r="H51" s="2" t="str">
        <f>IF(BD!L44="","",BD!L44)</f>
        <v>-</v>
      </c>
      <c r="I51" s="2" t="str">
        <f>IF(BD!K44="","",BD!K44)</f>
        <v>No Aplica</v>
      </c>
    </row>
    <row r="52" spans="1:9" x14ac:dyDescent="0.35">
      <c r="A52" s="3" t="str">
        <f>IF(BD!B45="","",BD!B45)</f>
        <v>EPiC</v>
      </c>
      <c r="B52" s="3" t="str">
        <f>IF(BD!C45="","",BD!C45)</f>
        <v>Concrete and plaster products</v>
      </c>
      <c r="C52" s="3" t="str">
        <f>IF(BD!D45="","",BD!D45)</f>
        <v>Plaster</v>
      </c>
      <c r="D52" s="3" t="str">
        <f>IF(BD!E45="","",BD!E45)</f>
        <v>Panel de yeso_Plasterboard - 13 mm</v>
      </c>
      <c r="E52" s="25"/>
      <c r="F52" s="25"/>
      <c r="G52" s="2" t="str">
        <f>IF(BD!F45="","",BD!F45)</f>
        <v>m²</v>
      </c>
      <c r="H52" s="2" t="str">
        <f>IF(BD!L45="","",BD!L45)</f>
        <v>-</v>
      </c>
      <c r="I52" s="2" t="str">
        <f>IF(BD!K45="","",BD!K45)</f>
        <v>No Aplica</v>
      </c>
    </row>
    <row r="53" spans="1:9" x14ac:dyDescent="0.35">
      <c r="A53" s="3" t="str">
        <f>IF(BD!B46="","",BD!B46)</f>
        <v>EPiC</v>
      </c>
      <c r="B53" s="3" t="str">
        <f>IF(BD!C46="","",BD!C46)</f>
        <v>Concrete and plaster products</v>
      </c>
      <c r="C53" s="3" t="str">
        <f>IF(BD!D46="","",BD!D46)</f>
        <v>Tiles</v>
      </c>
      <c r="D53" s="3" t="str">
        <f>IF(BD!E46="","",BD!E46)</f>
        <v>Teja de concreto_Concrete roof tile</v>
      </c>
      <c r="E53" s="25"/>
      <c r="F53" s="25"/>
      <c r="G53" s="2" t="str">
        <f>IF(BD!F46="","",BD!F46)</f>
        <v>kg</v>
      </c>
      <c r="H53" s="2" t="str">
        <f>IF(BD!L46="","",BD!L46)</f>
        <v>-</v>
      </c>
      <c r="I53" s="2" t="str">
        <f>IF(BD!K46="","",BD!K46)</f>
        <v>No Aplica</v>
      </c>
    </row>
    <row r="54" spans="1:9" x14ac:dyDescent="0.35">
      <c r="A54" s="3" t="str">
        <f>IF(BD!B47="","",BD!B47)</f>
        <v>EPiC</v>
      </c>
      <c r="B54" s="3" t="str">
        <f>IF(BD!C47="","",BD!C47)</f>
        <v>Glass</v>
      </c>
      <c r="C54" s="3" t="str">
        <f>IF(BD!D47="","",BD!D47)</f>
        <v>Flat glass</v>
      </c>
      <c r="D54" s="3" t="str">
        <f>IF(BD!E47="","",BD!E47)</f>
        <v>Cristal plano_Double glazing - flat glass</v>
      </c>
      <c r="E54" s="25"/>
      <c r="F54" s="25"/>
      <c r="G54" s="2" t="str">
        <f>IF(BD!F47="","",BD!F47)</f>
        <v>m²</v>
      </c>
      <c r="H54" s="2" t="str">
        <f>IF(BD!L47="","",BD!L47)</f>
        <v>-</v>
      </c>
      <c r="I54" s="2" t="str">
        <f>IF(BD!K47="","",BD!K47)</f>
        <v>No Aplica</v>
      </c>
    </row>
    <row r="55" spans="1:9" x14ac:dyDescent="0.35">
      <c r="A55" s="3" t="str">
        <f>IF(BD!B48="","",BD!B48)</f>
        <v>EPiC</v>
      </c>
      <c r="B55" s="3" t="str">
        <f>IF(BD!C48="","",BD!C48)</f>
        <v>Glass</v>
      </c>
      <c r="C55" s="3" t="str">
        <f>IF(BD!D48="","",BD!D48)</f>
        <v>Flat glass</v>
      </c>
      <c r="D55" s="3" t="str">
        <f>IF(BD!E48="","",BD!E48)</f>
        <v>Cristal plano_Double glazing - flat glass; 4:12:4</v>
      </c>
      <c r="E55" s="25"/>
      <c r="F55" s="25"/>
      <c r="G55" s="2" t="str">
        <f>IF(BD!F48="","",BD!F48)</f>
        <v>m²</v>
      </c>
      <c r="H55" s="2" t="str">
        <f>IF(BD!L48="","",BD!L48)</f>
        <v>-</v>
      </c>
      <c r="I55" s="2" t="str">
        <f>IF(BD!K48="","",BD!K48)</f>
        <v>No Aplica</v>
      </c>
    </row>
    <row r="56" spans="1:9" x14ac:dyDescent="0.35">
      <c r="A56" s="3" t="str">
        <f>IF(BD!B49="","",BD!B49)</f>
        <v>EPiC</v>
      </c>
      <c r="B56" s="3" t="str">
        <f>IF(BD!C49="","",BD!C49)</f>
        <v>Glass</v>
      </c>
      <c r="C56" s="3" t="str">
        <f>IF(BD!D49="","",BD!D49)</f>
        <v>Flat glass</v>
      </c>
      <c r="D56" s="3" t="str">
        <f>IF(BD!E49="","",BD!E49)</f>
        <v>Cristal plano_Double glazing - flat glass; 6:6:6</v>
      </c>
      <c r="E56" s="25"/>
      <c r="F56" s="25"/>
      <c r="G56" s="2" t="str">
        <f>IF(BD!F49="","",BD!F49)</f>
        <v>m²</v>
      </c>
      <c r="H56" s="2" t="str">
        <f>IF(BD!L49="","",BD!L49)</f>
        <v>-</v>
      </c>
      <c r="I56" s="2" t="str">
        <f>IF(BD!K49="","",BD!K49)</f>
        <v>No Aplica</v>
      </c>
    </row>
    <row r="57" spans="1:9" x14ac:dyDescent="0.35">
      <c r="A57" s="3" t="str">
        <f>IF(BD!B50="","",BD!B50)</f>
        <v>EPiC</v>
      </c>
      <c r="B57" s="3" t="str">
        <f>IF(BD!C50="","",BD!C50)</f>
        <v>Glass</v>
      </c>
      <c r="C57" s="3" t="str">
        <f>IF(BD!D50="","",BD!D50)</f>
        <v>Flat glass</v>
      </c>
      <c r="D57" s="3" t="str">
        <f>IF(BD!E50="","",BD!E50)</f>
        <v>Cristal plano_Double glazing - flat glass; 6:12:6</v>
      </c>
      <c r="E57" s="25"/>
      <c r="F57" s="25"/>
      <c r="G57" s="2" t="str">
        <f>IF(BD!F50="","",BD!F50)</f>
        <v>m²</v>
      </c>
      <c r="H57" s="2" t="str">
        <f>IF(BD!L50="","",BD!L50)</f>
        <v>-</v>
      </c>
      <c r="I57" s="2" t="str">
        <f>IF(BD!K50="","",BD!K50)</f>
        <v>No Aplica</v>
      </c>
    </row>
    <row r="58" spans="1:9" x14ac:dyDescent="0.35">
      <c r="A58" s="3" t="str">
        <f>IF(BD!B51="","",BD!B51)</f>
        <v>EPiC</v>
      </c>
      <c r="B58" s="3" t="str">
        <f>IF(BD!C51="","",BD!C51)</f>
        <v>Glass</v>
      </c>
      <c r="C58" s="3" t="str">
        <f>IF(BD!D51="","",BD!D51)</f>
        <v>Flat glass</v>
      </c>
      <c r="D58" s="3" t="str">
        <f>IF(BD!E51="","",BD!E51)</f>
        <v>Cristal plano_Flat glass</v>
      </c>
      <c r="E58" s="25"/>
      <c r="F58" s="25"/>
      <c r="G58" s="2" t="str">
        <f>IF(BD!F51="","",BD!F51)</f>
        <v>kg</v>
      </c>
      <c r="H58" s="2" t="str">
        <f>IF(BD!L51="","",BD!L51)</f>
        <v>-</v>
      </c>
      <c r="I58" s="2" t="str">
        <f>IF(BD!K51="","",BD!K51)</f>
        <v>No Aplica</v>
      </c>
    </row>
    <row r="59" spans="1:9" x14ac:dyDescent="0.35">
      <c r="A59" s="3" t="str">
        <f>IF(BD!B52="","",BD!B52)</f>
        <v>EPiC</v>
      </c>
      <c r="B59" s="3" t="str">
        <f>IF(BD!C52="","",BD!C52)</f>
        <v>Glass</v>
      </c>
      <c r="C59" s="3" t="str">
        <f>IF(BD!D52="","",BD!D52)</f>
        <v>Flat glass</v>
      </c>
      <c r="D59" s="3" t="str">
        <f>IF(BD!E52="","",BD!E52)</f>
        <v>Cristal plano_Flat glass sheet - 3 mm</v>
      </c>
      <c r="E59" s="25"/>
      <c r="F59" s="25"/>
      <c r="G59" s="2" t="str">
        <f>IF(BD!F52="","",BD!F52)</f>
        <v>m²</v>
      </c>
      <c r="H59" s="2" t="str">
        <f>IF(BD!L52="","",BD!L52)</f>
        <v>-</v>
      </c>
      <c r="I59" s="2" t="str">
        <f>IF(BD!K52="","",BD!K52)</f>
        <v>No Aplica</v>
      </c>
    </row>
    <row r="60" spans="1:9" x14ac:dyDescent="0.35">
      <c r="A60" s="3" t="str">
        <f>IF(BD!B53="","",BD!B53)</f>
        <v>EPiC</v>
      </c>
      <c r="B60" s="3" t="str">
        <f>IF(BD!C53="","",BD!C53)</f>
        <v>Glass</v>
      </c>
      <c r="C60" s="3" t="str">
        <f>IF(BD!D53="","",BD!D53)</f>
        <v>Flat glass</v>
      </c>
      <c r="D60" s="3" t="str">
        <f>IF(BD!E53="","",BD!E53)</f>
        <v>Cristal plano_Flat glass sheet - 4 mm</v>
      </c>
      <c r="E60" s="25"/>
      <c r="F60" s="25"/>
      <c r="G60" s="2" t="str">
        <f>IF(BD!F53="","",BD!F53)</f>
        <v>m²</v>
      </c>
      <c r="H60" s="2" t="str">
        <f>IF(BD!L53="","",BD!L53)</f>
        <v>-</v>
      </c>
      <c r="I60" s="2" t="str">
        <f>IF(BD!K53="","",BD!K53)</f>
        <v>No Aplica</v>
      </c>
    </row>
    <row r="61" spans="1:9" x14ac:dyDescent="0.35">
      <c r="A61" s="3" t="str">
        <f>IF(BD!B54="","",BD!B54)</f>
        <v>EPiC</v>
      </c>
      <c r="B61" s="3" t="str">
        <f>IF(BD!C54="","",BD!C54)</f>
        <v>Glass</v>
      </c>
      <c r="C61" s="3" t="str">
        <f>IF(BD!D54="","",BD!D54)</f>
        <v>Flat glass</v>
      </c>
      <c r="D61" s="3" t="str">
        <f>IF(BD!E54="","",BD!E54)</f>
        <v>Cristal plano_Flat glass sheet - 5 mm</v>
      </c>
      <c r="E61" s="25"/>
      <c r="F61" s="25"/>
      <c r="G61" s="2" t="str">
        <f>IF(BD!F54="","",BD!F54)</f>
        <v>m²</v>
      </c>
      <c r="H61" s="2" t="str">
        <f>IF(BD!L54="","",BD!L54)</f>
        <v>-</v>
      </c>
      <c r="I61" s="2" t="str">
        <f>IF(BD!K54="","",BD!K54)</f>
        <v>No Aplica</v>
      </c>
    </row>
    <row r="62" spans="1:9" x14ac:dyDescent="0.35">
      <c r="A62" s="3" t="str">
        <f>IF(BD!B55="","",BD!B55)</f>
        <v>EPiC</v>
      </c>
      <c r="B62" s="3" t="str">
        <f>IF(BD!C55="","",BD!C55)</f>
        <v>Glass</v>
      </c>
      <c r="C62" s="3" t="str">
        <f>IF(BD!D55="","",BD!D55)</f>
        <v>Flat glass</v>
      </c>
      <c r="D62" s="3" t="str">
        <f>IF(BD!E55="","",BD!E55)</f>
        <v>Cristal plano_Flat glass sheet - 6 mm</v>
      </c>
      <c r="E62" s="25"/>
      <c r="F62" s="25"/>
      <c r="G62" s="2" t="str">
        <f>IF(BD!F55="","",BD!F55)</f>
        <v>m²</v>
      </c>
      <c r="H62" s="2" t="str">
        <f>IF(BD!L55="","",BD!L55)</f>
        <v>-</v>
      </c>
      <c r="I62" s="2" t="str">
        <f>IF(BD!K55="","",BD!K55)</f>
        <v>No Aplica</v>
      </c>
    </row>
    <row r="63" spans="1:9" x14ac:dyDescent="0.35">
      <c r="A63" s="3" t="str">
        <f>IF(BD!B56="","",BD!B56)</f>
        <v>EPiC</v>
      </c>
      <c r="B63" s="3" t="str">
        <f>IF(BD!C56="","",BD!C56)</f>
        <v>Glass</v>
      </c>
      <c r="C63" s="3" t="str">
        <f>IF(BD!D56="","",BD!D56)</f>
        <v>Flat glass</v>
      </c>
      <c r="D63" s="3" t="str">
        <f>IF(BD!E56="","",BD!E56)</f>
        <v>Cristal plano_Flat glass sheet - 10 mm</v>
      </c>
      <c r="E63" s="25"/>
      <c r="F63" s="25"/>
      <c r="G63" s="2" t="str">
        <f>IF(BD!F56="","",BD!F56)</f>
        <v>m²</v>
      </c>
      <c r="H63" s="2" t="str">
        <f>IF(BD!L56="","",BD!L56)</f>
        <v>-</v>
      </c>
      <c r="I63" s="2" t="str">
        <f>IF(BD!K56="","",BD!K56)</f>
        <v>No Aplica</v>
      </c>
    </row>
    <row r="64" spans="1:9" x14ac:dyDescent="0.35">
      <c r="A64" s="3" t="str">
        <f>IF(BD!B57="","",BD!B57)</f>
        <v>EPiC</v>
      </c>
      <c r="B64" s="3" t="str">
        <f>IF(BD!C57="","",BD!C57)</f>
        <v>Glass</v>
      </c>
      <c r="C64" s="3" t="str">
        <f>IF(BD!D57="","",BD!D57)</f>
        <v>Flat glass</v>
      </c>
      <c r="D64" s="3" t="str">
        <f>IF(BD!E57="","",BD!E57)</f>
        <v>Cristal plano_Flat glass sheet - 12 mm</v>
      </c>
      <c r="E64" s="25"/>
      <c r="F64" s="25"/>
      <c r="G64" s="2" t="str">
        <f>IF(BD!F57="","",BD!F57)</f>
        <v>m²</v>
      </c>
      <c r="H64" s="2" t="str">
        <f>IF(BD!L57="","",BD!L57)</f>
        <v>-</v>
      </c>
      <c r="I64" s="2" t="str">
        <f>IF(BD!K57="","",BD!K57)</f>
        <v>No Aplica</v>
      </c>
    </row>
    <row r="65" spans="1:9" x14ac:dyDescent="0.35">
      <c r="A65" s="3" t="str">
        <f>IF(BD!B58="","",BD!B58)</f>
        <v>EPiC</v>
      </c>
      <c r="B65" s="3" t="str">
        <f>IF(BD!C58="","",BD!C58)</f>
        <v>Glass</v>
      </c>
      <c r="C65" s="3" t="str">
        <f>IF(BD!D58="","",BD!D58)</f>
        <v>Laminated glass</v>
      </c>
      <c r="D65" s="3" t="str">
        <f>IF(BD!E58="","",BD!E58)</f>
        <v>Cristal laminado_Laminated glass</v>
      </c>
      <c r="E65" s="25"/>
      <c r="F65" s="25"/>
      <c r="G65" s="2" t="str">
        <f>IF(BD!F58="","",BD!F58)</f>
        <v>kg</v>
      </c>
      <c r="H65" s="2" t="str">
        <f>IF(BD!L58="","",BD!L58)</f>
        <v>-</v>
      </c>
      <c r="I65" s="2" t="str">
        <f>IF(BD!K58="","",BD!K58)</f>
        <v>No Aplica</v>
      </c>
    </row>
    <row r="66" spans="1:9" x14ac:dyDescent="0.35">
      <c r="A66" s="3" t="str">
        <f>IF(BD!B59="","",BD!B59)</f>
        <v>EPiC</v>
      </c>
      <c r="B66" s="3" t="str">
        <f>IF(BD!C59="","",BD!C59)</f>
        <v>Glass</v>
      </c>
      <c r="C66" s="3" t="str">
        <f>IF(BD!D59="","",BD!D59)</f>
        <v>Laminated glass</v>
      </c>
      <c r="D66" s="3" t="str">
        <f>IF(BD!E59="","",BD!E59)</f>
        <v>Cristal laminado_Laminated glass sheet - 6.38 mm</v>
      </c>
      <c r="E66" s="25"/>
      <c r="F66" s="25"/>
      <c r="G66" s="2" t="str">
        <f>IF(BD!F59="","",BD!F59)</f>
        <v>m²</v>
      </c>
      <c r="H66" s="2" t="str">
        <f>IF(BD!L59="","",BD!L59)</f>
        <v>-</v>
      </c>
      <c r="I66" s="2" t="str">
        <f>IF(BD!K59="","",BD!K59)</f>
        <v>No Aplica</v>
      </c>
    </row>
    <row r="67" spans="1:9" x14ac:dyDescent="0.35">
      <c r="A67" s="3" t="str">
        <f>IF(BD!B60="","",BD!B60)</f>
        <v>EPiC</v>
      </c>
      <c r="B67" s="3" t="str">
        <f>IF(BD!C60="","",BD!C60)</f>
        <v>Glass</v>
      </c>
      <c r="C67" s="3" t="str">
        <f>IF(BD!D60="","",BD!D60)</f>
        <v>Laminated glass</v>
      </c>
      <c r="D67" s="3" t="str">
        <f>IF(BD!E60="","",BD!E60)</f>
        <v>Cristal laminado_Laminated glass sheet - 8.38 mm</v>
      </c>
      <c r="E67" s="25"/>
      <c r="F67" s="25"/>
      <c r="G67" s="2" t="str">
        <f>IF(BD!F60="","",BD!F60)</f>
        <v>m²</v>
      </c>
      <c r="H67" s="2" t="str">
        <f>IF(BD!L60="","",BD!L60)</f>
        <v>-</v>
      </c>
      <c r="I67" s="2" t="str">
        <f>IF(BD!K60="","",BD!K60)</f>
        <v>No Aplica</v>
      </c>
    </row>
    <row r="68" spans="1:9" x14ac:dyDescent="0.35">
      <c r="A68" s="3" t="str">
        <f>IF(BD!B61="","",BD!B61)</f>
        <v>EPiC</v>
      </c>
      <c r="B68" s="3" t="str">
        <f>IF(BD!C61="","",BD!C61)</f>
        <v>Glass</v>
      </c>
      <c r="C68" s="3" t="str">
        <f>IF(BD!D61="","",BD!D61)</f>
        <v>Laminated glass</v>
      </c>
      <c r="D68" s="3" t="str">
        <f>IF(BD!E61="","",BD!E61)</f>
        <v>Cristal laminado_Laminated glass sheet - 10.38 mm</v>
      </c>
      <c r="E68" s="25"/>
      <c r="F68" s="25"/>
      <c r="G68" s="2" t="str">
        <f>IF(BD!F61="","",BD!F61)</f>
        <v>m²</v>
      </c>
      <c r="H68" s="2" t="str">
        <f>IF(BD!L61="","",BD!L61)</f>
        <v>-</v>
      </c>
      <c r="I68" s="2" t="str">
        <f>IF(BD!K61="","",BD!K61)</f>
        <v>No Aplica</v>
      </c>
    </row>
    <row r="69" spans="1:9" x14ac:dyDescent="0.35">
      <c r="A69" s="3" t="str">
        <f>IF(BD!B62="","",BD!B62)</f>
        <v>EPiC</v>
      </c>
      <c r="B69" s="3" t="str">
        <f>IF(BD!C62="","",BD!C62)</f>
        <v>Glass</v>
      </c>
      <c r="C69" s="3" t="str">
        <f>IF(BD!D62="","",BD!D62)</f>
        <v>Laminated glass</v>
      </c>
      <c r="D69" s="3" t="str">
        <f>IF(BD!E62="","",BD!E62)</f>
        <v>Cristal laminado_Laminated glass sheet - 12.38 mm</v>
      </c>
      <c r="E69" s="25"/>
      <c r="F69" s="25"/>
      <c r="G69" s="2" t="str">
        <f>IF(BD!F62="","",BD!F62)</f>
        <v>m²</v>
      </c>
      <c r="H69" s="2" t="str">
        <f>IF(BD!L62="","",BD!L62)</f>
        <v>-</v>
      </c>
      <c r="I69" s="2" t="str">
        <f>IF(BD!K62="","",BD!K62)</f>
        <v>No Aplica</v>
      </c>
    </row>
    <row r="70" spans="1:9" x14ac:dyDescent="0.35">
      <c r="A70" s="3" t="str">
        <f>IF(BD!B63="","",BD!B63)</f>
        <v>EPiC</v>
      </c>
      <c r="B70" s="3" t="str">
        <f>IF(BD!C63="","",BD!C63)</f>
        <v>Glass</v>
      </c>
      <c r="C70" s="3" t="str">
        <f>IF(BD!D63="","",BD!D63)</f>
        <v>Toughened glass</v>
      </c>
      <c r="D70" s="3" t="str">
        <f>IF(BD!E63="","",BD!E63)</f>
        <v>Cristal templado_Double glazing - toughened glass</v>
      </c>
      <c r="E70" s="25"/>
      <c r="F70" s="25"/>
      <c r="G70" s="2" t="str">
        <f>IF(BD!F63="","",BD!F63)</f>
        <v>m²</v>
      </c>
      <c r="H70" s="2" t="str">
        <f>IF(BD!L63="","",BD!L63)</f>
        <v>-</v>
      </c>
      <c r="I70" s="2" t="str">
        <f>IF(BD!K63="","",BD!K63)</f>
        <v>No Aplica</v>
      </c>
    </row>
    <row r="71" spans="1:9" x14ac:dyDescent="0.35">
      <c r="A71" s="3" t="str">
        <f>IF(BD!B64="","",BD!B64)</f>
        <v>EPiC</v>
      </c>
      <c r="B71" s="3" t="str">
        <f>IF(BD!C64="","",BD!C64)</f>
        <v>Glass</v>
      </c>
      <c r="C71" s="3" t="str">
        <f>IF(BD!D64="","",BD!D64)</f>
        <v>Toughened glass</v>
      </c>
      <c r="D71" s="3" t="str">
        <f>IF(BD!E64="","",BD!E64)</f>
        <v>Cristal templado_Double glazing - toughened glass; 4:12:4</v>
      </c>
      <c r="E71" s="25"/>
      <c r="F71" s="25"/>
      <c r="G71" s="2" t="str">
        <f>IF(BD!F64="","",BD!F64)</f>
        <v>m²</v>
      </c>
      <c r="H71" s="2" t="str">
        <f>IF(BD!L64="","",BD!L64)</f>
        <v>-</v>
      </c>
      <c r="I71" s="2" t="str">
        <f>IF(BD!K64="","",BD!K64)</f>
        <v>No Aplica</v>
      </c>
    </row>
    <row r="72" spans="1:9" x14ac:dyDescent="0.35">
      <c r="A72" s="3" t="str">
        <f>IF(BD!B65="","",BD!B65)</f>
        <v>EPiC</v>
      </c>
      <c r="B72" s="3" t="str">
        <f>IF(BD!C65="","",BD!C65)</f>
        <v>Glass</v>
      </c>
      <c r="C72" s="3" t="str">
        <f>IF(BD!D65="","",BD!D65)</f>
        <v>Toughened glass</v>
      </c>
      <c r="D72" s="3" t="str">
        <f>IF(BD!E65="","",BD!E65)</f>
        <v>Cristal templado_Double glazing - toughened glass; 5:6:5</v>
      </c>
      <c r="E72" s="25"/>
      <c r="F72" s="25"/>
      <c r="G72" s="2" t="str">
        <f>IF(BD!F65="","",BD!F65)</f>
        <v>m²</v>
      </c>
      <c r="H72" s="2" t="str">
        <f>IF(BD!L65="","",BD!L65)</f>
        <v>-</v>
      </c>
      <c r="I72" s="2" t="str">
        <f>IF(BD!K65="","",BD!K65)</f>
        <v>No Aplica</v>
      </c>
    </row>
    <row r="73" spans="1:9" x14ac:dyDescent="0.35">
      <c r="A73" s="3" t="str">
        <f>IF(BD!B66="","",BD!B66)</f>
        <v>EPiC</v>
      </c>
      <c r="B73" s="3" t="str">
        <f>IF(BD!C66="","",BD!C66)</f>
        <v>Glass</v>
      </c>
      <c r="C73" s="3" t="str">
        <f>IF(BD!D66="","",BD!D66)</f>
        <v>Toughened glass</v>
      </c>
      <c r="D73" s="3" t="str">
        <f>IF(BD!E66="","",BD!E66)</f>
        <v>Cristal templado_Double glazing - toughened glass; 5:12:5</v>
      </c>
      <c r="E73" s="25"/>
      <c r="F73" s="25"/>
      <c r="G73" s="2" t="str">
        <f>IF(BD!F66="","",BD!F66)</f>
        <v>m²</v>
      </c>
      <c r="H73" s="2" t="str">
        <f>IF(BD!L66="","",BD!L66)</f>
        <v>-</v>
      </c>
      <c r="I73" s="2" t="str">
        <f>IF(BD!K66="","",BD!K66)</f>
        <v>No Aplica</v>
      </c>
    </row>
    <row r="74" spans="1:9" x14ac:dyDescent="0.35">
      <c r="A74" s="3" t="str">
        <f>IF(BD!B67="","",BD!B67)</f>
        <v>EPiC</v>
      </c>
      <c r="B74" s="3" t="str">
        <f>IF(BD!C67="","",BD!C67)</f>
        <v>Glass</v>
      </c>
      <c r="C74" s="3" t="str">
        <f>IF(BD!D67="","",BD!D67)</f>
        <v>Toughened glass</v>
      </c>
      <c r="D74" s="3" t="str">
        <f>IF(BD!E67="","",BD!E67)</f>
        <v>Cristal templado_Double glazing - toughened glass; 6:6:6</v>
      </c>
      <c r="E74" s="25"/>
      <c r="F74" s="25"/>
      <c r="G74" s="2" t="str">
        <f>IF(BD!F67="","",BD!F67)</f>
        <v>m²</v>
      </c>
      <c r="H74" s="2" t="str">
        <f>IF(BD!L67="","",BD!L67)</f>
        <v>-</v>
      </c>
      <c r="I74" s="2" t="str">
        <f>IF(BD!K67="","",BD!K67)</f>
        <v>No Aplica</v>
      </c>
    </row>
    <row r="75" spans="1:9" x14ac:dyDescent="0.35">
      <c r="A75" s="3" t="str">
        <f>IF(BD!B68="","",BD!B68)</f>
        <v>EPiC</v>
      </c>
      <c r="B75" s="3" t="str">
        <f>IF(BD!C68="","",BD!C68)</f>
        <v>Glass</v>
      </c>
      <c r="C75" s="3" t="str">
        <f>IF(BD!D68="","",BD!D68)</f>
        <v>Toughened glass</v>
      </c>
      <c r="D75" s="3" t="str">
        <f>IF(BD!E68="","",BD!E68)</f>
        <v>Cristal templado_Double glazing - toughened glass; 6:12:6</v>
      </c>
      <c r="E75" s="25"/>
      <c r="F75" s="25"/>
      <c r="G75" s="2" t="str">
        <f>IF(BD!F68="","",BD!F68)</f>
        <v>m²</v>
      </c>
      <c r="H75" s="2" t="str">
        <f>IF(BD!L68="","",BD!L68)</f>
        <v>-</v>
      </c>
      <c r="I75" s="2" t="str">
        <f>IF(BD!K68="","",BD!K68)</f>
        <v>No Aplica</v>
      </c>
    </row>
    <row r="76" spans="1:9" x14ac:dyDescent="0.35">
      <c r="A76" s="3" t="str">
        <f>IF(BD!B69="","",BD!B69)</f>
        <v>EPiC</v>
      </c>
      <c r="B76" s="3" t="str">
        <f>IF(BD!C69="","",BD!C69)</f>
        <v>Glass</v>
      </c>
      <c r="C76" s="3" t="str">
        <f>IF(BD!D69="","",BD!D69)</f>
        <v>Toughened glass</v>
      </c>
      <c r="D76" s="3" t="str">
        <f>IF(BD!E69="","",BD!E69)</f>
        <v>Cristal templado_Double glazing - toughened glass; 10:6:6</v>
      </c>
      <c r="E76" s="25"/>
      <c r="F76" s="25"/>
      <c r="G76" s="2" t="str">
        <f>IF(BD!F69="","",BD!F69)</f>
        <v>m²</v>
      </c>
      <c r="H76" s="2" t="str">
        <f>IF(BD!L69="","",BD!L69)</f>
        <v>-</v>
      </c>
      <c r="I76" s="2" t="str">
        <f>IF(BD!K69="","",BD!K69)</f>
        <v>No Aplica</v>
      </c>
    </row>
    <row r="77" spans="1:9" x14ac:dyDescent="0.35">
      <c r="A77" s="3" t="str">
        <f>IF(BD!B70="","",BD!B70)</f>
        <v>EPiC</v>
      </c>
      <c r="B77" s="3" t="str">
        <f>IF(BD!C70="","",BD!C70)</f>
        <v>Glass</v>
      </c>
      <c r="C77" s="3" t="str">
        <f>IF(BD!D70="","",BD!D70)</f>
        <v>Toughened glass</v>
      </c>
      <c r="D77" s="3" t="str">
        <f>IF(BD!E70="","",BD!E70)</f>
        <v>Cristal templado_Double glazing - toughened glass; 10:6:10</v>
      </c>
      <c r="E77" s="25"/>
      <c r="F77" s="25"/>
      <c r="G77" s="2" t="str">
        <f>IF(BD!F70="","",BD!F70)</f>
        <v>m²</v>
      </c>
      <c r="H77" s="2" t="str">
        <f>IF(BD!L70="","",BD!L70)</f>
        <v>-</v>
      </c>
      <c r="I77" s="2" t="str">
        <f>IF(BD!K70="","",BD!K70)</f>
        <v>No Aplica</v>
      </c>
    </row>
    <row r="78" spans="1:9" x14ac:dyDescent="0.35">
      <c r="A78" s="3" t="str">
        <f>IF(BD!B71="","",BD!B71)</f>
        <v>EPiC</v>
      </c>
      <c r="B78" s="3" t="str">
        <f>IF(BD!C71="","",BD!C71)</f>
        <v>Glass</v>
      </c>
      <c r="C78" s="3" t="str">
        <f>IF(BD!D71="","",BD!D71)</f>
        <v>Toughened glass</v>
      </c>
      <c r="D78" s="3" t="str">
        <f>IF(BD!E71="","",BD!E71)</f>
        <v>Cristal templado_Double glazing - toughened glass; 10:12:6</v>
      </c>
      <c r="E78" s="25"/>
      <c r="F78" s="25"/>
      <c r="G78" s="2" t="str">
        <f>IF(BD!F71="","",BD!F71)</f>
        <v>m²</v>
      </c>
      <c r="H78" s="2" t="str">
        <f>IF(BD!L71="","",BD!L71)</f>
        <v>-</v>
      </c>
      <c r="I78" s="2" t="str">
        <f>IF(BD!K71="","",BD!K71)</f>
        <v>No Aplica</v>
      </c>
    </row>
    <row r="79" spans="1:9" x14ac:dyDescent="0.35">
      <c r="A79" s="3" t="str">
        <f>IF(BD!B72="","",BD!B72)</f>
        <v>EPiC</v>
      </c>
      <c r="B79" s="3" t="str">
        <f>IF(BD!C72="","",BD!C72)</f>
        <v>Glass</v>
      </c>
      <c r="C79" s="3" t="str">
        <f>IF(BD!D72="","",BD!D72)</f>
        <v>Toughened glass</v>
      </c>
      <c r="D79" s="3" t="str">
        <f>IF(BD!E72="","",BD!E72)</f>
        <v>Cristal templado_Double glazing - toughened glass; 10:12:10</v>
      </c>
      <c r="E79" s="25"/>
      <c r="F79" s="25"/>
      <c r="G79" s="2" t="str">
        <f>IF(BD!F72="","",BD!F72)</f>
        <v>m²</v>
      </c>
      <c r="H79" s="2" t="str">
        <f>IF(BD!L72="","",BD!L72)</f>
        <v>-</v>
      </c>
      <c r="I79" s="2" t="str">
        <f>IF(BD!K72="","",BD!K72)</f>
        <v>No Aplica</v>
      </c>
    </row>
    <row r="80" spans="1:9" x14ac:dyDescent="0.35">
      <c r="A80" s="3" t="str">
        <f>IF(BD!B73="","",BD!B73)</f>
        <v>EPiC</v>
      </c>
      <c r="B80" s="3" t="str">
        <f>IF(BD!C73="","",BD!C73)</f>
        <v>Glass</v>
      </c>
      <c r="C80" s="3" t="str">
        <f>IF(BD!D73="","",BD!D73)</f>
        <v>Toughened glass</v>
      </c>
      <c r="D80" s="3" t="str">
        <f>IF(BD!E73="","",BD!E73)</f>
        <v>Cristal templado_Toughened glass</v>
      </c>
      <c r="E80" s="25"/>
      <c r="F80" s="25"/>
      <c r="G80" s="2" t="str">
        <f>IF(BD!F73="","",BD!F73)</f>
        <v>kg</v>
      </c>
      <c r="H80" s="2" t="str">
        <f>IF(BD!L73="","",BD!L73)</f>
        <v>-</v>
      </c>
      <c r="I80" s="2" t="str">
        <f>IF(BD!K73="","",BD!K73)</f>
        <v>No Aplica</v>
      </c>
    </row>
    <row r="81" spans="1:9" x14ac:dyDescent="0.35">
      <c r="A81" s="3" t="str">
        <f>IF(BD!B74="","",BD!B74)</f>
        <v>EPiC</v>
      </c>
      <c r="B81" s="3" t="str">
        <f>IF(BD!C74="","",BD!C74)</f>
        <v>Glass</v>
      </c>
      <c r="C81" s="3" t="str">
        <f>IF(BD!D74="","",BD!D74)</f>
        <v>Toughened glass</v>
      </c>
      <c r="D81" s="3" t="str">
        <f>IF(BD!E74="","",BD!E74)</f>
        <v>Cristal templado_Toughened glass sheet - 3 mm</v>
      </c>
      <c r="E81" s="25"/>
      <c r="F81" s="25"/>
      <c r="G81" s="2" t="str">
        <f>IF(BD!F74="","",BD!F74)</f>
        <v>m²</v>
      </c>
      <c r="H81" s="2" t="str">
        <f>IF(BD!L74="","",BD!L74)</f>
        <v>-</v>
      </c>
      <c r="I81" s="2" t="str">
        <f>IF(BD!K74="","",BD!K74)</f>
        <v>No Aplica</v>
      </c>
    </row>
    <row r="82" spans="1:9" x14ac:dyDescent="0.35">
      <c r="A82" s="3" t="str">
        <f>IF(BD!B75="","",BD!B75)</f>
        <v>EPiC</v>
      </c>
      <c r="B82" s="3" t="str">
        <f>IF(BD!C75="","",BD!C75)</f>
        <v>Glass</v>
      </c>
      <c r="C82" s="3" t="str">
        <f>IF(BD!D75="","",BD!D75)</f>
        <v>Toughened glass</v>
      </c>
      <c r="D82" s="3" t="str">
        <f>IF(BD!E75="","",BD!E75)</f>
        <v>Cristal templado_Toughened glass sheet - 4 mm</v>
      </c>
      <c r="E82" s="25"/>
      <c r="F82" s="25"/>
      <c r="G82" s="2" t="str">
        <f>IF(BD!F75="","",BD!F75)</f>
        <v>m²</v>
      </c>
      <c r="H82" s="2" t="str">
        <f>IF(BD!L75="","",BD!L75)</f>
        <v>-</v>
      </c>
      <c r="I82" s="2" t="str">
        <f>IF(BD!K75="","",BD!K75)</f>
        <v>No Aplica</v>
      </c>
    </row>
    <row r="83" spans="1:9" x14ac:dyDescent="0.35">
      <c r="A83" s="3" t="str">
        <f>IF(BD!B76="","",BD!B76)</f>
        <v>EPiC</v>
      </c>
      <c r="B83" s="3" t="str">
        <f>IF(BD!C76="","",BD!C76)</f>
        <v>Glass</v>
      </c>
      <c r="C83" s="3" t="str">
        <f>IF(BD!D76="","",BD!D76)</f>
        <v>Toughened glass</v>
      </c>
      <c r="D83" s="3" t="str">
        <f>IF(BD!E76="","",BD!E76)</f>
        <v>Cristal templado_Toughened glass sheet - 5 mm</v>
      </c>
      <c r="E83" s="25"/>
      <c r="F83" s="25"/>
      <c r="G83" s="2" t="str">
        <f>IF(BD!F76="","",BD!F76)</f>
        <v>m²</v>
      </c>
      <c r="H83" s="2" t="str">
        <f>IF(BD!L76="","",BD!L76)</f>
        <v>-</v>
      </c>
      <c r="I83" s="2" t="str">
        <f>IF(BD!K76="","",BD!K76)</f>
        <v>No Aplica</v>
      </c>
    </row>
    <row r="84" spans="1:9" x14ac:dyDescent="0.35">
      <c r="A84" s="3" t="str">
        <f>IF(BD!B77="","",BD!B77)</f>
        <v>EPiC</v>
      </c>
      <c r="B84" s="3" t="str">
        <f>IF(BD!C77="","",BD!C77)</f>
        <v>Glass</v>
      </c>
      <c r="C84" s="3" t="str">
        <f>IF(BD!D77="","",BD!D77)</f>
        <v>Toughened glass</v>
      </c>
      <c r="D84" s="3" t="str">
        <f>IF(BD!E77="","",BD!E77)</f>
        <v>Cristal templado_Toughened glass sheet - 6 mm</v>
      </c>
      <c r="E84" s="25"/>
      <c r="F84" s="25"/>
      <c r="G84" s="2" t="str">
        <f>IF(BD!F77="","",BD!F77)</f>
        <v>m²</v>
      </c>
      <c r="H84" s="2" t="str">
        <f>IF(BD!L77="","",BD!L77)</f>
        <v>-</v>
      </c>
      <c r="I84" s="2" t="str">
        <f>IF(BD!K77="","",BD!K77)</f>
        <v>No Aplica</v>
      </c>
    </row>
    <row r="85" spans="1:9" x14ac:dyDescent="0.35">
      <c r="A85" s="3" t="str">
        <f>IF(BD!B78="","",BD!B78)</f>
        <v>EPiC</v>
      </c>
      <c r="B85" s="3" t="str">
        <f>IF(BD!C78="","",BD!C78)</f>
        <v>Glass</v>
      </c>
      <c r="C85" s="3" t="str">
        <f>IF(BD!D78="","",BD!D78)</f>
        <v>Toughened glass</v>
      </c>
      <c r="D85" s="3" t="str">
        <f>IF(BD!E78="","",BD!E78)</f>
        <v>Cristal templado_Toughened glass sheet - 10 mm</v>
      </c>
      <c r="E85" s="25"/>
      <c r="F85" s="25"/>
      <c r="G85" s="2" t="str">
        <f>IF(BD!F78="","",BD!F78)</f>
        <v>m²</v>
      </c>
      <c r="H85" s="2" t="str">
        <f>IF(BD!L78="","",BD!L78)</f>
        <v>-</v>
      </c>
      <c r="I85" s="2" t="str">
        <f>IF(BD!K78="","",BD!K78)</f>
        <v>No Aplica</v>
      </c>
    </row>
    <row r="86" spans="1:9" x14ac:dyDescent="0.35">
      <c r="A86" s="3" t="str">
        <f>IF(BD!B79="","",BD!B79)</f>
        <v>EPiC</v>
      </c>
      <c r="B86" s="3" t="str">
        <f>IF(BD!C79="","",BD!C79)</f>
        <v>Glass</v>
      </c>
      <c r="C86" s="3" t="str">
        <f>IF(BD!D79="","",BD!D79)</f>
        <v>Toughened glass</v>
      </c>
      <c r="D86" s="3" t="str">
        <f>IF(BD!E79="","",BD!E79)</f>
        <v>Cristal templado_Toughened glass sheet - 12 mm</v>
      </c>
      <c r="E86" s="25"/>
      <c r="F86" s="25"/>
      <c r="G86" s="2" t="str">
        <f>IF(BD!F79="","",BD!F79)</f>
        <v>m²</v>
      </c>
      <c r="H86" s="2" t="str">
        <f>IF(BD!L79="","",BD!L79)</f>
        <v>-</v>
      </c>
      <c r="I86" s="2" t="str">
        <f>IF(BD!K79="","",BD!K79)</f>
        <v>No Aplica</v>
      </c>
    </row>
    <row r="87" spans="1:9" x14ac:dyDescent="0.35">
      <c r="A87" s="3" t="str">
        <f>IF(BD!B80="","",BD!B80)</f>
        <v>EPiC</v>
      </c>
      <c r="B87" s="3" t="str">
        <f>IF(BD!C80="","",BD!C80)</f>
        <v>Insulation</v>
      </c>
      <c r="C87" s="3" t="str">
        <f>IF(BD!D80="","",BD!D80)</f>
        <v>Cellulose</v>
      </c>
      <c r="D87" s="3" t="str">
        <f>IF(BD!E80="","",BD!E80)</f>
        <v>Aislante celulosa_Cellulose insulation</v>
      </c>
      <c r="E87" s="25"/>
      <c r="F87" s="25"/>
      <c r="G87" s="2" t="str">
        <f>IF(BD!F80="","",BD!F80)</f>
        <v>kg</v>
      </c>
      <c r="H87" s="2" t="str">
        <f>IF(BD!L80="","",BD!L80)</f>
        <v>-</v>
      </c>
      <c r="I87" s="2" t="str">
        <f>IF(BD!K80="","",BD!K80)</f>
        <v>No Aplica</v>
      </c>
    </row>
    <row r="88" spans="1:9" x14ac:dyDescent="0.35">
      <c r="A88" s="3" t="str">
        <f>IF(BD!B81="","",BD!B81)</f>
        <v>EPiC</v>
      </c>
      <c r="B88" s="3" t="str">
        <f>IF(BD!C81="","",BD!C81)</f>
        <v>Insulation</v>
      </c>
      <c r="C88" s="3" t="str">
        <f>IF(BD!D81="","",BD!D81)</f>
        <v>Cellulose</v>
      </c>
      <c r="D88" s="3" t="str">
        <f>IF(BD!E81="","",BD!E81)</f>
        <v>Aislante celulosa_Cellulose insulation - 80 mm (R2)</v>
      </c>
      <c r="E88" s="25"/>
      <c r="F88" s="25"/>
      <c r="G88" s="2" t="str">
        <f>IF(BD!F81="","",BD!F81)</f>
        <v>m²</v>
      </c>
      <c r="H88" s="2" t="str">
        <f>IF(BD!L81="","",BD!L81)</f>
        <v>-</v>
      </c>
      <c r="I88" s="2" t="str">
        <f>IF(BD!K81="","",BD!K81)</f>
        <v>No Aplica</v>
      </c>
    </row>
    <row r="89" spans="1:9" x14ac:dyDescent="0.35">
      <c r="A89" s="3" t="str">
        <f>IF(BD!B82="","",BD!B82)</f>
        <v>EPiC</v>
      </c>
      <c r="B89" s="3" t="str">
        <f>IF(BD!C82="","",BD!C82)</f>
        <v>Insulation</v>
      </c>
      <c r="C89" s="3" t="str">
        <f>IF(BD!D82="","",BD!D82)</f>
        <v>Cellulose</v>
      </c>
      <c r="D89" s="3" t="str">
        <f>IF(BD!E82="","",BD!E82)</f>
        <v>Aislante celulosa_Cellulose insulation - 100 mm (R2.5)</v>
      </c>
      <c r="E89" s="25"/>
      <c r="F89" s="25"/>
      <c r="G89" s="2" t="str">
        <f>IF(BD!F82="","",BD!F82)</f>
        <v>m²</v>
      </c>
      <c r="H89" s="2" t="str">
        <f>IF(BD!L82="","",BD!L82)</f>
        <v>-</v>
      </c>
      <c r="I89" s="2" t="str">
        <f>IF(BD!K82="","",BD!K82)</f>
        <v>No Aplica</v>
      </c>
    </row>
    <row r="90" spans="1:9" x14ac:dyDescent="0.35">
      <c r="A90" s="3" t="str">
        <f>IF(BD!B83="","",BD!B83)</f>
        <v>EPiC</v>
      </c>
      <c r="B90" s="3" t="str">
        <f>IF(BD!C83="","",BD!C83)</f>
        <v>Insulation</v>
      </c>
      <c r="C90" s="3" t="str">
        <f>IF(BD!D83="","",BD!D83)</f>
        <v>Other</v>
      </c>
      <c r="D90" s="3" t="str">
        <f>IF(BD!E83="","",BD!E83)</f>
        <v>Aislante aluminio_Aluminium foil insulation</v>
      </c>
      <c r="E90" s="25"/>
      <c r="F90" s="25"/>
      <c r="G90" s="2" t="str">
        <f>IF(BD!F83="","",BD!F83)</f>
        <v>m²</v>
      </c>
      <c r="H90" s="2" t="str">
        <f>IF(BD!L83="","",BD!L83)</f>
        <v>-</v>
      </c>
      <c r="I90" s="2" t="str">
        <f>IF(BD!K83="","",BD!K83)</f>
        <v>No Aplica</v>
      </c>
    </row>
    <row r="91" spans="1:9" x14ac:dyDescent="0.35">
      <c r="A91" s="3" t="str">
        <f>IF(BD!B84="","",BD!B84)</f>
        <v>EPiC</v>
      </c>
      <c r="B91" s="3" t="str">
        <f>IF(BD!C84="","",BD!C84)</f>
        <v>Insulation</v>
      </c>
      <c r="C91" s="3" t="str">
        <f>IF(BD!D84="","",BD!D84)</f>
        <v>Other</v>
      </c>
      <c r="D91" s="3" t="str">
        <f>IF(BD!E84="","",BD!E84)</f>
        <v>Aislante lana vidrio_Glasswool insulation</v>
      </c>
      <c r="E91" s="25"/>
      <c r="F91" s="25"/>
      <c r="G91" s="2" t="str">
        <f>IF(BD!F84="","",BD!F84)</f>
        <v>kg</v>
      </c>
      <c r="H91" s="2" t="str">
        <f>IF(BD!L84="","",BD!L84)</f>
        <v>-</v>
      </c>
      <c r="I91" s="2" t="str">
        <f>IF(BD!K84="","",BD!K84)</f>
        <v>No Aplica</v>
      </c>
    </row>
    <row r="92" spans="1:9" x14ac:dyDescent="0.35">
      <c r="A92" s="3" t="str">
        <f>IF(BD!B85="","",BD!B85)</f>
        <v>EPiC</v>
      </c>
      <c r="B92" s="3" t="str">
        <f>IF(BD!C85="","",BD!C85)</f>
        <v>Insulation</v>
      </c>
      <c r="C92" s="3" t="str">
        <f>IF(BD!D85="","",BD!D85)</f>
        <v>Other</v>
      </c>
      <c r="D92" s="3" t="str">
        <f>IF(BD!E85="","",BD!E85)</f>
        <v>Aislante lana vidrio_Glasswool insulation - 80 mm (R2)</v>
      </c>
      <c r="E92" s="25"/>
      <c r="F92" s="25"/>
      <c r="G92" s="2" t="str">
        <f>IF(BD!F85="","",BD!F85)</f>
        <v>m²</v>
      </c>
      <c r="H92" s="2" t="str">
        <f>IF(BD!L85="","",BD!L85)</f>
        <v>-</v>
      </c>
      <c r="I92" s="2" t="str">
        <f>IF(BD!K85="","",BD!K85)</f>
        <v>No Aplica</v>
      </c>
    </row>
    <row r="93" spans="1:9" x14ac:dyDescent="0.35">
      <c r="A93" s="3" t="str">
        <f>IF(BD!B86="","",BD!B86)</f>
        <v>EPiC</v>
      </c>
      <c r="B93" s="3" t="str">
        <f>IF(BD!C86="","",BD!C86)</f>
        <v>Insulation</v>
      </c>
      <c r="C93" s="3" t="str">
        <f>IF(BD!D86="","",BD!D86)</f>
        <v>Other</v>
      </c>
      <c r="D93" s="3" t="str">
        <f>IF(BD!E86="","",BD!E86)</f>
        <v>Aislante lana vidrio_Glasswool insulation - 100 mm (R2.5)</v>
      </c>
      <c r="E93" s="25"/>
      <c r="F93" s="25"/>
      <c r="G93" s="2" t="str">
        <f>IF(BD!F86="","",BD!F86)</f>
        <v>m²</v>
      </c>
      <c r="H93" s="2" t="str">
        <f>IF(BD!L86="","",BD!L86)</f>
        <v>-</v>
      </c>
      <c r="I93" s="2" t="str">
        <f>IF(BD!K86="","",BD!K86)</f>
        <v>No Aplica</v>
      </c>
    </row>
    <row r="94" spans="1:9" x14ac:dyDescent="0.35">
      <c r="A94" s="3" t="str">
        <f>IF(BD!B87="","",BD!B87)</f>
        <v>EPiC</v>
      </c>
      <c r="B94" s="3" t="str">
        <f>IF(BD!C87="","",BD!C87)</f>
        <v>Insulation</v>
      </c>
      <c r="C94" s="3" t="str">
        <f>IF(BD!D87="","",BD!D87)</f>
        <v>Other</v>
      </c>
      <c r="D94" s="3" t="str">
        <f>IF(BD!E87="","",BD!E87)</f>
        <v>Aislante lana vidrio_Rockwool insulation</v>
      </c>
      <c r="E94" s="25"/>
      <c r="F94" s="25"/>
      <c r="G94" s="2" t="str">
        <f>IF(BD!F87="","",BD!F87)</f>
        <v>kg</v>
      </c>
      <c r="H94" s="2" t="str">
        <f>IF(BD!L87="","",BD!L87)</f>
        <v>-</v>
      </c>
      <c r="I94" s="2" t="str">
        <f>IF(BD!K87="","",BD!K87)</f>
        <v>No Aplica</v>
      </c>
    </row>
    <row r="95" spans="1:9" x14ac:dyDescent="0.35">
      <c r="A95" s="3" t="str">
        <f>IF(BD!B88="","",BD!B88)</f>
        <v>EPiC</v>
      </c>
      <c r="B95" s="3" t="str">
        <f>IF(BD!C88="","",BD!C88)</f>
        <v>Insulation</v>
      </c>
      <c r="C95" s="3" t="str">
        <f>IF(BD!D88="","",BD!D88)</f>
        <v>Other</v>
      </c>
      <c r="D95" s="3" t="str">
        <f>IF(BD!E88="","",BD!E88)</f>
        <v>Aislante lana vidrio_Rockwool insulation - 80 mm (R2)</v>
      </c>
      <c r="E95" s="25"/>
      <c r="F95" s="25"/>
      <c r="G95" s="2" t="str">
        <f>IF(BD!F88="","",BD!F88)</f>
        <v>m²</v>
      </c>
      <c r="H95" s="2" t="str">
        <f>IF(BD!L88="","",BD!L88)</f>
        <v>-</v>
      </c>
      <c r="I95" s="2" t="str">
        <f>IF(BD!K88="","",BD!K88)</f>
        <v>No Aplica</v>
      </c>
    </row>
    <row r="96" spans="1:9" x14ac:dyDescent="0.35">
      <c r="A96" s="3" t="str">
        <f>IF(BD!B89="","",BD!B89)</f>
        <v>EPiC</v>
      </c>
      <c r="B96" s="3" t="str">
        <f>IF(BD!C89="","",BD!C89)</f>
        <v>Insulation</v>
      </c>
      <c r="C96" s="3" t="str">
        <f>IF(BD!D89="","",BD!D89)</f>
        <v>Other</v>
      </c>
      <c r="D96" s="3" t="str">
        <f>IF(BD!E89="","",BD!E89)</f>
        <v>Aislante lana vidrio_Rockwool insulation - 100 mm (R2.5)</v>
      </c>
      <c r="E96" s="25"/>
      <c r="F96" s="25"/>
      <c r="G96" s="2" t="str">
        <f>IF(BD!F89="","",BD!F89)</f>
        <v>m²</v>
      </c>
      <c r="H96" s="2" t="str">
        <f>IF(BD!L89="","",BD!L89)</f>
        <v>-</v>
      </c>
      <c r="I96" s="2" t="str">
        <f>IF(BD!K89="","",BD!K89)</f>
        <v>No Aplica</v>
      </c>
    </row>
    <row r="97" spans="1:9" x14ac:dyDescent="0.35">
      <c r="A97" s="3" t="str">
        <f>IF(BD!B90="","",BD!B90)</f>
        <v>EPiC</v>
      </c>
      <c r="B97" s="3" t="str">
        <f>IF(BD!C90="","",BD!C90)</f>
        <v>Insulation</v>
      </c>
      <c r="C97" s="3" t="str">
        <f>IF(BD!D90="","",BD!D90)</f>
        <v>Polystyrene</v>
      </c>
      <c r="D97" s="3" t="str">
        <f>IF(BD!E90="","",BD!E90)</f>
        <v>Aislante poliestireno_EPS/XPS insulation - 72 mm (R2)</v>
      </c>
      <c r="E97" s="25"/>
      <c r="F97" s="25"/>
      <c r="G97" s="2" t="str">
        <f>IF(BD!F90="","",BD!F90)</f>
        <v>m²</v>
      </c>
      <c r="H97" s="2" t="str">
        <f>IF(BD!L90="","",BD!L90)</f>
        <v>-</v>
      </c>
      <c r="I97" s="2" t="str">
        <f>IF(BD!K90="","",BD!K90)</f>
        <v>No Aplica</v>
      </c>
    </row>
    <row r="98" spans="1:9" x14ac:dyDescent="0.35">
      <c r="A98" s="3" t="str">
        <f>IF(BD!B91="","",BD!B91)</f>
        <v>EPiC</v>
      </c>
      <c r="B98" s="3" t="str">
        <f>IF(BD!C91="","",BD!C91)</f>
        <v>Insulation</v>
      </c>
      <c r="C98" s="3" t="str">
        <f>IF(BD!D91="","",BD!D91)</f>
        <v>Polystyrene</v>
      </c>
      <c r="D98" s="3" t="str">
        <f>IF(BD!E91="","",BD!E91)</f>
        <v>Aislante poliestireno_EPS/XPS insulation - 90 mm (R2.5)</v>
      </c>
      <c r="E98" s="25"/>
      <c r="F98" s="25"/>
      <c r="G98" s="2" t="str">
        <f>IF(BD!F91="","",BD!F91)</f>
        <v>m²</v>
      </c>
      <c r="H98" s="2" t="str">
        <f>IF(BD!L91="","",BD!L91)</f>
        <v>-</v>
      </c>
      <c r="I98" s="2" t="str">
        <f>IF(BD!K91="","",BD!K91)</f>
        <v>No Aplica</v>
      </c>
    </row>
    <row r="99" spans="1:9" x14ac:dyDescent="0.35">
      <c r="A99" s="3" t="str">
        <f>IF(BD!B92="","",BD!B92)</f>
        <v>EPiC</v>
      </c>
      <c r="B99" s="3" t="str">
        <f>IF(BD!C92="","",BD!C92)</f>
        <v>Insulation</v>
      </c>
      <c r="C99" s="3" t="str">
        <f>IF(BD!D92="","",BD!D92)</f>
        <v>Polystyrene</v>
      </c>
      <c r="D99" s="3" t="str">
        <f>IF(BD!E92="","",BD!E92)</f>
        <v>Aislante poliestireno_Polystyrene (EPS/XPS) insulation</v>
      </c>
      <c r="E99" s="25"/>
      <c r="F99" s="25"/>
      <c r="G99" s="2" t="str">
        <f>IF(BD!F92="","",BD!F92)</f>
        <v>kg</v>
      </c>
      <c r="H99" s="2" t="str">
        <f>IF(BD!L92="","",BD!L92)</f>
        <v>-</v>
      </c>
      <c r="I99" s="2" t="str">
        <f>IF(BD!K92="","",BD!K92)</f>
        <v>No Aplica</v>
      </c>
    </row>
    <row r="100" spans="1:9" x14ac:dyDescent="0.35">
      <c r="A100" s="3" t="str">
        <f>IF(BD!B93="","",BD!B93)</f>
        <v>EPiC</v>
      </c>
      <c r="B100" s="3" t="str">
        <f>IF(BD!C93="","",BD!C93)</f>
        <v>Insulation</v>
      </c>
      <c r="C100" s="3" t="str">
        <f>IF(BD!D93="","",BD!D93)</f>
        <v>Polyurethane</v>
      </c>
      <c r="D100" s="3" t="str">
        <f>IF(BD!E93="","",BD!E93)</f>
        <v>Aislante poliuretano_Polyurethane (PU) rigid foam insulation</v>
      </c>
      <c r="E100" s="25"/>
      <c r="F100" s="25"/>
      <c r="G100" s="2" t="str">
        <f>IF(BD!F93="","",BD!F93)</f>
        <v>kg</v>
      </c>
      <c r="H100" s="2" t="str">
        <f>IF(BD!L93="","",BD!L93)</f>
        <v>-</v>
      </c>
      <c r="I100" s="2" t="str">
        <f>IF(BD!K93="","",BD!K93)</f>
        <v>No Aplica</v>
      </c>
    </row>
    <row r="101" spans="1:9" x14ac:dyDescent="0.35">
      <c r="A101" s="3" t="str">
        <f>IF(BD!B94="","",BD!B94)</f>
        <v>EPiC</v>
      </c>
      <c r="B101" s="3" t="str">
        <f>IF(BD!C94="","",BD!C94)</f>
        <v>Insulation</v>
      </c>
      <c r="C101" s="3" t="str">
        <f>IF(BD!D94="","",BD!D94)</f>
        <v>Polyurethane</v>
      </c>
      <c r="D101" s="3" t="str">
        <f>IF(BD!E94="","",BD!E94)</f>
        <v>Aislante poliuretano_PU rigid foam insulation - 44 mm (R2)</v>
      </c>
      <c r="E101" s="25"/>
      <c r="F101" s="25"/>
      <c r="G101" s="2" t="str">
        <f>IF(BD!F94="","",BD!F94)</f>
        <v>m²</v>
      </c>
      <c r="H101" s="2" t="str">
        <f>IF(BD!L94="","",BD!L94)</f>
        <v>-</v>
      </c>
      <c r="I101" s="2" t="str">
        <f>IF(BD!K94="","",BD!K94)</f>
        <v>No Aplica</v>
      </c>
    </row>
    <row r="102" spans="1:9" x14ac:dyDescent="0.35">
      <c r="A102" s="3" t="str">
        <f>IF(BD!B95="","",BD!B95)</f>
        <v>EPiC</v>
      </c>
      <c r="B102" s="3" t="str">
        <f>IF(BD!C95="","",BD!C95)</f>
        <v>Insulation</v>
      </c>
      <c r="C102" s="3" t="str">
        <f>IF(BD!D95="","",BD!D95)</f>
        <v>Polyurethane</v>
      </c>
      <c r="D102" s="3" t="str">
        <f>IF(BD!E95="","",BD!E95)</f>
        <v>Aislante poliuretano_PU rigid foam insulation - 55 mm (R2.5)</v>
      </c>
      <c r="E102" s="25"/>
      <c r="F102" s="25"/>
      <c r="G102" s="2" t="str">
        <f>IF(BD!F95="","",BD!F95)</f>
        <v>m²</v>
      </c>
      <c r="H102" s="2" t="str">
        <f>IF(BD!L95="","",BD!L95)</f>
        <v>-</v>
      </c>
      <c r="I102" s="2" t="str">
        <f>IF(BD!K95="","",BD!K95)</f>
        <v>No Aplica</v>
      </c>
    </row>
    <row r="103" spans="1:9" x14ac:dyDescent="0.35">
      <c r="A103" s="3" t="str">
        <f>IF(BD!B96="","",BD!B96)</f>
        <v>EPiC</v>
      </c>
      <c r="B103" s="3" t="str">
        <f>IF(BD!C96="","",BD!C96)</f>
        <v>Metals</v>
      </c>
      <c r="C103" s="3" t="str">
        <f>IF(BD!D96="","",BD!D96)</f>
        <v>Aluminium</v>
      </c>
      <c r="D103" s="3" t="str">
        <f>IF(BD!E96="","",BD!E96)</f>
        <v>Ángulo aluminio_Aluminium angle extruded</v>
      </c>
      <c r="E103" s="25"/>
      <c r="F103" s="25"/>
      <c r="G103" s="2" t="str">
        <f>IF(BD!F96="","",BD!F96)</f>
        <v>kg</v>
      </c>
      <c r="H103" s="2" t="str">
        <f>IF(BD!L96="","",BD!L96)</f>
        <v>-</v>
      </c>
      <c r="I103" s="2" t="str">
        <f>IF(BD!K96="","",BD!K96)</f>
        <v>No Aplica</v>
      </c>
    </row>
    <row r="104" spans="1:9" x14ac:dyDescent="0.35">
      <c r="A104" s="3" t="str">
        <f>IF(BD!B97="","",BD!B97)</f>
        <v>EPiC</v>
      </c>
      <c r="B104" s="3" t="str">
        <f>IF(BD!C97="","",BD!C97)</f>
        <v>Metals</v>
      </c>
      <c r="C104" s="3" t="str">
        <f>IF(BD!D97="","",BD!D97)</f>
        <v>Aluminium</v>
      </c>
      <c r="D104" s="3" t="str">
        <f>IF(BD!E97="","",BD!E97)</f>
        <v>Barra de aluminio_Aluminium bar</v>
      </c>
      <c r="E104" s="25"/>
      <c r="F104" s="25"/>
      <c r="G104" s="2" t="str">
        <f>IF(BD!F97="","",BD!F97)</f>
        <v>kg</v>
      </c>
      <c r="H104" s="2" t="str">
        <f>IF(BD!L97="","",BD!L97)</f>
        <v>-</v>
      </c>
      <c r="I104" s="2" t="str">
        <f>IF(BD!K97="","",BD!K97)</f>
        <v>No Aplica</v>
      </c>
    </row>
    <row r="105" spans="1:9" x14ac:dyDescent="0.35">
      <c r="A105" s="3" t="str">
        <f>IF(BD!B98="","",BD!B98)</f>
        <v>EPiC</v>
      </c>
      <c r="B105" s="3" t="str">
        <f>IF(BD!C98="","",BD!C98)</f>
        <v>Metals</v>
      </c>
      <c r="C105" s="3" t="str">
        <f>IF(BD!D98="","",BD!D98)</f>
        <v>Aluminium</v>
      </c>
      <c r="D105" s="3" t="str">
        <f>IF(BD!E98="","",BD!E98)</f>
        <v>Barra de aluminio_Aluminium bar flat - 12 mm × 3mm</v>
      </c>
      <c r="E105" s="25"/>
      <c r="F105" s="25"/>
      <c r="G105" s="2" t="str">
        <f>IF(BD!F98="","",BD!F98)</f>
        <v>m</v>
      </c>
      <c r="H105" s="2" t="str">
        <f>IF(BD!L98="","",BD!L98)</f>
        <v>-</v>
      </c>
      <c r="I105" s="2" t="str">
        <f>IF(BD!K98="","",BD!K98)</f>
        <v>No Aplica</v>
      </c>
    </row>
    <row r="106" spans="1:9" x14ac:dyDescent="0.35">
      <c r="A106" s="3" t="str">
        <f>IF(BD!B99="","",BD!B99)</f>
        <v>EPiC</v>
      </c>
      <c r="B106" s="3" t="str">
        <f>IF(BD!C99="","",BD!C99)</f>
        <v>Metals</v>
      </c>
      <c r="C106" s="3" t="str">
        <f>IF(BD!D99="","",BD!D99)</f>
        <v>Aluminium</v>
      </c>
      <c r="D106" s="3" t="str">
        <f>IF(BD!E99="","",BD!E99)</f>
        <v>Barra de aluminio_Aluminium bar flat - 40 mm × 3mm</v>
      </c>
      <c r="E106" s="25"/>
      <c r="F106" s="25"/>
      <c r="G106" s="2" t="str">
        <f>IF(BD!F99="","",BD!F99)</f>
        <v>m</v>
      </c>
      <c r="H106" s="2" t="str">
        <f>IF(BD!L99="","",BD!L99)</f>
        <v>-</v>
      </c>
      <c r="I106" s="2" t="str">
        <f>IF(BD!K99="","",BD!K99)</f>
        <v>No Aplica</v>
      </c>
    </row>
    <row r="107" spans="1:9" x14ac:dyDescent="0.35">
      <c r="A107" s="3" t="str">
        <f>IF(BD!B100="","",BD!B100)</f>
        <v>EPiC</v>
      </c>
      <c r="B107" s="3" t="str">
        <f>IF(BD!C100="","",BD!C100)</f>
        <v>Metals</v>
      </c>
      <c r="C107" s="3" t="str">
        <f>IF(BD!D100="","",BD!D100)</f>
        <v>Aluminium</v>
      </c>
      <c r="D107" s="3" t="str">
        <f>IF(BD!E100="","",BD!E100)</f>
        <v>Barra de aluminio_Aluminium bar flat - 100 mm × 6mm</v>
      </c>
      <c r="E107" s="25"/>
      <c r="F107" s="25"/>
      <c r="G107" s="2" t="str">
        <f>IF(BD!F100="","",BD!F100)</f>
        <v>m</v>
      </c>
      <c r="H107" s="2" t="str">
        <f>IF(BD!L100="","",BD!L100)</f>
        <v>-</v>
      </c>
      <c r="I107" s="2" t="str">
        <f>IF(BD!K100="","",BD!K100)</f>
        <v>No Aplica</v>
      </c>
    </row>
    <row r="108" spans="1:9" x14ac:dyDescent="0.35">
      <c r="A108" s="3" t="str">
        <f>IF(BD!B101="","",BD!B101)</f>
        <v>EPiC</v>
      </c>
      <c r="B108" s="3" t="str">
        <f>IF(BD!C101="","",BD!C101)</f>
        <v>Metals</v>
      </c>
      <c r="C108" s="3" t="str">
        <f>IF(BD!D101="","",BD!D101)</f>
        <v>Aluminium</v>
      </c>
      <c r="D108" s="3" t="str">
        <f>IF(BD!E101="","",BD!E101)</f>
        <v>Barra de aluminio_Aluminium bar round - 16 mm dia.</v>
      </c>
      <c r="E108" s="25"/>
      <c r="F108" s="25"/>
      <c r="G108" s="2" t="str">
        <f>IF(BD!F101="","",BD!F101)</f>
        <v>m</v>
      </c>
      <c r="H108" s="2" t="str">
        <f>IF(BD!L101="","",BD!L101)</f>
        <v>-</v>
      </c>
      <c r="I108" s="2" t="str">
        <f>IF(BD!K101="","",BD!K101)</f>
        <v>No Aplica</v>
      </c>
    </row>
    <row r="109" spans="1:9" x14ac:dyDescent="0.35">
      <c r="A109" s="3" t="str">
        <f>IF(BD!B102="","",BD!B102)</f>
        <v>EPiC</v>
      </c>
      <c r="B109" s="3" t="str">
        <f>IF(BD!C102="","",BD!C102)</f>
        <v>Metals</v>
      </c>
      <c r="C109" s="3" t="str">
        <f>IF(BD!D102="","",BD!D102)</f>
        <v>Aluminium</v>
      </c>
      <c r="D109" s="3" t="str">
        <f>IF(BD!E102="","",BD!E102)</f>
        <v>Barra de aluminio_Aluminium bar round - 50 mm dia.</v>
      </c>
      <c r="E109" s="25"/>
      <c r="F109" s="25"/>
      <c r="G109" s="2" t="str">
        <f>IF(BD!F102="","",BD!F102)</f>
        <v>m</v>
      </c>
      <c r="H109" s="2" t="str">
        <f>IF(BD!L102="","",BD!L102)</f>
        <v>-</v>
      </c>
      <c r="I109" s="2" t="str">
        <f>IF(BD!K102="","",BD!K102)</f>
        <v>No Aplica</v>
      </c>
    </row>
    <row r="110" spans="1:9" x14ac:dyDescent="0.35">
      <c r="A110" s="3" t="str">
        <f>IF(BD!B103="","",BD!B103)</f>
        <v>EPiC</v>
      </c>
      <c r="B110" s="3" t="str">
        <f>IF(BD!C103="","",BD!C103)</f>
        <v>Metals</v>
      </c>
      <c r="C110" s="3" t="str">
        <f>IF(BD!D103="","",BD!D103)</f>
        <v>Aluminium</v>
      </c>
      <c r="D110" s="3" t="str">
        <f>IF(BD!E103="","",BD!E103)</f>
        <v>Barra de aluminio_Aluminium bar round - 150 mm dia.</v>
      </c>
      <c r="E110" s="25"/>
      <c r="F110" s="25"/>
      <c r="G110" s="2" t="str">
        <f>IF(BD!F103="","",BD!F103)</f>
        <v>m</v>
      </c>
      <c r="H110" s="2" t="str">
        <f>IF(BD!L103="","",BD!L103)</f>
        <v>-</v>
      </c>
      <c r="I110" s="2" t="str">
        <f>IF(BD!K103="","",BD!K103)</f>
        <v>No Aplica</v>
      </c>
    </row>
    <row r="111" spans="1:9" x14ac:dyDescent="0.35">
      <c r="A111" s="3" t="str">
        <f>IF(BD!B104="","",BD!B104)</f>
        <v>EPiC</v>
      </c>
      <c r="B111" s="3" t="str">
        <f>IF(BD!C104="","",BD!C104)</f>
        <v>Metals</v>
      </c>
      <c r="C111" s="3" t="str">
        <f>IF(BD!D104="","",BD!D104)</f>
        <v>Aluminium</v>
      </c>
      <c r="D111" s="3" t="str">
        <f>IF(BD!E104="","",BD!E104)</f>
        <v>Panel de aluminio_Aluminium composite panel</v>
      </c>
      <c r="E111" s="25"/>
      <c r="F111" s="25"/>
      <c r="G111" s="2" t="str">
        <f>IF(BD!F104="","",BD!F104)</f>
        <v>m²</v>
      </c>
      <c r="H111" s="2" t="str">
        <f>IF(BD!L104="","",BD!L104)</f>
        <v>-</v>
      </c>
      <c r="I111" s="2" t="str">
        <f>IF(BD!K104="","",BD!K104)</f>
        <v>No Aplica</v>
      </c>
    </row>
    <row r="112" spans="1:9" x14ac:dyDescent="0.35">
      <c r="A112" s="3" t="str">
        <f>IF(BD!B105="","",BD!B105)</f>
        <v>EPiC</v>
      </c>
      <c r="B112" s="3" t="str">
        <f>IF(BD!C105="","",BD!C105)</f>
        <v>Metals</v>
      </c>
      <c r="C112" s="3" t="str">
        <f>IF(BD!D105="","",BD!D105)</f>
        <v>Aluminium</v>
      </c>
      <c r="D112" s="3" t="str">
        <f>IF(BD!E105="","",BD!E105)</f>
        <v>Aluminio extruido_Aluminium extruded</v>
      </c>
      <c r="E112" s="25"/>
      <c r="F112" s="25"/>
      <c r="G112" s="2" t="str">
        <f>IF(BD!F105="","",BD!F105)</f>
        <v>kg</v>
      </c>
      <c r="H112" s="2" t="str">
        <f>IF(BD!L105="","",BD!L105)</f>
        <v>-</v>
      </c>
      <c r="I112" s="2" t="str">
        <f>IF(BD!K105="","",BD!K105)</f>
        <v>No Aplica</v>
      </c>
    </row>
    <row r="113" spans="1:9" x14ac:dyDescent="0.35">
      <c r="A113" s="3" t="str">
        <f>IF(BD!B106="","",BD!B106)</f>
        <v>EPiC</v>
      </c>
      <c r="B113" s="3" t="str">
        <f>IF(BD!C106="","",BD!C106)</f>
        <v>Metals</v>
      </c>
      <c r="C113" s="3" t="str">
        <f>IF(BD!D106="","",BD!D106)</f>
        <v>Aluminium</v>
      </c>
      <c r="D113" s="3" t="str">
        <f>IF(BD!E106="","",BD!E106)</f>
        <v>Aluminio extruido_Aluminium extruded powdercoated</v>
      </c>
      <c r="E113" s="25"/>
      <c r="F113" s="25"/>
      <c r="G113" s="2" t="str">
        <f>IF(BD!F106="","",BD!F106)</f>
        <v>kg</v>
      </c>
      <c r="H113" s="2" t="str">
        <f>IF(BD!L106="","",BD!L106)</f>
        <v>-</v>
      </c>
      <c r="I113" s="2" t="str">
        <f>IF(BD!K106="","",BD!K106)</f>
        <v>No Aplica</v>
      </c>
    </row>
    <row r="114" spans="1:9" x14ac:dyDescent="0.35">
      <c r="A114" s="3" t="str">
        <f>IF(BD!B107="","",BD!B107)</f>
        <v>EPiC</v>
      </c>
      <c r="B114" s="3" t="str">
        <f>IF(BD!C107="","",BD!C107)</f>
        <v>Metals</v>
      </c>
      <c r="C114" s="3" t="str">
        <f>IF(BD!D107="","",BD!D107)</f>
        <v>Aluminium</v>
      </c>
      <c r="D114" s="3" t="str">
        <f>IF(BD!E107="","",BD!E107)</f>
        <v>Tubo de aluminio_Aluminium round tube - 25 mm dia.; 3.2 mm thick</v>
      </c>
      <c r="E114" s="25"/>
      <c r="F114" s="25"/>
      <c r="G114" s="2" t="str">
        <f>IF(BD!F107="","",BD!F107)</f>
        <v>m</v>
      </c>
      <c r="H114" s="2" t="str">
        <f>IF(BD!L107="","",BD!L107)</f>
        <v>-</v>
      </c>
      <c r="I114" s="2" t="str">
        <f>IF(BD!K107="","",BD!K107)</f>
        <v>No Aplica</v>
      </c>
    </row>
    <row r="115" spans="1:9" x14ac:dyDescent="0.35">
      <c r="A115" s="3" t="str">
        <f>IF(BD!B108="","",BD!B108)</f>
        <v>EPiC</v>
      </c>
      <c r="B115" s="3" t="str">
        <f>IF(BD!C108="","",BD!C108)</f>
        <v>Metals</v>
      </c>
      <c r="C115" s="3" t="str">
        <f>IF(BD!D108="","",BD!D108)</f>
        <v>Aluminium</v>
      </c>
      <c r="D115" s="3" t="str">
        <f>IF(BD!E108="","",BD!E108)</f>
        <v>Tubo de aluminio_Aluminium round tube - 60 mm dia.; 10 mm thick</v>
      </c>
      <c r="E115" s="25"/>
      <c r="F115" s="25"/>
      <c r="G115" s="2" t="str">
        <f>IF(BD!F108="","",BD!F108)</f>
        <v>m</v>
      </c>
      <c r="H115" s="2" t="str">
        <f>IF(BD!L108="","",BD!L108)</f>
        <v>-</v>
      </c>
      <c r="I115" s="2" t="str">
        <f>IF(BD!K108="","",BD!K108)</f>
        <v>No Aplica</v>
      </c>
    </row>
    <row r="116" spans="1:9" x14ac:dyDescent="0.35">
      <c r="A116" s="3" t="str">
        <f>IF(BD!B109="","",BD!B109)</f>
        <v>EPiC</v>
      </c>
      <c r="B116" s="3" t="str">
        <f>IF(BD!C109="","",BD!C109)</f>
        <v>Metals</v>
      </c>
      <c r="C116" s="3" t="str">
        <f>IF(BD!D109="","",BD!D109)</f>
        <v>Aluminium</v>
      </c>
      <c r="D116" s="3" t="str">
        <f>IF(BD!E109="","",BD!E109)</f>
        <v>Tubo de aluminio_Aluminium round tube - 80 mm dia.; 6 mm thick</v>
      </c>
      <c r="E116" s="25"/>
      <c r="F116" s="25"/>
      <c r="G116" s="2" t="str">
        <f>IF(BD!F109="","",BD!F109)</f>
        <v>m</v>
      </c>
      <c r="H116" s="2" t="str">
        <f>IF(BD!L109="","",BD!L109)</f>
        <v>-</v>
      </c>
      <c r="I116" s="2" t="str">
        <f>IF(BD!K109="","",BD!K109)</f>
        <v>No Aplica</v>
      </c>
    </row>
    <row r="117" spans="1:9" x14ac:dyDescent="0.35">
      <c r="A117" s="3" t="str">
        <f>IF(BD!B110="","",BD!B110)</f>
        <v>EPiC</v>
      </c>
      <c r="B117" s="3" t="str">
        <f>IF(BD!C110="","",BD!C110)</f>
        <v>Metals</v>
      </c>
      <c r="C117" s="3" t="str">
        <f>IF(BD!D110="","",BD!D110)</f>
        <v>Aluminium</v>
      </c>
      <c r="D117" s="3" t="str">
        <f>IF(BD!E110="","",BD!E110)</f>
        <v>Hoja de aluminio_Aluminium sheet</v>
      </c>
      <c r="E117" s="25"/>
      <c r="F117" s="25"/>
      <c r="G117" s="2" t="str">
        <f>IF(BD!F110="","",BD!F110)</f>
        <v>kg</v>
      </c>
      <c r="H117" s="2" t="str">
        <f>IF(BD!L110="","",BD!L110)</f>
        <v>-</v>
      </c>
      <c r="I117" s="2" t="str">
        <f>IF(BD!K110="","",BD!K110)</f>
        <v>No Aplica</v>
      </c>
    </row>
    <row r="118" spans="1:9" x14ac:dyDescent="0.35">
      <c r="A118" s="3" t="str">
        <f>IF(BD!B111="","",BD!B111)</f>
        <v>EPiC</v>
      </c>
      <c r="B118" s="3" t="str">
        <f>IF(BD!C111="","",BD!C111)</f>
        <v>Metals</v>
      </c>
      <c r="C118" s="3" t="str">
        <f>IF(BD!D111="","",BD!D111)</f>
        <v>Aluminium</v>
      </c>
      <c r="D118" s="3" t="str">
        <f>IF(BD!E111="","",BD!E111)</f>
        <v>Hoja de aluminio_Aluminium sheet - 1.6 mm</v>
      </c>
      <c r="E118" s="25"/>
      <c r="F118" s="25"/>
      <c r="G118" s="2" t="str">
        <f>IF(BD!F111="","",BD!F111)</f>
        <v>m²</v>
      </c>
      <c r="H118" s="2" t="str">
        <f>IF(BD!L111="","",BD!L111)</f>
        <v>-</v>
      </c>
      <c r="I118" s="2" t="str">
        <f>IF(BD!K111="","",BD!K111)</f>
        <v>No Aplica</v>
      </c>
    </row>
    <row r="119" spans="1:9" x14ac:dyDescent="0.35">
      <c r="A119" s="3" t="str">
        <f>IF(BD!B112="","",BD!B112)</f>
        <v>EPiC</v>
      </c>
      <c r="B119" s="3" t="str">
        <f>IF(BD!C112="","",BD!C112)</f>
        <v>Metals</v>
      </c>
      <c r="C119" s="3" t="str">
        <f>IF(BD!D112="","",BD!D112)</f>
        <v>Aluminium</v>
      </c>
      <c r="D119" s="3" t="str">
        <f>IF(BD!E112="","",BD!E112)</f>
        <v>Hoja de aluminio_Aluminium sheet - 3 mm</v>
      </c>
      <c r="E119" s="25"/>
      <c r="F119" s="25"/>
      <c r="G119" s="2" t="str">
        <f>IF(BD!F112="","",BD!F112)</f>
        <v>m²</v>
      </c>
      <c r="H119" s="2" t="str">
        <f>IF(BD!L112="","",BD!L112)</f>
        <v>-</v>
      </c>
      <c r="I119" s="2" t="str">
        <f>IF(BD!K112="","",BD!K112)</f>
        <v>No Aplica</v>
      </c>
    </row>
    <row r="120" spans="1:9" x14ac:dyDescent="0.35">
      <c r="A120" s="3" t="str">
        <f>IF(BD!B113="","",BD!B113)</f>
        <v>EPiC</v>
      </c>
      <c r="B120" s="3" t="str">
        <f>IF(BD!C113="","",BD!C113)</f>
        <v>Metals</v>
      </c>
      <c r="C120" s="3" t="str">
        <f>IF(BD!D113="","",BD!D113)</f>
        <v>Aluminium</v>
      </c>
      <c r="D120" s="3" t="str">
        <f>IF(BD!E113="","",BD!E113)</f>
        <v>Hoja de aluminio_Aluminium sheet - 6 mm</v>
      </c>
      <c r="E120" s="25"/>
      <c r="F120" s="25"/>
      <c r="G120" s="2" t="str">
        <f>IF(BD!F113="","",BD!F113)</f>
        <v>m²</v>
      </c>
      <c r="H120" s="2" t="str">
        <f>IF(BD!L113="","",BD!L113)</f>
        <v>-</v>
      </c>
      <c r="I120" s="2" t="str">
        <f>IF(BD!K113="","",BD!K113)</f>
        <v>No Aplica</v>
      </c>
    </row>
    <row r="121" spans="1:9" x14ac:dyDescent="0.35">
      <c r="A121" s="3" t="str">
        <f>IF(BD!B114="","",BD!B114)</f>
        <v>EPiC</v>
      </c>
      <c r="B121" s="3" t="str">
        <f>IF(BD!C114="","",BD!C114)</f>
        <v>Metals</v>
      </c>
      <c r="C121" s="3" t="str">
        <f>IF(BD!D114="","",BD!D114)</f>
        <v>Aluminium</v>
      </c>
      <c r="D121" s="3" t="str">
        <f>IF(BD!E114="","",BD!E114)</f>
        <v>Tubo de aluminio cuadrado_Aluminium square tube - 20 × 20 mm; 1.6 mm thick</v>
      </c>
      <c r="E121" s="25"/>
      <c r="F121" s="25"/>
      <c r="G121" s="2" t="str">
        <f>IF(BD!F114="","",BD!F114)</f>
        <v>m</v>
      </c>
      <c r="H121" s="2" t="str">
        <f>IF(BD!L114="","",BD!L114)</f>
        <v>-</v>
      </c>
      <c r="I121" s="2" t="str">
        <f>IF(BD!K114="","",BD!K114)</f>
        <v>No Aplica</v>
      </c>
    </row>
    <row r="122" spans="1:9" x14ac:dyDescent="0.35">
      <c r="A122" s="3" t="str">
        <f>IF(BD!B115="","",BD!B115)</f>
        <v>EPiC</v>
      </c>
      <c r="B122" s="3" t="str">
        <f>IF(BD!C115="","",BD!C115)</f>
        <v>Metals</v>
      </c>
      <c r="C122" s="3" t="str">
        <f>IF(BD!D115="","",BD!D115)</f>
        <v>Aluminium</v>
      </c>
      <c r="D122" s="3" t="str">
        <f>IF(BD!E115="","",BD!E115)</f>
        <v>Tubo de aluminio cuadrado_Aluminium square tube - 40 × 40 mm; 2 mm thick</v>
      </c>
      <c r="E122" s="25"/>
      <c r="F122" s="25"/>
      <c r="G122" s="2" t="str">
        <f>IF(BD!F115="","",BD!F115)</f>
        <v>m</v>
      </c>
      <c r="H122" s="2" t="str">
        <f>IF(BD!L115="","",BD!L115)</f>
        <v>-</v>
      </c>
      <c r="I122" s="2" t="str">
        <f>IF(BD!K115="","",BD!K115)</f>
        <v>No Aplica</v>
      </c>
    </row>
    <row r="123" spans="1:9" x14ac:dyDescent="0.35">
      <c r="A123" s="3" t="str">
        <f>IF(BD!B116="","",BD!B116)</f>
        <v>EPiC</v>
      </c>
      <c r="B123" s="3" t="str">
        <f>IF(BD!C116="","",BD!C116)</f>
        <v>Metals</v>
      </c>
      <c r="C123" s="3" t="str">
        <f>IF(BD!D116="","",BD!D116)</f>
        <v>Aluminium</v>
      </c>
      <c r="D123" s="3" t="str">
        <f>IF(BD!E116="","",BD!E116)</f>
        <v>Tubo de aluminio cuadrado_Aluminium square tube - 100 × 100 mm; 3 mm thick</v>
      </c>
      <c r="E123" s="25"/>
      <c r="F123" s="25"/>
      <c r="G123" s="2" t="str">
        <f>IF(BD!F116="","",BD!F116)</f>
        <v>m</v>
      </c>
      <c r="H123" s="2" t="str">
        <f>IF(BD!L116="","",BD!L116)</f>
        <v>-</v>
      </c>
      <c r="I123" s="2" t="str">
        <f>IF(BD!K116="","",BD!K116)</f>
        <v>No Aplica</v>
      </c>
    </row>
    <row r="124" spans="1:9" x14ac:dyDescent="0.35">
      <c r="A124" s="3" t="str">
        <f>IF(BD!B117="","",BD!B117)</f>
        <v>EPiC</v>
      </c>
      <c r="B124" s="3" t="str">
        <f>IF(BD!C117="","",BD!C117)</f>
        <v>Metals</v>
      </c>
      <c r="C124" s="3" t="str">
        <f>IF(BD!D117="","",BD!D117)</f>
        <v>Copper</v>
      </c>
      <c r="D124" s="3" t="str">
        <f>IF(BD!E117="","",BD!E117)</f>
        <v>Tubo de cobre_Copper pipe</v>
      </c>
      <c r="E124" s="25"/>
      <c r="F124" s="25"/>
      <c r="G124" s="2" t="str">
        <f>IF(BD!F117="","",BD!F117)</f>
        <v>kg</v>
      </c>
      <c r="H124" s="2" t="str">
        <f>IF(BD!L117="","",BD!L117)</f>
        <v>-</v>
      </c>
      <c r="I124" s="2" t="str">
        <f>IF(BD!K117="","",BD!K117)</f>
        <v>No Aplica</v>
      </c>
    </row>
    <row r="125" spans="1:9" x14ac:dyDescent="0.35">
      <c r="A125" s="3" t="str">
        <f>IF(BD!B118="","",BD!B118)</f>
        <v>EPiC</v>
      </c>
      <c r="B125" s="3" t="str">
        <f>IF(BD!C118="","",BD!C118)</f>
        <v>Metals</v>
      </c>
      <c r="C125" s="3" t="str">
        <f>IF(BD!D118="","",BD!D118)</f>
        <v>Copper</v>
      </c>
      <c r="D125" s="3" t="str">
        <f>IF(BD!E118="","",BD!E118)</f>
        <v>Tubo de cobre_Copper pipe - 12.7 mm outer dia.; 0.91 mm thick</v>
      </c>
      <c r="E125" s="25"/>
      <c r="F125" s="25"/>
      <c r="G125" s="2" t="str">
        <f>IF(BD!F118="","",BD!F118)</f>
        <v>m</v>
      </c>
      <c r="H125" s="2" t="str">
        <f>IF(BD!L118="","",BD!L118)</f>
        <v>-</v>
      </c>
      <c r="I125" s="2" t="str">
        <f>IF(BD!K118="","",BD!K118)</f>
        <v>No Aplica</v>
      </c>
    </row>
    <row r="126" spans="1:9" x14ac:dyDescent="0.35">
      <c r="A126" s="3" t="str">
        <f>IF(BD!B119="","",BD!B119)</f>
        <v>EPiC</v>
      </c>
      <c r="B126" s="3" t="str">
        <f>IF(BD!C119="","",BD!C119)</f>
        <v>Metals</v>
      </c>
      <c r="C126" s="3" t="str">
        <f>IF(BD!D119="","",BD!D119)</f>
        <v>Copper</v>
      </c>
      <c r="D126" s="3" t="str">
        <f>IF(BD!E119="","",BD!E119)</f>
        <v>Tubo de cobre_Copper pipe - 19.05 mm outer dia.; 1.02 mm thick</v>
      </c>
      <c r="E126" s="25"/>
      <c r="F126" s="25"/>
      <c r="G126" s="2" t="str">
        <f>IF(BD!F119="","",BD!F119)</f>
        <v>m</v>
      </c>
      <c r="H126" s="2" t="str">
        <f>IF(BD!L119="","",BD!L119)</f>
        <v>-</v>
      </c>
      <c r="I126" s="2" t="str">
        <f>IF(BD!K119="","",BD!K119)</f>
        <v>No Aplica</v>
      </c>
    </row>
    <row r="127" spans="1:9" x14ac:dyDescent="0.35">
      <c r="A127" s="3" t="str">
        <f>IF(BD!B120="","",BD!B120)</f>
        <v>EPiC</v>
      </c>
      <c r="B127" s="3" t="str">
        <f>IF(BD!C120="","",BD!C120)</f>
        <v>Metals</v>
      </c>
      <c r="C127" s="3" t="str">
        <f>IF(BD!D120="","",BD!D120)</f>
        <v>Copper</v>
      </c>
      <c r="D127" s="3" t="str">
        <f>IF(BD!E120="","",BD!E120)</f>
        <v>Tubo de cobre_Copper pipe - 40 mm outer dia.; 1.22 mm thick</v>
      </c>
      <c r="E127" s="25"/>
      <c r="F127" s="25"/>
      <c r="G127" s="2" t="str">
        <f>IF(BD!F120="","",BD!F120)</f>
        <v>m</v>
      </c>
      <c r="H127" s="2" t="str">
        <f>IF(BD!L120="","",BD!L120)</f>
        <v>-</v>
      </c>
      <c r="I127" s="2" t="str">
        <f>IF(BD!K120="","",BD!K120)</f>
        <v>No Aplica</v>
      </c>
    </row>
    <row r="128" spans="1:9" x14ac:dyDescent="0.35">
      <c r="A128" s="3" t="str">
        <f>IF(BD!B121="","",BD!B121)</f>
        <v>EPiC</v>
      </c>
      <c r="B128" s="3" t="str">
        <f>IF(BD!C121="","",BD!C121)</f>
        <v>Metals</v>
      </c>
      <c r="C128" s="3" t="str">
        <f>IF(BD!D121="","",BD!D121)</f>
        <v>Copper</v>
      </c>
      <c r="D128" s="3" t="str">
        <f>IF(BD!E121="","",BD!E121)</f>
        <v>Lámina de cobre_Copper sheet</v>
      </c>
      <c r="E128" s="25"/>
      <c r="F128" s="25"/>
      <c r="G128" s="2" t="str">
        <f>IF(BD!F121="","",BD!F121)</f>
        <v>kg</v>
      </c>
      <c r="H128" s="2" t="str">
        <f>IF(BD!L121="","",BD!L121)</f>
        <v>-</v>
      </c>
      <c r="I128" s="2" t="str">
        <f>IF(BD!K121="","",BD!K121)</f>
        <v>No Aplica</v>
      </c>
    </row>
    <row r="129" spans="1:9" x14ac:dyDescent="0.35">
      <c r="A129" s="3" t="str">
        <f>IF(BD!B122="","",BD!B122)</f>
        <v>EPiC</v>
      </c>
      <c r="B129" s="3" t="str">
        <f>IF(BD!C122="","",BD!C122)</f>
        <v>Metals</v>
      </c>
      <c r="C129" s="3" t="str">
        <f>IF(BD!D122="","",BD!D122)</f>
        <v>Copper</v>
      </c>
      <c r="D129" s="3" t="str">
        <f>IF(BD!E122="","",BD!E122)</f>
        <v>Lámina de cobre_Copper sheet - 0.9 mm</v>
      </c>
      <c r="E129" s="25"/>
      <c r="F129" s="25"/>
      <c r="G129" s="2" t="str">
        <f>IF(BD!F122="","",BD!F122)</f>
        <v>m²</v>
      </c>
      <c r="H129" s="2" t="str">
        <f>IF(BD!L122="","",BD!L122)</f>
        <v>-</v>
      </c>
      <c r="I129" s="2" t="str">
        <f>IF(BD!K122="","",BD!K122)</f>
        <v>No Aplica</v>
      </c>
    </row>
    <row r="130" spans="1:9" x14ac:dyDescent="0.35">
      <c r="A130" s="3" t="str">
        <f>IF(BD!B123="","",BD!B123)</f>
        <v>EPiC</v>
      </c>
      <c r="B130" s="3" t="str">
        <f>IF(BD!C123="","",BD!C123)</f>
        <v>Metals</v>
      </c>
      <c r="C130" s="3" t="str">
        <f>IF(BD!D123="","",BD!D123)</f>
        <v>Copper</v>
      </c>
      <c r="D130" s="3" t="str">
        <f>IF(BD!E123="","",BD!E123)</f>
        <v>Lámina de cobre_Copper sheet - 1.2 mm</v>
      </c>
      <c r="E130" s="25"/>
      <c r="F130" s="25"/>
      <c r="G130" s="2" t="str">
        <f>IF(BD!F123="","",BD!F123)</f>
        <v>m²</v>
      </c>
      <c r="H130" s="2" t="str">
        <f>IF(BD!L123="","",BD!L123)</f>
        <v>-</v>
      </c>
      <c r="I130" s="2" t="str">
        <f>IF(BD!K123="","",BD!K123)</f>
        <v>No Aplica</v>
      </c>
    </row>
    <row r="131" spans="1:9" x14ac:dyDescent="0.35">
      <c r="A131" s="3" t="str">
        <f>IF(BD!B124="","",BD!B124)</f>
        <v>EPiC</v>
      </c>
      <c r="B131" s="3" t="str">
        <f>IF(BD!C124="","",BD!C124)</f>
        <v>Metals</v>
      </c>
      <c r="C131" s="3" t="str">
        <f>IF(BD!D124="","",BD!D124)</f>
        <v>Copper</v>
      </c>
      <c r="D131" s="3" t="str">
        <f>IF(BD!E124="","",BD!E124)</f>
        <v>Lámina de cobre_Copper sheet - 2 mm</v>
      </c>
      <c r="E131" s="25"/>
      <c r="F131" s="25"/>
      <c r="G131" s="2" t="str">
        <f>IF(BD!F124="","",BD!F124)</f>
        <v>m²</v>
      </c>
      <c r="H131" s="2" t="str">
        <f>IF(BD!L124="","",BD!L124)</f>
        <v>-</v>
      </c>
      <c r="I131" s="2" t="str">
        <f>IF(BD!K124="","",BD!K124)</f>
        <v>No Aplica</v>
      </c>
    </row>
    <row r="132" spans="1:9" x14ac:dyDescent="0.35">
      <c r="A132" s="3" t="str">
        <f>IF(BD!B125="","",BD!B125)</f>
        <v>EPiC</v>
      </c>
      <c r="B132" s="3" t="str">
        <f>IF(BD!C125="","",BD!C125)</f>
        <v>Metals</v>
      </c>
      <c r="C132" s="3" t="str">
        <f>IF(BD!D125="","",BD!D125)</f>
        <v>Copper</v>
      </c>
      <c r="D132" s="3" t="str">
        <f>IF(BD!E125="","",BD!E125)</f>
        <v>Lámina de cobre_Copper sheet - 3 mm</v>
      </c>
      <c r="E132" s="25"/>
      <c r="F132" s="25"/>
      <c r="G132" s="2" t="str">
        <f>IF(BD!F125="","",BD!F125)</f>
        <v>m²</v>
      </c>
      <c r="H132" s="2" t="str">
        <f>IF(BD!L125="","",BD!L125)</f>
        <v>-</v>
      </c>
      <c r="I132" s="2" t="str">
        <f>IF(BD!K125="","",BD!K125)</f>
        <v>No Aplica</v>
      </c>
    </row>
    <row r="133" spans="1:9" x14ac:dyDescent="0.35">
      <c r="A133" s="3" t="str">
        <f>IF(BD!B126="","",BD!B126)</f>
        <v>EPiC</v>
      </c>
      <c r="B133" s="3" t="str">
        <f>IF(BD!C126="","",BD!C126)</f>
        <v>Metals</v>
      </c>
      <c r="C133" s="3" t="str">
        <f>IF(BD!D126="","",BD!D126)</f>
        <v>Copper</v>
      </c>
      <c r="D133" s="3" t="str">
        <f>IF(BD!E126="","",BD!E126)</f>
        <v>Alambre de cobre_Copper wire</v>
      </c>
      <c r="E133" s="25"/>
      <c r="F133" s="25"/>
      <c r="G133" s="2" t="str">
        <f>IF(BD!F126="","",BD!F126)</f>
        <v>kg</v>
      </c>
      <c r="H133" s="2" t="str">
        <f>IF(BD!L126="","",BD!L126)</f>
        <v>-</v>
      </c>
      <c r="I133" s="2" t="str">
        <f>IF(BD!K126="","",BD!K126)</f>
        <v>No Aplica</v>
      </c>
    </row>
    <row r="134" spans="1:9" x14ac:dyDescent="0.35">
      <c r="A134" s="3" t="str">
        <f>IF(BD!B127="","",BD!B127)</f>
        <v>EPiC</v>
      </c>
      <c r="B134" s="3" t="str">
        <f>IF(BD!C127="","",BD!C127)</f>
        <v>Metals</v>
      </c>
      <c r="C134" s="3" t="str">
        <f>IF(BD!D127="","",BD!D127)</f>
        <v>Stainless steel</v>
      </c>
      <c r="D134" s="3" t="str">
        <f>IF(BD!E127="","",BD!E127)</f>
        <v>Alambre de cobre_Bare wire - 2 mm dia.</v>
      </c>
      <c r="E134" s="25"/>
      <c r="F134" s="25"/>
      <c r="G134" s="2" t="str">
        <f>IF(BD!F127="","",BD!F127)</f>
        <v>m</v>
      </c>
      <c r="H134" s="2" t="str">
        <f>IF(BD!L127="","",BD!L127)</f>
        <v>-</v>
      </c>
      <c r="I134" s="2" t="str">
        <f>IF(BD!K127="","",BD!K127)</f>
        <v>No Aplica</v>
      </c>
    </row>
    <row r="135" spans="1:9" x14ac:dyDescent="0.35">
      <c r="A135" s="3" t="str">
        <f>IF(BD!B128="","",BD!B128)</f>
        <v>EPiC</v>
      </c>
      <c r="B135" s="3" t="str">
        <f>IF(BD!C128="","",BD!C128)</f>
        <v>Metals</v>
      </c>
      <c r="C135" s="3" t="str">
        <f>IF(BD!D128="","",BD!D128)</f>
        <v>Stainless steel</v>
      </c>
      <c r="D135" s="3" t="str">
        <f>IF(BD!E128="","",BD!E128)</f>
        <v>Alambre de cobre_Bare wire - 3.2 mm dia.</v>
      </c>
      <c r="E135" s="25"/>
      <c r="F135" s="25"/>
      <c r="G135" s="2" t="str">
        <f>IF(BD!F128="","",BD!F128)</f>
        <v>m</v>
      </c>
      <c r="H135" s="2" t="str">
        <f>IF(BD!L128="","",BD!L128)</f>
        <v>-</v>
      </c>
      <c r="I135" s="2" t="str">
        <f>IF(BD!K128="","",BD!K128)</f>
        <v>No Aplica</v>
      </c>
    </row>
    <row r="136" spans="1:9" x14ac:dyDescent="0.35">
      <c r="A136" s="3" t="str">
        <f>IF(BD!B129="","",BD!B129)</f>
        <v>EPiC</v>
      </c>
      <c r="B136" s="3" t="str">
        <f>IF(BD!C129="","",BD!C129)</f>
        <v>Metals</v>
      </c>
      <c r="C136" s="3" t="str">
        <f>IF(BD!D129="","",BD!D129)</f>
        <v>Stainless steel</v>
      </c>
      <c r="D136" s="3" t="str">
        <f>IF(BD!E129="","",BD!E129)</f>
        <v>Acero inoxidable_Cold rolled stainless steel</v>
      </c>
      <c r="E136" s="25"/>
      <c r="F136" s="25"/>
      <c r="G136" s="2" t="str">
        <f>IF(BD!F129="","",BD!F129)</f>
        <v>kg</v>
      </c>
      <c r="H136" s="2" t="str">
        <f>IF(BD!L129="","",BD!L129)</f>
        <v>-</v>
      </c>
      <c r="I136" s="2" t="str">
        <f>IF(BD!K129="","",BD!K129)</f>
        <v>No Aplica</v>
      </c>
    </row>
    <row r="137" spans="1:9" x14ac:dyDescent="0.35">
      <c r="A137" s="3" t="str">
        <f>IF(BD!B130="","",BD!B130)</f>
        <v>EPiC</v>
      </c>
      <c r="B137" s="3" t="str">
        <f>IF(BD!C130="","",BD!C130)</f>
        <v>Metals</v>
      </c>
      <c r="C137" s="3" t="str">
        <f>IF(BD!D130="","",BD!D130)</f>
        <v>Stainless steel</v>
      </c>
      <c r="D137" s="3" t="str">
        <f>IF(BD!E130="","",BD!E130)</f>
        <v>Acero inoxidable_Stainless steel extruded</v>
      </c>
      <c r="E137" s="25"/>
      <c r="F137" s="25"/>
      <c r="G137" s="2" t="str">
        <f>IF(BD!F130="","",BD!F130)</f>
        <v>kg</v>
      </c>
      <c r="H137" s="2" t="str">
        <f>IF(BD!L130="","",BD!L130)</f>
        <v>-</v>
      </c>
      <c r="I137" s="2" t="str">
        <f>IF(BD!K130="","",BD!K130)</f>
        <v>No Aplica</v>
      </c>
    </row>
    <row r="138" spans="1:9" x14ac:dyDescent="0.35">
      <c r="A138" s="3" t="str">
        <f>IF(BD!B131="","",BD!B131)</f>
        <v>EPiC</v>
      </c>
      <c r="B138" s="3" t="str">
        <f>IF(BD!C131="","",BD!C131)</f>
        <v>Metals</v>
      </c>
      <c r="C138" s="3" t="str">
        <f>IF(BD!D131="","",BD!D131)</f>
        <v>Stainless steel</v>
      </c>
      <c r="D138" s="3" t="str">
        <f>IF(BD!E131="","",BD!E131)</f>
        <v>Acero inoxidable_Stainless steel sheet</v>
      </c>
      <c r="E138" s="25"/>
      <c r="F138" s="25"/>
      <c r="G138" s="2" t="str">
        <f>IF(BD!F131="","",BD!F131)</f>
        <v>kg</v>
      </c>
      <c r="H138" s="2" t="str">
        <f>IF(BD!L131="","",BD!L131)</f>
        <v>-</v>
      </c>
      <c r="I138" s="2" t="str">
        <f>IF(BD!K131="","",BD!K131)</f>
        <v>No Aplica</v>
      </c>
    </row>
    <row r="139" spans="1:9" x14ac:dyDescent="0.35">
      <c r="A139" s="3" t="str">
        <f>IF(BD!B132="","",BD!B132)</f>
        <v>EPiC</v>
      </c>
      <c r="B139" s="3" t="str">
        <f>IF(BD!C132="","",BD!C132)</f>
        <v>Metals</v>
      </c>
      <c r="C139" s="3" t="str">
        <f>IF(BD!D132="","",BD!D132)</f>
        <v>Stainless steel</v>
      </c>
      <c r="D139" s="3" t="str">
        <f>IF(BD!E132="","",BD!E132)</f>
        <v>Acero inoxidable_Stainless steel sheet products</v>
      </c>
      <c r="E139" s="25"/>
      <c r="F139" s="25"/>
      <c r="G139" s="2" t="str">
        <f>IF(BD!F132="","",BD!F132)</f>
        <v>kg</v>
      </c>
      <c r="H139" s="2" t="str">
        <f>IF(BD!L132="","",BD!L132)</f>
        <v>-</v>
      </c>
      <c r="I139" s="2" t="str">
        <f>IF(BD!K132="","",BD!K132)</f>
        <v>No Aplica</v>
      </c>
    </row>
    <row r="140" spans="1:9" x14ac:dyDescent="0.35">
      <c r="A140" s="3" t="str">
        <f>IF(BD!B133="","",BD!B133)</f>
        <v>EPiC</v>
      </c>
      <c r="B140" s="3" t="str">
        <f>IF(BD!C133="","",BD!C133)</f>
        <v>Metals</v>
      </c>
      <c r="C140" s="3" t="str">
        <f>IF(BD!D133="","",BD!D133)</f>
        <v>Stainless steel</v>
      </c>
      <c r="D140" s="3" t="str">
        <f>IF(BD!E133="","",BD!E133)</f>
        <v>Acero inoxidable_Stainless steel wire</v>
      </c>
      <c r="E140" s="25"/>
      <c r="F140" s="25"/>
      <c r="G140" s="2" t="str">
        <f>IF(BD!F133="","",BD!F133)</f>
        <v>kg</v>
      </c>
      <c r="H140" s="2" t="str">
        <f>IF(BD!L133="","",BD!L133)</f>
        <v>-</v>
      </c>
      <c r="I140" s="2" t="str">
        <f>IF(BD!K133="","",BD!K133)</f>
        <v>No Aplica</v>
      </c>
    </row>
    <row r="141" spans="1:9" x14ac:dyDescent="0.35">
      <c r="A141" s="3" t="str">
        <f>IF(BD!B134="","",BD!B134)</f>
        <v>EPiC</v>
      </c>
      <c r="B141" s="3" t="str">
        <f>IF(BD!C134="","",BD!C134)</f>
        <v>Metals</v>
      </c>
      <c r="C141" s="3" t="str">
        <f>IF(BD!D134="","",BD!D134)</f>
        <v>Stainless steel</v>
      </c>
      <c r="D141" s="3" t="str">
        <f>IF(BD!E134="","",BD!E134)</f>
        <v>Cable de acero_Wire Rope - 1.6 mm dia.</v>
      </c>
      <c r="E141" s="25"/>
      <c r="F141" s="25"/>
      <c r="G141" s="2" t="str">
        <f>IF(BD!F134="","",BD!F134)</f>
        <v>m</v>
      </c>
      <c r="H141" s="2" t="str">
        <f>IF(BD!L134="","",BD!L134)</f>
        <v>-</v>
      </c>
      <c r="I141" s="2" t="str">
        <f>IF(BD!K134="","",BD!K134)</f>
        <v>No Aplica</v>
      </c>
    </row>
    <row r="142" spans="1:9" x14ac:dyDescent="0.35">
      <c r="A142" s="3" t="str">
        <f>IF(BD!B135="","",BD!B135)</f>
        <v>EPiC</v>
      </c>
      <c r="B142" s="3" t="str">
        <f>IF(BD!C135="","",BD!C135)</f>
        <v>Metals</v>
      </c>
      <c r="C142" s="3" t="str">
        <f>IF(BD!D135="","",BD!D135)</f>
        <v>Stainless steel</v>
      </c>
      <c r="D142" s="3" t="str">
        <f>IF(BD!E135="","",BD!E135)</f>
        <v>Cable de acero_Wire Rope - 4 mm dia.</v>
      </c>
      <c r="E142" s="25"/>
      <c r="F142" s="25"/>
      <c r="G142" s="2" t="str">
        <f>IF(BD!F135="","",BD!F135)</f>
        <v>m</v>
      </c>
      <c r="H142" s="2" t="str">
        <f>IF(BD!L135="","",BD!L135)</f>
        <v>-</v>
      </c>
      <c r="I142" s="2" t="str">
        <f>IF(BD!K135="","",BD!K135)</f>
        <v>No Aplica</v>
      </c>
    </row>
    <row r="143" spans="1:9" x14ac:dyDescent="0.35">
      <c r="A143" s="3" t="str">
        <f>IF(BD!B136="","",BD!B136)</f>
        <v>EPiC</v>
      </c>
      <c r="B143" s="3" t="str">
        <f>IF(BD!C136="","",BD!C136)</f>
        <v>Metals</v>
      </c>
      <c r="C143" s="3" t="str">
        <f>IF(BD!D136="","",BD!D136)</f>
        <v>Stainless steel</v>
      </c>
      <c r="D143" s="3" t="str">
        <f>IF(BD!E136="","",BD!E136)</f>
        <v>Cable de acero_Wire Rope - 8 mm dia.</v>
      </c>
      <c r="E143" s="25"/>
      <c r="F143" s="25"/>
      <c r="G143" s="2" t="str">
        <f>IF(BD!F136="","",BD!F136)</f>
        <v>m</v>
      </c>
      <c r="H143" s="2" t="str">
        <f>IF(BD!L136="","",BD!L136)</f>
        <v>-</v>
      </c>
      <c r="I143" s="2" t="str">
        <f>IF(BD!K136="","",BD!K136)</f>
        <v>No Aplica</v>
      </c>
    </row>
    <row r="144" spans="1:9" x14ac:dyDescent="0.35">
      <c r="A144" s="3" t="str">
        <f>IF(BD!B137="","",BD!B137)</f>
        <v>EPiC</v>
      </c>
      <c r="B144" s="3" t="str">
        <f>IF(BD!C137="","",BD!C137)</f>
        <v>Metals</v>
      </c>
      <c r="C144" s="3" t="str">
        <f>IF(BD!D137="","",BD!D137)</f>
        <v>Stainless steel</v>
      </c>
      <c r="D144" s="3" t="str">
        <f>IF(BD!E137="","",BD!E137)</f>
        <v>Cable de acero_Wire Rope - 12 mm dia.</v>
      </c>
      <c r="E144" s="25"/>
      <c r="F144" s="25"/>
      <c r="G144" s="2" t="str">
        <f>IF(BD!F137="","",BD!F137)</f>
        <v>m</v>
      </c>
      <c r="H144" s="2" t="str">
        <f>IF(BD!L137="","",BD!L137)</f>
        <v>-</v>
      </c>
      <c r="I144" s="2" t="str">
        <f>IF(BD!K137="","",BD!K137)</f>
        <v>No Aplica</v>
      </c>
    </row>
    <row r="145" spans="1:9" x14ac:dyDescent="0.35">
      <c r="A145" s="3" t="str">
        <f>IF(BD!B138="","",BD!B138)</f>
        <v>EPiC</v>
      </c>
      <c r="B145" s="3" t="str">
        <f>IF(BD!C138="","",BD!C138)</f>
        <v>Metals</v>
      </c>
      <c r="C145" s="3" t="str">
        <f>IF(BD!D138="","",BD!D138)</f>
        <v>Steel</v>
      </c>
      <c r="D145" s="3" t="str">
        <f>IF(BD!E138="","",BD!E138)</f>
        <v>Acero laminado_Cold rolled steel</v>
      </c>
      <c r="E145" s="25"/>
      <c r="F145" s="25"/>
      <c r="G145" s="2" t="str">
        <f>IF(BD!F138="","",BD!F138)</f>
        <v>kg</v>
      </c>
      <c r="H145" s="2" t="str">
        <f>IF(BD!L138="","",BD!L138)</f>
        <v>-</v>
      </c>
      <c r="I145" s="2" t="str">
        <f>IF(BD!K138="","",BD!K138)</f>
        <v>No Aplica</v>
      </c>
    </row>
    <row r="146" spans="1:9" x14ac:dyDescent="0.35">
      <c r="A146" s="3" t="str">
        <f>IF(BD!B139="","",BD!B139)</f>
        <v>EPiC</v>
      </c>
      <c r="B146" s="3" t="str">
        <f>IF(BD!C139="","",BD!C139)</f>
        <v>Metals</v>
      </c>
      <c r="C146" s="3" t="str">
        <f>IF(BD!D139="","",BD!D139)</f>
        <v>Steel</v>
      </c>
      <c r="D146" s="3" t="str">
        <f>IF(BD!E139="","",BD!E139)</f>
        <v>Acero estructural galvanizado_Hot rolled galvanised structural steel</v>
      </c>
      <c r="E146" s="25"/>
      <c r="F146" s="25"/>
      <c r="G146" s="2" t="str">
        <f>IF(BD!F139="","",BD!F139)</f>
        <v>kg</v>
      </c>
      <c r="H146" s="2" t="str">
        <f>IF(BD!L139="","",BD!L139)</f>
        <v>-</v>
      </c>
      <c r="I146" s="2" t="str">
        <f>IF(BD!K139="","",BD!K139)</f>
        <v>No Aplica</v>
      </c>
    </row>
    <row r="147" spans="1:9" x14ac:dyDescent="0.35">
      <c r="A147" s="3" t="str">
        <f>IF(BD!B140="","",BD!B140)</f>
        <v>EPiC</v>
      </c>
      <c r="B147" s="3" t="str">
        <f>IF(BD!C140="","",BD!C140)</f>
        <v>Metals</v>
      </c>
      <c r="C147" s="3" t="str">
        <f>IF(BD!D140="","",BD!D140)</f>
        <v>Steel</v>
      </c>
      <c r="D147" s="3" t="str">
        <f>IF(BD!E140="","",BD!E140)</f>
        <v>Acero estructural laminado_Hot rolled structural steel</v>
      </c>
      <c r="E147" s="25"/>
      <c r="F147" s="25"/>
      <c r="G147" s="2" t="str">
        <f>IF(BD!F140="","",BD!F140)</f>
        <v>kg</v>
      </c>
      <c r="H147" s="2" t="str">
        <f>IF(BD!L140="","",BD!L140)</f>
        <v>-</v>
      </c>
      <c r="I147" s="2" t="str">
        <f>IF(BD!K140="","",BD!K140)</f>
        <v>No Aplica</v>
      </c>
    </row>
    <row r="148" spans="1:9" x14ac:dyDescent="0.35">
      <c r="A148" s="3" t="str">
        <f>IF(BD!B141="","",BD!B141)</f>
        <v>EPiC</v>
      </c>
      <c r="B148" s="3" t="str">
        <f>IF(BD!C141="","",BD!C141)</f>
        <v>Metals</v>
      </c>
      <c r="C148" s="3" t="str">
        <f>IF(BD!D141="","",BD!D141)</f>
        <v>Steel</v>
      </c>
      <c r="D148" s="3" t="str">
        <f>IF(BD!E141="","",BD!E141)</f>
        <v>Tubo cuadrado de acero_Square tube - 20 × 20 mm; 1.6 mm thick</v>
      </c>
      <c r="E148" s="25"/>
      <c r="F148" s="25"/>
      <c r="G148" s="2" t="str">
        <f>IF(BD!F141="","",BD!F141)</f>
        <v>m</v>
      </c>
      <c r="H148" s="2" t="str">
        <f>IF(BD!L141="","",BD!L141)</f>
        <v>-</v>
      </c>
      <c r="I148" s="2" t="str">
        <f>IF(BD!K141="","",BD!K141)</f>
        <v>No Aplica</v>
      </c>
    </row>
    <row r="149" spans="1:9" x14ac:dyDescent="0.35">
      <c r="A149" s="3" t="str">
        <f>IF(BD!B142="","",BD!B142)</f>
        <v>EPiC</v>
      </c>
      <c r="B149" s="3" t="str">
        <f>IF(BD!C142="","",BD!C142)</f>
        <v>Metals</v>
      </c>
      <c r="C149" s="3" t="str">
        <f>IF(BD!D142="","",BD!D142)</f>
        <v>Steel</v>
      </c>
      <c r="D149" s="3" t="str">
        <f>IF(BD!E142="","",BD!E142)</f>
        <v>Tubo cuadrado de acero_Square tube - 50 × 50 mm; 2 mm thick</v>
      </c>
      <c r="E149" s="25"/>
      <c r="F149" s="25"/>
      <c r="G149" s="2" t="str">
        <f>IF(BD!F142="","",BD!F142)</f>
        <v>m</v>
      </c>
      <c r="H149" s="2" t="str">
        <f>IF(BD!L142="","",BD!L142)</f>
        <v>-</v>
      </c>
      <c r="I149" s="2" t="str">
        <f>IF(BD!K142="","",BD!K142)</f>
        <v>No Aplica</v>
      </c>
    </row>
    <row r="150" spans="1:9" x14ac:dyDescent="0.35">
      <c r="A150" s="3" t="str">
        <f>IF(BD!B143="","",BD!B143)</f>
        <v>EPiC</v>
      </c>
      <c r="B150" s="3" t="str">
        <f>IF(BD!C143="","",BD!C143)</f>
        <v>Metals</v>
      </c>
      <c r="C150" s="3" t="str">
        <f>IF(BD!D143="","",BD!D143)</f>
        <v>Steel</v>
      </c>
      <c r="D150" s="3" t="str">
        <f>IF(BD!E143="","",BD!E143)</f>
        <v>Tubo cuadrado de acero_Square tube - 100 × 100 mm; 4 mm thick</v>
      </c>
      <c r="E150" s="25"/>
      <c r="F150" s="25"/>
      <c r="G150" s="2" t="str">
        <f>IF(BD!F143="","",BD!F143)</f>
        <v>m</v>
      </c>
      <c r="H150" s="2" t="str">
        <f>IF(BD!L143="","",BD!L143)</f>
        <v>-</v>
      </c>
      <c r="I150" s="2" t="str">
        <f>IF(BD!K143="","",BD!K143)</f>
        <v>No Aplica</v>
      </c>
    </row>
    <row r="151" spans="1:9" x14ac:dyDescent="0.35">
      <c r="A151" s="3" t="str">
        <f>IF(BD!B144="","",BD!B144)</f>
        <v>EPiC</v>
      </c>
      <c r="B151" s="3" t="str">
        <f>IF(BD!C144="","",BD!C144)</f>
        <v>Metals</v>
      </c>
      <c r="C151" s="3" t="str">
        <f>IF(BD!D144="","",BD!D144)</f>
        <v>Steel</v>
      </c>
      <c r="D151" s="3" t="str">
        <f>IF(BD!E144="","",BD!E144)</f>
        <v>Barra de acero_Steel bar</v>
      </c>
      <c r="E151" s="25"/>
      <c r="F151" s="25"/>
      <c r="G151" s="2" t="str">
        <f>IF(BD!F144="","",BD!F144)</f>
        <v>kg</v>
      </c>
      <c r="H151" s="2" t="str">
        <f>IF(BD!L144="","",BD!L144)</f>
        <v>-</v>
      </c>
      <c r="I151" s="2" t="str">
        <f>IF(BD!K144="","",BD!K144)</f>
        <v>No Aplica</v>
      </c>
    </row>
    <row r="152" spans="1:9" x14ac:dyDescent="0.35">
      <c r="A152" s="3" t="str">
        <f>IF(BD!B145="","",BD!B145)</f>
        <v>EPiC</v>
      </c>
      <c r="B152" s="3" t="str">
        <f>IF(BD!C145="","",BD!C145)</f>
        <v>Metals</v>
      </c>
      <c r="C152" s="3" t="str">
        <f>IF(BD!D145="","",BD!D145)</f>
        <v>Steel</v>
      </c>
      <c r="D152" s="3" t="str">
        <f>IF(BD!E145="","",BD!E145)</f>
        <v>Perfil de acero_Steel hollow section extruded</v>
      </c>
      <c r="E152" s="25"/>
      <c r="F152" s="25"/>
      <c r="G152" s="2" t="str">
        <f>IF(BD!F145="","",BD!F145)</f>
        <v>kg</v>
      </c>
      <c r="H152" s="2" t="str">
        <f>IF(BD!L145="","",BD!L145)</f>
        <v>-</v>
      </c>
      <c r="I152" s="2" t="str">
        <f>IF(BD!K145="","",BD!K145)</f>
        <v>No Aplica</v>
      </c>
    </row>
    <row r="153" spans="1:9" x14ac:dyDescent="0.35">
      <c r="A153" s="3" t="str">
        <f>IF(BD!B146="","",BD!B146)</f>
        <v>EPiC</v>
      </c>
      <c r="B153" s="3" t="str">
        <f>IF(BD!C146="","",BD!C146)</f>
        <v>Metals</v>
      </c>
      <c r="C153" s="3" t="str">
        <f>IF(BD!D146="","",BD!D146)</f>
        <v>Steel</v>
      </c>
      <c r="D153" s="3" t="str">
        <f>IF(BD!E146="","",BD!E146)</f>
        <v>Tubo de acero_Steel pipe</v>
      </c>
      <c r="E153" s="25"/>
      <c r="F153" s="25"/>
      <c r="G153" s="2" t="str">
        <f>IF(BD!F146="","",BD!F146)</f>
        <v>kg</v>
      </c>
      <c r="H153" s="2" t="str">
        <f>IF(BD!L146="","",BD!L146)</f>
        <v>-</v>
      </c>
      <c r="I153" s="2" t="str">
        <f>IF(BD!K146="","",BD!K146)</f>
        <v>No Aplica</v>
      </c>
    </row>
    <row r="154" spans="1:9" x14ac:dyDescent="0.35">
      <c r="A154" s="3" t="str">
        <f>IF(BD!B147="","",BD!B147)</f>
        <v>EPiC</v>
      </c>
      <c r="B154" s="3" t="str">
        <f>IF(BD!C147="","",BD!C147)</f>
        <v>Metals</v>
      </c>
      <c r="C154" s="3" t="str">
        <f>IF(BD!D147="","",BD!D147)</f>
        <v>Steel</v>
      </c>
      <c r="D154" s="3" t="str">
        <f>IF(BD!E147="","",BD!E147)</f>
        <v>Tubo de acero_Steel pipe - 21.3 mm outer dia.; 2.6 mm thick</v>
      </c>
      <c r="E154" s="25"/>
      <c r="F154" s="25"/>
      <c r="G154" s="2" t="str">
        <f>IF(BD!F147="","",BD!F147)</f>
        <v>m</v>
      </c>
      <c r="H154" s="2" t="str">
        <f>IF(BD!L147="","",BD!L147)</f>
        <v>-</v>
      </c>
      <c r="I154" s="2" t="str">
        <f>IF(BD!K147="","",BD!K147)</f>
        <v>No Aplica</v>
      </c>
    </row>
    <row r="155" spans="1:9" x14ac:dyDescent="0.35">
      <c r="A155" s="3" t="str">
        <f>IF(BD!B148="","",BD!B148)</f>
        <v>EPiC</v>
      </c>
      <c r="B155" s="3" t="str">
        <f>IF(BD!C148="","",BD!C148)</f>
        <v>Metals</v>
      </c>
      <c r="C155" s="3" t="str">
        <f>IF(BD!D148="","",BD!D148)</f>
        <v>Steel</v>
      </c>
      <c r="D155" s="3" t="str">
        <f>IF(BD!E148="","",BD!E148)</f>
        <v>Tubo de acero_Steel pipe - 42.4 mm outer dia.; 2.6 mm thick</v>
      </c>
      <c r="E155" s="25"/>
      <c r="F155" s="25"/>
      <c r="G155" s="2" t="str">
        <f>IF(BD!F148="","",BD!F148)</f>
        <v>m</v>
      </c>
      <c r="H155" s="2" t="str">
        <f>IF(BD!L148="","",BD!L148)</f>
        <v>-</v>
      </c>
      <c r="I155" s="2" t="str">
        <f>IF(BD!K148="","",BD!K148)</f>
        <v>No Aplica</v>
      </c>
    </row>
    <row r="156" spans="1:9" x14ac:dyDescent="0.35">
      <c r="A156" s="3" t="str">
        <f>IF(BD!B149="","",BD!B149)</f>
        <v>EPiC</v>
      </c>
      <c r="B156" s="3" t="str">
        <f>IF(BD!C149="","",BD!C149)</f>
        <v>Metals</v>
      </c>
      <c r="C156" s="3" t="str">
        <f>IF(BD!D149="","",BD!D149)</f>
        <v>Steel</v>
      </c>
      <c r="D156" s="3" t="str">
        <f>IF(BD!E149="","",BD!E149)</f>
        <v>Tubo de acero_Steel pipe - 88.9 mm outer dia.; 4 mm thick</v>
      </c>
      <c r="E156" s="25"/>
      <c r="F156" s="25"/>
      <c r="G156" s="2" t="str">
        <f>IF(BD!F149="","",BD!F149)</f>
        <v>m</v>
      </c>
      <c r="H156" s="2" t="str">
        <f>IF(BD!L149="","",BD!L149)</f>
        <v>-</v>
      </c>
      <c r="I156" s="2" t="str">
        <f>IF(BD!K149="","",BD!K149)</f>
        <v>No Aplica</v>
      </c>
    </row>
    <row r="157" spans="1:9" x14ac:dyDescent="0.35">
      <c r="A157" s="3" t="str">
        <f>IF(BD!B150="","",BD!B150)</f>
        <v>EPiC</v>
      </c>
      <c r="B157" s="3" t="str">
        <f>IF(BD!C150="","",BD!C150)</f>
        <v>Metals</v>
      </c>
      <c r="C157" s="3" t="str">
        <f>IF(BD!D150="","",BD!D150)</f>
        <v>Steel</v>
      </c>
      <c r="D157" s="3" t="str">
        <f>IF(BD!E150="","",BD!E150)</f>
        <v>Tubo de acero_Steel pipe - 165.1 mm outer dia.; 4.9 mm thick</v>
      </c>
      <c r="E157" s="25"/>
      <c r="F157" s="25"/>
      <c r="G157" s="2" t="str">
        <f>IF(BD!F150="","",BD!F150)</f>
        <v>m</v>
      </c>
      <c r="H157" s="2" t="str">
        <f>IF(BD!L150="","",BD!L150)</f>
        <v>-</v>
      </c>
      <c r="I157" s="2" t="str">
        <f>IF(BD!K150="","",BD!K150)</f>
        <v>No Aplica</v>
      </c>
    </row>
    <row r="158" spans="1:9" x14ac:dyDescent="0.35">
      <c r="A158" s="3" t="str">
        <f>IF(BD!B151="","",BD!B151)</f>
        <v>EPiC</v>
      </c>
      <c r="B158" s="3" t="str">
        <f>IF(BD!C151="","",BD!C151)</f>
        <v>Metals</v>
      </c>
      <c r="C158" s="3" t="str">
        <f>IF(BD!D151="","",BD!D151)</f>
        <v>Steel</v>
      </c>
      <c r="D158" s="3" t="str">
        <f>IF(BD!E151="","",BD!E151)</f>
        <v>Varilla_Steel reinforcement bar - 6 mm dia.</v>
      </c>
      <c r="E158" s="25"/>
      <c r="F158" s="25"/>
      <c r="G158" s="2" t="str">
        <f>IF(BD!F151="","",BD!F151)</f>
        <v>m</v>
      </c>
      <c r="H158" s="2" t="str">
        <f>IF(BD!L151="","",BD!L151)</f>
        <v>-</v>
      </c>
      <c r="I158" s="2" t="str">
        <f>IF(BD!K151="","",BD!K151)</f>
        <v>No Aplica</v>
      </c>
    </row>
    <row r="159" spans="1:9" x14ac:dyDescent="0.35">
      <c r="A159" s="3" t="str">
        <f>IF(BD!B152="","",BD!B152)</f>
        <v>EPiC</v>
      </c>
      <c r="B159" s="3" t="str">
        <f>IF(BD!C152="","",BD!C152)</f>
        <v>Metals</v>
      </c>
      <c r="C159" s="3" t="str">
        <f>IF(BD!D152="","",BD!D152)</f>
        <v>Steel</v>
      </c>
      <c r="D159" s="3" t="str">
        <f>IF(BD!E152="","",BD!E152)</f>
        <v>Varilla_Steel reinforcement bar - 8 mm dia.</v>
      </c>
      <c r="E159" s="25"/>
      <c r="F159" s="25"/>
      <c r="G159" s="2" t="str">
        <f>IF(BD!F152="","",BD!F152)</f>
        <v>m</v>
      </c>
      <c r="H159" s="2" t="str">
        <f>IF(BD!L152="","",BD!L152)</f>
        <v>-</v>
      </c>
      <c r="I159" s="2" t="str">
        <f>IF(BD!K152="","",BD!K152)</f>
        <v>No Aplica</v>
      </c>
    </row>
    <row r="160" spans="1:9" x14ac:dyDescent="0.35">
      <c r="A160" s="3" t="str">
        <f>IF(BD!B153="","",BD!B153)</f>
        <v>EPiC</v>
      </c>
      <c r="B160" s="3" t="str">
        <f>IF(BD!C153="","",BD!C153)</f>
        <v>Metals</v>
      </c>
      <c r="C160" s="3" t="str">
        <f>IF(BD!D153="","",BD!D153)</f>
        <v>Steel</v>
      </c>
      <c r="D160" s="3" t="str">
        <f>IF(BD!E153="","",BD!E153)</f>
        <v>Varilla_Steel reinforcement bar - 12 mm dia.</v>
      </c>
      <c r="E160" s="25"/>
      <c r="F160" s="25"/>
      <c r="G160" s="2" t="str">
        <f>IF(BD!F153="","",BD!F153)</f>
        <v>m</v>
      </c>
      <c r="H160" s="2" t="str">
        <f>IF(BD!L153="","",BD!L153)</f>
        <v>-</v>
      </c>
      <c r="I160" s="2" t="str">
        <f>IF(BD!K153="","",BD!K153)</f>
        <v>No Aplica</v>
      </c>
    </row>
    <row r="161" spans="1:9" x14ac:dyDescent="0.35">
      <c r="A161" s="3" t="str">
        <f>IF(BD!B154="","",BD!B154)</f>
        <v>EPiC</v>
      </c>
      <c r="B161" s="3" t="str">
        <f>IF(BD!C154="","",BD!C154)</f>
        <v>Metals</v>
      </c>
      <c r="C161" s="3" t="str">
        <f>IF(BD!D154="","",BD!D154)</f>
        <v>Steel</v>
      </c>
      <c r="D161" s="3" t="str">
        <f>IF(BD!E154="","",BD!E154)</f>
        <v>Lámina corrugada_Steel sheet corrugated</v>
      </c>
      <c r="E161" s="25"/>
      <c r="F161" s="25"/>
      <c r="G161" s="2" t="str">
        <f>IF(BD!F154="","",BD!F154)</f>
        <v>kg</v>
      </c>
      <c r="H161" s="2" t="str">
        <f>IF(BD!L154="","",BD!L154)</f>
        <v>-</v>
      </c>
      <c r="I161" s="2" t="str">
        <f>IF(BD!K154="","",BD!K154)</f>
        <v>No Aplica</v>
      </c>
    </row>
    <row r="162" spans="1:9" x14ac:dyDescent="0.35">
      <c r="A162" s="3" t="str">
        <f>IF(BD!B155="","",BD!B155)</f>
        <v>EPiC</v>
      </c>
      <c r="B162" s="3" t="str">
        <f>IF(BD!C155="","",BD!C155)</f>
        <v>Metals</v>
      </c>
      <c r="C162" s="3" t="str">
        <f>IF(BD!D155="","",BD!D155)</f>
        <v>Steel</v>
      </c>
      <c r="D162" s="3" t="str">
        <f>IF(BD!E155="","",BD!E155)</f>
        <v>Lámina corrugada_Steel sheet corrugated colorbond</v>
      </c>
      <c r="E162" s="25"/>
      <c r="F162" s="25"/>
      <c r="G162" s="2" t="str">
        <f>IF(BD!F155="","",BD!F155)</f>
        <v>m²</v>
      </c>
      <c r="H162" s="2" t="str">
        <f>IF(BD!L155="","",BD!L155)</f>
        <v>-</v>
      </c>
      <c r="I162" s="2" t="str">
        <f>IF(BD!K155="","",BD!K155)</f>
        <v>No Aplica</v>
      </c>
    </row>
    <row r="163" spans="1:9" x14ac:dyDescent="0.35">
      <c r="A163" s="3" t="str">
        <f>IF(BD!B156="","",BD!B156)</f>
        <v>EPiC</v>
      </c>
      <c r="B163" s="3" t="str">
        <f>IF(BD!C156="","",BD!C156)</f>
        <v>Metals</v>
      </c>
      <c r="C163" s="3" t="str">
        <f>IF(BD!D156="","",BD!D156)</f>
        <v>Steel</v>
      </c>
      <c r="D163" s="3" t="str">
        <f>IF(BD!E156="","",BD!E156)</f>
        <v>Lámina corrugada_Steel sheet corrugated - per square metre</v>
      </c>
      <c r="E163" s="25"/>
      <c r="F163" s="25"/>
      <c r="G163" s="2" t="str">
        <f>IF(BD!F156="","",BD!F156)</f>
        <v>m²</v>
      </c>
      <c r="H163" s="2" t="str">
        <f>IF(BD!L156="","",BD!L156)</f>
        <v>-</v>
      </c>
      <c r="I163" s="2" t="str">
        <f>IF(BD!K156="","",BD!K156)</f>
        <v>No Aplica</v>
      </c>
    </row>
    <row r="164" spans="1:9" x14ac:dyDescent="0.35">
      <c r="A164" s="3" t="str">
        <f>IF(BD!B157="","",BD!B157)</f>
        <v>EPiC</v>
      </c>
      <c r="B164" s="3" t="str">
        <f>IF(BD!C157="","",BD!C157)</f>
        <v>Miscellaneous</v>
      </c>
      <c r="C164" s="3" t="str">
        <f>IF(BD!D157="","",BD!D157)</f>
        <v>Asphalt</v>
      </c>
      <c r="D164" s="3" t="str">
        <f>IF(BD!E157="","",BD!E157)</f>
        <v>Asfalto_Asphalt</v>
      </c>
      <c r="E164" s="25"/>
      <c r="F164" s="25"/>
      <c r="G164" s="2" t="str">
        <f>IF(BD!F157="","",BD!F157)</f>
        <v>kg</v>
      </c>
      <c r="H164" s="2" t="str">
        <f>IF(BD!L157="","",BD!L157)</f>
        <v>-</v>
      </c>
      <c r="I164" s="2" t="str">
        <f>IF(BD!K157="","",BD!K157)</f>
        <v>No Aplica</v>
      </c>
    </row>
    <row r="165" spans="1:9" x14ac:dyDescent="0.35">
      <c r="A165" s="3" t="str">
        <f>IF(BD!B158="","",BD!B158)</f>
        <v>EPiC</v>
      </c>
      <c r="B165" s="3" t="str">
        <f>IF(BD!C158="","",BD!C158)</f>
        <v>Miscellaneous</v>
      </c>
      <c r="C165" s="3" t="str">
        <f>IF(BD!D158="","",BD!D158)</f>
        <v>Carpet</v>
      </c>
      <c r="D165" s="3" t="str">
        <f>IF(BD!E158="","",BD!E158)</f>
        <v>Alfombra_Nylon carpet</v>
      </c>
      <c r="E165" s="25"/>
      <c r="F165" s="25"/>
      <c r="G165" s="2" t="str">
        <f>IF(BD!F158="","",BD!F158)</f>
        <v>m²</v>
      </c>
      <c r="H165" s="2" t="str">
        <f>IF(BD!L158="","",BD!L158)</f>
        <v>-</v>
      </c>
      <c r="I165" s="2" t="str">
        <f>IF(BD!K158="","",BD!K158)</f>
        <v>No Aplica</v>
      </c>
    </row>
    <row r="166" spans="1:9" x14ac:dyDescent="0.35">
      <c r="A166" s="3" t="str">
        <f>IF(BD!B159="","",BD!B159)</f>
        <v>EPiC</v>
      </c>
      <c r="B166" s="3" t="str">
        <f>IF(BD!C159="","",BD!C159)</f>
        <v>Miscellaneous</v>
      </c>
      <c r="C166" s="3" t="str">
        <f>IF(BD!D159="","",BD!D159)</f>
        <v>Carpet</v>
      </c>
      <c r="D166" s="3" t="str">
        <f>IF(BD!E159="","",BD!E159)</f>
        <v>Alfombra_Tufted carpet; nylon - prestige</v>
      </c>
      <c r="E166" s="25"/>
      <c r="F166" s="25"/>
      <c r="G166" s="2" t="str">
        <f>IF(BD!F159="","",BD!F159)</f>
        <v>m²</v>
      </c>
      <c r="H166" s="2" t="str">
        <f>IF(BD!L159="","",BD!L159)</f>
        <v>-</v>
      </c>
      <c r="I166" s="2" t="str">
        <f>IF(BD!K159="","",BD!K159)</f>
        <v>No Aplica</v>
      </c>
    </row>
    <row r="167" spans="1:9" x14ac:dyDescent="0.35">
      <c r="A167" s="3" t="str">
        <f>IF(BD!B160="","",BD!B160)</f>
        <v>EPiC</v>
      </c>
      <c r="B167" s="3" t="str">
        <f>IF(BD!C160="","",BD!C160)</f>
        <v>Miscellaneous</v>
      </c>
      <c r="C167" s="3" t="str">
        <f>IF(BD!D160="","",BD!D160)</f>
        <v>Carpet</v>
      </c>
      <c r="D167" s="3" t="str">
        <f>IF(BD!E160="","",BD!E160)</f>
        <v>Alfombra_Tufted carpet; nylon - quality</v>
      </c>
      <c r="E167" s="25"/>
      <c r="F167" s="25"/>
      <c r="G167" s="2" t="str">
        <f>IF(BD!F160="","",BD!F160)</f>
        <v>m²</v>
      </c>
      <c r="H167" s="2" t="str">
        <f>IF(BD!L160="","",BD!L160)</f>
        <v>-</v>
      </c>
      <c r="I167" s="2" t="str">
        <f>IF(BD!K160="","",BD!K160)</f>
        <v>No Aplica</v>
      </c>
    </row>
    <row r="168" spans="1:9" x14ac:dyDescent="0.35">
      <c r="A168" s="3" t="str">
        <f>IF(BD!B161="","",BD!B161)</f>
        <v>EPiC</v>
      </c>
      <c r="B168" s="3" t="str">
        <f>IF(BD!C161="","",BD!C161)</f>
        <v>Miscellaneous</v>
      </c>
      <c r="C168" s="3" t="str">
        <f>IF(BD!D161="","",BD!D161)</f>
        <v>Carpet</v>
      </c>
      <c r="D168" s="3" t="str">
        <f>IF(BD!E161="","",BD!E161)</f>
        <v>Alfombra_Tufted carpet; wool - prestige</v>
      </c>
      <c r="E168" s="25"/>
      <c r="F168" s="25"/>
      <c r="G168" s="2" t="str">
        <f>IF(BD!F161="","",BD!F161)</f>
        <v>m²</v>
      </c>
      <c r="H168" s="2" t="str">
        <f>IF(BD!L161="","",BD!L161)</f>
        <v>-</v>
      </c>
      <c r="I168" s="2" t="str">
        <f>IF(BD!K161="","",BD!K161)</f>
        <v>No Aplica</v>
      </c>
    </row>
    <row r="169" spans="1:9" x14ac:dyDescent="0.35">
      <c r="A169" s="3" t="str">
        <f>IF(BD!B162="","",BD!B162)</f>
        <v>EPiC</v>
      </c>
      <c r="B169" s="3" t="str">
        <f>IF(BD!C162="","",BD!C162)</f>
        <v>Miscellaneous</v>
      </c>
      <c r="C169" s="3" t="str">
        <f>IF(BD!D162="","",BD!D162)</f>
        <v>Carpet</v>
      </c>
      <c r="D169" s="3" t="str">
        <f>IF(BD!E162="","",BD!E162)</f>
        <v>Alfombra_Tufted carpet; wool - quality</v>
      </c>
      <c r="E169" s="25"/>
      <c r="F169" s="25"/>
      <c r="G169" s="2" t="str">
        <f>IF(BD!F162="","",BD!F162)</f>
        <v>m²</v>
      </c>
      <c r="H169" s="2" t="str">
        <f>IF(BD!L162="","",BD!L162)</f>
        <v>-</v>
      </c>
      <c r="I169" s="2" t="str">
        <f>IF(BD!K162="","",BD!K162)</f>
        <v>No Aplica</v>
      </c>
    </row>
    <row r="170" spans="1:9" x14ac:dyDescent="0.35">
      <c r="A170" s="3" t="str">
        <f>IF(BD!B163="","",BD!B163)</f>
        <v>EPiC</v>
      </c>
      <c r="B170" s="3" t="str">
        <f>IF(BD!C163="","",BD!C163)</f>
        <v>Miscellaneous</v>
      </c>
      <c r="C170" s="3" t="str">
        <f>IF(BD!D163="","",BD!D163)</f>
        <v>Carpet</v>
      </c>
      <c r="D170" s="3" t="str">
        <f>IF(BD!E163="","",BD!E163)</f>
        <v>Alfombra_Wool carpet</v>
      </c>
      <c r="E170" s="25"/>
      <c r="F170" s="25"/>
      <c r="G170" s="2" t="str">
        <f>IF(BD!F163="","",BD!F163)</f>
        <v>m²</v>
      </c>
      <c r="H170" s="2" t="str">
        <f>IF(BD!L163="","",BD!L163)</f>
        <v>-</v>
      </c>
      <c r="I170" s="2" t="str">
        <f>IF(BD!K163="","",BD!K163)</f>
        <v>No Aplica</v>
      </c>
    </row>
    <row r="171" spans="1:9" x14ac:dyDescent="0.35">
      <c r="A171" s="3" t="str">
        <f>IF(BD!B164="","",BD!B164)</f>
        <v>EPiC</v>
      </c>
      <c r="B171" s="3" t="str">
        <f>IF(BD!C164="","",BD!C164)</f>
        <v>Miscellaneous</v>
      </c>
      <c r="C171" s="3" t="str">
        <f>IF(BD!D164="","",BD!D164)</f>
        <v>Carpet</v>
      </c>
      <c r="D171" s="3" t="str">
        <f>IF(BD!E164="","",BD!E164)</f>
        <v>Alfombra_Woven carpet; nylon - average</v>
      </c>
      <c r="E171" s="25"/>
      <c r="F171" s="25"/>
      <c r="G171" s="2" t="str">
        <f>IF(BD!F164="","",BD!F164)</f>
        <v>m²</v>
      </c>
      <c r="H171" s="2" t="str">
        <f>IF(BD!L164="","",BD!L164)</f>
        <v>-</v>
      </c>
      <c r="I171" s="2" t="str">
        <f>IF(BD!K164="","",BD!K164)</f>
        <v>No Aplica</v>
      </c>
    </row>
    <row r="172" spans="1:9" x14ac:dyDescent="0.35">
      <c r="A172" s="3" t="str">
        <f>IF(BD!B165="","",BD!B165)</f>
        <v>EPiC</v>
      </c>
      <c r="B172" s="3" t="str">
        <f>IF(BD!C165="","",BD!C165)</f>
        <v>Miscellaneous</v>
      </c>
      <c r="C172" s="3" t="str">
        <f>IF(BD!D165="","",BD!D165)</f>
        <v>Carpet</v>
      </c>
      <c r="D172" s="3" t="str">
        <f>IF(BD!E165="","",BD!E165)</f>
        <v>Alfombra_Woven carpet; nylon - quality</v>
      </c>
      <c r="E172" s="25"/>
      <c r="F172" s="25"/>
      <c r="G172" s="2" t="str">
        <f>IF(BD!F165="","",BD!F165)</f>
        <v>m²</v>
      </c>
      <c r="H172" s="2" t="str">
        <f>IF(BD!L165="","",BD!L165)</f>
        <v>-</v>
      </c>
      <c r="I172" s="2" t="str">
        <f>IF(BD!K165="","",BD!K165)</f>
        <v>No Aplica</v>
      </c>
    </row>
    <row r="173" spans="1:9" x14ac:dyDescent="0.35">
      <c r="A173" s="3" t="str">
        <f>IF(BD!B166="","",BD!B166)</f>
        <v>EPiC</v>
      </c>
      <c r="B173" s="3" t="str">
        <f>IF(BD!C166="","",BD!C166)</f>
        <v>Miscellaneous</v>
      </c>
      <c r="C173" s="3" t="str">
        <f>IF(BD!D166="","",BD!D166)</f>
        <v>Other</v>
      </c>
      <c r="D173" s="3" t="str">
        <f>IF(BD!E166="","",BD!E166)</f>
        <v>Silicón_Silicone</v>
      </c>
      <c r="E173" s="25"/>
      <c r="F173" s="25"/>
      <c r="G173" s="2" t="str">
        <f>IF(BD!F166="","",BD!F166)</f>
        <v>kg</v>
      </c>
      <c r="H173" s="2" t="str">
        <f>IF(BD!L166="","",BD!L166)</f>
        <v>-</v>
      </c>
      <c r="I173" s="2" t="str">
        <f>IF(BD!K166="","",BD!K166)</f>
        <v>No Aplica</v>
      </c>
    </row>
    <row r="174" spans="1:9" x14ac:dyDescent="0.35">
      <c r="A174" s="3" t="str">
        <f>IF(BD!B167="","",BD!B167)</f>
        <v>EPiC</v>
      </c>
      <c r="B174" s="3" t="str">
        <f>IF(BD!C167="","",BD!C167)</f>
        <v>Miscellaneous</v>
      </c>
      <c r="C174" s="3" t="str">
        <f>IF(BD!D167="","",BD!D167)</f>
        <v>Other</v>
      </c>
      <c r="D174" s="3" t="str">
        <f>IF(BD!E167="","",BD!E167)</f>
        <v>Calentador solar de agua_Solar hot water system</v>
      </c>
      <c r="E174" s="25"/>
      <c r="F174" s="25"/>
      <c r="G174" s="2" t="str">
        <f>IF(BD!F167="","",BD!F167)</f>
        <v>Pza</v>
      </c>
      <c r="H174" s="2" t="str">
        <f>IF(BD!L167="","",BD!L167)</f>
        <v>-</v>
      </c>
      <c r="I174" s="2" t="str">
        <f>IF(BD!K167="","",BD!K167)</f>
        <v>No Aplica</v>
      </c>
    </row>
    <row r="175" spans="1:9" x14ac:dyDescent="0.35">
      <c r="A175" s="3" t="str">
        <f>IF(BD!B168="","",BD!B168)</f>
        <v>EPiC</v>
      </c>
      <c r="B175" s="3" t="str">
        <f>IF(BD!C168="","",BD!C168)</f>
        <v>Miscellaneous</v>
      </c>
      <c r="C175" s="3" t="str">
        <f>IF(BD!D168="","",BD!D168)</f>
        <v>Other</v>
      </c>
      <c r="D175" s="3" t="str">
        <f>IF(BD!E168="","",BD!E168)</f>
        <v>Agua_Water</v>
      </c>
      <c r="E175" s="25"/>
      <c r="F175" s="25"/>
      <c r="G175" s="2" t="str">
        <f>IF(BD!F168="","",BD!F168)</f>
        <v>kg</v>
      </c>
      <c r="H175" s="2" t="str">
        <f>IF(BD!L168="","",BD!L168)</f>
        <v>-</v>
      </c>
      <c r="I175" s="2" t="str">
        <f>IF(BD!K168="","",BD!K168)</f>
        <v>No Aplica</v>
      </c>
    </row>
    <row r="176" spans="1:9" x14ac:dyDescent="0.35">
      <c r="A176" s="3" t="str">
        <f>IF(BD!B169="","",BD!B169)</f>
        <v>EPiC</v>
      </c>
      <c r="B176" s="3" t="str">
        <f>IF(BD!C169="","",BD!C169)</f>
        <v>Miscellaneous</v>
      </c>
      <c r="C176" s="3" t="str">
        <f>IF(BD!D169="","",BD!D169)</f>
        <v>Other</v>
      </c>
      <c r="D176" s="3" t="str">
        <f>IF(BD!E169="","",BD!E169)</f>
        <v>Pegamento para madera_Wood glue (PVA)</v>
      </c>
      <c r="E176" s="25"/>
      <c r="F176" s="25"/>
      <c r="G176" s="2" t="str">
        <f>IF(BD!F169="","",BD!F169)</f>
        <v>kg</v>
      </c>
      <c r="H176" s="2" t="str">
        <f>IF(BD!L169="","",BD!L169)</f>
        <v>-</v>
      </c>
      <c r="I176" s="2" t="str">
        <f>IF(BD!K169="","",BD!K169)</f>
        <v>No Aplica</v>
      </c>
    </row>
    <row r="177" spans="1:9" x14ac:dyDescent="0.35">
      <c r="A177" s="3" t="str">
        <f>IF(BD!B170="","",BD!B170)</f>
        <v>EPiC</v>
      </c>
      <c r="B177" s="3" t="str">
        <f>IF(BD!C170="","",BD!C170)</f>
        <v>Miscellaneous</v>
      </c>
      <c r="C177" s="3" t="str">
        <f>IF(BD!D170="","",BD!D170)</f>
        <v>Paint</v>
      </c>
      <c r="D177" s="3" t="str">
        <f>IF(BD!E170="","",BD!E170)</f>
        <v>Pintura acrilica_Solvent-based paint</v>
      </c>
      <c r="E177" s="25"/>
      <c r="F177" s="25"/>
      <c r="G177" s="2" t="str">
        <f>IF(BD!F170="","",BD!F170)</f>
        <v>kg</v>
      </c>
      <c r="H177" s="2" t="str">
        <f>IF(BD!L170="","",BD!L170)</f>
        <v>-</v>
      </c>
      <c r="I177" s="2" t="str">
        <f>IF(BD!K170="","",BD!K170)</f>
        <v>No Aplica</v>
      </c>
    </row>
    <row r="178" spans="1:9" x14ac:dyDescent="0.35">
      <c r="A178" s="3" t="str">
        <f>IF(BD!B171="","",BD!B171)</f>
        <v>EPiC</v>
      </c>
      <c r="B178" s="3" t="str">
        <f>IF(BD!C171="","",BD!C171)</f>
        <v>Miscellaneous</v>
      </c>
      <c r="C178" s="3" t="str">
        <f>IF(BD!D171="","",BD!D171)</f>
        <v>Paint</v>
      </c>
      <c r="D178" s="3" t="str">
        <f>IF(BD!E171="","",BD!E171)</f>
        <v>Pintura acrilica_Solvent-based paint - per m²</v>
      </c>
      <c r="E178" s="25"/>
      <c r="F178" s="25"/>
      <c r="G178" s="2" t="str">
        <f>IF(BD!F171="","",BD!F171)</f>
        <v>m²</v>
      </c>
      <c r="H178" s="2" t="str">
        <f>IF(BD!L171="","",BD!L171)</f>
        <v>-</v>
      </c>
      <c r="I178" s="2" t="str">
        <f>IF(BD!K171="","",BD!K171)</f>
        <v>No Aplica</v>
      </c>
    </row>
    <row r="179" spans="1:9" x14ac:dyDescent="0.35">
      <c r="A179" s="3" t="str">
        <f>IF(BD!B172="","",BD!B172)</f>
        <v>EPiC</v>
      </c>
      <c r="B179" s="3" t="str">
        <f>IF(BD!C172="","",BD!C172)</f>
        <v>Miscellaneous</v>
      </c>
      <c r="C179" s="3" t="str">
        <f>IF(BD!D172="","",BD!D172)</f>
        <v>Paint</v>
      </c>
      <c r="D179" s="3" t="str">
        <f>IF(BD!E172="","",BD!E172)</f>
        <v>Pintura vinílica_Water-based paint</v>
      </c>
      <c r="E179" s="25"/>
      <c r="F179" s="25"/>
      <c r="G179" s="2" t="str">
        <f>IF(BD!F172="","",BD!F172)</f>
        <v>kg</v>
      </c>
      <c r="H179" s="2" t="str">
        <f>IF(BD!L172="","",BD!L172)</f>
        <v>-</v>
      </c>
      <c r="I179" s="2" t="str">
        <f>IF(BD!K172="","",BD!K172)</f>
        <v>No Aplica</v>
      </c>
    </row>
    <row r="180" spans="1:9" x14ac:dyDescent="0.35">
      <c r="A180" s="3" t="str">
        <f>IF(BD!B173="","",BD!B173)</f>
        <v>EPiC</v>
      </c>
      <c r="B180" s="3" t="str">
        <f>IF(BD!C173="","",BD!C173)</f>
        <v>Miscellaneous</v>
      </c>
      <c r="C180" s="3" t="str">
        <f>IF(BD!D173="","",BD!D173)</f>
        <v>Paint</v>
      </c>
      <c r="D180" s="3" t="str">
        <f>IF(BD!E173="","",BD!E173)</f>
        <v>Pintura vinílica_Water-based paint - per m²</v>
      </c>
      <c r="E180" s="25"/>
      <c r="F180" s="25"/>
      <c r="G180" s="2" t="str">
        <f>IF(BD!F173="","",BD!F173)</f>
        <v>m²</v>
      </c>
      <c r="H180" s="2" t="str">
        <f>IF(BD!L173="","",BD!L173)</f>
        <v>-</v>
      </c>
      <c r="I180" s="2" t="str">
        <f>IF(BD!K173="","",BD!K173)</f>
        <v>No Aplica</v>
      </c>
    </row>
    <row r="181" spans="1:9" x14ac:dyDescent="0.35">
      <c r="A181" s="3" t="str">
        <f>IF(BD!B174="","",BD!B174)</f>
        <v>EPiC</v>
      </c>
      <c r="B181" s="3" t="str">
        <f>IF(BD!C174="","",BD!C174)</f>
        <v>Miscellaneous</v>
      </c>
      <c r="C181" s="3" t="str">
        <f>IF(BD!D174="","",BD!D174)</f>
        <v>Paper</v>
      </c>
      <c r="D181" s="3" t="str">
        <f>IF(BD!E174="","",BD!E174)</f>
        <v>Papel tapiz_Wallpaper</v>
      </c>
      <c r="E181" s="25"/>
      <c r="F181" s="25"/>
      <c r="G181" s="2" t="str">
        <f>IF(BD!F174="","",BD!F174)</f>
        <v>kg</v>
      </c>
      <c r="H181" s="2" t="str">
        <f>IF(BD!L174="","",BD!L174)</f>
        <v>-</v>
      </c>
      <c r="I181" s="2" t="str">
        <f>IF(BD!K174="","",BD!K174)</f>
        <v>No Aplica</v>
      </c>
    </row>
    <row r="182" spans="1:9" x14ac:dyDescent="0.35">
      <c r="A182" s="3" t="str">
        <f>IF(BD!B175="","",BD!B175)</f>
        <v>EPiC</v>
      </c>
      <c r="B182" s="3" t="str">
        <f>IF(BD!C175="","",BD!C175)</f>
        <v>Miscellaneous</v>
      </c>
      <c r="C182" s="3" t="str">
        <f>IF(BD!D175="","",BD!D175)</f>
        <v>Paper</v>
      </c>
      <c r="D182" s="3" t="str">
        <f>IF(BD!E175="","",BD!E175)</f>
        <v>Papel tapiz_Wallpaper - per m²</v>
      </c>
      <c r="E182" s="25"/>
      <c r="F182" s="25"/>
      <c r="G182" s="2" t="str">
        <f>IF(BD!F175="","",BD!F175)</f>
        <v>m²</v>
      </c>
      <c r="H182" s="2" t="str">
        <f>IF(BD!L175="","",BD!L175)</f>
        <v>-</v>
      </c>
      <c r="I182" s="2" t="str">
        <f>IF(BD!K175="","",BD!K175)</f>
        <v>No Aplica</v>
      </c>
    </row>
    <row r="183" spans="1:9" x14ac:dyDescent="0.35">
      <c r="A183" s="3" t="str">
        <f>IF(BD!B176="","",BD!B176)</f>
        <v>EPiC</v>
      </c>
      <c r="B183" s="3" t="str">
        <f>IF(BD!C176="","",BD!C176)</f>
        <v>Miscellaneous</v>
      </c>
      <c r="C183" s="3" t="str">
        <f>IF(BD!D176="","",BD!D176)</f>
        <v>Rubber</v>
      </c>
      <c r="D183" s="3" t="str">
        <f>IF(BD!E176="","",BD!E176)</f>
        <v>Caucho natural_Natural rubber</v>
      </c>
      <c r="E183" s="25"/>
      <c r="F183" s="25"/>
      <c r="G183" s="2" t="str">
        <f>IF(BD!F176="","",BD!F176)</f>
        <v>kg</v>
      </c>
      <c r="H183" s="2" t="str">
        <f>IF(BD!L176="","",BD!L176)</f>
        <v>-</v>
      </c>
      <c r="I183" s="2" t="str">
        <f>IF(BD!K176="","",BD!K176)</f>
        <v>No Aplica</v>
      </c>
    </row>
    <row r="184" spans="1:9" x14ac:dyDescent="0.35">
      <c r="A184" s="3" t="str">
        <f>IF(BD!B177="","",BD!B177)</f>
        <v>EPiC</v>
      </c>
      <c r="B184" s="3" t="str">
        <f>IF(BD!C177="","",BD!C177)</f>
        <v>Miscellaneous</v>
      </c>
      <c r="C184" s="3" t="str">
        <f>IF(BD!D177="","",BD!D177)</f>
        <v>Rubber</v>
      </c>
      <c r="D184" s="3" t="str">
        <f>IF(BD!E177="","",BD!E177)</f>
        <v>Caucho sintético_Synthetic rubber</v>
      </c>
      <c r="E184" s="25"/>
      <c r="F184" s="25"/>
      <c r="G184" s="2" t="str">
        <f>IF(BD!F177="","",BD!F177)</f>
        <v>kg</v>
      </c>
      <c r="H184" s="2" t="str">
        <f>IF(BD!L177="","",BD!L177)</f>
        <v>-</v>
      </c>
      <c r="I184" s="2" t="str">
        <f>IF(BD!K177="","",BD!K177)</f>
        <v>No Aplica</v>
      </c>
    </row>
    <row r="185" spans="1:9" x14ac:dyDescent="0.35">
      <c r="A185" s="3" t="str">
        <f>IF(BD!B178="","",BD!B178)</f>
        <v>EPiC</v>
      </c>
      <c r="B185" s="3" t="str">
        <f>IF(BD!C178="","",BD!C178)</f>
        <v>Plastics</v>
      </c>
      <c r="C185" s="3" t="str">
        <f>IF(BD!D178="","",BD!D178)</f>
        <v>High density polyethylene (HDPE)</v>
      </c>
      <c r="D185" s="3" t="str">
        <f>IF(BD!E178="","",BD!E178)</f>
        <v>Película_HDPE film - 100 μm</v>
      </c>
      <c r="E185" s="25"/>
      <c r="F185" s="25"/>
      <c r="G185" s="2" t="str">
        <f>IF(BD!F178="","",BD!F178)</f>
        <v>m²</v>
      </c>
      <c r="H185" s="2" t="str">
        <f>IF(BD!L178="","",BD!L178)</f>
        <v>-</v>
      </c>
      <c r="I185" s="2" t="str">
        <f>IF(BD!K178="","",BD!K178)</f>
        <v>No Aplica</v>
      </c>
    </row>
    <row r="186" spans="1:9" x14ac:dyDescent="0.35">
      <c r="A186" s="3" t="str">
        <f>IF(BD!B179="","",BD!B179)</f>
        <v>EPiC</v>
      </c>
      <c r="B186" s="3" t="str">
        <f>IF(BD!C179="","",BD!C179)</f>
        <v>Plastics</v>
      </c>
      <c r="C186" s="3" t="str">
        <f>IF(BD!D179="","",BD!D179)</f>
        <v>High density polyethylene (HDPE)</v>
      </c>
      <c r="D186" s="3" t="str">
        <f>IF(BD!E179="","",BD!E179)</f>
        <v>Película_HDPE film - 200 μm</v>
      </c>
      <c r="E186" s="25"/>
      <c r="F186" s="25"/>
      <c r="G186" s="2" t="str">
        <f>IF(BD!F179="","",BD!F179)</f>
        <v>m²</v>
      </c>
      <c r="H186" s="2" t="str">
        <f>IF(BD!L179="","",BD!L179)</f>
        <v>-</v>
      </c>
      <c r="I186" s="2" t="str">
        <f>IF(BD!K179="","",BD!K179)</f>
        <v>No Aplica</v>
      </c>
    </row>
    <row r="187" spans="1:9" x14ac:dyDescent="0.35">
      <c r="A187" s="3" t="str">
        <f>IF(BD!B180="","",BD!B180)</f>
        <v>EPiC</v>
      </c>
      <c r="B187" s="3" t="str">
        <f>IF(BD!C180="","",BD!C180)</f>
        <v>Plastics</v>
      </c>
      <c r="C187" s="3" t="str">
        <f>IF(BD!D180="","",BD!D180)</f>
        <v>High density polyethylene (HDPE)</v>
      </c>
      <c r="D187" s="3" t="str">
        <f>IF(BD!E180="","",BD!E180)</f>
        <v>Tubo de plástico_HDPE pipe - 32 mm inner dia.; 1.88 mm thickness</v>
      </c>
      <c r="E187" s="25"/>
      <c r="F187" s="25"/>
      <c r="G187" s="2" t="str">
        <f>IF(BD!F180="","",BD!F180)</f>
        <v>m</v>
      </c>
      <c r="H187" s="2" t="str">
        <f>IF(BD!L180="","",BD!L180)</f>
        <v>-</v>
      </c>
      <c r="I187" s="2" t="str">
        <f>IF(BD!K180="","",BD!K180)</f>
        <v>No Aplica</v>
      </c>
    </row>
    <row r="188" spans="1:9" x14ac:dyDescent="0.35">
      <c r="A188" s="3" t="str">
        <f>IF(BD!B181="","",BD!B181)</f>
        <v>EPiC</v>
      </c>
      <c r="B188" s="3" t="str">
        <f>IF(BD!C181="","",BD!C181)</f>
        <v>Plastics</v>
      </c>
      <c r="C188" s="3" t="str">
        <f>IF(BD!D181="","",BD!D181)</f>
        <v>High density polyethylene (HDPE)</v>
      </c>
      <c r="D188" s="3" t="str">
        <f>IF(BD!E181="","",BD!E181)</f>
        <v>Tubo de plástico_HDPE pipe - 63 mm inner dia.; 3.75 mm thickness</v>
      </c>
      <c r="E188" s="25"/>
      <c r="F188" s="25"/>
      <c r="G188" s="2" t="str">
        <f>IF(BD!F181="","",BD!F181)</f>
        <v>m</v>
      </c>
      <c r="H188" s="2" t="str">
        <f>IF(BD!L181="","",BD!L181)</f>
        <v>-</v>
      </c>
      <c r="I188" s="2" t="str">
        <f>IF(BD!K181="","",BD!K181)</f>
        <v>No Aplica</v>
      </c>
    </row>
    <row r="189" spans="1:9" x14ac:dyDescent="0.35">
      <c r="A189" s="3" t="str">
        <f>IF(BD!B182="","",BD!B182)</f>
        <v>EPiC</v>
      </c>
      <c r="B189" s="3" t="str">
        <f>IF(BD!C182="","",BD!C182)</f>
        <v>Plastics</v>
      </c>
      <c r="C189" s="3" t="str">
        <f>IF(BD!D182="","",BD!D182)</f>
        <v>High density polyethylene (HDPE)</v>
      </c>
      <c r="D189" s="3" t="str">
        <f>IF(BD!E182="","",BD!E182)</f>
        <v>Tubo de plástico_HDPE pipe - 125 mm inner dia.; 7.35 mm thickness</v>
      </c>
      <c r="E189" s="25"/>
      <c r="F189" s="25"/>
      <c r="G189" s="2" t="str">
        <f>IF(BD!F182="","",BD!F182)</f>
        <v>m</v>
      </c>
      <c r="H189" s="2" t="str">
        <f>IF(BD!L182="","",BD!L182)</f>
        <v>-</v>
      </c>
      <c r="I189" s="2" t="str">
        <f>IF(BD!K182="","",BD!K182)</f>
        <v>No Aplica</v>
      </c>
    </row>
    <row r="190" spans="1:9" x14ac:dyDescent="0.35">
      <c r="A190" s="3" t="str">
        <f>IF(BD!B183="","",BD!B183)</f>
        <v>EPiC</v>
      </c>
      <c r="B190" s="3" t="str">
        <f>IF(BD!C183="","",BD!C183)</f>
        <v>Plastics</v>
      </c>
      <c r="C190" s="3" t="str">
        <f>IF(BD!D183="","",BD!D183)</f>
        <v>High density polyethylene (HDPE)</v>
      </c>
      <c r="D190" s="3" t="str">
        <f>IF(BD!E183="","",BD!E183)</f>
        <v>Tubo de plástico_HDPE pipe - 250 mm inner dia.; 14.71 mm thickness</v>
      </c>
      <c r="E190" s="25"/>
      <c r="F190" s="25"/>
      <c r="G190" s="2" t="str">
        <f>IF(BD!F183="","",BD!F183)</f>
        <v>m</v>
      </c>
      <c r="H190" s="2" t="str">
        <f>IF(BD!L183="","",BD!L183)</f>
        <v>-</v>
      </c>
      <c r="I190" s="2" t="str">
        <f>IF(BD!K183="","",BD!K183)</f>
        <v>No Aplica</v>
      </c>
    </row>
    <row r="191" spans="1:9" x14ac:dyDescent="0.35">
      <c r="A191" s="3" t="str">
        <f>IF(BD!B184="","",BD!B184)</f>
        <v>EPiC</v>
      </c>
      <c r="B191" s="3" t="str">
        <f>IF(BD!C184="","",BD!C184)</f>
        <v>Plastics</v>
      </c>
      <c r="C191" s="3" t="str">
        <f>IF(BD!D184="","",BD!D184)</f>
        <v>High density polyethylene (HDPE)</v>
      </c>
      <c r="D191" s="3" t="str">
        <f>IF(BD!E184="","",BD!E184)</f>
        <v>Tubo de plástico_HDPE pipe - 500 mm inner dia.; 29.41 mm thickness</v>
      </c>
      <c r="E191" s="25"/>
      <c r="F191" s="25"/>
      <c r="G191" s="2" t="str">
        <f>IF(BD!F184="","",BD!F184)</f>
        <v>m</v>
      </c>
      <c r="H191" s="2" t="str">
        <f>IF(BD!L184="","",BD!L184)</f>
        <v>-</v>
      </c>
      <c r="I191" s="2" t="str">
        <f>IF(BD!K184="","",BD!K184)</f>
        <v>No Aplica</v>
      </c>
    </row>
    <row r="192" spans="1:9" x14ac:dyDescent="0.35">
      <c r="A192" s="3" t="str">
        <f>IF(BD!B185="","",BD!B185)</f>
        <v>EPiC</v>
      </c>
      <c r="B192" s="3" t="str">
        <f>IF(BD!C185="","",BD!C185)</f>
        <v>Plastics</v>
      </c>
      <c r="C192" s="3" t="str">
        <f>IF(BD!D185="","",BD!D185)</f>
        <v>High density polyethylene (HDPE)</v>
      </c>
      <c r="D192" s="3" t="str">
        <f>IF(BD!E185="","",BD!E185)</f>
        <v>Tubo de plástico_HDPE pipe - 800 mm inner dia.; 47.06 mm thickness</v>
      </c>
      <c r="E192" s="25"/>
      <c r="F192" s="25"/>
      <c r="G192" s="2" t="str">
        <f>IF(BD!F185="","",BD!F185)</f>
        <v>m</v>
      </c>
      <c r="H192" s="2" t="str">
        <f>IF(BD!L185="","",BD!L185)</f>
        <v>-</v>
      </c>
      <c r="I192" s="2" t="str">
        <f>IF(BD!K185="","",BD!K185)</f>
        <v>No Aplica</v>
      </c>
    </row>
    <row r="193" spans="1:9" x14ac:dyDescent="0.35">
      <c r="A193" s="3" t="str">
        <f>IF(BD!B186="","",BD!B186)</f>
        <v>EPiC</v>
      </c>
      <c r="B193" s="3" t="str">
        <f>IF(BD!C186="","",BD!C186)</f>
        <v>Plastics</v>
      </c>
      <c r="C193" s="3" t="str">
        <f>IF(BD!D186="","",BD!D186)</f>
        <v>High density polyethylene (HDPE)</v>
      </c>
      <c r="D193" s="3" t="str">
        <f>IF(BD!E186="","",BD!E186)</f>
        <v>Película de polietileno_High-density polyethylene (HDPE) film</v>
      </c>
      <c r="E193" s="25"/>
      <c r="F193" s="25"/>
      <c r="G193" s="2" t="str">
        <f>IF(BD!F186="","",BD!F186)</f>
        <v>kg</v>
      </c>
      <c r="H193" s="2" t="str">
        <f>IF(BD!L186="","",BD!L186)</f>
        <v>-</v>
      </c>
      <c r="I193" s="2" t="str">
        <f>IF(BD!K186="","",BD!K186)</f>
        <v>No Aplica</v>
      </c>
    </row>
    <row r="194" spans="1:9" x14ac:dyDescent="0.35">
      <c r="A194" s="3" t="str">
        <f>IF(BD!B187="","",BD!B187)</f>
        <v>EPiC</v>
      </c>
      <c r="B194" s="3" t="str">
        <f>IF(BD!C187="","",BD!C187)</f>
        <v>Plastics</v>
      </c>
      <c r="C194" s="3" t="str">
        <f>IF(BD!D187="","",BD!D187)</f>
        <v>High density polyethylene (HDPE)</v>
      </c>
      <c r="D194" s="3" t="str">
        <f>IF(BD!E187="","",BD!E187)</f>
        <v>Tubo de polietileno_High-density polyethylene (HDPE) pipe</v>
      </c>
      <c r="E194" s="25"/>
      <c r="F194" s="25"/>
      <c r="G194" s="2" t="str">
        <f>IF(BD!F187="","",BD!F187)</f>
        <v>kg</v>
      </c>
      <c r="H194" s="2" t="str">
        <f>IF(BD!L187="","",BD!L187)</f>
        <v>-</v>
      </c>
      <c r="I194" s="2" t="str">
        <f>IF(BD!K187="","",BD!K187)</f>
        <v>No Aplica</v>
      </c>
    </row>
    <row r="195" spans="1:9" x14ac:dyDescent="0.35">
      <c r="A195" s="3" t="str">
        <f>IF(BD!B188="","",BD!B188)</f>
        <v>EPiC</v>
      </c>
      <c r="B195" s="3" t="str">
        <f>IF(BD!C188="","",BD!C188)</f>
        <v>Plastics</v>
      </c>
      <c r="C195" s="3" t="str">
        <f>IF(BD!D188="","",BD!D188)</f>
        <v>Low density polyethylene (LDPE)</v>
      </c>
      <c r="D195" s="3" t="str">
        <f>IF(BD!E188="","",BD!E188)</f>
        <v>Película_LDPE film - 100 μm</v>
      </c>
      <c r="E195" s="25"/>
      <c r="F195" s="25"/>
      <c r="G195" s="2" t="str">
        <f>IF(BD!F188="","",BD!F188)</f>
        <v>m²</v>
      </c>
      <c r="H195" s="2" t="str">
        <f>IF(BD!L188="","",BD!L188)</f>
        <v>-</v>
      </c>
      <c r="I195" s="2" t="str">
        <f>IF(BD!K188="","",BD!K188)</f>
        <v>No Aplica</v>
      </c>
    </row>
    <row r="196" spans="1:9" x14ac:dyDescent="0.35">
      <c r="A196" s="3" t="str">
        <f>IF(BD!B189="","",BD!B189)</f>
        <v>EPiC</v>
      </c>
      <c r="B196" s="3" t="str">
        <f>IF(BD!C189="","",BD!C189)</f>
        <v>Plastics</v>
      </c>
      <c r="C196" s="3" t="str">
        <f>IF(BD!D189="","",BD!D189)</f>
        <v>Low density polyethylene (LDPE)</v>
      </c>
      <c r="D196" s="3" t="str">
        <f>IF(BD!E189="","",BD!E189)</f>
        <v>Película_LDPE film - 200 μm</v>
      </c>
      <c r="E196" s="25"/>
      <c r="F196" s="25"/>
      <c r="G196" s="2" t="str">
        <f>IF(BD!F189="","",BD!F189)</f>
        <v>m²</v>
      </c>
      <c r="H196" s="2" t="str">
        <f>IF(BD!L189="","",BD!L189)</f>
        <v>-</v>
      </c>
      <c r="I196" s="2" t="str">
        <f>IF(BD!K189="","",BD!K189)</f>
        <v>No Aplica</v>
      </c>
    </row>
    <row r="197" spans="1:9" x14ac:dyDescent="0.35">
      <c r="A197" s="3" t="str">
        <f>IF(BD!B190="","",BD!B190)</f>
        <v>EPiC</v>
      </c>
      <c r="B197" s="3" t="str">
        <f>IF(BD!C190="","",BD!C190)</f>
        <v>Plastics</v>
      </c>
      <c r="C197" s="3" t="str">
        <f>IF(BD!D190="","",BD!D190)</f>
        <v>Low density polyethylene (LDPE)</v>
      </c>
      <c r="D197" s="3" t="str">
        <f>IF(BD!E190="","",BD!E190)</f>
        <v>Manguera de polietileno_LDPE pipe - 13 mm inner dia.; 3.95 mm thickness</v>
      </c>
      <c r="E197" s="25"/>
      <c r="F197" s="25"/>
      <c r="G197" s="2" t="str">
        <f>IF(BD!F190="","",BD!F190)</f>
        <v>m</v>
      </c>
      <c r="H197" s="2" t="str">
        <f>IF(BD!L190="","",BD!L190)</f>
        <v>-</v>
      </c>
      <c r="I197" s="2" t="str">
        <f>IF(BD!K190="","",BD!K190)</f>
        <v>No Aplica</v>
      </c>
    </row>
    <row r="198" spans="1:9" x14ac:dyDescent="0.35">
      <c r="A198" s="3" t="str">
        <f>IF(BD!B191="","",BD!B191)</f>
        <v>EPiC</v>
      </c>
      <c r="B198" s="3" t="str">
        <f>IF(BD!C191="","",BD!C191)</f>
        <v>Plastics</v>
      </c>
      <c r="C198" s="3" t="str">
        <f>IF(BD!D191="","",BD!D191)</f>
        <v>Low density polyethylene (LDPE)</v>
      </c>
      <c r="D198" s="3" t="str">
        <f>IF(BD!E191="","",BD!E191)</f>
        <v>Manguera de polietileno_LDPE pipe - 19 mm inner dia.; 4.4 mm thickness</v>
      </c>
      <c r="E198" s="25"/>
      <c r="F198" s="25"/>
      <c r="G198" s="2" t="str">
        <f>IF(BD!F191="","",BD!F191)</f>
        <v>m</v>
      </c>
      <c r="H198" s="2" t="str">
        <f>IF(BD!L191="","",BD!L191)</f>
        <v>-</v>
      </c>
      <c r="I198" s="2" t="str">
        <f>IF(BD!K191="","",BD!K191)</f>
        <v>No Aplica</v>
      </c>
    </row>
    <row r="199" spans="1:9" x14ac:dyDescent="0.35">
      <c r="A199" s="3" t="str">
        <f>IF(BD!B192="","",BD!B192)</f>
        <v>EPiC</v>
      </c>
      <c r="B199" s="3" t="str">
        <f>IF(BD!C192="","",BD!C192)</f>
        <v>Plastics</v>
      </c>
      <c r="C199" s="3" t="str">
        <f>IF(BD!D192="","",BD!D192)</f>
        <v>Low density polyethylene (LDPE)</v>
      </c>
      <c r="D199" s="3" t="str">
        <f>IF(BD!E192="","",BD!E192)</f>
        <v>Manguera de polietileno_LDPE pipe - 25 mm inner dia.; 5.2 mm thickness</v>
      </c>
      <c r="E199" s="25"/>
      <c r="F199" s="25"/>
      <c r="G199" s="2" t="str">
        <f>IF(BD!F192="","",BD!F192)</f>
        <v>m</v>
      </c>
      <c r="H199" s="2" t="str">
        <f>IF(BD!L192="","",BD!L192)</f>
        <v>-</v>
      </c>
      <c r="I199" s="2" t="str">
        <f>IF(BD!K192="","",BD!K192)</f>
        <v>No Aplica</v>
      </c>
    </row>
    <row r="200" spans="1:9" x14ac:dyDescent="0.35">
      <c r="A200" s="3" t="str">
        <f>IF(BD!B193="","",BD!B193)</f>
        <v>EPiC</v>
      </c>
      <c r="B200" s="3" t="str">
        <f>IF(BD!C193="","",BD!C193)</f>
        <v>Plastics</v>
      </c>
      <c r="C200" s="3" t="str">
        <f>IF(BD!D193="","",BD!D193)</f>
        <v>Low density polyethylene (LDPE)</v>
      </c>
      <c r="D200" s="3" t="str">
        <f>IF(BD!E193="","",BD!E193)</f>
        <v>Manguera de polietileno_LDPE pipe - 32 mm inner dia.; 6.7 mm thickness</v>
      </c>
      <c r="E200" s="25"/>
      <c r="F200" s="25"/>
      <c r="G200" s="2" t="str">
        <f>IF(BD!F193="","",BD!F193)</f>
        <v>m</v>
      </c>
      <c r="H200" s="2" t="str">
        <f>IF(BD!L193="","",BD!L193)</f>
        <v>-</v>
      </c>
      <c r="I200" s="2" t="str">
        <f>IF(BD!K193="","",BD!K193)</f>
        <v>No Aplica</v>
      </c>
    </row>
    <row r="201" spans="1:9" x14ac:dyDescent="0.35">
      <c r="A201" s="3" t="str">
        <f>IF(BD!B194="","",BD!B194)</f>
        <v>EPiC</v>
      </c>
      <c r="B201" s="3" t="str">
        <f>IF(BD!C194="","",BD!C194)</f>
        <v>Plastics</v>
      </c>
      <c r="C201" s="3" t="str">
        <f>IF(BD!D194="","",BD!D194)</f>
        <v>Low density polyethylene (LDPE)</v>
      </c>
      <c r="D201" s="3" t="str">
        <f>IF(BD!E194="","",BD!E194)</f>
        <v>Película de polietileno_Low-density polyethylene (LDPE) film</v>
      </c>
      <c r="E201" s="25"/>
      <c r="F201" s="25"/>
      <c r="G201" s="2" t="str">
        <f>IF(BD!F194="","",BD!F194)</f>
        <v>kg</v>
      </c>
      <c r="H201" s="2" t="str">
        <f>IF(BD!L194="","",BD!L194)</f>
        <v>-</v>
      </c>
      <c r="I201" s="2" t="str">
        <f>IF(BD!K194="","",BD!K194)</f>
        <v>No Aplica</v>
      </c>
    </row>
    <row r="202" spans="1:9" x14ac:dyDescent="0.35">
      <c r="A202" s="3" t="str">
        <f>IF(BD!B195="","",BD!B195)</f>
        <v>EPiC</v>
      </c>
      <c r="B202" s="3" t="str">
        <f>IF(BD!C195="","",BD!C195)</f>
        <v>Plastics</v>
      </c>
      <c r="C202" s="3" t="str">
        <f>IF(BD!D195="","",BD!D195)</f>
        <v>Low density polyethylene (LDPE)</v>
      </c>
      <c r="D202" s="3" t="str">
        <f>IF(BD!E195="","",BD!E195)</f>
        <v>Tubo de polietileno_Low-density polyethylene (LDPE) pipe</v>
      </c>
      <c r="E202" s="25"/>
      <c r="F202" s="25"/>
      <c r="G202" s="2" t="str">
        <f>IF(BD!F195="","",BD!F195)</f>
        <v>kg</v>
      </c>
      <c r="H202" s="2" t="str">
        <f>IF(BD!L195="","",BD!L195)</f>
        <v>-</v>
      </c>
      <c r="I202" s="2" t="str">
        <f>IF(BD!K195="","",BD!K195)</f>
        <v>No Aplica</v>
      </c>
    </row>
    <row r="203" spans="1:9" x14ac:dyDescent="0.35">
      <c r="A203" s="3" t="str">
        <f>IF(BD!B196="","",BD!B196)</f>
        <v>EPiC</v>
      </c>
      <c r="B203" s="3" t="str">
        <f>IF(BD!C196="","",BD!C196)</f>
        <v>Plastics</v>
      </c>
      <c r="C203" s="3" t="str">
        <f>IF(BD!D196="","",BD!D196)</f>
        <v>Nylon</v>
      </c>
      <c r="D203" s="3" t="str">
        <f>IF(BD!E196="","",BD!E196)</f>
        <v>Nylon 66</v>
      </c>
      <c r="E203" s="25"/>
      <c r="F203" s="25"/>
      <c r="G203" s="2" t="str">
        <f>IF(BD!F196="","",BD!F196)</f>
        <v>kg</v>
      </c>
      <c r="H203" s="2" t="str">
        <f>IF(BD!L196="","",BD!L196)</f>
        <v>-</v>
      </c>
      <c r="I203" s="2" t="str">
        <f>IF(BD!K196="","",BD!K196)</f>
        <v>No Aplica</v>
      </c>
    </row>
    <row r="204" spans="1:9" x14ac:dyDescent="0.35">
      <c r="A204" s="3" t="str">
        <f>IF(BD!B197="","",BD!B197)</f>
        <v>EPiC</v>
      </c>
      <c r="B204" s="3" t="str">
        <f>IF(BD!C197="","",BD!C197)</f>
        <v>Plastics</v>
      </c>
      <c r="C204" s="3" t="str">
        <f>IF(BD!D197="","",BD!D197)</f>
        <v>Nylon</v>
      </c>
      <c r="D204" s="3" t="str">
        <f>IF(BD!E197="","",BD!E197)</f>
        <v>Nylon 66 sheet - 1.5 mm</v>
      </c>
      <c r="E204" s="25"/>
      <c r="F204" s="25"/>
      <c r="G204" s="2" t="str">
        <f>IF(BD!F197="","",BD!F197)</f>
        <v>m²</v>
      </c>
      <c r="H204" s="2" t="str">
        <f>IF(BD!L197="","",BD!L197)</f>
        <v>-</v>
      </c>
      <c r="I204" s="2" t="str">
        <f>IF(BD!K197="","",BD!K197)</f>
        <v>No Aplica</v>
      </c>
    </row>
    <row r="205" spans="1:9" x14ac:dyDescent="0.35">
      <c r="A205" s="3" t="str">
        <f>IF(BD!B198="","",BD!B198)</f>
        <v>EPiC</v>
      </c>
      <c r="B205" s="3" t="str">
        <f>IF(BD!C198="","",BD!C198)</f>
        <v>Plastics</v>
      </c>
      <c r="C205" s="3" t="str">
        <f>IF(BD!D198="","",BD!D198)</f>
        <v>Nylon</v>
      </c>
      <c r="D205" s="3" t="str">
        <f>IF(BD!E198="","",BD!E198)</f>
        <v>Nylon 66 sheet - 3 mm</v>
      </c>
      <c r="E205" s="25"/>
      <c r="F205" s="25"/>
      <c r="G205" s="2" t="str">
        <f>IF(BD!F198="","",BD!F198)</f>
        <v>m²</v>
      </c>
      <c r="H205" s="2" t="str">
        <f>IF(BD!L198="","",BD!L198)</f>
        <v>-</v>
      </c>
      <c r="I205" s="2" t="str">
        <f>IF(BD!K198="","",BD!K198)</f>
        <v>No Aplica</v>
      </c>
    </row>
    <row r="206" spans="1:9" x14ac:dyDescent="0.35">
      <c r="A206" s="3" t="str">
        <f>IF(BD!B199="","",BD!B199)</f>
        <v>EPiC</v>
      </c>
      <c r="B206" s="3" t="str">
        <f>IF(BD!C199="","",BD!C199)</f>
        <v>Plastics</v>
      </c>
      <c r="C206" s="3" t="str">
        <f>IF(BD!D199="","",BD!D199)</f>
        <v>Nylon</v>
      </c>
      <c r="D206" s="3" t="str">
        <f>IF(BD!E199="","",BD!E199)</f>
        <v>Nylon 66 sheet - 5 mm</v>
      </c>
      <c r="E206" s="25"/>
      <c r="F206" s="25"/>
      <c r="G206" s="2" t="str">
        <f>IF(BD!F199="","",BD!F199)</f>
        <v>m²</v>
      </c>
      <c r="H206" s="2" t="str">
        <f>IF(BD!L199="","",BD!L199)</f>
        <v>-</v>
      </c>
      <c r="I206" s="2" t="str">
        <f>IF(BD!K199="","",BD!K199)</f>
        <v>No Aplica</v>
      </c>
    </row>
    <row r="207" spans="1:9" x14ac:dyDescent="0.35">
      <c r="A207" s="3" t="str">
        <f>IF(BD!B200="","",BD!B200)</f>
        <v>EPiC</v>
      </c>
      <c r="B207" s="3" t="str">
        <f>IF(BD!C200="","",BD!C200)</f>
        <v>Plastics</v>
      </c>
      <c r="C207" s="3" t="str">
        <f>IF(BD!D200="","",BD!D200)</f>
        <v>Other</v>
      </c>
      <c r="D207" s="3" t="str">
        <f>IF(BD!E200="","",BD!E200)</f>
        <v>Panel plástico_ABS panel - 2mm</v>
      </c>
      <c r="E207" s="25"/>
      <c r="F207" s="25"/>
      <c r="G207" s="2" t="str">
        <f>IF(BD!F200="","",BD!F200)</f>
        <v>m²</v>
      </c>
      <c r="H207" s="2" t="str">
        <f>IF(BD!L200="","",BD!L200)</f>
        <v>-</v>
      </c>
      <c r="I207" s="2" t="str">
        <f>IF(BD!K200="","",BD!K200)</f>
        <v>No Aplica</v>
      </c>
    </row>
    <row r="208" spans="1:9" x14ac:dyDescent="0.35">
      <c r="A208" s="3" t="str">
        <f>IF(BD!B201="","",BD!B201)</f>
        <v>EPiC</v>
      </c>
      <c r="B208" s="3" t="str">
        <f>IF(BD!C201="","",BD!C201)</f>
        <v>Plastics</v>
      </c>
      <c r="C208" s="3" t="str">
        <f>IF(BD!D201="","",BD!D201)</f>
        <v>Other</v>
      </c>
      <c r="D208" s="3" t="str">
        <f>IF(BD!E201="","",BD!E201)</f>
        <v>Panel plástico_ABS panel - 3mm</v>
      </c>
      <c r="E208" s="25"/>
      <c r="F208" s="25"/>
      <c r="G208" s="2" t="str">
        <f>IF(BD!F201="","",BD!F201)</f>
        <v>m²</v>
      </c>
      <c r="H208" s="2" t="str">
        <f>IF(BD!L201="","",BD!L201)</f>
        <v>-</v>
      </c>
      <c r="I208" s="2" t="str">
        <f>IF(BD!K201="","",BD!K201)</f>
        <v>No Aplica</v>
      </c>
    </row>
    <row r="209" spans="1:9" x14ac:dyDescent="0.35">
      <c r="A209" s="3" t="str">
        <f>IF(BD!B202="","",BD!B202)</f>
        <v>EPiC</v>
      </c>
      <c r="B209" s="3" t="str">
        <f>IF(BD!C202="","",BD!C202)</f>
        <v>Plastics</v>
      </c>
      <c r="C209" s="3" t="str">
        <f>IF(BD!D202="","",BD!D202)</f>
        <v>Other</v>
      </c>
      <c r="D209" s="3" t="str">
        <f>IF(BD!E202="","",BD!E202)</f>
        <v>Tubo de plástico_ABS pipe - 21.4 mm outer dia.; 2.1 mm thick</v>
      </c>
      <c r="E209" s="25"/>
      <c r="F209" s="25"/>
      <c r="G209" s="2" t="str">
        <f>IF(BD!F202="","",BD!F202)</f>
        <v>m</v>
      </c>
      <c r="H209" s="2" t="str">
        <f>IF(BD!L202="","",BD!L202)</f>
        <v>-</v>
      </c>
      <c r="I209" s="2" t="str">
        <f>IF(BD!K202="","",BD!K202)</f>
        <v>No Aplica</v>
      </c>
    </row>
    <row r="210" spans="1:9" x14ac:dyDescent="0.35">
      <c r="A210" s="3" t="str">
        <f>IF(BD!B203="","",BD!B203)</f>
        <v>EPiC</v>
      </c>
      <c r="B210" s="3" t="str">
        <f>IF(BD!C203="","",BD!C203)</f>
        <v>Plastics</v>
      </c>
      <c r="C210" s="3" t="str">
        <f>IF(BD!D203="","",BD!D203)</f>
        <v>Other</v>
      </c>
      <c r="D210" s="3" t="str">
        <f>IF(BD!E203="","",BD!E203)</f>
        <v>Tubo de plástico_ABS pipe - 48.3 mm outer dia.; 3.6 mm thick</v>
      </c>
      <c r="E210" s="25"/>
      <c r="F210" s="25"/>
      <c r="G210" s="2" t="str">
        <f>IF(BD!F203="","",BD!F203)</f>
        <v>m</v>
      </c>
      <c r="H210" s="2" t="str">
        <f>IF(BD!L203="","",BD!L203)</f>
        <v>-</v>
      </c>
      <c r="I210" s="2" t="str">
        <f>IF(BD!K203="","",BD!K203)</f>
        <v>No Aplica</v>
      </c>
    </row>
    <row r="211" spans="1:9" x14ac:dyDescent="0.35">
      <c r="A211" s="3" t="str">
        <f>IF(BD!B204="","",BD!B204)</f>
        <v>EPiC</v>
      </c>
      <c r="B211" s="3" t="str">
        <f>IF(BD!C204="","",BD!C204)</f>
        <v>Plastics</v>
      </c>
      <c r="C211" s="3" t="str">
        <f>IF(BD!D204="","",BD!D204)</f>
        <v>Other</v>
      </c>
      <c r="D211" s="3" t="str">
        <f>IF(BD!E204="","",BD!E204)</f>
        <v>Tubo de plástico_ABS pipe - 168.3 mm outer dia.; 7.7 mm thick</v>
      </c>
      <c r="E211" s="25"/>
      <c r="F211" s="25"/>
      <c r="G211" s="2" t="str">
        <f>IF(BD!F204="","",BD!F204)</f>
        <v>m</v>
      </c>
      <c r="H211" s="2" t="str">
        <f>IF(BD!L204="","",BD!L204)</f>
        <v>-</v>
      </c>
      <c r="I211" s="2" t="str">
        <f>IF(BD!K204="","",BD!K204)</f>
        <v>No Aplica</v>
      </c>
    </row>
    <row r="212" spans="1:9" x14ac:dyDescent="0.35">
      <c r="A212" s="3" t="str">
        <f>IF(BD!B205="","",BD!B205)</f>
        <v>EPiC</v>
      </c>
      <c r="B212" s="3" t="str">
        <f>IF(BD!C205="","",BD!C205)</f>
        <v>Plastics</v>
      </c>
      <c r="C212" s="3" t="str">
        <f>IF(BD!D205="","",BD!D205)</f>
        <v>Other</v>
      </c>
      <c r="D212" s="3" t="str">
        <f>IF(BD!E205="","",BD!E205)</f>
        <v>Plástico_Acrylonitrile butadiene styrene (ABS)</v>
      </c>
      <c r="E212" s="25"/>
      <c r="F212" s="25"/>
      <c r="G212" s="2" t="str">
        <f>IF(BD!F205="","",BD!F205)</f>
        <v>kg</v>
      </c>
      <c r="H212" s="2" t="str">
        <f>IF(BD!L205="","",BD!L205)</f>
        <v>-</v>
      </c>
      <c r="I212" s="2" t="str">
        <f>IF(BD!K205="","",BD!K205)</f>
        <v>No Aplica</v>
      </c>
    </row>
    <row r="213" spans="1:9" x14ac:dyDescent="0.35">
      <c r="A213" s="3" t="str">
        <f>IF(BD!B206="","",BD!B206)</f>
        <v>EPiC</v>
      </c>
      <c r="B213" s="3" t="str">
        <f>IF(BD!C206="","",BD!C206)</f>
        <v>Plastics</v>
      </c>
      <c r="C213" s="3" t="str">
        <f>IF(BD!D206="","",BD!D206)</f>
        <v>Other</v>
      </c>
      <c r="D213" s="3" t="str">
        <f>IF(BD!E206="","",BD!E206)</f>
        <v>Película_ETFE film - 25.4 μm (0.001”)</v>
      </c>
      <c r="E213" s="25"/>
      <c r="F213" s="25"/>
      <c r="G213" s="2" t="str">
        <f>IF(BD!F206="","",BD!F206)</f>
        <v>m²</v>
      </c>
      <c r="H213" s="2" t="str">
        <f>IF(BD!L206="","",BD!L206)</f>
        <v>-</v>
      </c>
      <c r="I213" s="2" t="str">
        <f>IF(BD!K206="","",BD!K206)</f>
        <v>No Aplica</v>
      </c>
    </row>
    <row r="214" spans="1:9" x14ac:dyDescent="0.35">
      <c r="A214" s="3" t="str">
        <f>IF(BD!B207="","",BD!B207)</f>
        <v>EPiC</v>
      </c>
      <c r="B214" s="3" t="str">
        <f>IF(BD!C207="","",BD!C207)</f>
        <v>Plastics</v>
      </c>
      <c r="C214" s="3" t="str">
        <f>IF(BD!D207="","",BD!D207)</f>
        <v>Other</v>
      </c>
      <c r="D214" s="3" t="str">
        <f>IF(BD!E207="","",BD!E207)</f>
        <v>Película_ETFE film - 50.8 μm (0.002”)</v>
      </c>
      <c r="E214" s="25"/>
      <c r="F214" s="25"/>
      <c r="G214" s="2" t="str">
        <f>IF(BD!F207="","",BD!F207)</f>
        <v>m²</v>
      </c>
      <c r="H214" s="2" t="str">
        <f>IF(BD!L207="","",BD!L207)</f>
        <v>-</v>
      </c>
      <c r="I214" s="2" t="str">
        <f>IF(BD!K207="","",BD!K207)</f>
        <v>No Aplica</v>
      </c>
    </row>
    <row r="215" spans="1:9" x14ac:dyDescent="0.35">
      <c r="A215" s="3" t="str">
        <f>IF(BD!B208="","",BD!B208)</f>
        <v>EPiC</v>
      </c>
      <c r="B215" s="3" t="str">
        <f>IF(BD!C208="","",BD!C208)</f>
        <v>Plastics</v>
      </c>
      <c r="C215" s="3" t="str">
        <f>IF(BD!D208="","",BD!D208)</f>
        <v>Other</v>
      </c>
      <c r="D215" s="3" t="str">
        <f>IF(BD!E208="","",BD!E208)</f>
        <v>Película_ETFE film - 127 μm (0.005”)</v>
      </c>
      <c r="E215" s="25"/>
      <c r="F215" s="25"/>
      <c r="G215" s="2" t="str">
        <f>IF(BD!F208="","",BD!F208)</f>
        <v>m²</v>
      </c>
      <c r="H215" s="2" t="str">
        <f>IF(BD!L208="","",BD!L208)</f>
        <v>-</v>
      </c>
      <c r="I215" s="2" t="str">
        <f>IF(BD!K208="","",BD!K208)</f>
        <v>No Aplica</v>
      </c>
    </row>
    <row r="216" spans="1:9" x14ac:dyDescent="0.35">
      <c r="A216" s="3" t="str">
        <f>IF(BD!B209="","",BD!B209)</f>
        <v>EPiC</v>
      </c>
      <c r="B216" s="3" t="str">
        <f>IF(BD!C209="","",BD!C209)</f>
        <v>Plastics</v>
      </c>
      <c r="C216" s="3" t="str">
        <f>IF(BD!D209="","",BD!D209)</f>
        <v>Other</v>
      </c>
      <c r="D216" s="3" t="str">
        <f>IF(BD!E209="","",BD!E209)</f>
        <v>Plástico_Ethylene tetrafluoroethylene (ETFE)</v>
      </c>
      <c r="E216" s="25"/>
      <c r="F216" s="25"/>
      <c r="G216" s="2" t="str">
        <f>IF(BD!F209="","",BD!F209)</f>
        <v>kg</v>
      </c>
      <c r="H216" s="2" t="str">
        <f>IF(BD!L209="","",BD!L209)</f>
        <v>-</v>
      </c>
      <c r="I216" s="2" t="str">
        <f>IF(BD!K209="","",BD!K209)</f>
        <v>No Aplica</v>
      </c>
    </row>
    <row r="217" spans="1:9" x14ac:dyDescent="0.35">
      <c r="A217" s="3" t="str">
        <f>IF(BD!B210="","",BD!B210)</f>
        <v>EPiC</v>
      </c>
      <c r="B217" s="3" t="str">
        <f>IF(BD!C210="","",BD!C210)</f>
        <v>Plastics</v>
      </c>
      <c r="C217" s="3" t="str">
        <f>IF(BD!D210="","",BD!D210)</f>
        <v>Other</v>
      </c>
      <c r="D217" s="3" t="str">
        <f>IF(BD!E210="","",BD!E210)</f>
        <v>Cristal reforzado con plástico_Glass reinforced plastic (GRP)</v>
      </c>
      <c r="E217" s="25"/>
      <c r="F217" s="25"/>
      <c r="G217" s="2" t="str">
        <f>IF(BD!F210="","",BD!F210)</f>
        <v>kg</v>
      </c>
      <c r="H217" s="2" t="str">
        <f>IF(BD!L210="","",BD!L210)</f>
        <v>-</v>
      </c>
      <c r="I217" s="2" t="str">
        <f>IF(BD!K210="","",BD!K210)</f>
        <v>No Aplica</v>
      </c>
    </row>
    <row r="218" spans="1:9" x14ac:dyDescent="0.35">
      <c r="A218" s="3" t="str">
        <f>IF(BD!B211="","",BD!B211)</f>
        <v>EPiC</v>
      </c>
      <c r="B218" s="3" t="str">
        <f>IF(BD!C211="","",BD!C211)</f>
        <v>Plastics</v>
      </c>
      <c r="C218" s="3" t="str">
        <f>IF(BD!D211="","",BD!D211)</f>
        <v>Other</v>
      </c>
      <c r="D218" s="3" t="str">
        <f>IF(BD!E211="","",BD!E211)</f>
        <v>Panel de plástico_GRP panel - 10 mm</v>
      </c>
      <c r="E218" s="25"/>
      <c r="F218" s="25"/>
      <c r="G218" s="2" t="str">
        <f>IF(BD!F211="","",BD!F211)</f>
        <v>m²</v>
      </c>
      <c r="H218" s="2" t="str">
        <f>IF(BD!L211="","",BD!L211)</f>
        <v>-</v>
      </c>
      <c r="I218" s="2" t="str">
        <f>IF(BD!K211="","",BD!K211)</f>
        <v>No Aplica</v>
      </c>
    </row>
    <row r="219" spans="1:9" x14ac:dyDescent="0.35">
      <c r="A219" s="3" t="str">
        <f>IF(BD!B212="","",BD!B212)</f>
        <v>EPiC</v>
      </c>
      <c r="B219" s="3" t="str">
        <f>IF(BD!C212="","",BD!C212)</f>
        <v>Plastics</v>
      </c>
      <c r="C219" s="3" t="str">
        <f>IF(BD!D212="","",BD!D212)</f>
        <v>Other</v>
      </c>
      <c r="D219" s="3" t="str">
        <f>IF(BD!E212="","",BD!E212)</f>
        <v>Panel de plástico_GRP panel - 20 mm</v>
      </c>
      <c r="E219" s="25"/>
      <c r="F219" s="25"/>
      <c r="G219" s="2" t="str">
        <f>IF(BD!F212="","",BD!F212)</f>
        <v>m²</v>
      </c>
      <c r="H219" s="2" t="str">
        <f>IF(BD!L212="","",BD!L212)</f>
        <v>-</v>
      </c>
      <c r="I219" s="2" t="str">
        <f>IF(BD!K212="","",BD!K212)</f>
        <v>No Aplica</v>
      </c>
    </row>
    <row r="220" spans="1:9" x14ac:dyDescent="0.35">
      <c r="A220" s="3" t="str">
        <f>IF(BD!B213="","",BD!B213)</f>
        <v>EPiC</v>
      </c>
      <c r="B220" s="3" t="str">
        <f>IF(BD!C213="","",BD!C213)</f>
        <v>Plastics</v>
      </c>
      <c r="C220" s="3" t="str">
        <f>IF(BD!D213="","",BD!D213)</f>
        <v>Other</v>
      </c>
      <c r="D220" s="3" t="str">
        <f>IF(BD!E213="","",BD!E213)</f>
        <v>Panel de plástico_GRP panel - 50 mm</v>
      </c>
      <c r="E220" s="25"/>
      <c r="F220" s="25"/>
      <c r="G220" s="2" t="str">
        <f>IF(BD!F213="","",BD!F213)</f>
        <v>m²</v>
      </c>
      <c r="H220" s="2" t="str">
        <f>IF(BD!L213="","",BD!L213)</f>
        <v>-</v>
      </c>
      <c r="I220" s="2" t="str">
        <f>IF(BD!K213="","",BD!K213)</f>
        <v>No Aplica</v>
      </c>
    </row>
    <row r="221" spans="1:9" x14ac:dyDescent="0.35">
      <c r="A221" s="3" t="str">
        <f>IF(BD!B214="","",BD!B214)</f>
        <v>EPiC</v>
      </c>
      <c r="B221" s="3" t="str">
        <f>IF(BD!C214="","",BD!C214)</f>
        <v>Plastics</v>
      </c>
      <c r="C221" s="3" t="str">
        <f>IF(BD!D214="","",BD!D214)</f>
        <v>Other</v>
      </c>
      <c r="D221" s="3" t="str">
        <f>IF(BD!E214="","",BD!E214)</f>
        <v>Linóleo_Linoleum</v>
      </c>
      <c r="E221" s="25"/>
      <c r="F221" s="25"/>
      <c r="G221" s="2" t="str">
        <f>IF(BD!F214="","",BD!F214)</f>
        <v>kg</v>
      </c>
      <c r="H221" s="2" t="str">
        <f>IF(BD!L214="","",BD!L214)</f>
        <v>-</v>
      </c>
      <c r="I221" s="2" t="str">
        <f>IF(BD!K214="","",BD!K214)</f>
        <v>No Aplica</v>
      </c>
    </row>
    <row r="222" spans="1:9" x14ac:dyDescent="0.35">
      <c r="A222" s="3" t="str">
        <f>IF(BD!B215="","",BD!B215)</f>
        <v>EPiC</v>
      </c>
      <c r="B222" s="3" t="str">
        <f>IF(BD!C215="","",BD!C215)</f>
        <v>Plastics</v>
      </c>
      <c r="C222" s="3" t="str">
        <f>IF(BD!D215="","",BD!D215)</f>
        <v>Other</v>
      </c>
      <c r="D222" s="3" t="str">
        <f>IF(BD!E215="","",BD!E215)</f>
        <v>Hoja de linóleo_Linoleum sheet - 2 mm</v>
      </c>
      <c r="E222" s="25"/>
      <c r="F222" s="25"/>
      <c r="G222" s="2" t="str">
        <f>IF(BD!F215="","",BD!F215)</f>
        <v>m²</v>
      </c>
      <c r="H222" s="2" t="str">
        <f>IF(BD!L215="","",BD!L215)</f>
        <v>-</v>
      </c>
      <c r="I222" s="2" t="str">
        <f>IF(BD!K215="","",BD!K215)</f>
        <v>No Aplica</v>
      </c>
    </row>
    <row r="223" spans="1:9" x14ac:dyDescent="0.35">
      <c r="A223" s="3" t="str">
        <f>IF(BD!B216="","",BD!B216)</f>
        <v>EPiC</v>
      </c>
      <c r="B223" s="3" t="str">
        <f>IF(BD!C216="","",BD!C216)</f>
        <v>Plastics</v>
      </c>
      <c r="C223" s="3" t="str">
        <f>IF(BD!D216="","",BD!D216)</f>
        <v>Other</v>
      </c>
      <c r="D223" s="3" t="str">
        <f>IF(BD!E216="","",BD!E216)</f>
        <v>Hoja de linóleo_Linoleum sheet - 2.5 mm</v>
      </c>
      <c r="E223" s="25"/>
      <c r="F223" s="25"/>
      <c r="G223" s="2" t="str">
        <f>IF(BD!F216="","",BD!F216)</f>
        <v>m²</v>
      </c>
      <c r="H223" s="2" t="str">
        <f>IF(BD!L216="","",BD!L216)</f>
        <v>-</v>
      </c>
      <c r="I223" s="2" t="str">
        <f>IF(BD!K216="","",BD!K216)</f>
        <v>No Aplica</v>
      </c>
    </row>
    <row r="224" spans="1:9" x14ac:dyDescent="0.35">
      <c r="A224" s="3" t="str">
        <f>IF(BD!B217="","",BD!B217)</f>
        <v>EPiC</v>
      </c>
      <c r="B224" s="3" t="str">
        <f>IF(BD!C217="","",BD!C217)</f>
        <v>Plastics</v>
      </c>
      <c r="C224" s="3" t="str">
        <f>IF(BD!D217="","",BD!D217)</f>
        <v>Other</v>
      </c>
      <c r="D224" s="3" t="str">
        <f>IF(BD!E217="","",BD!E217)</f>
        <v>Hoja de linóleo_Linoleum sheet - 3.2 mm</v>
      </c>
      <c r="E224" s="25"/>
      <c r="F224" s="25"/>
      <c r="G224" s="2" t="str">
        <f>IF(BD!F217="","",BD!F217)</f>
        <v>m²</v>
      </c>
      <c r="H224" s="2" t="str">
        <f>IF(BD!L217="","",BD!L217)</f>
        <v>-</v>
      </c>
      <c r="I224" s="2" t="str">
        <f>IF(BD!K217="","",BD!K217)</f>
        <v>No Aplica</v>
      </c>
    </row>
    <row r="225" spans="1:9" x14ac:dyDescent="0.35">
      <c r="A225" s="3" t="str">
        <f>IF(BD!B218="","",BD!B218)</f>
        <v>EPiC</v>
      </c>
      <c r="B225" s="3" t="str">
        <f>IF(BD!C218="","",BD!C218)</f>
        <v>Plastics</v>
      </c>
      <c r="C225" s="3" t="str">
        <f>IF(BD!D218="","",BD!D218)</f>
        <v>Other</v>
      </c>
      <c r="D225" s="3" t="str">
        <f>IF(BD!E218="","",BD!E218)</f>
        <v>Hoja de linóleo_Linoleum sheet - 4 mm</v>
      </c>
      <c r="E225" s="25"/>
      <c r="F225" s="25"/>
      <c r="G225" s="2" t="str">
        <f>IF(BD!F218="","",BD!F218)</f>
        <v>m²</v>
      </c>
      <c r="H225" s="2" t="str">
        <f>IF(BD!L218="","",BD!L218)</f>
        <v>-</v>
      </c>
      <c r="I225" s="2" t="str">
        <f>IF(BD!K218="","",BD!K218)</f>
        <v>No Aplica</v>
      </c>
    </row>
    <row r="226" spans="1:9" x14ac:dyDescent="0.35">
      <c r="A226" s="3" t="str">
        <f>IF(BD!B219="","",BD!B219)</f>
        <v>EPiC</v>
      </c>
      <c r="B226" s="3" t="str">
        <f>IF(BD!C219="","",BD!C219)</f>
        <v>Plastics</v>
      </c>
      <c r="C226" s="3" t="str">
        <f>IF(BD!D219="","",BD!D219)</f>
        <v>Other</v>
      </c>
      <c r="D226" s="3" t="str">
        <f>IF(BD!E219="","",BD!E219)</f>
        <v>Policarbonato_Polycarbonate</v>
      </c>
      <c r="E226" s="25"/>
      <c r="F226" s="25"/>
      <c r="G226" s="2" t="str">
        <f>IF(BD!F219="","",BD!F219)</f>
        <v>kg</v>
      </c>
      <c r="H226" s="2" t="str">
        <f>IF(BD!L219="","",BD!L219)</f>
        <v>-</v>
      </c>
      <c r="I226" s="2" t="str">
        <f>IF(BD!K219="","",BD!K219)</f>
        <v>No Aplica</v>
      </c>
    </row>
    <row r="227" spans="1:9" x14ac:dyDescent="0.35">
      <c r="A227" s="3" t="str">
        <f>IF(BD!B220="","",BD!B220)</f>
        <v>EPiC</v>
      </c>
      <c r="B227" s="3" t="str">
        <f>IF(BD!C220="","",BD!C220)</f>
        <v>Plastics</v>
      </c>
      <c r="C227" s="3" t="str">
        <f>IF(BD!D220="","",BD!D220)</f>
        <v>Other</v>
      </c>
      <c r="D227" s="3" t="str">
        <f>IF(BD!E220="","",BD!E220)</f>
        <v>Hoja de policarbonato_Polycarbonate roofing sheet - 1 mm</v>
      </c>
      <c r="E227" s="25"/>
      <c r="F227" s="25"/>
      <c r="G227" s="2" t="str">
        <f>IF(BD!F220="","",BD!F220)</f>
        <v>m²</v>
      </c>
      <c r="H227" s="2" t="str">
        <f>IF(BD!L220="","",BD!L220)</f>
        <v>-</v>
      </c>
      <c r="I227" s="2" t="str">
        <f>IF(BD!K220="","",BD!K220)</f>
        <v>No Aplica</v>
      </c>
    </row>
    <row r="228" spans="1:9" x14ac:dyDescent="0.35">
      <c r="A228" s="3" t="str">
        <f>IF(BD!B221="","",BD!B221)</f>
        <v>EPiC</v>
      </c>
      <c r="B228" s="3" t="str">
        <f>IF(BD!C221="","",BD!C221)</f>
        <v>Plastics</v>
      </c>
      <c r="C228" s="3" t="str">
        <f>IF(BD!D221="","",BD!D221)</f>
        <v>Other</v>
      </c>
      <c r="D228" s="3" t="str">
        <f>IF(BD!E221="","",BD!E221)</f>
        <v>Hoja de policarbonato_Polycarbonate roofing sheet - 2 mm</v>
      </c>
      <c r="E228" s="25"/>
      <c r="F228" s="25"/>
      <c r="G228" s="2" t="str">
        <f>IF(BD!F221="","",BD!F221)</f>
        <v>m²</v>
      </c>
      <c r="H228" s="2" t="str">
        <f>IF(BD!L221="","",BD!L221)</f>
        <v>-</v>
      </c>
      <c r="I228" s="2" t="str">
        <f>IF(BD!K221="","",BD!K221)</f>
        <v>No Aplica</v>
      </c>
    </row>
    <row r="229" spans="1:9" x14ac:dyDescent="0.35">
      <c r="A229" s="3" t="str">
        <f>IF(BD!B222="","",BD!B222)</f>
        <v>EPiC</v>
      </c>
      <c r="B229" s="3" t="str">
        <f>IF(BD!C222="","",BD!C222)</f>
        <v>Plastics</v>
      </c>
      <c r="C229" s="3" t="str">
        <f>IF(BD!D222="","",BD!D222)</f>
        <v>Other</v>
      </c>
      <c r="D229" s="3" t="str">
        <f>IF(BD!E222="","",BD!E222)</f>
        <v>Hoja de policarbonato_Polycarbonate roofing sheet - 3 mm</v>
      </c>
      <c r="E229" s="25"/>
      <c r="F229" s="25"/>
      <c r="G229" s="2" t="str">
        <f>IF(BD!F222="","",BD!F222)</f>
        <v>m²</v>
      </c>
      <c r="H229" s="2" t="str">
        <f>IF(BD!L222="","",BD!L222)</f>
        <v>-</v>
      </c>
      <c r="I229" s="2" t="str">
        <f>IF(BD!K222="","",BD!K222)</f>
        <v>No Aplica</v>
      </c>
    </row>
    <row r="230" spans="1:9" x14ac:dyDescent="0.35">
      <c r="A230" s="3" t="str">
        <f>IF(BD!B223="","",BD!B223)</f>
        <v>EPiC</v>
      </c>
      <c r="B230" s="3" t="str">
        <f>IF(BD!C223="","",BD!C223)</f>
        <v>Plastics</v>
      </c>
      <c r="C230" s="3" t="str">
        <f>IF(BD!D223="","",BD!D223)</f>
        <v>Other</v>
      </c>
      <c r="D230" s="3" t="str">
        <f>IF(BD!E223="","",BD!E223)</f>
        <v>Hoja de policarbonato_Polycarbonate roofing sheet - 6 mm</v>
      </c>
      <c r="E230" s="25"/>
      <c r="F230" s="25"/>
      <c r="G230" s="2" t="str">
        <f>IF(BD!F223="","",BD!F223)</f>
        <v>m²</v>
      </c>
      <c r="H230" s="2" t="str">
        <f>IF(BD!L223="","",BD!L223)</f>
        <v>-</v>
      </c>
      <c r="I230" s="2" t="str">
        <f>IF(BD!K223="","",BD!K223)</f>
        <v>No Aplica</v>
      </c>
    </row>
    <row r="231" spans="1:9" x14ac:dyDescent="0.35">
      <c r="A231" s="3" t="str">
        <f>IF(BD!B224="","",BD!B224)</f>
        <v>EPiC</v>
      </c>
      <c r="B231" s="3" t="str">
        <f>IF(BD!C224="","",BD!C224)</f>
        <v>Plastics</v>
      </c>
      <c r="C231" s="3" t="str">
        <f>IF(BD!D224="","",BD!D224)</f>
        <v>Other</v>
      </c>
      <c r="D231" s="3" t="str">
        <f>IF(BD!E224="","",BD!E224)</f>
        <v>Polimetilmetacrilato_Polymethyl methacrylate (PMMA)</v>
      </c>
      <c r="E231" s="25"/>
      <c r="F231" s="25"/>
      <c r="G231" s="2" t="str">
        <f>IF(BD!F224="","",BD!F224)</f>
        <v>kg</v>
      </c>
      <c r="H231" s="2" t="str">
        <f>IF(BD!L224="","",BD!L224)</f>
        <v>-</v>
      </c>
      <c r="I231" s="2" t="str">
        <f>IF(BD!K224="","",BD!K224)</f>
        <v>No Aplica</v>
      </c>
    </row>
    <row r="232" spans="1:9" x14ac:dyDescent="0.35">
      <c r="A232" s="3" t="str">
        <f>IF(BD!B225="","",BD!B225)</f>
        <v>EPiC</v>
      </c>
      <c r="B232" s="3" t="str">
        <f>IF(BD!C225="","",BD!C225)</f>
        <v>Plastics</v>
      </c>
      <c r="C232" s="3" t="str">
        <f>IF(BD!D225="","",BD!D225)</f>
        <v>Other</v>
      </c>
      <c r="D232" s="3" t="str">
        <f>IF(BD!E225="","",BD!E225)</f>
        <v>Hoja de polimetilmetacrilato_PMMA sheet - 3 mm</v>
      </c>
      <c r="E232" s="25"/>
      <c r="F232" s="25"/>
      <c r="G232" s="2" t="str">
        <f>IF(BD!F225="","",BD!F225)</f>
        <v>m²</v>
      </c>
      <c r="H232" s="2" t="str">
        <f>IF(BD!L225="","",BD!L225)</f>
        <v>-</v>
      </c>
      <c r="I232" s="2" t="str">
        <f>IF(BD!K225="","",BD!K225)</f>
        <v>No Aplica</v>
      </c>
    </row>
    <row r="233" spans="1:9" x14ac:dyDescent="0.35">
      <c r="A233" s="3" t="str">
        <f>IF(BD!B226="","",BD!B226)</f>
        <v>EPiC</v>
      </c>
      <c r="B233" s="3" t="str">
        <f>IF(BD!C226="","",BD!C226)</f>
        <v>Plastics</v>
      </c>
      <c r="C233" s="3" t="str">
        <f>IF(BD!D226="","",BD!D226)</f>
        <v>Other</v>
      </c>
      <c r="D233" s="3" t="str">
        <f>IF(BD!E226="","",BD!E226)</f>
        <v>Hoja de polimetilmetacrilato_PMMA sheet - 4 mm</v>
      </c>
      <c r="E233" s="25"/>
      <c r="F233" s="25"/>
      <c r="G233" s="2" t="str">
        <f>IF(BD!F226="","",BD!F226)</f>
        <v>m²</v>
      </c>
      <c r="H233" s="2" t="str">
        <f>IF(BD!L226="","",BD!L226)</f>
        <v>-</v>
      </c>
      <c r="I233" s="2" t="str">
        <f>IF(BD!K226="","",BD!K226)</f>
        <v>No Aplica</v>
      </c>
    </row>
    <row r="234" spans="1:9" x14ac:dyDescent="0.35">
      <c r="A234" s="3" t="str">
        <f>IF(BD!B227="","",BD!B227)</f>
        <v>EPiC</v>
      </c>
      <c r="B234" s="3" t="str">
        <f>IF(BD!C227="","",BD!C227)</f>
        <v>Plastics</v>
      </c>
      <c r="C234" s="3" t="str">
        <f>IF(BD!D227="","",BD!D227)</f>
        <v>Other</v>
      </c>
      <c r="D234" s="3" t="str">
        <f>IF(BD!E227="","",BD!E227)</f>
        <v>Hoja de polimetilmetacrilato_PMMA sheet - 5 mm</v>
      </c>
      <c r="E234" s="25"/>
      <c r="F234" s="25"/>
      <c r="G234" s="2" t="str">
        <f>IF(BD!F227="","",BD!F227)</f>
        <v>m²</v>
      </c>
      <c r="H234" s="2" t="str">
        <f>IF(BD!L227="","",BD!L227)</f>
        <v>-</v>
      </c>
      <c r="I234" s="2" t="str">
        <f>IF(BD!K227="","",BD!K227)</f>
        <v>No Aplica</v>
      </c>
    </row>
    <row r="235" spans="1:9" x14ac:dyDescent="0.35">
      <c r="A235" s="3" t="str">
        <f>IF(BD!B228="","",BD!B228)</f>
        <v>EPiC</v>
      </c>
      <c r="B235" s="3" t="str">
        <f>IF(BD!C228="","",BD!C228)</f>
        <v>Plastics</v>
      </c>
      <c r="C235" s="3" t="str">
        <f>IF(BD!D228="","",BD!D228)</f>
        <v>Other</v>
      </c>
      <c r="D235" s="3" t="str">
        <f>IF(BD!E228="","",BD!E228)</f>
        <v>Hoja de polimetilmetacrilato_PMMA sheet - 6 mm</v>
      </c>
      <c r="E235" s="25"/>
      <c r="F235" s="25"/>
      <c r="G235" s="2" t="str">
        <f>IF(BD!F228="","",BD!F228)</f>
        <v>m²</v>
      </c>
      <c r="H235" s="2" t="str">
        <f>IF(BD!L228="","",BD!L228)</f>
        <v>-</v>
      </c>
      <c r="I235" s="2" t="str">
        <f>IF(BD!K228="","",BD!K228)</f>
        <v>No Aplica</v>
      </c>
    </row>
    <row r="236" spans="1:9" x14ac:dyDescent="0.35">
      <c r="A236" s="3" t="str">
        <f>IF(BD!B229="","",BD!B229)</f>
        <v>EPiC</v>
      </c>
      <c r="B236" s="3" t="str">
        <f>IF(BD!C229="","",BD!C229)</f>
        <v>Plastics</v>
      </c>
      <c r="C236" s="3" t="str">
        <f>IF(BD!D229="","",BD!D229)</f>
        <v>Other</v>
      </c>
      <c r="D236" s="3" t="str">
        <f>IF(BD!E229="","",BD!E229)</f>
        <v>Hoja de polimetilmetacrilato_PMMA sheet - 8 mm</v>
      </c>
      <c r="E236" s="25"/>
      <c r="F236" s="25"/>
      <c r="G236" s="2" t="str">
        <f>IF(BD!F229="","",BD!F229)</f>
        <v>m²</v>
      </c>
      <c r="H236" s="2" t="str">
        <f>IF(BD!L229="","",BD!L229)</f>
        <v>-</v>
      </c>
      <c r="I236" s="2" t="str">
        <f>IF(BD!K229="","",BD!K229)</f>
        <v>No Aplica</v>
      </c>
    </row>
    <row r="237" spans="1:9" x14ac:dyDescent="0.35">
      <c r="A237" s="3" t="str">
        <f>IF(BD!B230="","",BD!B230)</f>
        <v>EPiC</v>
      </c>
      <c r="B237" s="3" t="str">
        <f>IF(BD!C230="","",BD!C230)</f>
        <v>Plastics</v>
      </c>
      <c r="C237" s="3" t="str">
        <f>IF(BD!D230="","",BD!D230)</f>
        <v>Other</v>
      </c>
      <c r="D237" s="3" t="str">
        <f>IF(BD!E230="","",BD!E230)</f>
        <v>Hoja de polimetilmetacrilato_PMMA sheet - 10 mm</v>
      </c>
      <c r="E237" s="25"/>
      <c r="F237" s="25"/>
      <c r="G237" s="2" t="str">
        <f>IF(BD!F230="","",BD!F230)</f>
        <v>m²</v>
      </c>
      <c r="H237" s="2" t="str">
        <f>IF(BD!L230="","",BD!L230)</f>
        <v>-</v>
      </c>
      <c r="I237" s="2" t="str">
        <f>IF(BD!K230="","",BD!K230)</f>
        <v>No Aplica</v>
      </c>
    </row>
    <row r="238" spans="1:9" x14ac:dyDescent="0.35">
      <c r="A238" s="3" t="str">
        <f>IF(BD!B231="","",BD!B231)</f>
        <v>EPiC</v>
      </c>
      <c r="B238" s="3" t="str">
        <f>IF(BD!C231="","",BD!C231)</f>
        <v>Plastics</v>
      </c>
      <c r="C238" s="3" t="str">
        <f>IF(BD!D231="","",BD!D231)</f>
        <v>Polypropylene</v>
      </c>
      <c r="D238" s="3" t="str">
        <f>IF(BD!E231="","",BD!E231)</f>
        <v>Hoja de polipropileno_Polypropylene (PP) sheet</v>
      </c>
      <c r="E238" s="25"/>
      <c r="F238" s="25"/>
      <c r="G238" s="2" t="str">
        <f>IF(BD!F231="","",BD!F231)</f>
        <v>kg</v>
      </c>
      <c r="H238" s="2" t="str">
        <f>IF(BD!L231="","",BD!L231)</f>
        <v>-</v>
      </c>
      <c r="I238" s="2" t="str">
        <f>IF(BD!K231="","",BD!K231)</f>
        <v>No Aplica</v>
      </c>
    </row>
    <row r="239" spans="1:9" x14ac:dyDescent="0.35">
      <c r="A239" s="3" t="str">
        <f>IF(BD!B232="","",BD!B232)</f>
        <v>EPiC</v>
      </c>
      <c r="B239" s="3" t="str">
        <f>IF(BD!C232="","",BD!C232)</f>
        <v>Plastics</v>
      </c>
      <c r="C239" s="3" t="str">
        <f>IF(BD!D232="","",BD!D232)</f>
        <v>Polypropylene</v>
      </c>
      <c r="D239" s="3" t="str">
        <f>IF(BD!E232="","",BD!E232)</f>
        <v>Hoja de polipropileno_PP sheet - 2 mm</v>
      </c>
      <c r="E239" s="25"/>
      <c r="F239" s="25"/>
      <c r="G239" s="2" t="str">
        <f>IF(BD!F232="","",BD!F232)</f>
        <v>m²</v>
      </c>
      <c r="H239" s="2" t="str">
        <f>IF(BD!L232="","",BD!L232)</f>
        <v>-</v>
      </c>
      <c r="I239" s="2" t="str">
        <f>IF(BD!K232="","",BD!K232)</f>
        <v>No Aplica</v>
      </c>
    </row>
    <row r="240" spans="1:9" x14ac:dyDescent="0.35">
      <c r="A240" s="3" t="str">
        <f>IF(BD!B233="","",BD!B233)</f>
        <v>EPiC</v>
      </c>
      <c r="B240" s="3" t="str">
        <f>IF(BD!C233="","",BD!C233)</f>
        <v>Plastics</v>
      </c>
      <c r="C240" s="3" t="str">
        <f>IF(BD!D233="","",BD!D233)</f>
        <v>Polypropylene</v>
      </c>
      <c r="D240" s="3" t="str">
        <f>IF(BD!E233="","",BD!E233)</f>
        <v>Hoja de polipropileno_PP sheet - 3 mm</v>
      </c>
      <c r="E240" s="25"/>
      <c r="F240" s="25"/>
      <c r="G240" s="2" t="str">
        <f>IF(BD!F233="","",BD!F233)</f>
        <v>m²</v>
      </c>
      <c r="H240" s="2" t="str">
        <f>IF(BD!L233="","",BD!L233)</f>
        <v>-</v>
      </c>
      <c r="I240" s="2" t="str">
        <f>IF(BD!K233="","",BD!K233)</f>
        <v>No Aplica</v>
      </c>
    </row>
    <row r="241" spans="1:9" x14ac:dyDescent="0.35">
      <c r="A241" s="3" t="str">
        <f>IF(BD!B234="","",BD!B234)</f>
        <v>EPiC</v>
      </c>
      <c r="B241" s="3" t="str">
        <f>IF(BD!C234="","",BD!C234)</f>
        <v>Plastics</v>
      </c>
      <c r="C241" s="3" t="str">
        <f>IF(BD!D234="","",BD!D234)</f>
        <v>Polypropylene</v>
      </c>
      <c r="D241" s="3" t="str">
        <f>IF(BD!E234="","",BD!E234)</f>
        <v>Hoja de polipropileno_PP sheet - 4 mm</v>
      </c>
      <c r="E241" s="25"/>
      <c r="F241" s="25"/>
      <c r="G241" s="2" t="str">
        <f>IF(BD!F234="","",BD!F234)</f>
        <v>m²</v>
      </c>
      <c r="H241" s="2" t="str">
        <f>IF(BD!L234="","",BD!L234)</f>
        <v>-</v>
      </c>
      <c r="I241" s="2" t="str">
        <f>IF(BD!K234="","",BD!K234)</f>
        <v>No Aplica</v>
      </c>
    </row>
    <row r="242" spans="1:9" x14ac:dyDescent="0.35">
      <c r="A242" s="3" t="str">
        <f>IF(BD!B235="","",BD!B235)</f>
        <v>EPiC</v>
      </c>
      <c r="B242" s="3" t="str">
        <f>IF(BD!C235="","",BD!C235)</f>
        <v>Plastics</v>
      </c>
      <c r="C242" s="3" t="str">
        <f>IF(BD!D235="","",BD!D235)</f>
        <v>Polypropylene</v>
      </c>
      <c r="D242" s="3" t="str">
        <f>IF(BD!E235="","",BD!E235)</f>
        <v>Hoja de polipropileno_PP sheet - 6 mm</v>
      </c>
      <c r="E242" s="25"/>
      <c r="F242" s="25"/>
      <c r="G242" s="2" t="str">
        <f>IF(BD!F235="","",BD!F235)</f>
        <v>m²</v>
      </c>
      <c r="H242" s="2" t="str">
        <f>IF(BD!L235="","",BD!L235)</f>
        <v>-</v>
      </c>
      <c r="I242" s="2" t="str">
        <f>IF(BD!K235="","",BD!K235)</f>
        <v>No Aplica</v>
      </c>
    </row>
    <row r="243" spans="1:9" x14ac:dyDescent="0.35">
      <c r="A243" s="3" t="str">
        <f>IF(BD!B236="","",BD!B236)</f>
        <v>EPiC</v>
      </c>
      <c r="B243" s="3" t="str">
        <f>IF(BD!C236="","",BD!C236)</f>
        <v>Plastics</v>
      </c>
      <c r="C243" s="3" t="str">
        <f>IF(BD!D236="","",BD!D236)</f>
        <v>Polypropylene</v>
      </c>
      <c r="D243" s="3" t="str">
        <f>IF(BD!E236="","",BD!E236)</f>
        <v>Hoja de polipropileno_PP sheet - 10 mm</v>
      </c>
      <c r="E243" s="25"/>
      <c r="F243" s="25"/>
      <c r="G243" s="2" t="str">
        <f>IF(BD!F236="","",BD!F236)</f>
        <v>m²</v>
      </c>
      <c r="H243" s="2" t="str">
        <f>IF(BD!L236="","",BD!L236)</f>
        <v>-</v>
      </c>
      <c r="I243" s="2" t="str">
        <f>IF(BD!K236="","",BD!K236)</f>
        <v>No Aplica</v>
      </c>
    </row>
    <row r="244" spans="1:9" x14ac:dyDescent="0.35">
      <c r="A244" s="3" t="str">
        <f>IF(BD!B237="","",BD!B237)</f>
        <v>EPiC</v>
      </c>
      <c r="B244" s="3" t="str">
        <f>IF(BD!C237="","",BD!C237)</f>
        <v>Plastics</v>
      </c>
      <c r="C244" s="3" t="str">
        <f>IF(BD!D237="","",BD!D237)</f>
        <v>Polypropylene</v>
      </c>
      <c r="D244" s="3" t="str">
        <f>IF(BD!E237="","",BD!E237)</f>
        <v>Hoja de polipropileno_PP sheet - 12 mm</v>
      </c>
      <c r="E244" s="25"/>
      <c r="F244" s="25"/>
      <c r="G244" s="2" t="str">
        <f>IF(BD!F237="","",BD!F237)</f>
        <v>m²</v>
      </c>
      <c r="H244" s="2" t="str">
        <f>IF(BD!L237="","",BD!L237)</f>
        <v>-</v>
      </c>
      <c r="I244" s="2" t="str">
        <f>IF(BD!K237="","",BD!K237)</f>
        <v>No Aplica</v>
      </c>
    </row>
    <row r="245" spans="1:9" x14ac:dyDescent="0.35">
      <c r="A245" s="3" t="str">
        <f>IF(BD!B238="","",BD!B238)</f>
        <v>EPiC</v>
      </c>
      <c r="B245" s="3" t="str">
        <f>IF(BD!C238="","",BD!C238)</f>
        <v>Plastics</v>
      </c>
      <c r="C245" s="3" t="str">
        <f>IF(BD!D238="","",BD!D238)</f>
        <v>Polypropylene</v>
      </c>
      <c r="D245" s="3" t="str">
        <f>IF(BD!E238="","",BD!E238)</f>
        <v>Hoja de polipropileno_PP sheet - 15 mm</v>
      </c>
      <c r="E245" s="25"/>
      <c r="F245" s="25"/>
      <c r="G245" s="2" t="str">
        <f>IF(BD!F238="","",BD!F238)</f>
        <v>m²</v>
      </c>
      <c r="H245" s="2" t="str">
        <f>IF(BD!L238="","",BD!L238)</f>
        <v>-</v>
      </c>
      <c r="I245" s="2" t="str">
        <f>IF(BD!K238="","",BD!K238)</f>
        <v>No Aplica</v>
      </c>
    </row>
    <row r="246" spans="1:9" x14ac:dyDescent="0.35">
      <c r="A246" s="3" t="str">
        <f>IF(BD!B239="","",BD!B239)</f>
        <v>EPiC</v>
      </c>
      <c r="B246" s="3" t="str">
        <f>IF(BD!C239="","",BD!C239)</f>
        <v>Plastics</v>
      </c>
      <c r="C246" s="3" t="str">
        <f>IF(BD!D239="","",BD!D239)</f>
        <v>Polyurethane</v>
      </c>
      <c r="D246" s="3" t="str">
        <f>IF(BD!E239="","",BD!E239)</f>
        <v>Espuma de poliuretano_Polyurethane (PU) flexible foam</v>
      </c>
      <c r="E246" s="25"/>
      <c r="F246" s="25"/>
      <c r="G246" s="2" t="str">
        <f>IF(BD!F239="","",BD!F239)</f>
        <v>kg</v>
      </c>
      <c r="H246" s="2" t="str">
        <f>IF(BD!L239="","",BD!L239)</f>
        <v>-</v>
      </c>
      <c r="I246" s="2" t="str">
        <f>IF(BD!K239="","",BD!K239)</f>
        <v>No Aplica</v>
      </c>
    </row>
    <row r="247" spans="1:9" x14ac:dyDescent="0.35">
      <c r="A247" s="3" t="str">
        <f>IF(BD!B240="","",BD!B240)</f>
        <v>EPiC</v>
      </c>
      <c r="B247" s="3" t="str">
        <f>IF(BD!C240="","",BD!C240)</f>
        <v>Plastics</v>
      </c>
      <c r="C247" s="3" t="str">
        <f>IF(BD!D240="","",BD!D240)</f>
        <v>Polyurethane</v>
      </c>
      <c r="D247" s="3" t="str">
        <f>IF(BD!E240="","",BD!E240)</f>
        <v>Espuma de poliuretano_PU foam underlay - 7 mm; 64 kg/m³</v>
      </c>
      <c r="E247" s="25"/>
      <c r="F247" s="25"/>
      <c r="G247" s="2" t="str">
        <f>IF(BD!F240="","",BD!F240)</f>
        <v>m²</v>
      </c>
      <c r="H247" s="2" t="str">
        <f>IF(BD!L240="","",BD!L240)</f>
        <v>-</v>
      </c>
      <c r="I247" s="2" t="str">
        <f>IF(BD!K240="","",BD!K240)</f>
        <v>No Aplica</v>
      </c>
    </row>
    <row r="248" spans="1:9" x14ac:dyDescent="0.35">
      <c r="A248" s="3" t="str">
        <f>IF(BD!B241="","",BD!B241)</f>
        <v>EPiC</v>
      </c>
      <c r="B248" s="3" t="str">
        <f>IF(BD!C241="","",BD!C241)</f>
        <v>Plastics</v>
      </c>
      <c r="C248" s="3" t="str">
        <f>IF(BD!D241="","",BD!D241)</f>
        <v>Polyurethane</v>
      </c>
      <c r="D248" s="3" t="str">
        <f>IF(BD!E241="","",BD!E241)</f>
        <v>Espuma de poliuretano_PU foam underlay - 7 mm; 69 kg/m³</v>
      </c>
      <c r="E248" s="25"/>
      <c r="F248" s="25"/>
      <c r="G248" s="2" t="str">
        <f>IF(BD!F241="","",BD!F241)</f>
        <v>m²</v>
      </c>
      <c r="H248" s="2" t="str">
        <f>IF(BD!L241="","",BD!L241)</f>
        <v>-</v>
      </c>
      <c r="I248" s="2" t="str">
        <f>IF(BD!K241="","",BD!K241)</f>
        <v>No Aplica</v>
      </c>
    </row>
    <row r="249" spans="1:9" x14ac:dyDescent="0.35">
      <c r="A249" s="3" t="str">
        <f>IF(BD!B242="","",BD!B242)</f>
        <v>EPiC</v>
      </c>
      <c r="B249" s="3" t="str">
        <f>IF(BD!C242="","",BD!C242)</f>
        <v>Plastics</v>
      </c>
      <c r="C249" s="3" t="str">
        <f>IF(BD!D242="","",BD!D242)</f>
        <v>Polyurethane</v>
      </c>
      <c r="D249" s="3" t="str">
        <f>IF(BD!E242="","",BD!E242)</f>
        <v>Espuma de poliuretano_PU foam underlay - 10 mm; 73 kg/m³</v>
      </c>
      <c r="E249" s="25"/>
      <c r="F249" s="25"/>
      <c r="G249" s="2" t="str">
        <f>IF(BD!F242="","",BD!F242)</f>
        <v>m²</v>
      </c>
      <c r="H249" s="2" t="str">
        <f>IF(BD!L242="","",BD!L242)</f>
        <v>-</v>
      </c>
      <c r="I249" s="2" t="str">
        <f>IF(BD!K242="","",BD!K242)</f>
        <v>No Aplica</v>
      </c>
    </row>
    <row r="250" spans="1:9" x14ac:dyDescent="0.35">
      <c r="A250" s="3" t="str">
        <f>IF(BD!B243="","",BD!B243)</f>
        <v>EPiC</v>
      </c>
      <c r="B250" s="3" t="str">
        <f>IF(BD!C243="","",BD!C243)</f>
        <v>Plastics</v>
      </c>
      <c r="C250" s="3" t="str">
        <f>IF(BD!D243="","",BD!D243)</f>
        <v>Polyurethane</v>
      </c>
      <c r="D250" s="3" t="str">
        <f>IF(BD!E243="","",BD!E243)</f>
        <v>Espuma de poliuretano_PU foam underlay - 10 mm; 123 kg/m³</v>
      </c>
      <c r="E250" s="25"/>
      <c r="F250" s="25"/>
      <c r="G250" s="2" t="str">
        <f>IF(BD!F243="","",BD!F243)</f>
        <v>m²</v>
      </c>
      <c r="H250" s="2" t="str">
        <f>IF(BD!L243="","",BD!L243)</f>
        <v>-</v>
      </c>
      <c r="I250" s="2" t="str">
        <f>IF(BD!K243="","",BD!K243)</f>
        <v>No Aplica</v>
      </c>
    </row>
    <row r="251" spans="1:9" x14ac:dyDescent="0.35">
      <c r="A251" s="3" t="str">
        <f>IF(BD!B244="","",BD!B244)</f>
        <v>EPiC</v>
      </c>
      <c r="B251" s="3" t="str">
        <f>IF(BD!C244="","",BD!C244)</f>
        <v>Plastics</v>
      </c>
      <c r="C251" s="3" t="str">
        <f>IF(BD!D244="","",BD!D244)</f>
        <v>Polyvinyl chloride (PVC)</v>
      </c>
      <c r="D251" s="3" t="str">
        <f>IF(BD!E244="","",BD!E244)</f>
        <v>Película de PVC_Polyvinyl chloride (PVC) film</v>
      </c>
      <c r="E251" s="25"/>
      <c r="F251" s="25"/>
      <c r="G251" s="2" t="str">
        <f>IF(BD!F244="","",BD!F244)</f>
        <v>kg</v>
      </c>
      <c r="H251" s="2" t="str">
        <f>IF(BD!L244="","",BD!L244)</f>
        <v>-</v>
      </c>
      <c r="I251" s="2" t="str">
        <f>IF(BD!K244="","",BD!K244)</f>
        <v>No Aplica</v>
      </c>
    </row>
    <row r="252" spans="1:9" x14ac:dyDescent="0.35">
      <c r="A252" s="3" t="str">
        <f>IF(BD!B245="","",BD!B245)</f>
        <v>EPiC</v>
      </c>
      <c r="B252" s="3" t="str">
        <f>IF(BD!C245="","",BD!C245)</f>
        <v>Plastics</v>
      </c>
      <c r="C252" s="3" t="str">
        <f>IF(BD!D245="","",BD!D245)</f>
        <v>Polyvinyl chloride (PVC)</v>
      </c>
      <c r="D252" s="3" t="str">
        <f>IF(BD!E245="","",BD!E245)</f>
        <v>Película de PVC_PVC film - 19 μm</v>
      </c>
      <c r="E252" s="25"/>
      <c r="F252" s="25"/>
      <c r="G252" s="2" t="str">
        <f>IF(BD!F245="","",BD!F245)</f>
        <v>m²</v>
      </c>
      <c r="H252" s="2" t="str">
        <f>IF(BD!L245="","",BD!L245)</f>
        <v>-</v>
      </c>
      <c r="I252" s="2" t="str">
        <f>IF(BD!K245="","",BD!K245)</f>
        <v>No Aplica</v>
      </c>
    </row>
    <row r="253" spans="1:9" x14ac:dyDescent="0.35">
      <c r="A253" s="3" t="str">
        <f>IF(BD!B246="","",BD!B246)</f>
        <v>EPiC</v>
      </c>
      <c r="B253" s="3" t="str">
        <f>IF(BD!C246="","",BD!C246)</f>
        <v>Plastics</v>
      </c>
      <c r="C253" s="3" t="str">
        <f>IF(BD!D246="","",BD!D246)</f>
        <v>Polyvinyl chloride (PVC)</v>
      </c>
      <c r="D253" s="3" t="str">
        <f>IF(BD!E246="","",BD!E246)</f>
        <v>Película de PVC_PVC film - 25 μm</v>
      </c>
      <c r="E253" s="25"/>
      <c r="F253" s="25"/>
      <c r="G253" s="2" t="str">
        <f>IF(BD!F246="","",BD!F246)</f>
        <v>m²</v>
      </c>
      <c r="H253" s="2" t="str">
        <f>IF(BD!L246="","",BD!L246)</f>
        <v>-</v>
      </c>
      <c r="I253" s="2" t="str">
        <f>IF(BD!K246="","",BD!K246)</f>
        <v>No Aplica</v>
      </c>
    </row>
    <row r="254" spans="1:9" x14ac:dyDescent="0.35">
      <c r="A254" s="3" t="str">
        <f>IF(BD!B247="","",BD!B247)</f>
        <v>EPiC</v>
      </c>
      <c r="B254" s="3" t="str">
        <f>IF(BD!C247="","",BD!C247)</f>
        <v>Plastics</v>
      </c>
      <c r="C254" s="3" t="str">
        <f>IF(BD!D247="","",BD!D247)</f>
        <v>Polyvinyl chloride (PVC)</v>
      </c>
      <c r="D254" s="3" t="str">
        <f>IF(BD!E247="","",BD!E247)</f>
        <v>Polivinilo no plastificado_Unplasticised polyvinyl chloride (uPVC)</v>
      </c>
      <c r="E254" s="25"/>
      <c r="F254" s="25"/>
      <c r="G254" s="2" t="str">
        <f>IF(BD!F247="","",BD!F247)</f>
        <v>kg</v>
      </c>
      <c r="H254" s="2" t="str">
        <f>IF(BD!L247="","",BD!L247)</f>
        <v>-</v>
      </c>
      <c r="I254" s="2" t="str">
        <f>IF(BD!K247="","",BD!K247)</f>
        <v>No Aplica</v>
      </c>
    </row>
    <row r="255" spans="1:9" x14ac:dyDescent="0.35">
      <c r="A255" s="3" t="str">
        <f>IF(BD!B248="","",BD!B248)</f>
        <v>EPiC</v>
      </c>
      <c r="B255" s="3" t="str">
        <f>IF(BD!C248="","",BD!C248)</f>
        <v>Plastics</v>
      </c>
      <c r="C255" s="3" t="str">
        <f>IF(BD!D248="","",BD!D248)</f>
        <v>Polyvinyl chloride (PVC)</v>
      </c>
      <c r="D255" s="3" t="str">
        <f>IF(BD!E248="","",BD!E248)</f>
        <v>Tubo de polivinilo_uPVC pipe - 21.35 mm outer dia.; 1.8 mm thick</v>
      </c>
      <c r="E255" s="25"/>
      <c r="F255" s="25"/>
      <c r="G255" s="2" t="str">
        <f>IF(BD!F248="","",BD!F248)</f>
        <v>m</v>
      </c>
      <c r="H255" s="2" t="str">
        <f>IF(BD!L248="","",BD!L248)</f>
        <v>-</v>
      </c>
      <c r="I255" s="2" t="str">
        <f>IF(BD!K248="","",BD!K248)</f>
        <v>No Aplica</v>
      </c>
    </row>
    <row r="256" spans="1:9" x14ac:dyDescent="0.35">
      <c r="A256" s="3" t="str">
        <f>IF(BD!B249="","",BD!B249)</f>
        <v>EPiC</v>
      </c>
      <c r="B256" s="3" t="str">
        <f>IF(BD!C249="","",BD!C249)</f>
        <v>Plastics</v>
      </c>
      <c r="C256" s="3" t="str">
        <f>IF(BD!D249="","",BD!D249)</f>
        <v>Polyvinyl chloride (PVC)</v>
      </c>
      <c r="D256" s="3" t="str">
        <f>IF(BD!E249="","",BD!E249)</f>
        <v>Tubo de polivinilo_uPVC pipe - 60.25 mm outer dia.; 2.6 mm thick</v>
      </c>
      <c r="E256" s="25"/>
      <c r="F256" s="25"/>
      <c r="G256" s="2" t="str">
        <f>IF(BD!F249="","",BD!F249)</f>
        <v>m</v>
      </c>
      <c r="H256" s="2" t="str">
        <f>IF(BD!L249="","",BD!L249)</f>
        <v>-</v>
      </c>
      <c r="I256" s="2" t="str">
        <f>IF(BD!K249="","",BD!K249)</f>
        <v>No Aplica</v>
      </c>
    </row>
    <row r="257" spans="1:9" x14ac:dyDescent="0.35">
      <c r="A257" s="3" t="str">
        <f>IF(BD!B250="","",BD!B250)</f>
        <v>EPiC</v>
      </c>
      <c r="B257" s="3" t="str">
        <f>IF(BD!C250="","",BD!C250)</f>
        <v>Plastics</v>
      </c>
      <c r="C257" s="3" t="str">
        <f>IF(BD!D250="","",BD!D250)</f>
        <v>Polyvinyl chloride (PVC)</v>
      </c>
      <c r="D257" s="3" t="str">
        <f>IF(BD!E250="","",BD!E250)</f>
        <v>Tubo de polivinilo_uPVC pipe - 114.3 mm outer dia.; 4.85 mm thick</v>
      </c>
      <c r="E257" s="25"/>
      <c r="F257" s="25"/>
      <c r="G257" s="2" t="str">
        <f>IF(BD!F250="","",BD!F250)</f>
        <v>m</v>
      </c>
      <c r="H257" s="2" t="str">
        <f>IF(BD!L250="","",BD!L250)</f>
        <v>-</v>
      </c>
      <c r="I257" s="2" t="str">
        <f>IF(BD!K250="","",BD!K250)</f>
        <v>No Aplica</v>
      </c>
    </row>
    <row r="258" spans="1:9" x14ac:dyDescent="0.35">
      <c r="A258" s="3" t="str">
        <f>IF(BD!B251="","",BD!B251)</f>
        <v>EPiC</v>
      </c>
      <c r="B258" s="3" t="str">
        <f>IF(BD!C251="","",BD!C251)</f>
        <v>Plastics</v>
      </c>
      <c r="C258" s="3" t="str">
        <f>IF(BD!D251="","",BD!D251)</f>
        <v>Polyvinyl chloride (PVC)</v>
      </c>
      <c r="D258" s="3" t="str">
        <f>IF(BD!E251="","",BD!E251)</f>
        <v>Tubo de polivinilo_uPVC pipe - 225.3 mm outer dia.; 11.1 mm thick</v>
      </c>
      <c r="E258" s="25"/>
      <c r="F258" s="25"/>
      <c r="G258" s="2" t="str">
        <f>IF(BD!F251="","",BD!F251)</f>
        <v>m</v>
      </c>
      <c r="H258" s="2" t="str">
        <f>IF(BD!L251="","",BD!L251)</f>
        <v>-</v>
      </c>
      <c r="I258" s="2" t="str">
        <f>IF(BD!K251="","",BD!K251)</f>
        <v>No Aplica</v>
      </c>
    </row>
    <row r="259" spans="1:9" x14ac:dyDescent="0.35">
      <c r="A259" s="3" t="str">
        <f>IF(BD!B252="","",BD!B252)</f>
        <v>EPiC</v>
      </c>
      <c r="B259" s="3" t="str">
        <f>IF(BD!C252="","",BD!C252)</f>
        <v>Sand, stone and ceramics</v>
      </c>
      <c r="C259" s="3" t="str">
        <f>IF(BD!D252="","",BD!D252)</f>
        <v>Brick</v>
      </c>
      <c r="D259" s="3" t="str">
        <f>IF(BD!E252="","",BD!E252)</f>
        <v>Ladrillo de barro_Clay brick</v>
      </c>
      <c r="E259" s="25"/>
      <c r="F259" s="25"/>
      <c r="G259" s="2" t="str">
        <f>IF(BD!F252="","",BD!F252)</f>
        <v>kg</v>
      </c>
      <c r="H259" s="2" t="str">
        <f>IF(BD!L252="","",BD!L252)</f>
        <v>-</v>
      </c>
      <c r="I259" s="2" t="str">
        <f>IF(BD!K252="","",BD!K252)</f>
        <v>No Aplica</v>
      </c>
    </row>
    <row r="260" spans="1:9" x14ac:dyDescent="0.35">
      <c r="A260" s="3" t="str">
        <f>IF(BD!B253="","",BD!B253)</f>
        <v>EPiC</v>
      </c>
      <c r="B260" s="3" t="str">
        <f>IF(BD!C253="","",BD!C253)</f>
        <v>Sand, stone and ceramics</v>
      </c>
      <c r="C260" s="3" t="str">
        <f>IF(BD!D253="","",BD!D253)</f>
        <v>Other</v>
      </c>
      <c r="D260" s="3" t="str">
        <f>IF(BD!E253="","",BD!E253)</f>
        <v>Grava_Gravel</v>
      </c>
      <c r="E260" s="25"/>
      <c r="F260" s="25"/>
      <c r="G260" s="2" t="str">
        <f>IF(BD!F253="","",BD!F253)</f>
        <v>kg</v>
      </c>
      <c r="H260" s="2" t="str">
        <f>IF(BD!L253="","",BD!L253)</f>
        <v>-</v>
      </c>
      <c r="I260" s="2" t="str">
        <f>IF(BD!K253="","",BD!K253)</f>
        <v>No Aplica</v>
      </c>
    </row>
    <row r="261" spans="1:9" x14ac:dyDescent="0.35">
      <c r="A261" s="3" t="str">
        <f>IF(BD!B254="","",BD!B254)</f>
        <v>EPiC</v>
      </c>
      <c r="B261" s="3" t="str">
        <f>IF(BD!C254="","",BD!C254)</f>
        <v>Sand, stone and ceramics</v>
      </c>
      <c r="C261" s="3" t="str">
        <f>IF(BD!D254="","",BD!D254)</f>
        <v>Other</v>
      </c>
      <c r="D261" s="3" t="str">
        <f>IF(BD!E254="","",BD!E254)</f>
        <v>Agregados reciclados_Recycled aggregate</v>
      </c>
      <c r="E261" s="25"/>
      <c r="F261" s="25"/>
      <c r="G261" s="2" t="str">
        <f>IF(BD!F254="","",BD!F254)</f>
        <v>kg</v>
      </c>
      <c r="H261" s="2" t="str">
        <f>IF(BD!L254="","",BD!L254)</f>
        <v>-</v>
      </c>
      <c r="I261" s="2" t="str">
        <f>IF(BD!K254="","",BD!K254)</f>
        <v>No Aplica</v>
      </c>
    </row>
    <row r="262" spans="1:9" x14ac:dyDescent="0.35">
      <c r="A262" s="3" t="str">
        <f>IF(BD!B255="","",BD!B255)</f>
        <v>EPiC</v>
      </c>
      <c r="B262" s="3" t="str">
        <f>IF(BD!C255="","",BD!C255)</f>
        <v>Sand, stone and ceramics</v>
      </c>
      <c r="C262" s="3" t="str">
        <f>IF(BD!D255="","",BD!D255)</f>
        <v>Other</v>
      </c>
      <c r="D262" s="3" t="str">
        <f>IF(BD!E255="","",BD!E255)</f>
        <v>Arena_Sand</v>
      </c>
      <c r="E262" s="25"/>
      <c r="F262" s="25"/>
      <c r="G262" s="2" t="str">
        <f>IF(BD!F255="","",BD!F255)</f>
        <v>kg</v>
      </c>
      <c r="H262" s="2" t="str">
        <f>IF(BD!L255="","",BD!L255)</f>
        <v>-</v>
      </c>
      <c r="I262" s="2" t="str">
        <f>IF(BD!K255="","",BD!K255)</f>
        <v>No Aplica</v>
      </c>
    </row>
    <row r="263" spans="1:9" x14ac:dyDescent="0.35">
      <c r="A263" s="3" t="str">
        <f>IF(BD!B256="","",BD!B256)</f>
        <v>EPiC</v>
      </c>
      <c r="B263" s="3" t="str">
        <f>IF(BD!C256="","",BD!C256)</f>
        <v>Sand, stone and ceramics</v>
      </c>
      <c r="C263" s="3" t="str">
        <f>IF(BD!D256="","",BD!D256)</f>
        <v>Other</v>
      </c>
      <c r="D263" s="3" t="str">
        <f>IF(BD!E256="","",BD!E256)</f>
        <v>Cerámica sanitaria_Sanitary ceramic</v>
      </c>
      <c r="E263" s="25"/>
      <c r="F263" s="25"/>
      <c r="G263" s="2" t="str">
        <f>IF(BD!F256="","",BD!F256)</f>
        <v>kg</v>
      </c>
      <c r="H263" s="2" t="str">
        <f>IF(BD!L256="","",BD!L256)</f>
        <v>-</v>
      </c>
      <c r="I263" s="2" t="str">
        <f>IF(BD!K256="","",BD!K256)</f>
        <v>No Aplica</v>
      </c>
    </row>
    <row r="264" spans="1:9" x14ac:dyDescent="0.35">
      <c r="A264" s="3" t="str">
        <f>IF(BD!B257="","",BD!B257)</f>
        <v>EPiC</v>
      </c>
      <c r="B264" s="3" t="str">
        <f>IF(BD!C257="","",BD!C257)</f>
        <v>Sand, stone and ceramics</v>
      </c>
      <c r="C264" s="3" t="str">
        <f>IF(BD!D257="","",BD!D257)</f>
        <v>Stone</v>
      </c>
      <c r="D264" s="3" t="str">
        <f>IF(BD!E257="","",BD!E257)</f>
        <v>Piedra sillar_Dimension stone</v>
      </c>
      <c r="E264" s="25"/>
      <c r="F264" s="25"/>
      <c r="G264" s="2" t="str">
        <f>IF(BD!F257="","",BD!F257)</f>
        <v>kg</v>
      </c>
      <c r="H264" s="2" t="str">
        <f>IF(BD!L257="","",BD!L257)</f>
        <v>-</v>
      </c>
      <c r="I264" s="2" t="str">
        <f>IF(BD!K257="","",BD!K257)</f>
        <v>No Aplica</v>
      </c>
    </row>
    <row r="265" spans="1:9" x14ac:dyDescent="0.35">
      <c r="A265" s="3" t="str">
        <f>IF(BD!B258="","",BD!B258)</f>
        <v>EPiC</v>
      </c>
      <c r="B265" s="3" t="str">
        <f>IF(BD!C258="","",BD!C258)</f>
        <v>Sand, stone and ceramics</v>
      </c>
      <c r="C265" s="3" t="str">
        <f>IF(BD!D258="","",BD!D258)</f>
        <v>Tiles</v>
      </c>
      <c r="D265" s="3" t="str">
        <f>IF(BD!E258="","",BD!E258)</f>
        <v>Baldosa cerámica_Ceramic tile</v>
      </c>
      <c r="E265" s="25"/>
      <c r="F265" s="25"/>
      <c r="G265" s="2" t="str">
        <f>IF(BD!F258="","",BD!F258)</f>
        <v>kg</v>
      </c>
      <c r="H265" s="2" t="str">
        <f>IF(BD!L258="","",BD!L258)</f>
        <v>-</v>
      </c>
      <c r="I265" s="2" t="str">
        <f>IF(BD!K258="","",BD!K258)</f>
        <v>No Aplica</v>
      </c>
    </row>
    <row r="266" spans="1:9" x14ac:dyDescent="0.35">
      <c r="A266" s="3" t="str">
        <f>IF(BD!B259="","",BD!B259)</f>
        <v>EPiC</v>
      </c>
      <c r="B266" s="3" t="str">
        <f>IF(BD!C259="","",BD!C259)</f>
        <v>Sand, stone and ceramics</v>
      </c>
      <c r="C266" s="3" t="str">
        <f>IF(BD!D259="","",BD!D259)</f>
        <v>Tiles</v>
      </c>
      <c r="D266" s="3" t="str">
        <f>IF(BD!E259="","",BD!E259)</f>
        <v>Teja de barro_Clay roof tile</v>
      </c>
      <c r="E266" s="25"/>
      <c r="F266" s="25"/>
      <c r="G266" s="2" t="str">
        <f>IF(BD!F259="","",BD!F259)</f>
        <v>kg</v>
      </c>
      <c r="H266" s="2" t="str">
        <f>IF(BD!L259="","",BD!L259)</f>
        <v>-</v>
      </c>
      <c r="I266" s="2" t="str">
        <f>IF(BD!K259="","",BD!K259)</f>
        <v>No Aplica</v>
      </c>
    </row>
    <row r="267" spans="1:9" x14ac:dyDescent="0.35">
      <c r="A267" s="3" t="str">
        <f>IF(BD!B260="","",BD!B260)</f>
        <v>EPiC</v>
      </c>
      <c r="B267" s="3" t="str">
        <f>IF(BD!C260="","",BD!C260)</f>
        <v>Timber products</v>
      </c>
      <c r="C267" s="3" t="str">
        <f>IF(BD!D260="","",BD!D260)</f>
        <v>Cork</v>
      </c>
      <c r="D267" s="3" t="str">
        <f>IF(BD!E260="","",BD!E260)</f>
        <v>Bloque de corcho_Cork slab</v>
      </c>
      <c r="E267" s="25"/>
      <c r="F267" s="25"/>
      <c r="G267" s="2" t="str">
        <f>IF(BD!F260="","",BD!F260)</f>
        <v>kg</v>
      </c>
      <c r="H267" s="2" t="str">
        <f>IF(BD!L260="","",BD!L260)</f>
        <v>-</v>
      </c>
      <c r="I267" s="2" t="str">
        <f>IF(BD!K260="","",BD!K260)</f>
        <v>No Aplica</v>
      </c>
    </row>
    <row r="268" spans="1:9" x14ac:dyDescent="0.35">
      <c r="A268" s="3" t="str">
        <f>IF(BD!B261="","",BD!B261)</f>
        <v>EPiC</v>
      </c>
      <c r="B268" s="3" t="str">
        <f>IF(BD!C261="","",BD!C261)</f>
        <v>Timber products</v>
      </c>
      <c r="C268" s="3" t="str">
        <f>IF(BD!D261="","",BD!D261)</f>
        <v>Cork</v>
      </c>
      <c r="D268" s="3" t="str">
        <f>IF(BD!E261="","",BD!E261)</f>
        <v>Bloque de corcho_Cork slab - 6 mm</v>
      </c>
      <c r="E268" s="25"/>
      <c r="F268" s="25"/>
      <c r="G268" s="2" t="str">
        <f>IF(BD!F261="","",BD!F261)</f>
        <v>m²</v>
      </c>
      <c r="H268" s="2" t="str">
        <f>IF(BD!L261="","",BD!L261)</f>
        <v>-</v>
      </c>
      <c r="I268" s="2" t="str">
        <f>IF(BD!K261="","",BD!K261)</f>
        <v>No Aplica</v>
      </c>
    </row>
    <row r="269" spans="1:9" x14ac:dyDescent="0.35">
      <c r="A269" s="3" t="str">
        <f>IF(BD!B262="","",BD!B262)</f>
        <v>EPiC</v>
      </c>
      <c r="B269" s="3" t="str">
        <f>IF(BD!C262="","",BD!C262)</f>
        <v>Timber products</v>
      </c>
      <c r="C269" s="3" t="str">
        <f>IF(BD!D262="","",BD!D262)</f>
        <v>Cork</v>
      </c>
      <c r="D269" s="3" t="str">
        <f>IF(BD!E262="","",BD!E262)</f>
        <v>Bloque de corcho_Cork slab - 10 mm</v>
      </c>
      <c r="E269" s="25"/>
      <c r="F269" s="25"/>
      <c r="G269" s="2" t="str">
        <f>IF(BD!F262="","",BD!F262)</f>
        <v>m²</v>
      </c>
      <c r="H269" s="2" t="str">
        <f>IF(BD!L262="","",BD!L262)</f>
        <v>-</v>
      </c>
      <c r="I269" s="2" t="str">
        <f>IF(BD!K262="","",BD!K262)</f>
        <v>No Aplica</v>
      </c>
    </row>
    <row r="270" spans="1:9" x14ac:dyDescent="0.35">
      <c r="A270" s="3" t="str">
        <f>IF(BD!B263="","",BD!B263)</f>
        <v>EPiC</v>
      </c>
      <c r="B270" s="3" t="str">
        <f>IF(BD!C263="","",BD!C263)</f>
        <v>Timber products</v>
      </c>
      <c r="C270" s="3" t="str">
        <f>IF(BD!D263="","",BD!D263)</f>
        <v>Cork</v>
      </c>
      <c r="D270" s="3" t="str">
        <f>IF(BD!E263="","",BD!E263)</f>
        <v>Bloque de corcho_Cork slab - 12 mm</v>
      </c>
      <c r="E270" s="25"/>
      <c r="F270" s="25"/>
      <c r="G270" s="2" t="str">
        <f>IF(BD!F263="","",BD!F263)</f>
        <v>m²</v>
      </c>
      <c r="H270" s="2" t="str">
        <f>IF(BD!L263="","",BD!L263)</f>
        <v>-</v>
      </c>
      <c r="I270" s="2" t="str">
        <f>IF(BD!K263="","",BD!K263)</f>
        <v>No Aplica</v>
      </c>
    </row>
    <row r="271" spans="1:9" x14ac:dyDescent="0.35">
      <c r="A271" s="3" t="str">
        <f>IF(BD!B264="","",BD!B264)</f>
        <v>EPiC</v>
      </c>
      <c r="B271" s="3" t="str">
        <f>IF(BD!C264="","",BD!C264)</f>
        <v>Timber products</v>
      </c>
      <c r="C271" s="3" t="str">
        <f>IF(BD!D264="","",BD!D264)</f>
        <v>Cork</v>
      </c>
      <c r="D271" s="3" t="str">
        <f>IF(BD!E264="","",BD!E264)</f>
        <v>Bloque de corcho_Cork slab - 20 mm</v>
      </c>
      <c r="E271" s="25"/>
      <c r="F271" s="25"/>
      <c r="G271" s="2" t="str">
        <f>IF(BD!F264="","",BD!F264)</f>
        <v>m²</v>
      </c>
      <c r="H271" s="2" t="str">
        <f>IF(BD!L264="","",BD!L264)</f>
        <v>-</v>
      </c>
      <c r="I271" s="2" t="str">
        <f>IF(BD!K264="","",BD!K264)</f>
        <v>No Aplica</v>
      </c>
    </row>
    <row r="272" spans="1:9" x14ac:dyDescent="0.35">
      <c r="A272" s="3" t="str">
        <f>IF(BD!B265="","",BD!B265)</f>
        <v>EPiC</v>
      </c>
      <c r="B272" s="3" t="str">
        <f>IF(BD!C265="","",BD!C265)</f>
        <v>Timber products</v>
      </c>
      <c r="C272" s="3" t="str">
        <f>IF(BD!D265="","",BD!D265)</f>
        <v>Cork</v>
      </c>
      <c r="D272" s="3" t="str">
        <f>IF(BD!E265="","",BD!E265)</f>
        <v>Bloque de corcho_Cork slab - 50 mm</v>
      </c>
      <c r="E272" s="25"/>
      <c r="F272" s="25"/>
      <c r="G272" s="2" t="str">
        <f>IF(BD!F265="","",BD!F265)</f>
        <v>m²</v>
      </c>
      <c r="H272" s="2" t="str">
        <f>IF(BD!L265="","",BD!L265)</f>
        <v>-</v>
      </c>
      <c r="I272" s="2" t="str">
        <f>IF(BD!K265="","",BD!K265)</f>
        <v>No Aplica</v>
      </c>
    </row>
    <row r="273" spans="1:9" x14ac:dyDescent="0.35">
      <c r="A273" s="3" t="str">
        <f>IF(BD!B266="","",BD!B266)</f>
        <v>EPiC</v>
      </c>
      <c r="B273" s="3" t="str">
        <f>IF(BD!C266="","",BD!C266)</f>
        <v>Timber products</v>
      </c>
      <c r="C273" s="3" t="str">
        <f>IF(BD!D266="","",BD!D266)</f>
        <v>Hardwood</v>
      </c>
      <c r="D273" s="3" t="str">
        <f>IF(BD!E266="","",BD!E266)</f>
        <v>Madera dura_Hardwood</v>
      </c>
      <c r="E273" s="25"/>
      <c r="F273" s="25"/>
      <c r="G273" s="2" t="str">
        <f>IF(BD!F266="","",BD!F266)</f>
        <v>m³</v>
      </c>
      <c r="H273" s="2" t="str">
        <f>IF(BD!L266="","",BD!L266)</f>
        <v>-</v>
      </c>
      <c r="I273" s="2" t="str">
        <f>IF(BD!K266="","",BD!K266)</f>
        <v>No Aplica</v>
      </c>
    </row>
    <row r="274" spans="1:9" x14ac:dyDescent="0.35">
      <c r="A274" s="3" t="str">
        <f>IF(BD!B267="","",BD!B267)</f>
        <v>EPiC</v>
      </c>
      <c r="B274" s="3" t="str">
        <f>IF(BD!C267="","",BD!C267)</f>
        <v>Timber products</v>
      </c>
      <c r="C274" s="3" t="str">
        <f>IF(BD!D267="","",BD!D267)</f>
        <v>Hardwood</v>
      </c>
      <c r="D274" s="3" t="str">
        <f>IF(BD!E267="","",BD!E267)</f>
        <v>Madera dura_Hardwood kiln-dried - dressed</v>
      </c>
      <c r="E274" s="25"/>
      <c r="F274" s="25"/>
      <c r="G274" s="2" t="str">
        <f>IF(BD!F267="","",BD!F267)</f>
        <v>m³</v>
      </c>
      <c r="H274" s="2" t="str">
        <f>IF(BD!L267="","",BD!L267)</f>
        <v>-</v>
      </c>
      <c r="I274" s="2" t="str">
        <f>IF(BD!K267="","",BD!K267)</f>
        <v>No Aplica</v>
      </c>
    </row>
    <row r="275" spans="1:9" x14ac:dyDescent="0.35">
      <c r="A275" s="3" t="str">
        <f>IF(BD!B268="","",BD!B268)</f>
        <v>EPiC</v>
      </c>
      <c r="B275" s="3" t="str">
        <f>IF(BD!C268="","",BD!C268)</f>
        <v>Timber products</v>
      </c>
      <c r="C275" s="3" t="str">
        <f>IF(BD!D268="","",BD!D268)</f>
        <v>Hardwood</v>
      </c>
      <c r="D275" s="3" t="str">
        <f>IF(BD!E268="","",BD!E268)</f>
        <v>Madera dura_Hardwood kiln-dried - structural</v>
      </c>
      <c r="E275" s="25"/>
      <c r="F275" s="25"/>
      <c r="G275" s="2" t="str">
        <f>IF(BD!F268="","",BD!F268)</f>
        <v>m³</v>
      </c>
      <c r="H275" s="2" t="str">
        <f>IF(BD!L268="","",BD!L268)</f>
        <v>-</v>
      </c>
      <c r="I275" s="2" t="str">
        <f>IF(BD!K268="","",BD!K268)</f>
        <v>No Aplica</v>
      </c>
    </row>
    <row r="276" spans="1:9" x14ac:dyDescent="0.35">
      <c r="A276" s="3" t="str">
        <f>IF(BD!B269="","",BD!B269)</f>
        <v>EPiC</v>
      </c>
      <c r="B276" s="3" t="str">
        <f>IF(BD!C269="","",BD!C269)</f>
        <v>Timber products</v>
      </c>
      <c r="C276" s="3" t="str">
        <f>IF(BD!D269="","",BD!D269)</f>
        <v>Manufactured timber product</v>
      </c>
      <c r="D276" s="3" t="str">
        <f>IF(BD!E269="","",BD!E269)</f>
        <v>Madera laminada cruzada_CLT - 60 mm</v>
      </c>
      <c r="E276" s="25"/>
      <c r="F276" s="25"/>
      <c r="G276" s="2" t="str">
        <f>IF(BD!F269="","",BD!F269)</f>
        <v>m³</v>
      </c>
      <c r="H276" s="2" t="str">
        <f>IF(BD!L269="","",BD!L269)</f>
        <v>-</v>
      </c>
      <c r="I276" s="2" t="str">
        <f>IF(BD!K269="","",BD!K269)</f>
        <v>No Aplica</v>
      </c>
    </row>
    <row r="277" spans="1:9" x14ac:dyDescent="0.35">
      <c r="A277" s="3" t="str">
        <f>IF(BD!B270="","",BD!B270)</f>
        <v>EPiC</v>
      </c>
      <c r="B277" s="3" t="str">
        <f>IF(BD!C270="","",BD!C270)</f>
        <v>Timber products</v>
      </c>
      <c r="C277" s="3" t="str">
        <f>IF(BD!D270="","",BD!D270)</f>
        <v>Manufactured timber product</v>
      </c>
      <c r="D277" s="3" t="str">
        <f>IF(BD!E270="","",BD!E270)</f>
        <v>Madera laminada cruzada_CLT - 105 mm</v>
      </c>
      <c r="E277" s="25"/>
      <c r="F277" s="25"/>
      <c r="G277" s="2" t="str">
        <f>IF(BD!F270="","",BD!F270)</f>
        <v>m³</v>
      </c>
      <c r="H277" s="2" t="str">
        <f>IF(BD!L270="","",BD!L270)</f>
        <v>-</v>
      </c>
      <c r="I277" s="2" t="str">
        <f>IF(BD!K270="","",BD!K270)</f>
        <v>No Aplica</v>
      </c>
    </row>
    <row r="278" spans="1:9" x14ac:dyDescent="0.35">
      <c r="A278" s="3" t="str">
        <f>IF(BD!B271="","",BD!B271)</f>
        <v>EPiC</v>
      </c>
      <c r="B278" s="3" t="str">
        <f>IF(BD!C271="","",BD!C271)</f>
        <v>Timber products</v>
      </c>
      <c r="C278" s="3" t="str">
        <f>IF(BD!D271="","",BD!D271)</f>
        <v>Manufactured timber product</v>
      </c>
      <c r="D278" s="3" t="str">
        <f>IF(BD!E271="","",BD!E271)</f>
        <v>Madera laminada cruzada_CLT - 175 mm</v>
      </c>
      <c r="E278" s="25"/>
      <c r="F278" s="25"/>
      <c r="G278" s="2" t="str">
        <f>IF(BD!F271="","",BD!F271)</f>
        <v>m³</v>
      </c>
      <c r="H278" s="2" t="str">
        <f>IF(BD!L271="","",BD!L271)</f>
        <v>-</v>
      </c>
      <c r="I278" s="2" t="str">
        <f>IF(BD!K271="","",BD!K271)</f>
        <v>No Aplica</v>
      </c>
    </row>
    <row r="279" spans="1:9" x14ac:dyDescent="0.35">
      <c r="A279" s="3" t="str">
        <f>IF(BD!B272="","",BD!B272)</f>
        <v>EPiC</v>
      </c>
      <c r="B279" s="3" t="str">
        <f>IF(BD!C272="","",BD!C272)</f>
        <v>Timber products</v>
      </c>
      <c r="C279" s="3" t="str">
        <f>IF(BD!D272="","",BD!D272)</f>
        <v>Manufactured timber product</v>
      </c>
      <c r="D279" s="3" t="str">
        <f>IF(BD!E272="","",BD!E272)</f>
        <v>Madera laminada cruzada_Cross laminated timber (CLT)</v>
      </c>
      <c r="E279" s="25"/>
      <c r="F279" s="25"/>
      <c r="G279" s="2" t="str">
        <f>IF(BD!F272="","",BD!F272)</f>
        <v>m³</v>
      </c>
      <c r="H279" s="2" t="str">
        <f>IF(BD!L272="","",BD!L272)</f>
        <v>-</v>
      </c>
      <c r="I279" s="2" t="str">
        <f>IF(BD!K272="","",BD!K272)</f>
        <v>No Aplica</v>
      </c>
    </row>
    <row r="280" spans="1:9" x14ac:dyDescent="0.35">
      <c r="A280" s="3" t="str">
        <f>IF(BD!B273="","",BD!B273)</f>
        <v>EPiC</v>
      </c>
      <c r="B280" s="3" t="str">
        <f>IF(BD!C273="","",BD!C273)</f>
        <v>Timber products</v>
      </c>
      <c r="C280" s="3" t="str">
        <f>IF(BD!D273="","",BD!D273)</f>
        <v>Manufactured timber product</v>
      </c>
      <c r="D280" s="3" t="str">
        <f>IF(BD!E273="","",BD!E273)</f>
        <v>Madera laminada encolada_Glued laminated timber (glulam)</v>
      </c>
      <c r="E280" s="25"/>
      <c r="F280" s="25"/>
      <c r="G280" s="2" t="str">
        <f>IF(BD!F273="","",BD!F273)</f>
        <v>m³</v>
      </c>
      <c r="H280" s="2" t="str">
        <f>IF(BD!L273="","",BD!L273)</f>
        <v>-</v>
      </c>
      <c r="I280" s="2" t="str">
        <f>IF(BD!K273="","",BD!K273)</f>
        <v>No Aplica</v>
      </c>
    </row>
    <row r="281" spans="1:9" x14ac:dyDescent="0.35">
      <c r="A281" s="3" t="str">
        <f>IF(BD!B274="","",BD!B274)</f>
        <v>EPiC</v>
      </c>
      <c r="B281" s="3" t="str">
        <f>IF(BD!C274="","",BD!C274)</f>
        <v>Timber products</v>
      </c>
      <c r="C281" s="3" t="str">
        <f>IF(BD!D274="","",BD!D274)</f>
        <v>Manufactured timber product</v>
      </c>
      <c r="D281" s="3" t="str">
        <f>IF(BD!E274="","",BD!E274)</f>
        <v>Madera laminada encolada_Glulam outdoor</v>
      </c>
      <c r="E281" s="25"/>
      <c r="F281" s="25"/>
      <c r="G281" s="2" t="str">
        <f>IF(BD!F274="","",BD!F274)</f>
        <v>m³</v>
      </c>
      <c r="H281" s="2" t="str">
        <f>IF(BD!L274="","",BD!L274)</f>
        <v>-</v>
      </c>
      <c r="I281" s="2" t="str">
        <f>IF(BD!K274="","",BD!K274)</f>
        <v>No Aplica</v>
      </c>
    </row>
    <row r="282" spans="1:9" x14ac:dyDescent="0.35">
      <c r="A282" s="3" t="str">
        <f>IF(BD!B275="","",BD!B275)</f>
        <v>EPiC</v>
      </c>
      <c r="B282" s="3" t="str">
        <f>IF(BD!C275="","",BD!C275)</f>
        <v>Timber products</v>
      </c>
      <c r="C282" s="3" t="str">
        <f>IF(BD!D275="","",BD!D275)</f>
        <v>Manufactured timber product</v>
      </c>
      <c r="D282" s="3" t="str">
        <f>IF(BD!E275="","",BD!E275)</f>
        <v>Madera laminada en chapa_Laminated veneer lumber (LVL)</v>
      </c>
      <c r="E282" s="25"/>
      <c r="F282" s="25"/>
      <c r="G282" s="2" t="str">
        <f>IF(BD!F275="","",BD!F275)</f>
        <v>m³</v>
      </c>
      <c r="H282" s="2" t="str">
        <f>IF(BD!L275="","",BD!L275)</f>
        <v>-</v>
      </c>
      <c r="I282" s="2" t="str">
        <f>IF(BD!K275="","",BD!K275)</f>
        <v>No Aplica</v>
      </c>
    </row>
    <row r="283" spans="1:9" x14ac:dyDescent="0.35">
      <c r="A283" s="3" t="str">
        <f>IF(BD!B276="","",BD!B276)</f>
        <v>EPiC</v>
      </c>
      <c r="B283" s="3" t="str">
        <f>IF(BD!C276="","",BD!C276)</f>
        <v>Timber products</v>
      </c>
      <c r="C283" s="3" t="str">
        <f>IF(BD!D276="","",BD!D276)</f>
        <v>Manufactured timber product</v>
      </c>
      <c r="D283" s="3" t="str">
        <f>IF(BD!E276="","",BD!E276)</f>
        <v>Madera_MDF sheet</v>
      </c>
      <c r="E283" s="25"/>
      <c r="F283" s="25"/>
      <c r="G283" s="2" t="str">
        <f>IF(BD!F276="","",BD!F276)</f>
        <v>m³</v>
      </c>
      <c r="H283" s="2" t="str">
        <f>IF(BD!L276="","",BD!L276)</f>
        <v>-</v>
      </c>
      <c r="I283" s="2" t="str">
        <f>IF(BD!K276="","",BD!K276)</f>
        <v>No Aplica</v>
      </c>
    </row>
    <row r="284" spans="1:9" x14ac:dyDescent="0.35">
      <c r="A284" s="3" t="str">
        <f>IF(BD!B277="","",BD!B277)</f>
        <v>EPiC</v>
      </c>
      <c r="B284" s="3" t="str">
        <f>IF(BD!C277="","",BD!C277)</f>
        <v>Timber products</v>
      </c>
      <c r="C284" s="3" t="str">
        <f>IF(BD!D277="","",BD!D277)</f>
        <v>Manufactured timber product</v>
      </c>
      <c r="D284" s="3" t="str">
        <f>IF(BD!E277="","",BD!E277)</f>
        <v>Madera MDF con melamina_Melamine-coated MDF board - 16 mm</v>
      </c>
      <c r="E284" s="25"/>
      <c r="F284" s="25"/>
      <c r="G284" s="2" t="str">
        <f>IF(BD!F277="","",BD!F277)</f>
        <v>m²</v>
      </c>
      <c r="H284" s="2" t="str">
        <f>IF(BD!L277="","",BD!L277)</f>
        <v>-</v>
      </c>
      <c r="I284" s="2" t="str">
        <f>IF(BD!K277="","",BD!K277)</f>
        <v>No Aplica</v>
      </c>
    </row>
    <row r="285" spans="1:9" x14ac:dyDescent="0.35">
      <c r="A285" s="3" t="str">
        <f>IF(BD!B278="","",BD!B278)</f>
        <v>EPiC</v>
      </c>
      <c r="B285" s="3" t="str">
        <f>IF(BD!C278="","",BD!C278)</f>
        <v>Timber products</v>
      </c>
      <c r="C285" s="3" t="str">
        <f>IF(BD!D278="","",BD!D278)</f>
        <v>Manufactured timber product</v>
      </c>
      <c r="D285" s="3" t="str">
        <f>IF(BD!E278="","",BD!E278)</f>
        <v>Madera MDF con melamina_Melamine-coated MDF board - 18 mm</v>
      </c>
      <c r="E285" s="25"/>
      <c r="F285" s="25"/>
      <c r="G285" s="2" t="str">
        <f>IF(BD!F278="","",BD!F278)</f>
        <v>m²</v>
      </c>
      <c r="H285" s="2" t="str">
        <f>IF(BD!L278="","",BD!L278)</f>
        <v>-</v>
      </c>
      <c r="I285" s="2" t="str">
        <f>IF(BD!K278="","",BD!K278)</f>
        <v>No Aplica</v>
      </c>
    </row>
    <row r="286" spans="1:9" x14ac:dyDescent="0.35">
      <c r="A286" s="3" t="str">
        <f>IF(BD!B279="","",BD!B279)</f>
        <v>EPiC</v>
      </c>
      <c r="B286" s="3" t="str">
        <f>IF(BD!C279="","",BD!C279)</f>
        <v>Timber products</v>
      </c>
      <c r="C286" s="3" t="str">
        <f>IF(BD!D279="","",BD!D279)</f>
        <v>Manufactured timber product</v>
      </c>
      <c r="D286" s="3" t="str">
        <f>IF(BD!E279="","",BD!E279)</f>
        <v>Madera MDF con melamina_Melamine-coated MDF board - 25 mm</v>
      </c>
      <c r="E286" s="25"/>
      <c r="F286" s="25"/>
      <c r="G286" s="2" t="str">
        <f>IF(BD!F279="","",BD!F279)</f>
        <v>m²</v>
      </c>
      <c r="H286" s="2" t="str">
        <f>IF(BD!L279="","",BD!L279)</f>
        <v>-</v>
      </c>
      <c r="I286" s="2" t="str">
        <f>IF(BD!K279="","",BD!K279)</f>
        <v>No Aplica</v>
      </c>
    </row>
    <row r="287" spans="1:9" x14ac:dyDescent="0.35">
      <c r="A287" s="3" t="str">
        <f>IF(BD!B280="","",BD!B280)</f>
        <v>EPiC</v>
      </c>
      <c r="B287" s="3" t="str">
        <f>IF(BD!C280="","",BD!C280)</f>
        <v>Timber products</v>
      </c>
      <c r="C287" s="3" t="str">
        <f>IF(BD!D280="","",BD!D280)</f>
        <v>Manufactured timber product</v>
      </c>
      <c r="D287" s="3" t="str">
        <f>IF(BD!E280="","",BD!E280)</f>
        <v>Madera de virutas_OSB sheet</v>
      </c>
      <c r="E287" s="25"/>
      <c r="F287" s="25"/>
      <c r="G287" s="2" t="str">
        <f>IF(BD!F280="","",BD!F280)</f>
        <v>m³</v>
      </c>
      <c r="H287" s="2" t="str">
        <f>IF(BD!L280="","",BD!L280)</f>
        <v>-</v>
      </c>
      <c r="I287" s="2" t="str">
        <f>IF(BD!K280="","",BD!K280)</f>
        <v>No Aplica</v>
      </c>
    </row>
    <row r="288" spans="1:9" x14ac:dyDescent="0.35">
      <c r="A288" s="3" t="str">
        <f>IF(BD!B281="","",BD!B281)</f>
        <v>EPiC</v>
      </c>
      <c r="B288" s="3" t="str">
        <f>IF(BD!C281="","",BD!C281)</f>
        <v>Timber products</v>
      </c>
      <c r="C288" s="3" t="str">
        <f>IF(BD!D281="","",BD!D281)</f>
        <v>Manufactured timber product</v>
      </c>
      <c r="D288" s="3" t="str">
        <f>IF(BD!E281="","",BD!E281)</f>
        <v>Madera de partículas_Particleboard</v>
      </c>
      <c r="E288" s="25"/>
      <c r="F288" s="25"/>
      <c r="G288" s="2" t="str">
        <f>IF(BD!F281="","",BD!F281)</f>
        <v>m³</v>
      </c>
      <c r="H288" s="2" t="str">
        <f>IF(BD!L281="","",BD!L281)</f>
        <v>-</v>
      </c>
      <c r="I288" s="2" t="str">
        <f>IF(BD!K281="","",BD!K281)</f>
        <v>No Aplica</v>
      </c>
    </row>
    <row r="289" spans="1:9" x14ac:dyDescent="0.35">
      <c r="A289" s="3" t="str">
        <f>IF(BD!B282="","",BD!B282)</f>
        <v>EPiC</v>
      </c>
      <c r="B289" s="3" t="str">
        <f>IF(BD!C282="","",BD!C282)</f>
        <v>Timber products</v>
      </c>
      <c r="C289" s="3" t="str">
        <f>IF(BD!D282="","",BD!D282)</f>
        <v>Manufactured timber product</v>
      </c>
      <c r="D289" s="3" t="str">
        <f>IF(BD!E282="","",BD!E282)</f>
        <v>Madera de partículas_Particleboard outdoor</v>
      </c>
      <c r="E289" s="25"/>
      <c r="F289" s="25"/>
      <c r="G289" s="2" t="str">
        <f>IF(BD!F282="","",BD!F282)</f>
        <v>m³</v>
      </c>
      <c r="H289" s="2" t="str">
        <f>IF(BD!L282="","",BD!L282)</f>
        <v>-</v>
      </c>
      <c r="I289" s="2" t="str">
        <f>IF(BD!K282="","",BD!K282)</f>
        <v>No Aplica</v>
      </c>
    </row>
    <row r="290" spans="1:9" x14ac:dyDescent="0.35">
      <c r="A290" s="3" t="str">
        <f>IF(BD!B283="","",BD!B283)</f>
        <v>EPiC</v>
      </c>
      <c r="B290" s="3" t="str">
        <f>IF(BD!C283="","",BD!C283)</f>
        <v>Timber products</v>
      </c>
      <c r="C290" s="3" t="str">
        <f>IF(BD!D283="","",BD!D283)</f>
        <v>Manufactured timber product</v>
      </c>
      <c r="D290" s="3" t="str">
        <f>IF(BD!E283="","",BD!E283)</f>
        <v>Madera contrachapada_Plywood</v>
      </c>
      <c r="E290" s="25"/>
      <c r="F290" s="25"/>
      <c r="G290" s="2" t="str">
        <f>IF(BD!F283="","",BD!F283)</f>
        <v>m³</v>
      </c>
      <c r="H290" s="2" t="str">
        <f>IF(BD!L283="","",BD!L283)</f>
        <v>-</v>
      </c>
      <c r="I290" s="2" t="str">
        <f>IF(BD!K283="","",BD!K283)</f>
        <v>No Aplica</v>
      </c>
    </row>
    <row r="291" spans="1:9" x14ac:dyDescent="0.35">
      <c r="A291" s="3" t="str">
        <f>IF(BD!B284="","",BD!B284)</f>
        <v>EPiC</v>
      </c>
      <c r="B291" s="3" t="str">
        <f>IF(BD!C284="","",BD!C284)</f>
        <v>Timber products</v>
      </c>
      <c r="C291" s="3" t="str">
        <f>IF(BD!D284="","",BD!D284)</f>
        <v>Manufactured timber product</v>
      </c>
      <c r="D291" s="3" t="str">
        <f>IF(BD!E284="","",BD!E284)</f>
        <v>Madera contrachaplada_Plywood outdoor</v>
      </c>
      <c r="E291" s="25"/>
      <c r="F291" s="25"/>
      <c r="G291" s="2" t="str">
        <f>IF(BD!F284="","",BD!F284)</f>
        <v>m³</v>
      </c>
      <c r="H291" s="2" t="str">
        <f>IF(BD!L284="","",BD!L284)</f>
        <v>-</v>
      </c>
      <c r="I291" s="2" t="str">
        <f>IF(BD!K284="","",BD!K284)</f>
        <v>No Aplica</v>
      </c>
    </row>
    <row r="292" spans="1:9" x14ac:dyDescent="0.35">
      <c r="A292" s="3" t="str">
        <f>IF(BD!B285="","",BD!B285)</f>
        <v>EPiC</v>
      </c>
      <c r="B292" s="3" t="str">
        <f>IF(BD!C285="","",BD!C285)</f>
        <v>Timber products</v>
      </c>
      <c r="C292" s="3" t="str">
        <f>IF(BD!D285="","",BD!D285)</f>
        <v>Manufactured timber product</v>
      </c>
      <c r="D292" s="3" t="str">
        <f>IF(BD!E285="","",BD!E285)</f>
        <v>Madera_SIP - 142 mm</v>
      </c>
      <c r="E292" s="25"/>
      <c r="F292" s="25"/>
      <c r="G292" s="2" t="str">
        <f>IF(BD!F285="","",BD!F285)</f>
        <v>m²</v>
      </c>
      <c r="H292" s="2" t="str">
        <f>IF(BD!L285="","",BD!L285)</f>
        <v>-</v>
      </c>
      <c r="I292" s="2" t="str">
        <f>IF(BD!K285="","",BD!K285)</f>
        <v>No Aplica</v>
      </c>
    </row>
    <row r="293" spans="1:9" x14ac:dyDescent="0.35">
      <c r="A293" s="3" t="str">
        <f>IF(BD!B286="","",BD!B286)</f>
        <v>EPiC</v>
      </c>
      <c r="B293" s="3" t="str">
        <f>IF(BD!C286="","",BD!C286)</f>
        <v>Timber products</v>
      </c>
      <c r="C293" s="3" t="str">
        <f>IF(BD!D286="","",BD!D286)</f>
        <v>Manufactured timber product</v>
      </c>
      <c r="D293" s="3" t="str">
        <f>IF(BD!E286="","",BD!E286)</f>
        <v>Madera_SIP - 162 mm</v>
      </c>
      <c r="E293" s="25"/>
      <c r="F293" s="25"/>
      <c r="G293" s="2" t="str">
        <f>IF(BD!F286="","",BD!F286)</f>
        <v>m²</v>
      </c>
      <c r="H293" s="2" t="str">
        <f>IF(BD!L286="","",BD!L286)</f>
        <v>-</v>
      </c>
      <c r="I293" s="2" t="str">
        <f>IF(BD!K286="","",BD!K286)</f>
        <v>No Aplica</v>
      </c>
    </row>
    <row r="294" spans="1:9" x14ac:dyDescent="0.35">
      <c r="A294" s="3" t="str">
        <f>IF(BD!B287="","",BD!B287)</f>
        <v>EPiC</v>
      </c>
      <c r="B294" s="3" t="str">
        <f>IF(BD!C287="","",BD!C287)</f>
        <v>Timber products</v>
      </c>
      <c r="C294" s="3" t="str">
        <f>IF(BD!D287="","",BD!D287)</f>
        <v>Manufactured timber product</v>
      </c>
      <c r="D294" s="3" t="str">
        <f>IF(BD!E287="","",BD!E287)</f>
        <v>Madera estructural con aislamiento_Structural insulated panel (SIP)</v>
      </c>
      <c r="E294" s="25"/>
      <c r="F294" s="25"/>
      <c r="G294" s="2" t="str">
        <f>IF(BD!F287="","",BD!F287)</f>
        <v>m²</v>
      </c>
      <c r="H294" s="2" t="str">
        <f>IF(BD!L287="","",BD!L287)</f>
        <v>-</v>
      </c>
      <c r="I294" s="2" t="str">
        <f>IF(BD!K287="","",BD!K287)</f>
        <v>No Aplica</v>
      </c>
    </row>
    <row r="295" spans="1:9" x14ac:dyDescent="0.35">
      <c r="A295" s="3" t="str">
        <f>IF(BD!B288="","",BD!B288)</f>
        <v>EPiC</v>
      </c>
      <c r="B295" s="3" t="str">
        <f>IF(BD!C288="","",BD!C288)</f>
        <v>Timber products</v>
      </c>
      <c r="C295" s="3" t="str">
        <f>IF(BD!D288="","",BD!D288)</f>
        <v>Softwood</v>
      </c>
      <c r="D295" s="3" t="str">
        <f>IF(BD!E288="","",BD!E288)</f>
        <v>Madera blanda_Softwood</v>
      </c>
      <c r="E295" s="42"/>
      <c r="F295" s="42"/>
      <c r="G295" s="2" t="str">
        <f>IF(BD!F288="","",BD!F288)</f>
        <v>m³</v>
      </c>
      <c r="H295" s="2" t="str">
        <f>IF(BD!L288="","",BD!L288)</f>
        <v>-</v>
      </c>
      <c r="I295" s="2" t="str">
        <f>IF(BD!K288="","",BD!K288)</f>
        <v>No Aplica</v>
      </c>
    </row>
    <row r="296" spans="1:9" x14ac:dyDescent="0.35">
      <c r="A296" s="3" t="str">
        <f>IF(BD!B289="","",BD!B289)</f>
        <v>EPiC</v>
      </c>
      <c r="B296" s="3" t="str">
        <f>IF(BD!C289="","",BD!C289)</f>
        <v>Timber products</v>
      </c>
      <c r="C296" s="3" t="str">
        <f>IF(BD!D289="","",BD!D289)</f>
        <v>Softwood</v>
      </c>
      <c r="D296" s="3" t="str">
        <f>IF(BD!E289="","",BD!E289)</f>
        <v>Madera blanda_Softwood kiln-dried</v>
      </c>
      <c r="E296" s="25"/>
      <c r="F296" s="25"/>
      <c r="G296" s="2" t="str">
        <f>IF(BD!F289="","",BD!F289)</f>
        <v>m³</v>
      </c>
      <c r="H296" s="2" t="str">
        <f>IF(BD!L289="","",BD!L289)</f>
        <v>-</v>
      </c>
      <c r="I296" s="2" t="str">
        <f>IF(BD!K289="","",BD!K289)</f>
        <v>No Aplica</v>
      </c>
    </row>
    <row r="297" spans="1:9" x14ac:dyDescent="0.35">
      <c r="A297" s="4" t="str">
        <f>IF(BD!B290="","",BD!B290)</f>
        <v>EPDs</v>
      </c>
      <c r="B297" s="3" t="str">
        <f>IF(BD!C290="","",BD!C290)</f>
        <v/>
      </c>
      <c r="C297" s="3" t="str">
        <f>IF(BD!D290="","",BD!D290)</f>
        <v/>
      </c>
      <c r="D297" s="3" t="str">
        <f>IF(BD!E290="","",BD!E290)</f>
        <v>Panel de aislamiento térmico marca ROLAN</v>
      </c>
      <c r="E297" s="42"/>
      <c r="F297" s="42"/>
      <c r="G297" s="2" t="str">
        <f>IF(BD!F290="","",BD!F290)</f>
        <v>m²</v>
      </c>
      <c r="H297" s="2" t="str">
        <f>IF(BD!L290="","",BD!L290)</f>
        <v>Mundial</v>
      </c>
      <c r="I297" s="2" t="str">
        <f>IF(BD!K290="","",BD!K290)</f>
        <v>The International EPD System / EPD Latin America</v>
      </c>
    </row>
    <row r="298" spans="1:9" x14ac:dyDescent="0.35">
      <c r="A298" s="4" t="str">
        <f>IF(BD!B291="","",BD!B291)</f>
        <v>EPDs</v>
      </c>
      <c r="B298" s="3" t="str">
        <f>IF(BD!C291="","",BD!C291)</f>
        <v/>
      </c>
      <c r="C298" s="3" t="str">
        <f>IF(BD!D291="","",BD!D291)</f>
        <v/>
      </c>
      <c r="D298" s="3" t="str">
        <f>IF(BD!E291="","",BD!E291)</f>
        <v>Varilla corrugada fabricada con material de desecho marca TERNIUM</v>
      </c>
      <c r="E298" s="25"/>
      <c r="F298" s="25"/>
      <c r="G298" s="2" t="str">
        <f>IF(BD!F291="","",BD!F291)</f>
        <v>Ton</v>
      </c>
      <c r="H298" s="2" t="str">
        <f>IF(BD!L291="","",BD!L291)</f>
        <v>México</v>
      </c>
      <c r="I298" s="2" t="str">
        <f>IF(BD!K291="","",BD!K291)</f>
        <v>The International EPD System / EPD Latin America</v>
      </c>
    </row>
    <row r="299" spans="1:9" x14ac:dyDescent="0.35">
      <c r="A299" s="4" t="str">
        <f>IF(BD!B292="","",BD!B292)</f>
        <v>EPDs</v>
      </c>
      <c r="B299" s="3" t="str">
        <f>IF(BD!C292="","",BD!C292)</f>
        <v/>
      </c>
      <c r="C299" s="3" t="str">
        <f>IF(BD!D292="","",BD!D292)</f>
        <v/>
      </c>
      <c r="D299" s="3" t="str">
        <f>IF(BD!E292="","",BD!E292)</f>
        <v>Varilla corrugada fabricada con mineral de hierro marca TERNIUM</v>
      </c>
      <c r="E299" s="25"/>
      <c r="F299" s="25"/>
      <c r="G299" s="2" t="str">
        <f>IF(BD!F292="","",BD!F292)</f>
        <v>Ton</v>
      </c>
      <c r="H299" s="2" t="str">
        <f>IF(BD!L292="","",BD!L292)</f>
        <v>México</v>
      </c>
      <c r="I299" s="2" t="str">
        <f>IF(BD!K292="","",BD!K292)</f>
        <v>The International EPD System / EPD Latin America</v>
      </c>
    </row>
    <row r="300" spans="1:9" x14ac:dyDescent="0.35">
      <c r="A300" s="4" t="str">
        <f>IF(BD!B293="","",BD!B293)</f>
        <v>EPDs</v>
      </c>
      <c r="B300" s="3" t="str">
        <f>IF(BD!C293="","",BD!C293)</f>
        <v/>
      </c>
      <c r="C300" s="3" t="str">
        <f>IF(BD!D293="","",BD!D293)</f>
        <v/>
      </c>
      <c r="D300" s="3" t="str">
        <f>IF(BD!E293="","",BD!E293)</f>
        <v>Losacero 1.5" y 2.5" marca TERNIUM</v>
      </c>
      <c r="E300" s="25"/>
      <c r="F300" s="25"/>
      <c r="G300" s="2" t="str">
        <f>IF(BD!F293="","",BD!F293)</f>
        <v>Ton</v>
      </c>
      <c r="H300" s="2" t="str">
        <f>IF(BD!L293="","",BD!L293)</f>
        <v>México</v>
      </c>
      <c r="I300" s="2" t="str">
        <f>IF(BD!K293="","",BD!K293)</f>
        <v>The International EPD System / EPD Latin America</v>
      </c>
    </row>
    <row r="301" spans="1:9" x14ac:dyDescent="0.35">
      <c r="A301" s="4" t="str">
        <f>IF(BD!B294="","",BD!B294)</f>
        <v>EPDs</v>
      </c>
      <c r="B301" s="3" t="str">
        <f>IF(BD!C294="","",BD!C294)</f>
        <v/>
      </c>
      <c r="C301" s="3" t="str">
        <f>IF(BD!D294="","",BD!D294)</f>
        <v/>
      </c>
      <c r="D301" s="3" t="str">
        <f>IF(BD!E294="","",BD!E294)</f>
        <v>Losacero 3" marca TERNIUM</v>
      </c>
      <c r="E301" s="25"/>
      <c r="F301" s="25"/>
      <c r="G301" s="2" t="str">
        <f>IF(BD!F294="","",BD!F294)</f>
        <v>Ton</v>
      </c>
      <c r="H301" s="2" t="str">
        <f>IF(BD!L294="","",BD!L294)</f>
        <v>México</v>
      </c>
      <c r="I301" s="2" t="str">
        <f>IF(BD!K294="","",BD!K294)</f>
        <v>The International EPD System / EPD Latin America</v>
      </c>
    </row>
    <row r="302" spans="1:9" x14ac:dyDescent="0.35">
      <c r="A302" s="4" t="str">
        <f>IF(BD!B295="","",BD!B295)</f>
        <v>EPDs</v>
      </c>
      <c r="B302" s="3" t="str">
        <f>IF(BD!C295="","",BD!C295)</f>
        <v/>
      </c>
      <c r="C302" s="3" t="str">
        <f>IF(BD!D295="","",BD!D295)</f>
        <v/>
      </c>
      <c r="D302" s="3" t="str">
        <f>IF(BD!E295="","",BD!E295)</f>
        <v>Alambrón de acero fabricado con material de desecho marca TYASA</v>
      </c>
      <c r="E302" s="25"/>
      <c r="F302" s="25"/>
      <c r="G302" s="2" t="str">
        <f>IF(BD!F295="","",BD!F295)</f>
        <v>Ton</v>
      </c>
      <c r="H302" s="2" t="str">
        <f>IF(BD!L295="","",BD!L295)</f>
        <v>México</v>
      </c>
      <c r="I302" s="2" t="str">
        <f>IF(BD!K295="","",BD!K295)</f>
        <v>The International EPD System / EPD Latin America</v>
      </c>
    </row>
    <row r="303" spans="1:9" x14ac:dyDescent="0.35">
      <c r="A303" s="4" t="str">
        <f>IF(BD!B296="","",BD!B296)</f>
        <v>EPDs</v>
      </c>
      <c r="B303" s="3" t="str">
        <f>IF(BD!C296="","",BD!C296)</f>
        <v/>
      </c>
      <c r="C303" s="3" t="str">
        <f>IF(BD!D296="","",BD!D296)</f>
        <v/>
      </c>
      <c r="D303" s="3" t="str">
        <f>IF(BD!E296="","",BD!E296)</f>
        <v>Varilla corrugada fabricada con material de desecho marca TYASA</v>
      </c>
      <c r="E303" s="25"/>
      <c r="F303" s="25"/>
      <c r="G303" s="2" t="str">
        <f>IF(BD!F296="","",BD!F296)</f>
        <v>Ton</v>
      </c>
      <c r="H303" s="2" t="str">
        <f>IF(BD!L296="","",BD!L296)</f>
        <v>México</v>
      </c>
      <c r="I303" s="2" t="str">
        <f>IF(BD!K296="","",BD!K296)</f>
        <v>The International EPD System / EPD Latin America</v>
      </c>
    </row>
    <row r="304" spans="1:9" x14ac:dyDescent="0.35">
      <c r="A304" s="4" t="str">
        <f>IF(BD!B297="","",BD!B297)</f>
        <v>EPDs</v>
      </c>
      <c r="B304" s="3" t="str">
        <f>IF(BD!C297="","",BD!C297)</f>
        <v/>
      </c>
      <c r="C304" s="3" t="str">
        <f>IF(BD!D297="","",BD!D297)</f>
        <v/>
      </c>
      <c r="D304" s="3" t="str">
        <f>IF(BD!E297="","",BD!E297)</f>
        <v>Puerta de seguridad multipropósito marca ASTRUMEX</v>
      </c>
      <c r="E304" s="25"/>
      <c r="F304" s="25"/>
      <c r="G304" s="2" t="str">
        <f>IF(BD!F297="","",BD!F297)</f>
        <v>Pza</v>
      </c>
      <c r="H304" s="2" t="str">
        <f>IF(BD!L297="","",BD!L297)</f>
        <v>México</v>
      </c>
      <c r="I304" s="2" t="str">
        <f>IF(BD!K297="","",BD!K297)</f>
        <v>The International EPD System / EPD Latin America</v>
      </c>
    </row>
    <row r="305" spans="1:9" x14ac:dyDescent="0.35">
      <c r="A305" s="4" t="str">
        <f>IF(BD!B298="","",BD!B298)</f>
        <v>EPDs</v>
      </c>
      <c r="B305" s="3" t="str">
        <f>IF(BD!C298="","",BD!C298)</f>
        <v/>
      </c>
      <c r="C305" s="3" t="str">
        <f>IF(BD!D298="","",BD!D298)</f>
        <v/>
      </c>
      <c r="D305" s="3" t="str">
        <f>IF(BD!E298="","",BD!E298)</f>
        <v>Puerta de seguridad contra incendios marca ASTRUMEX</v>
      </c>
      <c r="E305" s="25"/>
      <c r="F305" s="25"/>
      <c r="G305" s="2" t="str">
        <f>IF(BD!F298="","",BD!F298)</f>
        <v>Pza</v>
      </c>
      <c r="H305" s="2" t="str">
        <f>IF(BD!L298="","",BD!L298)</f>
        <v>México</v>
      </c>
      <c r="I305" s="2" t="str">
        <f>IF(BD!K298="","",BD!K298)</f>
        <v>The International EPD System / EPD Latin America</v>
      </c>
    </row>
    <row r="306" spans="1:9" x14ac:dyDescent="0.35">
      <c r="A306" s="4" t="str">
        <f>IF(BD!B299="","",BD!B299)</f>
        <v>EPDs</v>
      </c>
      <c r="B306" s="3" t="str">
        <f>IF(BD!C299="","",BD!C299)</f>
        <v/>
      </c>
      <c r="C306" s="3" t="str">
        <f>IF(BD!D299="","",BD!D299)</f>
        <v/>
      </c>
      <c r="D306" s="3" t="str">
        <f>IF(BD!E299="","",BD!E299)</f>
        <v>Pilotes prefabricados de concreto reforzado de 40x40cms de grupo INDI</v>
      </c>
      <c r="E306" s="25"/>
      <c r="F306" s="25"/>
      <c r="G306" s="2" t="str">
        <f>IF(BD!F299="","",BD!F299)</f>
        <v>Pza</v>
      </c>
      <c r="H306" s="2" t="str">
        <f>IF(BD!L299="","",BD!L299)</f>
        <v>México</v>
      </c>
      <c r="I306" s="2" t="str">
        <f>IF(BD!K299="","",BD!K299)</f>
        <v>The International EPD System / EPD Latin America</v>
      </c>
    </row>
    <row r="307" spans="1:9" x14ac:dyDescent="0.35">
      <c r="A307" s="4" t="str">
        <f>IF(BD!B300="","",BD!B300)</f>
        <v>EPDs</v>
      </c>
      <c r="B307" s="3" t="str">
        <f>IF(BD!C300="","",BD!C300)</f>
        <v/>
      </c>
      <c r="C307" s="3" t="str">
        <f>IF(BD!D300="","",BD!D300)</f>
        <v/>
      </c>
      <c r="D307" s="3" t="str">
        <f>IF(BD!E300="","",BD!E300)</f>
        <v>Pilotes prefabricados de concreto reforzado de 50x50cms de grupo INDI</v>
      </c>
      <c r="E307" s="25"/>
      <c r="F307" s="25"/>
      <c r="G307" s="2" t="str">
        <f>IF(BD!F300="","",BD!F300)</f>
        <v>Pza</v>
      </c>
      <c r="H307" s="2" t="str">
        <f>IF(BD!L300="","",BD!L300)</f>
        <v>México</v>
      </c>
      <c r="I307" s="2" t="str">
        <f>IF(BD!K300="","",BD!K300)</f>
        <v>The International EPD System / EPD Latin America</v>
      </c>
    </row>
    <row r="308" spans="1:9" x14ac:dyDescent="0.35">
      <c r="A308" s="4" t="str">
        <f>IF(BD!B301="","",BD!B301)</f>
        <v>EPDs</v>
      </c>
      <c r="B308" s="3" t="str">
        <f>IF(BD!C301="","",BD!C301)</f>
        <v/>
      </c>
      <c r="C308" s="3" t="str">
        <f>IF(BD!D301="","",BD!D301)</f>
        <v/>
      </c>
      <c r="D308" s="3" t="str">
        <f>IF(BD!E301="","",BD!E301)</f>
        <v>Panel metálico para cubierta GLAMET FRIGO (Promedio 141-B) marca METENCO</v>
      </c>
      <c r="E308" s="25"/>
      <c r="F308" s="25"/>
      <c r="G308" s="2" t="str">
        <f>IF(BD!F301="","",BD!F301)</f>
        <v>m²</v>
      </c>
      <c r="H308" s="2" t="str">
        <f>IF(BD!L301="","",BD!L301)</f>
        <v>México</v>
      </c>
      <c r="I308" s="2" t="str">
        <f>IF(BD!K301="","",BD!K301)</f>
        <v>The International EPD System / EPD Latin America</v>
      </c>
    </row>
    <row r="309" spans="1:9" x14ac:dyDescent="0.35">
      <c r="A309" s="4" t="str">
        <f>IF(BD!B302="","",BD!B302)</f>
        <v>EPDs</v>
      </c>
      <c r="B309" s="3" t="str">
        <f>IF(BD!C302="","",BD!C302)</f>
        <v/>
      </c>
      <c r="C309" s="3" t="str">
        <f>IF(BD!D302="","",BD!D302)</f>
        <v/>
      </c>
      <c r="D309" s="3" t="str">
        <f>IF(BD!E302="","",BD!E302)</f>
        <v>Panel metálico para cubierta GLAMET FRIGO (Cyclopentane) marca METENCO</v>
      </c>
      <c r="E309" s="25"/>
      <c r="F309" s="25"/>
      <c r="G309" s="2" t="str">
        <f>IF(BD!F302="","",BD!F302)</f>
        <v>m²</v>
      </c>
      <c r="H309" s="2" t="str">
        <f>IF(BD!L302="","",BD!L302)</f>
        <v>México</v>
      </c>
      <c r="I309" s="2" t="str">
        <f>IF(BD!K302="","",BD!K302)</f>
        <v>The International EPD System / EPD Latin America</v>
      </c>
    </row>
    <row r="310" spans="1:9" x14ac:dyDescent="0.35">
      <c r="A310" s="4" t="str">
        <f>IF(BD!B303="","",BD!B303)</f>
        <v>EPDs</v>
      </c>
      <c r="B310" s="3" t="str">
        <f>IF(BD!C303="","",BD!C303)</f>
        <v/>
      </c>
      <c r="C310" s="3" t="str">
        <f>IF(BD!D303="","",BD!D303)</f>
        <v/>
      </c>
      <c r="D310" s="3" t="str">
        <f>IF(BD!E303="","",BD!E303)</f>
        <v>Panel metálico para cubierta METCOPPO marca METENCO</v>
      </c>
      <c r="E310" s="25"/>
      <c r="F310" s="25"/>
      <c r="G310" s="2" t="str">
        <f>IF(BD!F303="","",BD!F303)</f>
        <v>m²</v>
      </c>
      <c r="H310" s="2" t="str">
        <f>IF(BD!L303="","",BD!L303)</f>
        <v>México</v>
      </c>
      <c r="I310" s="2" t="str">
        <f>IF(BD!K303="","",BD!K303)</f>
        <v>The International EPD System / EPD Latin America</v>
      </c>
    </row>
    <row r="311" spans="1:9" x14ac:dyDescent="0.35">
      <c r="A311" s="4" t="str">
        <f>IF(BD!B304="","",BD!B304)</f>
        <v>EPDs</v>
      </c>
      <c r="B311" s="3" t="str">
        <f>IF(BD!C304="","",BD!C304)</f>
        <v/>
      </c>
      <c r="C311" s="3" t="str">
        <f>IF(BD!D304="","",BD!D304)</f>
        <v/>
      </c>
      <c r="D311" s="3" t="str">
        <f>IF(BD!E304="","",BD!E304)</f>
        <v>Panel metálico para muros SUPERWALL (promedio Cyclopentane) marca METENCO</v>
      </c>
      <c r="E311" s="25"/>
      <c r="F311" s="25"/>
      <c r="G311" s="2" t="str">
        <f>IF(BD!F304="","",BD!F304)</f>
        <v>m²</v>
      </c>
      <c r="H311" s="2" t="str">
        <f>IF(BD!L304="","",BD!L304)</f>
        <v>México</v>
      </c>
      <c r="I311" s="2" t="str">
        <f>IF(BD!K304="","",BD!K304)</f>
        <v>The International EPD System / EPD Latin America</v>
      </c>
    </row>
    <row r="312" spans="1:9" x14ac:dyDescent="0.35">
      <c r="A312" s="4" t="str">
        <f>IF(BD!B305="","",BD!B305)</f>
        <v>EPDs</v>
      </c>
      <c r="B312" s="3" t="str">
        <f>IF(BD!C305="","",BD!C305)</f>
        <v/>
      </c>
      <c r="C312" s="3" t="str">
        <f>IF(BD!D305="","",BD!D305)</f>
        <v/>
      </c>
      <c r="D312" s="3" t="str">
        <f>IF(BD!E305="","",BD!E305)</f>
        <v>Panel metálico para muros HWALL marca METENCO</v>
      </c>
      <c r="E312" s="25"/>
      <c r="F312" s="25"/>
      <c r="G312" s="2" t="str">
        <f>IF(BD!F305="","",BD!F305)</f>
        <v>m²</v>
      </c>
      <c r="H312" s="2" t="str">
        <f>IF(BD!L305="","",BD!L305)</f>
        <v>México</v>
      </c>
      <c r="I312" s="2" t="str">
        <f>IF(BD!K305="","",BD!K305)</f>
        <v>The International EPD System / EPD Latin America</v>
      </c>
    </row>
    <row r="313" spans="1:9" x14ac:dyDescent="0.35">
      <c r="A313" s="4" t="str">
        <f>IF(BD!B306="","",BD!B306)</f>
        <v>EPDs</v>
      </c>
      <c r="B313" s="3" t="str">
        <f>IF(BD!C306="","",BD!C306)</f>
        <v/>
      </c>
      <c r="C313" s="3" t="str">
        <f>IF(BD!D306="","",BD!D306)</f>
        <v/>
      </c>
      <c r="D313" s="3" t="str">
        <f>IF(BD!E306="","",BD!E306)</f>
        <v>Panel metálico para muros SUPERWALL (141-B) marca METENCO</v>
      </c>
      <c r="E313" s="25"/>
      <c r="F313" s="25"/>
      <c r="G313" s="2" t="str">
        <f>IF(BD!F306="","",BD!F306)</f>
        <v>m²</v>
      </c>
      <c r="H313" s="2" t="str">
        <f>IF(BD!L306="","",BD!L306)</f>
        <v>México</v>
      </c>
      <c r="I313" s="2" t="str">
        <f>IF(BD!K306="","",BD!K306)</f>
        <v>The International EPD System / EPD Latin America</v>
      </c>
    </row>
    <row r="314" spans="1:9" x14ac:dyDescent="0.35">
      <c r="A314" s="4" t="str">
        <f>IF(BD!B307="","",BD!B307)</f>
        <v>EPDs</v>
      </c>
      <c r="B314" s="3" t="str">
        <f>IF(BD!C307="","",BD!C307)</f>
        <v/>
      </c>
      <c r="C314" s="3" t="str">
        <f>IF(BD!D307="","",BD!D307)</f>
        <v/>
      </c>
      <c r="D314" s="3" t="str">
        <f>IF(BD!E307="","",BD!E307)</f>
        <v>Varilla corrugada fabricada con material de desecho de grupo Acerero</v>
      </c>
      <c r="E314" s="25"/>
      <c r="F314" s="25"/>
      <c r="G314" s="2" t="str">
        <f>IF(BD!F307="","",BD!F307)</f>
        <v>Ton</v>
      </c>
      <c r="H314" s="2" t="str">
        <f>IF(BD!L307="","",BD!L307)</f>
        <v>México, EUA, Latinoamerica</v>
      </c>
      <c r="I314" s="2" t="str">
        <f>IF(BD!K307="","",BD!K307)</f>
        <v>The International EPD System / EPD Latin America</v>
      </c>
    </row>
    <row r="315" spans="1:9" x14ac:dyDescent="0.35">
      <c r="A315" s="4" t="str">
        <f>IF(BD!B308="","",BD!B308)</f>
        <v>EPDs</v>
      </c>
      <c r="B315" s="3" t="str">
        <f>IF(BD!C308="","",BD!C308)</f>
        <v/>
      </c>
      <c r="C315" s="3" t="str">
        <f>IF(BD!D308="","",BD!D308)</f>
        <v/>
      </c>
      <c r="D315" s="3" t="str">
        <f>IF(BD!E308="","",BD!E308)</f>
        <v>Varilla corrugada fabricada con material de desecho marca DEACERO</v>
      </c>
      <c r="E315" s="25"/>
      <c r="F315" s="25"/>
      <c r="G315" s="2" t="str">
        <f>IF(BD!F308="","",BD!F308)</f>
        <v>Ton</v>
      </c>
      <c r="H315" s="2" t="str">
        <f>IF(BD!L308="","",BD!L308)</f>
        <v>México</v>
      </c>
      <c r="I315" s="2" t="str">
        <f>IF(BD!K308="","",BD!K308)</f>
        <v>The International EPD System / EPD Latin America</v>
      </c>
    </row>
    <row r="316" spans="1:9" x14ac:dyDescent="0.35">
      <c r="A316" s="4" t="str">
        <f>IF(BD!B309="","",BD!B309)</f>
        <v>EPDs</v>
      </c>
      <c r="B316" s="3" t="str">
        <f>IF(BD!C309="","",BD!C309)</f>
        <v/>
      </c>
      <c r="C316" s="3" t="str">
        <f>IF(BD!D309="","",BD!D309)</f>
        <v/>
      </c>
      <c r="D316" s="3" t="str">
        <f>IF(BD!E309="","",BD!E309)</f>
        <v>Alambrón de acero fabricado con material de desecho marca DEACERO</v>
      </c>
      <c r="E316" s="25"/>
      <c r="F316" s="25"/>
      <c r="G316" s="2" t="str">
        <f>IF(BD!F309="","",BD!F309)</f>
        <v>Ton</v>
      </c>
      <c r="H316" s="2" t="str">
        <f>IF(BD!L309="","",BD!L309)</f>
        <v>México</v>
      </c>
      <c r="I316" s="2" t="str">
        <f>IF(BD!K309="","",BD!K309)</f>
        <v>The International EPD System / EPD Latin America</v>
      </c>
    </row>
    <row r="317" spans="1:9" x14ac:dyDescent="0.35">
      <c r="A317" s="4" t="str">
        <f>IF(BD!B310="","",BD!B310)</f>
        <v>EPDs</v>
      </c>
      <c r="B317" s="3" t="str">
        <f>IF(BD!C310="","",BD!C310)</f>
        <v/>
      </c>
      <c r="C317" s="3" t="str">
        <f>IF(BD!D310="","",BD!D310)</f>
        <v/>
      </c>
      <c r="D317" s="3" t="str">
        <f>IF(BD!E310="","",BD!E310)</f>
        <v>Alambre galvanizado fabricado con material de desecho marca DEACERO</v>
      </c>
      <c r="E317" s="25"/>
      <c r="F317" s="25"/>
      <c r="G317" s="2" t="str">
        <f>IF(BD!F310="","",BD!F310)</f>
        <v>Ton</v>
      </c>
      <c r="H317" s="2" t="str">
        <f>IF(BD!L310="","",BD!L310)</f>
        <v>México</v>
      </c>
      <c r="I317" s="2" t="str">
        <f>IF(BD!K310="","",BD!K310)</f>
        <v>The International EPD System / EPD Latin America</v>
      </c>
    </row>
    <row r="318" spans="1:9" x14ac:dyDescent="0.35">
      <c r="A318" s="4" t="str">
        <f>IF(BD!B311="","",BD!B311)</f>
        <v>EPDs</v>
      </c>
      <c r="B318" s="3" t="str">
        <f>IF(BD!C311="","",BD!C311)</f>
        <v/>
      </c>
      <c r="C318" s="3" t="str">
        <f>IF(BD!D311="","",BD!D311)</f>
        <v/>
      </c>
      <c r="D318" s="3" t="str">
        <f>IF(BD!E311="","",BD!E311)</f>
        <v>Cable de acero pretensado fabricado con material de desecho marca DEACERO</v>
      </c>
      <c r="E318" s="25"/>
      <c r="F318" s="25"/>
      <c r="G318" s="2" t="str">
        <f>IF(BD!F311="","",BD!F311)</f>
        <v>Ton</v>
      </c>
      <c r="H318" s="2" t="str">
        <f>IF(BD!L311="","",BD!L311)</f>
        <v>México</v>
      </c>
      <c r="I318" s="2" t="str">
        <f>IF(BD!K311="","",BD!K311)</f>
        <v>The International EPD System / EPD Latin America</v>
      </c>
    </row>
    <row r="319" spans="1:9" x14ac:dyDescent="0.35">
      <c r="A319" s="4" t="str">
        <f>IF(BD!B312="","",BD!B312)</f>
        <v>EPDs</v>
      </c>
      <c r="B319" s="3" t="str">
        <f>IF(BD!C312="","",BD!C312)</f>
        <v/>
      </c>
      <c r="C319" s="3" t="str">
        <f>IF(BD!D312="","",BD!D312)</f>
        <v/>
      </c>
      <c r="D319" s="3" t="str">
        <f>IF(BD!E312="","",BD!E312)</f>
        <v>Viga de acero perfil 'H' fabricada con material de desecho marca DEACERO</v>
      </c>
      <c r="E319" s="25"/>
      <c r="F319" s="25"/>
      <c r="G319" s="2" t="str">
        <f>IF(BD!F312="","",BD!F312)</f>
        <v>Ton</v>
      </c>
      <c r="H319" s="2" t="str">
        <f>IF(BD!L312="","",BD!L312)</f>
        <v>México</v>
      </c>
      <c r="I319" s="2" t="str">
        <f>IF(BD!K312="","",BD!K312)</f>
        <v>The International EPD System / EPD Latin America</v>
      </c>
    </row>
    <row r="320" spans="1:9" x14ac:dyDescent="0.35">
      <c r="A320" s="4" t="str">
        <f>IF(BD!B313="","",BD!B313)</f>
        <v>EPDs</v>
      </c>
      <c r="B320" s="3" t="str">
        <f>IF(BD!C313="","",BD!C313)</f>
        <v/>
      </c>
      <c r="C320" s="3" t="str">
        <f>IF(BD!D313="","",BD!D313)</f>
        <v/>
      </c>
      <c r="D320" s="3" t="str">
        <f>IF(BD!E313="","",BD!E313)</f>
        <v>Placa de acero laminada en caliente marca AHMSA</v>
      </c>
      <c r="E320" s="25"/>
      <c r="F320" s="25"/>
      <c r="G320" s="2" t="str">
        <f>IF(BD!F313="","",BD!F313)</f>
        <v>Ton</v>
      </c>
      <c r="H320" s="2" t="str">
        <f>IF(BD!L313="","",BD!L313)</f>
        <v>México</v>
      </c>
      <c r="I320" s="2" t="str">
        <f>IF(BD!K313="","",BD!K313)</f>
        <v>The International EPD System / EPD Latin America</v>
      </c>
    </row>
    <row r="321" spans="1:9" x14ac:dyDescent="0.35">
      <c r="A321" s="4" t="str">
        <f>IF(BD!B314="","",BD!B314)</f>
        <v>EPDs</v>
      </c>
      <c r="B321" s="3" t="str">
        <f>IF(BD!C314="","",BD!C314)</f>
        <v/>
      </c>
      <c r="C321" s="3" t="str">
        <f>IF(BD!D314="","",BD!D314)</f>
        <v/>
      </c>
      <c r="D321" s="3" t="str">
        <f>IF(BD!E314="","",BD!E314)</f>
        <v>Viga de acero perfil 'W' fabricada con material de desecho marca AHMSA</v>
      </c>
      <c r="E321" s="25"/>
      <c r="F321" s="25"/>
      <c r="G321" s="2" t="str">
        <f>IF(BD!F314="","",BD!F314)</f>
        <v>Ton</v>
      </c>
      <c r="H321" s="2" t="str">
        <f>IF(BD!L314="","",BD!L314)</f>
        <v>México</v>
      </c>
      <c r="I321" s="2" t="str">
        <f>IF(BD!K314="","",BD!K314)</f>
        <v>The International EPD System / EPD Latin America</v>
      </c>
    </row>
    <row r="322" spans="1:9" x14ac:dyDescent="0.35">
      <c r="A322" s="4" t="str">
        <f>IF(BD!B315="","",BD!B315)</f>
        <v>EPDs</v>
      </c>
      <c r="B322" s="3" t="str">
        <f>IF(BD!C315="","",BD!C315)</f>
        <v/>
      </c>
      <c r="C322" s="3" t="str">
        <f>IF(BD!D315="","",BD!D315)</f>
        <v/>
      </c>
      <c r="D322" s="3" t="str">
        <f>IF(BD!E315="","",BD!E315)</f>
        <v>Viga de acero perfil 'C' fabricada con material de desecho marca AHMSA</v>
      </c>
      <c r="E322" s="25"/>
      <c r="F322" s="25"/>
      <c r="G322" s="2" t="str">
        <f>IF(BD!F315="","",BD!F315)</f>
        <v>Ton</v>
      </c>
      <c r="H322" s="2" t="str">
        <f>IF(BD!L315="","",BD!L315)</f>
        <v>México</v>
      </c>
      <c r="I322" s="2" t="str">
        <f>IF(BD!K315="","",BD!K315)</f>
        <v>The International EPD System / EPD Latin America</v>
      </c>
    </row>
    <row r="323" spans="1:9" x14ac:dyDescent="0.35">
      <c r="A323" s="4" t="str">
        <f>IF(BD!B316="","",BD!B316)</f>
        <v>EPDs</v>
      </c>
      <c r="B323" s="3" t="str">
        <f>IF(BD!C316="","",BD!C316)</f>
        <v/>
      </c>
      <c r="C323" s="3" t="str">
        <f>IF(BD!D316="","",BD!D316)</f>
        <v/>
      </c>
      <c r="D323" s="3" t="str">
        <f>IF(BD!E316="","",BD!E316)</f>
        <v>Viga de acero perfil 'L' fabricada con material de desecho marca AHMSA</v>
      </c>
      <c r="E323" s="25"/>
      <c r="F323" s="25"/>
      <c r="G323" s="2" t="str">
        <f>IF(BD!F316="","",BD!F316)</f>
        <v>Ton</v>
      </c>
      <c r="H323" s="2" t="str">
        <f>IF(BD!L316="","",BD!L316)</f>
        <v>México</v>
      </c>
      <c r="I323" s="2" t="str">
        <f>IF(BD!K316="","",BD!K316)</f>
        <v>The International EPD System / EPD Latin America</v>
      </c>
    </row>
    <row r="324" spans="1:9" x14ac:dyDescent="0.35">
      <c r="A324" s="4" t="str">
        <f>IF(BD!B317="","",BD!B317)</f>
        <v>EPDs</v>
      </c>
      <c r="B324" s="3" t="str">
        <f>IF(BD!C317="","",BD!C317)</f>
        <v/>
      </c>
      <c r="C324" s="3" t="str">
        <f>IF(BD!D317="","",BD!D317)</f>
        <v/>
      </c>
      <c r="D324" s="3" t="str">
        <f>IF(BD!E317="","",BD!E317)</f>
        <v>Rollo de acero laminado en calientemarca AHMSA</v>
      </c>
      <c r="E324" s="25"/>
      <c r="F324" s="25"/>
      <c r="G324" s="2" t="str">
        <f>IF(BD!F317="","",BD!F317)</f>
        <v>Ton</v>
      </c>
      <c r="H324" s="2" t="str">
        <f>IF(BD!L317="","",BD!L317)</f>
        <v>México</v>
      </c>
      <c r="I324" s="2" t="str">
        <f>IF(BD!K317="","",BD!K317)</f>
        <v>The International EPD System / EPD Latin America</v>
      </c>
    </row>
    <row r="325" spans="1:9" x14ac:dyDescent="0.35">
      <c r="A325" s="4" t="str">
        <f>IF(BD!B318="","",BD!B318)</f>
        <v>EPDs</v>
      </c>
      <c r="B325" s="3" t="str">
        <f>IF(BD!C318="","",BD!C318)</f>
        <v/>
      </c>
      <c r="C325" s="3" t="str">
        <f>IF(BD!D318="","",BD!D318)</f>
        <v/>
      </c>
      <c r="D325" s="3" t="str">
        <f>IF(BD!E318="","",BD!E318)</f>
        <v>Panel de yeso marca USG tablaroca</v>
      </c>
      <c r="E325" s="25"/>
      <c r="F325" s="25"/>
      <c r="G325" s="2" t="str">
        <f>IF(BD!F318="","",BD!F318)</f>
        <v>m²</v>
      </c>
      <c r="H325" s="2" t="str">
        <f>IF(BD!L318="","",BD!L318)</f>
        <v>México</v>
      </c>
      <c r="I325" s="2" t="str">
        <f>IF(BD!K318="","",BD!K318)</f>
        <v>The International EPD System / EPD Latin America</v>
      </c>
    </row>
    <row r="326" spans="1:9" x14ac:dyDescent="0.35">
      <c r="A326" s="4" t="str">
        <f>IF(BD!B319="","",BD!B319)</f>
        <v>EPDs</v>
      </c>
      <c r="B326" s="3" t="str">
        <f>IF(BD!C319="","",BD!C319)</f>
        <v/>
      </c>
      <c r="C326" s="3" t="str">
        <f>IF(BD!D319="","",BD!D319)</f>
        <v/>
      </c>
      <c r="D326" s="3" t="str">
        <f>IF(BD!E319="","",BD!E319)</f>
        <v>Panel de yeso marca USG tablaroca Ultralight</v>
      </c>
      <c r="E326" s="25"/>
      <c r="F326" s="25"/>
      <c r="G326" s="2" t="str">
        <f>IF(BD!F319="","",BD!F319)</f>
        <v>m²</v>
      </c>
      <c r="H326" s="2" t="str">
        <f>IF(BD!L319="","",BD!L319)</f>
        <v>México</v>
      </c>
      <c r="I326" s="2" t="str">
        <f>IF(BD!K319="","",BD!K319)</f>
        <v>The International EPD System / EPD Latin America</v>
      </c>
    </row>
    <row r="327" spans="1:9" x14ac:dyDescent="0.35">
      <c r="A327" s="4" t="str">
        <f>IF(BD!B320="","",BD!B320)</f>
        <v>EPDs</v>
      </c>
      <c r="B327" s="3" t="str">
        <f>IF(BD!C320="","",BD!C320)</f>
        <v/>
      </c>
      <c r="C327" s="3" t="str">
        <f>IF(BD!D320="","",BD!D320)</f>
        <v/>
      </c>
      <c r="D327" s="3" t="str">
        <f>IF(BD!E320="","",BD!E320)</f>
        <v>Panel de yeso marca USG tablaroca Antimoho</v>
      </c>
      <c r="E327" s="25"/>
      <c r="F327" s="25"/>
      <c r="G327" s="2" t="str">
        <f>IF(BD!F320="","",BD!F320)</f>
        <v>m²</v>
      </c>
      <c r="H327" s="2" t="str">
        <f>IF(BD!L320="","",BD!L320)</f>
        <v>México</v>
      </c>
      <c r="I327" s="2" t="str">
        <f>IF(BD!K320="","",BD!K320)</f>
        <v>The International EPD System / EPD Latin America</v>
      </c>
    </row>
    <row r="328" spans="1:9" x14ac:dyDescent="0.35">
      <c r="A328" s="4" t="str">
        <f>IF(BD!B321="","",BD!B321)</f>
        <v>EPDs</v>
      </c>
      <c r="B328" s="3" t="str">
        <f>IF(BD!C321="","",BD!C321)</f>
        <v/>
      </c>
      <c r="C328" s="3" t="str">
        <f>IF(BD!D321="","",BD!D321)</f>
        <v/>
      </c>
      <c r="D328" s="3" t="str">
        <f>IF(BD!E321="","",BD!E321)</f>
        <v>Panel de yeso marca USG tablaroca Firecode Type X</v>
      </c>
      <c r="E328" s="25"/>
      <c r="F328" s="25"/>
      <c r="G328" s="2" t="str">
        <f>IF(BD!F321="","",BD!F321)</f>
        <v>m²</v>
      </c>
      <c r="H328" s="2" t="str">
        <f>IF(BD!L321="","",BD!L321)</f>
        <v>México</v>
      </c>
      <c r="I328" s="2" t="str">
        <f>IF(BD!K321="","",BD!K321)</f>
        <v>The International EPD System / EPD Latin America</v>
      </c>
    </row>
    <row r="329" spans="1:9" x14ac:dyDescent="0.35">
      <c r="A329" s="4" t="str">
        <f>IF(BD!B322="","",BD!B322)</f>
        <v>EPDs</v>
      </c>
      <c r="B329" s="3" t="str">
        <f>IF(BD!C322="","",BD!C322)</f>
        <v/>
      </c>
      <c r="C329" s="3" t="str">
        <f>IF(BD!D322="","",BD!D322)</f>
        <v/>
      </c>
      <c r="D329" s="3" t="str">
        <f>IF(BD!E322="","",BD!E322)</f>
        <v>Panel de yeso marca USG tablaroca Firecode Type C</v>
      </c>
      <c r="E329" s="25"/>
      <c r="F329" s="25"/>
      <c r="G329" s="2" t="str">
        <f>IF(BD!F322="","",BD!F322)</f>
        <v>m²</v>
      </c>
      <c r="H329" s="2" t="str">
        <f>IF(BD!L322="","",BD!L322)</f>
        <v>México</v>
      </c>
      <c r="I329" s="2" t="str">
        <f>IF(BD!K322="","",BD!K322)</f>
        <v>The International EPD System / EPD Latin America</v>
      </c>
    </row>
    <row r="330" spans="1:9" x14ac:dyDescent="0.35">
      <c r="A330" s="4" t="str">
        <f>IF(BD!B323="","",BD!B323)</f>
        <v>EPDs</v>
      </c>
      <c r="B330" s="3" t="str">
        <f>IF(BD!C323="","",BD!C323)</f>
        <v/>
      </c>
      <c r="C330" s="3" t="str">
        <f>IF(BD!D323="","",BD!D323)</f>
        <v/>
      </c>
      <c r="D330" s="3" t="str">
        <f>IF(BD!E323="","",BD!E323)</f>
        <v>Panel de yeso marca USG tablaroca Antimoho Firecode Type X</v>
      </c>
      <c r="E330" s="25"/>
      <c r="F330" s="25"/>
      <c r="G330" s="2" t="str">
        <f>IF(BD!F323="","",BD!F323)</f>
        <v>m²</v>
      </c>
      <c r="H330" s="2" t="str">
        <f>IF(BD!L323="","",BD!L323)</f>
        <v>México</v>
      </c>
      <c r="I330" s="2" t="str">
        <f>IF(BD!K323="","",BD!K323)</f>
        <v>The International EPD System / EPD Latin America</v>
      </c>
    </row>
    <row r="331" spans="1:9" x14ac:dyDescent="0.35">
      <c r="A331" s="4" t="str">
        <f>IF(BD!B324="","",BD!B324)</f>
        <v>EPDs</v>
      </c>
      <c r="B331" s="3" t="str">
        <f>IF(BD!C324="","",BD!C324)</f>
        <v/>
      </c>
      <c r="C331" s="3" t="str">
        <f>IF(BD!D324="","",BD!D324)</f>
        <v/>
      </c>
      <c r="D331" s="3" t="str">
        <f>IF(BD!E324="","",BD!E324)</f>
        <v>Panel de yeso marca USG tablaroca Liner</v>
      </c>
      <c r="E331" s="25"/>
      <c r="F331" s="25"/>
      <c r="G331" s="2" t="str">
        <f>IF(BD!F324="","",BD!F324)</f>
        <v>m²</v>
      </c>
      <c r="H331" s="2" t="str">
        <f>IF(BD!L324="","",BD!L324)</f>
        <v>México</v>
      </c>
      <c r="I331" s="2" t="str">
        <f>IF(BD!K324="","",BD!K324)</f>
        <v>The International EPD System / EPD Latin America</v>
      </c>
    </row>
    <row r="332" spans="1:9" x14ac:dyDescent="0.35">
      <c r="A332" s="4" t="str">
        <f>IF(BD!B325="","",BD!B325)</f>
        <v>EPDs</v>
      </c>
      <c r="B332" s="3" t="str">
        <f>IF(BD!C325="","",BD!C325)</f>
        <v/>
      </c>
      <c r="C332" s="3" t="str">
        <f>IF(BD!D325="","",BD!D325)</f>
        <v/>
      </c>
      <c r="D332" s="3" t="str">
        <f>IF(BD!E325="","",BD!E325)</f>
        <v>Panel de yeso marca USG tablaroca Sheetrock</v>
      </c>
      <c r="E332" s="25"/>
      <c r="F332" s="25"/>
      <c r="G332" s="2" t="str">
        <f>IF(BD!F325="","",BD!F325)</f>
        <v>m²</v>
      </c>
      <c r="H332" s="2" t="str">
        <f>IF(BD!L325="","",BD!L325)</f>
        <v>México</v>
      </c>
      <c r="I332" s="2" t="str">
        <f>IF(BD!K325="","",BD!K325)</f>
        <v>The International EPD System / EPD Latin America</v>
      </c>
    </row>
    <row r="333" spans="1:9" x14ac:dyDescent="0.35">
      <c r="A333" s="4" t="str">
        <f>IF(BD!B326="","",BD!B326)</f>
        <v>EPDs</v>
      </c>
      <c r="B333" s="3" t="str">
        <f>IF(BD!C326="","",BD!C326)</f>
        <v/>
      </c>
      <c r="C333" s="3" t="str">
        <f>IF(BD!D326="","",BD!D326)</f>
        <v/>
      </c>
      <c r="D333" s="3" t="str">
        <f>IF(BD!E326="","",BD!E326)</f>
        <v>Panel de yeso marca USG tablaroca Sheetrock con recubrimiento de yeso</v>
      </c>
      <c r="E333" s="25"/>
      <c r="F333" s="25"/>
      <c r="G333" s="2" t="str">
        <f>IF(BD!F326="","",BD!F326)</f>
        <v>m²</v>
      </c>
      <c r="H333" s="2" t="str">
        <f>IF(BD!L326="","",BD!L326)</f>
        <v>México</v>
      </c>
      <c r="I333" s="2" t="str">
        <f>IF(BD!K326="","",BD!K326)</f>
        <v>The International EPD System / EPD Latin America</v>
      </c>
    </row>
    <row r="334" spans="1:9" x14ac:dyDescent="0.35">
      <c r="A334" s="4" t="str">
        <f>IF(BD!B327="","",BD!B327)</f>
        <v>EPDs</v>
      </c>
      <c r="B334" s="3" t="str">
        <f>IF(BD!C327="","",BD!C327)</f>
        <v/>
      </c>
      <c r="C334" s="3" t="str">
        <f>IF(BD!D327="","",BD!D327)</f>
        <v/>
      </c>
      <c r="D334" s="3" t="str">
        <f>IF(BD!E327="","",BD!E327)</f>
        <v>Panel de yeso marca USG tablaroca con recubrimiento de vidrio</v>
      </c>
      <c r="E334" s="25"/>
      <c r="F334" s="25"/>
      <c r="G334" s="2" t="str">
        <f>IF(BD!F327="","",BD!F327)</f>
        <v>m²</v>
      </c>
      <c r="H334" s="2" t="str">
        <f>IF(BD!L327="","",BD!L327)</f>
        <v>México</v>
      </c>
      <c r="I334" s="2" t="str">
        <f>IF(BD!K327="","",BD!K327)</f>
        <v>The International EPD System / EPD Latin America</v>
      </c>
    </row>
    <row r="335" spans="1:9" x14ac:dyDescent="0.35">
      <c r="A335" s="4" t="str">
        <f>IF(BD!B328="","",BD!B328)</f>
        <v>EPDs</v>
      </c>
      <c r="B335" s="3" t="str">
        <f>IF(BD!C328="","",BD!C328)</f>
        <v/>
      </c>
      <c r="C335" s="3" t="str">
        <f>IF(BD!D328="","",BD!D328)</f>
        <v/>
      </c>
      <c r="D335" s="3" t="str">
        <f>IF(BD!E328="","",BD!E328)</f>
        <v>Panel de cemento marca USG Durock</v>
      </c>
      <c r="E335" s="25"/>
      <c r="F335" s="25"/>
      <c r="G335" s="2" t="str">
        <f>IF(BD!F328="","",BD!F328)</f>
        <v>m²</v>
      </c>
      <c r="H335" s="2" t="str">
        <f>IF(BD!L328="","",BD!L328)</f>
        <v>México</v>
      </c>
      <c r="I335" s="2" t="str">
        <f>IF(BD!K328="","",BD!K328)</f>
        <v>The International EPD System / EPD Latin America</v>
      </c>
    </row>
    <row r="336" spans="1:9" x14ac:dyDescent="0.35">
      <c r="A336" s="4" t="str">
        <f>IF(BD!B329="","",BD!B329)</f>
        <v>EPDs</v>
      </c>
      <c r="B336" s="3" t="str">
        <f>IF(BD!C329="","",BD!C329)</f>
        <v/>
      </c>
      <c r="C336" s="3" t="str">
        <f>IF(BD!D329="","",BD!D329)</f>
        <v/>
      </c>
      <c r="D336" s="3" t="str">
        <f>IF(BD!E329="","",BD!E329)</f>
        <v>Panel de cemento marca USG Duracrete</v>
      </c>
      <c r="E336" s="25"/>
      <c r="F336" s="25"/>
      <c r="G336" s="2" t="str">
        <f>IF(BD!F329="","",BD!F329)</f>
        <v>m²</v>
      </c>
      <c r="H336" s="2" t="str">
        <f>IF(BD!L329="","",BD!L329)</f>
        <v>México</v>
      </c>
      <c r="I336" s="2" t="str">
        <f>IF(BD!K329="","",BD!K329)</f>
        <v>The International EPD System / EPD Latin America</v>
      </c>
    </row>
    <row r="337" spans="1:9" x14ac:dyDescent="0.35">
      <c r="A337" s="4" t="str">
        <f>IF(BD!B330="","",BD!B330)</f>
        <v>EPDs</v>
      </c>
      <c r="B337" s="3" t="str">
        <f>IF(BD!C330="","",BD!C330)</f>
        <v/>
      </c>
      <c r="C337" s="3" t="str">
        <f>IF(BD!D330="","",BD!D330)</f>
        <v/>
      </c>
      <c r="D337" s="3" t="str">
        <f>IF(BD!E330="","",BD!E330)</f>
        <v>Acero laminado en caliente grado A36 marca TERNIUM</v>
      </c>
      <c r="E337" s="25"/>
      <c r="F337" s="25"/>
      <c r="G337" s="2" t="str">
        <f>IF(BD!F330="","",BD!F330)</f>
        <v>Ton</v>
      </c>
      <c r="H337" s="2" t="str">
        <f>IF(BD!L330="","",BD!L330)</f>
        <v>México</v>
      </c>
      <c r="I337" s="2" t="str">
        <f>IF(BD!K330="","",BD!K330)</f>
        <v>The International EPD System / EPD Latin America</v>
      </c>
    </row>
    <row r="338" spans="1:9" x14ac:dyDescent="0.35">
      <c r="A338" s="4" t="str">
        <f>IF(BD!B331="","",BD!B331)</f>
        <v>EPDs</v>
      </c>
      <c r="B338" s="3" t="str">
        <f>IF(BD!C331="","",BD!C331)</f>
        <v/>
      </c>
      <c r="C338" s="3" t="str">
        <f>IF(BD!D331="","",BD!D331)</f>
        <v/>
      </c>
      <c r="D338" s="3" t="str">
        <f>IF(BD!E331="","",BD!E331)</f>
        <v>Acero laminado en caliente grado A50 marca TERNIUM</v>
      </c>
      <c r="E338" s="25"/>
      <c r="F338" s="25"/>
      <c r="G338" s="2" t="str">
        <f>IF(BD!F331="","",BD!F331)</f>
        <v>Ton</v>
      </c>
      <c r="H338" s="2" t="str">
        <f>IF(BD!L331="","",BD!L331)</f>
        <v>México</v>
      </c>
      <c r="I338" s="2" t="str">
        <f>IF(BD!K331="","",BD!K331)</f>
        <v>The International EPD System / EPD Latin America</v>
      </c>
    </row>
    <row r="339" spans="1:9" x14ac:dyDescent="0.35">
      <c r="A339" s="4" t="str">
        <f>IF(BD!B332="","",BD!B332)</f>
        <v>EPDs</v>
      </c>
      <c r="B339" s="3" t="str">
        <f>IF(BD!C332="","",BD!C332)</f>
        <v/>
      </c>
      <c r="C339" s="3" t="str">
        <f>IF(BD!D332="","",BD!D332)</f>
        <v/>
      </c>
      <c r="D339" s="3" t="str">
        <f>IF(BD!E332="","",BD!E332)</f>
        <v>Acero laminado en caliente grado A55 marca TERNIUM</v>
      </c>
      <c r="E339" s="25"/>
      <c r="F339" s="25"/>
      <c r="G339" s="2" t="str">
        <f>IF(BD!F332="","",BD!F332)</f>
        <v>Ton</v>
      </c>
      <c r="H339" s="2" t="str">
        <f>IF(BD!L332="","",BD!L332)</f>
        <v>México</v>
      </c>
      <c r="I339" s="2" t="str">
        <f>IF(BD!K332="","",BD!K332)</f>
        <v>The International EPD System / EPD Latin America</v>
      </c>
    </row>
    <row r="340" spans="1:9" x14ac:dyDescent="0.35">
      <c r="A340" s="4" t="str">
        <f>IF(BD!B333="","",BD!B333)</f>
        <v>EPDs</v>
      </c>
      <c r="B340" s="3" t="str">
        <f>IF(BD!C333="","",BD!C333)</f>
        <v/>
      </c>
      <c r="C340" s="3" t="str">
        <f>IF(BD!D333="","",BD!D333)</f>
        <v/>
      </c>
      <c r="D340" s="3" t="str">
        <f>IF(BD!E333="","",BD!E333)</f>
        <v>Acero laminado en caliente grado A60 marca TERNIUM</v>
      </c>
      <c r="E340" s="25"/>
      <c r="F340" s="25"/>
      <c r="G340" s="2" t="str">
        <f>IF(BD!F333="","",BD!F333)</f>
        <v>Ton</v>
      </c>
      <c r="H340" s="2" t="str">
        <f>IF(BD!L333="","",BD!L333)</f>
        <v>México</v>
      </c>
      <c r="I340" s="2" t="str">
        <f>IF(BD!K333="","",BD!K333)</f>
        <v>The International EPD System / EPD Latin America</v>
      </c>
    </row>
    <row r="341" spans="1:9" x14ac:dyDescent="0.35">
      <c r="A341" s="4" t="str">
        <f>IF(BD!B334="","",BD!B334)</f>
        <v>EPDs</v>
      </c>
      <c r="B341" s="3" t="str">
        <f>IF(BD!C334="","",BD!C334)</f>
        <v/>
      </c>
      <c r="C341" s="3" t="str">
        <f>IF(BD!D334="","",BD!D334)</f>
        <v/>
      </c>
      <c r="D341" s="3" t="str">
        <f>IF(BD!E334="","",BD!E334)</f>
        <v>Panel de acero con aislamiento térmico para techos marca Ternium Multytecho</v>
      </c>
      <c r="E341" s="25"/>
      <c r="F341" s="25"/>
      <c r="G341" s="2" t="str">
        <f>IF(BD!F334="","",BD!F334)</f>
        <v>m²</v>
      </c>
      <c r="H341" s="2" t="str">
        <f>IF(BD!L334="","",BD!L334)</f>
        <v>México</v>
      </c>
      <c r="I341" s="2" t="str">
        <f>IF(BD!K334="","",BD!K334)</f>
        <v>The International EPD System / EPD Latin America</v>
      </c>
    </row>
    <row r="342" spans="1:9" x14ac:dyDescent="0.35">
      <c r="A342" s="4" t="str">
        <f>IF(BD!B335="","",BD!B335)</f>
        <v>EPDs</v>
      </c>
      <c r="B342" s="3" t="str">
        <f>IF(BD!C335="","",BD!C335)</f>
        <v/>
      </c>
      <c r="C342" s="3" t="str">
        <f>IF(BD!D335="","",BD!D335)</f>
        <v/>
      </c>
      <c r="D342" s="3" t="str">
        <f>IF(BD!E335="","",BD!E335)</f>
        <v>Panel de acero con aislamiento térmico para muros marca Ternium Multymuro</v>
      </c>
      <c r="E342" s="25"/>
      <c r="F342" s="25"/>
      <c r="G342" s="2" t="str">
        <f>IF(BD!F335="","",BD!F335)</f>
        <v>m²</v>
      </c>
      <c r="H342" s="2" t="str">
        <f>IF(BD!L335="","",BD!L335)</f>
        <v>México</v>
      </c>
      <c r="I342" s="2" t="str">
        <f>IF(BD!K335="","",BD!K335)</f>
        <v>The International EPD System / EPD Latin America</v>
      </c>
    </row>
    <row r="343" spans="1:9" x14ac:dyDescent="0.35">
      <c r="A343" s="4" t="str">
        <f>IF(BD!B336="","",BD!B336)</f>
        <v>EPDs</v>
      </c>
      <c r="B343" s="3" t="str">
        <f>IF(BD!C336="","",BD!C336)</f>
        <v/>
      </c>
      <c r="C343" s="3" t="str">
        <f>IF(BD!D336="","",BD!D336)</f>
        <v/>
      </c>
      <c r="D343" s="3" t="str">
        <f>IF(BD!E336="","",BD!E336)</f>
        <v>Panel de acero con aislamiento térmico para techos marca Ternium Econotecho</v>
      </c>
      <c r="E343" s="25"/>
      <c r="F343" s="25"/>
      <c r="G343" s="2" t="str">
        <f>IF(BD!F336="","",BD!F336)</f>
        <v>m²</v>
      </c>
      <c r="H343" s="2" t="str">
        <f>IF(BD!L336="","",BD!L336)</f>
        <v>México</v>
      </c>
      <c r="I343" s="2" t="str">
        <f>IF(BD!K336="","",BD!K336)</f>
        <v>The International EPD System / EPD Latin America</v>
      </c>
    </row>
    <row r="344" spans="1:9" x14ac:dyDescent="0.35">
      <c r="A344" s="4" t="str">
        <f>IF(BD!B337="","",BD!B337)</f>
        <v>EPDs</v>
      </c>
      <c r="B344" s="3" t="str">
        <f>IF(BD!C337="","",BD!C337)</f>
        <v/>
      </c>
      <c r="C344" s="3" t="str">
        <f>IF(BD!D337="","",BD!D337)</f>
        <v/>
      </c>
      <c r="D344" s="3" t="str">
        <f>IF(BD!E337="","",BD!E337)</f>
        <v>Panel de acero con aislamiento térmico para muros marca Ternium Economuro</v>
      </c>
      <c r="E344" s="25"/>
      <c r="F344" s="25"/>
      <c r="G344" s="2" t="str">
        <f>IF(BD!F337="","",BD!F337)</f>
        <v>m²</v>
      </c>
      <c r="H344" s="2" t="str">
        <f>IF(BD!L337="","",BD!L337)</f>
        <v>México</v>
      </c>
      <c r="I344" s="2" t="str">
        <f>IF(BD!K337="","",BD!K337)</f>
        <v>The International EPD System / EPD Latin America</v>
      </c>
    </row>
    <row r="345" spans="1:9" x14ac:dyDescent="0.35">
      <c r="A345" s="4" t="str">
        <f>IF(BD!B338="","",BD!B338)</f>
        <v>EPDs</v>
      </c>
      <c r="B345" s="3" t="str">
        <f>IF(BD!C338="","",BD!C338)</f>
        <v/>
      </c>
      <c r="C345" s="3" t="str">
        <f>IF(BD!D338="","",BD!D338)</f>
        <v/>
      </c>
      <c r="D345" s="3" t="str">
        <f>IF(BD!E338="","",BD!E338)</f>
        <v>Panel de acero con aislamiento térmico marca Ternium Arkirib</v>
      </c>
      <c r="E345" s="25"/>
      <c r="F345" s="25"/>
      <c r="G345" s="2" t="str">
        <f>IF(BD!F338="","",BD!F338)</f>
        <v>m²</v>
      </c>
      <c r="H345" s="2" t="str">
        <f>IF(BD!L338="","",BD!L338)</f>
        <v>México</v>
      </c>
      <c r="I345" s="2" t="str">
        <f>IF(BD!K338="","",BD!K338)</f>
        <v>The International EPD System / EPD Latin America</v>
      </c>
    </row>
    <row r="346" spans="1:9" x14ac:dyDescent="0.35">
      <c r="A346" s="4" t="str">
        <f>IF(BD!B339="","",BD!B339)</f>
        <v>EPDs</v>
      </c>
      <c r="B346" s="3" t="str">
        <f>IF(BD!C339="","",BD!C339)</f>
        <v/>
      </c>
      <c r="C346" s="3" t="str">
        <f>IF(BD!D339="","",BD!D339)</f>
        <v/>
      </c>
      <c r="D346" s="3" t="str">
        <f>IF(BD!E339="","",BD!E339)</f>
        <v>Panel de acero con aislamiento térmico para techos marca Ternium Galvatecho</v>
      </c>
      <c r="E346" s="25"/>
      <c r="F346" s="25"/>
      <c r="G346" s="2" t="str">
        <f>IF(BD!F339="","",BD!F339)</f>
        <v>m²</v>
      </c>
      <c r="H346" s="2" t="str">
        <f>IF(BD!L339="","",BD!L339)</f>
        <v>México</v>
      </c>
      <c r="I346" s="2" t="str">
        <f>IF(BD!K339="","",BD!K339)</f>
        <v>The International EPD System / EPD Latin America</v>
      </c>
    </row>
    <row r="347" spans="1:9" x14ac:dyDescent="0.35">
      <c r="A347" s="4" t="str">
        <f>IF(BD!B340="","",BD!B340)</f>
        <v>EPDs</v>
      </c>
      <c r="B347" s="3" t="str">
        <f>IF(BD!C340="","",BD!C340)</f>
        <v/>
      </c>
      <c r="C347" s="3" t="str">
        <f>IF(BD!D340="","",BD!D340)</f>
        <v/>
      </c>
      <c r="D347" s="3" t="str">
        <f>IF(BD!E340="","",BD!E340)</f>
        <v>Lámina de acero corrugada marca Ternium TRD 91.5 Roof Deck</v>
      </c>
      <c r="E347" s="25"/>
      <c r="F347" s="25"/>
      <c r="G347" s="2" t="str">
        <f>IF(BD!F340="","",BD!F340)</f>
        <v>Ton</v>
      </c>
      <c r="H347" s="2" t="str">
        <f>IF(BD!L340="","",BD!L340)</f>
        <v>México</v>
      </c>
      <c r="I347" s="2" t="str">
        <f>IF(BD!K340="","",BD!K340)</f>
        <v>The International EPD System / EPD Latin America</v>
      </c>
    </row>
    <row r="348" spans="1:9" x14ac:dyDescent="0.35">
      <c r="A348" s="4" t="str">
        <f>IF(BD!B341="","",BD!B341)</f>
        <v>EPDs</v>
      </c>
      <c r="B348" s="3" t="str">
        <f>IF(BD!C341="","",BD!C341)</f>
        <v/>
      </c>
      <c r="C348" s="3" t="str">
        <f>IF(BD!D341="","",BD!D341)</f>
        <v/>
      </c>
      <c r="D348" s="3" t="str">
        <f>IF(BD!E341="","",BD!E341)</f>
        <v>Lámina de acero en rollo y chapa de acero galvanizado marca TERNIUM</v>
      </c>
      <c r="E348" s="25"/>
      <c r="F348" s="25"/>
      <c r="G348" s="2" t="str">
        <f>IF(BD!F341="","",BD!F341)</f>
        <v>Ton</v>
      </c>
      <c r="H348" s="2" t="str">
        <f>IF(BD!L341="","",BD!L341)</f>
        <v>México</v>
      </c>
      <c r="I348" s="2" t="str">
        <f>IF(BD!K341="","",BD!K341)</f>
        <v>The International EPD System / EPD Latin America</v>
      </c>
    </row>
    <row r="349" spans="1:9" x14ac:dyDescent="0.35">
      <c r="A349" s="4" t="str">
        <f>IF(BD!B342="","",BD!B342)</f>
        <v>EPDs</v>
      </c>
      <c r="B349" s="3" t="str">
        <f>IF(BD!C342="","",BD!C342)</f>
        <v/>
      </c>
      <c r="C349" s="3" t="str">
        <f>IF(BD!D342="","",BD!D342)</f>
        <v/>
      </c>
      <c r="D349" s="3" t="str">
        <f>IF(BD!E342="","",BD!E342)</f>
        <v>Lámina de acero laminado a presión galvanizado (corrugado y rectangular) marca TERNIUM</v>
      </c>
      <c r="E349" s="25"/>
      <c r="F349" s="25"/>
      <c r="G349" s="2" t="str">
        <f>IF(BD!F342="","",BD!F342)</f>
        <v>Ton</v>
      </c>
      <c r="H349" s="2" t="str">
        <f>IF(BD!L342="","",BD!L342)</f>
        <v>México</v>
      </c>
      <c r="I349" s="2" t="str">
        <f>IF(BD!K342="","",BD!K342)</f>
        <v>The International EPD System / EPD Latin America</v>
      </c>
    </row>
    <row r="350" spans="1:9" x14ac:dyDescent="0.35">
      <c r="A350" s="4" t="str">
        <f>IF(BD!B343="","",BD!B343)</f>
        <v>EPDs</v>
      </c>
      <c r="B350" s="3" t="str">
        <f>IF(BD!C343="","",BD!C343)</f>
        <v/>
      </c>
      <c r="C350" s="3" t="str">
        <f>IF(BD!D343="","",BD!D343)</f>
        <v/>
      </c>
      <c r="D350" s="3" t="str">
        <f>IF(BD!E343="","",BD!E343)</f>
        <v>Lámina de acero en rollo y chapa de acero pintado (Ternium Pintro) marca TERNIUM</v>
      </c>
      <c r="E350" s="25"/>
      <c r="F350" s="25"/>
      <c r="G350" s="2" t="str">
        <f>IF(BD!F343="","",BD!F343)</f>
        <v>Ton</v>
      </c>
      <c r="H350" s="2" t="str">
        <f>IF(BD!L343="","",BD!L343)</f>
        <v>México</v>
      </c>
      <c r="I350" s="2" t="str">
        <f>IF(BD!K343="","",BD!K343)</f>
        <v>The International EPD System / EPD Latin America</v>
      </c>
    </row>
    <row r="351" spans="1:9" x14ac:dyDescent="0.35">
      <c r="A351" s="4" t="str">
        <f>IF(BD!B344="","",BD!B344)</f>
        <v>EPDs</v>
      </c>
      <c r="B351" s="3" t="str">
        <f>IF(BD!C344="","",BD!C344)</f>
        <v/>
      </c>
      <c r="C351" s="3" t="str">
        <f>IF(BD!D344="","",BD!D344)</f>
        <v/>
      </c>
      <c r="D351" s="3" t="str">
        <f>IF(BD!E344="","",BD!E344)</f>
        <v>Lámina de acero pintada (corrugado y rectangular) marca TERNIUM</v>
      </c>
      <c r="E351" s="25"/>
      <c r="F351" s="25"/>
      <c r="G351" s="2" t="str">
        <f>IF(BD!F344="","",BD!F344)</f>
        <v>Ton</v>
      </c>
      <c r="H351" s="2" t="str">
        <f>IF(BD!L344="","",BD!L344)</f>
        <v>México</v>
      </c>
      <c r="I351" s="2" t="str">
        <f>IF(BD!K344="","",BD!K344)</f>
        <v>The International EPD System / EPD Latin America</v>
      </c>
    </row>
    <row r="352" spans="1:9" x14ac:dyDescent="0.35">
      <c r="A352" s="4" t="str">
        <f>IF(BD!B345="","",BD!B345)</f>
        <v>EPDs</v>
      </c>
      <c r="B352" s="3" t="str">
        <f>IF(BD!C345="","",BD!C345)</f>
        <v/>
      </c>
      <c r="C352" s="3" t="str">
        <f>IF(BD!D345="","",BD!D345)</f>
        <v/>
      </c>
      <c r="D352" s="3" t="str">
        <f>IF(BD!E345="","",BD!E345)</f>
        <v>Columnas y vigas de acero como estructura principal marca TERNIUM</v>
      </c>
      <c r="E352" s="25"/>
      <c r="F352" s="25"/>
      <c r="G352" s="2" t="str">
        <f>IF(BD!F345="","",BD!F345)</f>
        <v>Ton</v>
      </c>
      <c r="H352" s="2" t="str">
        <f>IF(BD!L345="","",BD!L345)</f>
        <v>México</v>
      </c>
      <c r="I352" s="2" t="str">
        <f>IF(BD!K345="","",BD!K345)</f>
        <v>The International EPD System / EPD Latin America</v>
      </c>
    </row>
    <row r="353" spans="1:9" x14ac:dyDescent="0.35">
      <c r="A353" s="4" t="str">
        <f>IF(BD!B346="","",BD!B346)</f>
        <v>EPDs</v>
      </c>
      <c r="B353" s="3" t="str">
        <f>IF(BD!C346="","",BD!C346)</f>
        <v/>
      </c>
      <c r="C353" s="3" t="str">
        <f>IF(BD!D346="","",BD!D346)</f>
        <v/>
      </c>
      <c r="D353" s="3" t="str">
        <f>IF(BD!E346="","",BD!E346)</f>
        <v>Estructura de acero tipo nave industrial (Wide Bay) marca TERNIUM</v>
      </c>
      <c r="E353" s="25"/>
      <c r="F353" s="25"/>
      <c r="G353" s="2" t="str">
        <f>IF(BD!F346="","",BD!F346)</f>
        <v>Ton</v>
      </c>
      <c r="H353" s="2" t="str">
        <f>IF(BD!L346="","",BD!L346)</f>
        <v>México</v>
      </c>
      <c r="I353" s="2" t="str">
        <f>IF(BD!K346="","",BD!K346)</f>
        <v>The International EPD System / EPD Latin America</v>
      </c>
    </row>
    <row r="354" spans="1:9" x14ac:dyDescent="0.35">
      <c r="A354" s="4" t="str">
        <f>IF(BD!B347="","",BD!B347)</f>
        <v>EPDs</v>
      </c>
      <c r="B354" s="3" t="str">
        <f>IF(BD!C347="","",BD!C347)</f>
        <v/>
      </c>
      <c r="C354" s="3" t="str">
        <f>IF(BD!D347="","",BD!D347)</f>
        <v/>
      </c>
      <c r="D354" s="3" t="str">
        <f>IF(BD!E347="","",BD!E347)</f>
        <v>Postes de acero tipo "Studs" marca TERNIUM</v>
      </c>
      <c r="E354" s="25"/>
      <c r="F354" s="25"/>
      <c r="G354" s="2" t="str">
        <f>IF(BD!F347="","",BD!F347)</f>
        <v>Ton</v>
      </c>
      <c r="H354" s="2" t="str">
        <f>IF(BD!L347="","",BD!L347)</f>
        <v>México</v>
      </c>
      <c r="I354" s="2" t="str">
        <f>IF(BD!K347="","",BD!K347)</f>
        <v>The International EPD System / EPD Latin America</v>
      </c>
    </row>
    <row r="355" spans="1:9" x14ac:dyDescent="0.35">
      <c r="A355" s="4" t="str">
        <f>IF(BD!B348="","",BD!B348)</f>
        <v>EPDs</v>
      </c>
      <c r="B355" s="3" t="str">
        <f>IF(BD!C348="","",BD!C348)</f>
        <v/>
      </c>
      <c r="C355" s="3" t="str">
        <f>IF(BD!D348="","",BD!D348)</f>
        <v/>
      </c>
      <c r="D355" s="3" t="str">
        <f>IF(BD!E348="","",BD!E348)</f>
        <v>Panel de acero RIB marca TERNIUM</v>
      </c>
      <c r="E355" s="25"/>
      <c r="F355" s="25"/>
      <c r="G355" s="2" t="str">
        <f>IF(BD!F348="","",BD!F348)</f>
        <v>Ton</v>
      </c>
      <c r="H355" s="2" t="str">
        <f>IF(BD!L348="","",BD!L348)</f>
        <v>México</v>
      </c>
      <c r="I355" s="2" t="str">
        <f>IF(BD!K348="","",BD!K348)</f>
        <v>The International EPD System / EPD Latin America</v>
      </c>
    </row>
    <row r="356" spans="1:9" x14ac:dyDescent="0.35">
      <c r="A356" s="4" t="str">
        <f>IF(BD!B349="","",BD!B349)</f>
        <v>EPDs</v>
      </c>
      <c r="B356" s="3" t="str">
        <f>IF(BD!C349="","",BD!C349)</f>
        <v/>
      </c>
      <c r="C356" s="3" t="str">
        <f>IF(BD!D349="","",BD!D349)</f>
        <v/>
      </c>
      <c r="D356" s="3" t="str">
        <f>IF(BD!E349="","",BD!E349)</f>
        <v>Cubierta de acero SSR marca TERNIUM</v>
      </c>
      <c r="E356" s="25"/>
      <c r="F356" s="25"/>
      <c r="G356" s="2" t="str">
        <f>IF(BD!F349="","",BD!F349)</f>
        <v>Ton</v>
      </c>
      <c r="H356" s="2" t="str">
        <f>IF(BD!L349="","",BD!L349)</f>
        <v>México</v>
      </c>
      <c r="I356" s="2" t="str">
        <f>IF(BD!K349="","",BD!K349)</f>
        <v>The International EPD System / EPD Latin America</v>
      </c>
    </row>
    <row r="357" spans="1:9" x14ac:dyDescent="0.35">
      <c r="A357" s="4" t="str">
        <f>IF(BD!B350="","",BD!B350)</f>
        <v>EPDs</v>
      </c>
      <c r="B357" s="3" t="str">
        <f>IF(BD!C350="","",BD!C350)</f>
        <v/>
      </c>
      <c r="C357" s="3" t="str">
        <f>IF(BD!D350="","",BD!D350)</f>
        <v/>
      </c>
      <c r="D357" s="3" t="str">
        <f>IF(BD!E350="","",BD!E350)</f>
        <v>Molduras o canalones de acero marca TERNIUM</v>
      </c>
      <c r="E357" s="25"/>
      <c r="F357" s="25"/>
      <c r="G357" s="2" t="str">
        <f>IF(BD!F350="","",BD!F350)</f>
        <v>Ton</v>
      </c>
      <c r="H357" s="2" t="str">
        <f>IF(BD!L350="","",BD!L350)</f>
        <v>México</v>
      </c>
      <c r="I357" s="2" t="str">
        <f>IF(BD!K350="","",BD!K350)</f>
        <v>The International EPD System / EPD Latin America</v>
      </c>
    </row>
    <row r="358" spans="1:9" x14ac:dyDescent="0.35">
      <c r="A358" s="4" t="str">
        <f>IF(BD!B352="","",BD!B352)</f>
        <v/>
      </c>
      <c r="B358" s="3" t="str">
        <f>IF(BD!C352="","",BD!C352)</f>
        <v/>
      </c>
      <c r="C358" s="3" t="str">
        <f>IF(BD!D352="","",BD!D352)</f>
        <v/>
      </c>
      <c r="D358" s="3" t="str">
        <f>IF(BD!E352="","",BD!E352)</f>
        <v/>
      </c>
      <c r="E358" s="25"/>
      <c r="F358" s="25"/>
      <c r="G358" s="2" t="str">
        <f>IF(BD!F352="","",BD!F352)</f>
        <v/>
      </c>
      <c r="H358" s="2" t="str">
        <f>IF(BD!L352="","",BD!L352)</f>
        <v/>
      </c>
      <c r="I358" s="2" t="str">
        <f>IF(BD!K352="","",BD!K352)</f>
        <v/>
      </c>
    </row>
    <row r="359" spans="1:9" x14ac:dyDescent="0.35">
      <c r="A359" s="4" t="str">
        <f>IF(BD!B353="","",BD!B353)</f>
        <v/>
      </c>
      <c r="B359" s="3" t="str">
        <f>IF(BD!C353="","",BD!C353)</f>
        <v/>
      </c>
      <c r="C359" s="3" t="str">
        <f>IF(BD!D353="","",BD!D353)</f>
        <v/>
      </c>
      <c r="D359" s="3" t="str">
        <f>IF(BD!E353="","",BD!E353)</f>
        <v/>
      </c>
      <c r="E359" s="25"/>
      <c r="F359" s="25"/>
      <c r="G359" s="2" t="str">
        <f>IF(BD!F353="","",BD!F353)</f>
        <v/>
      </c>
      <c r="H359" s="2" t="str">
        <f>IF(BD!L353="","",BD!L353)</f>
        <v/>
      </c>
      <c r="I359" s="2" t="str">
        <f>IF(BD!K353="","",BD!K353)</f>
        <v/>
      </c>
    </row>
    <row r="360" spans="1:9" x14ac:dyDescent="0.35">
      <c r="A360" s="4" t="str">
        <f>IF(BD!B354="","",BD!B354)</f>
        <v/>
      </c>
      <c r="B360" s="3" t="str">
        <f>IF(BD!C354="","",BD!C354)</f>
        <v/>
      </c>
      <c r="C360" s="3" t="str">
        <f>IF(BD!D354="","",BD!D354)</f>
        <v/>
      </c>
      <c r="D360" s="3" t="str">
        <f>IF(BD!E354="","",BD!E354)</f>
        <v/>
      </c>
      <c r="E360" s="25"/>
      <c r="F360" s="25"/>
      <c r="G360" s="2" t="str">
        <f>IF(BD!F354="","",BD!F354)</f>
        <v/>
      </c>
      <c r="H360" s="2" t="str">
        <f>IF(BD!L354="","",BD!L354)</f>
        <v/>
      </c>
      <c r="I360" s="2" t="str">
        <f>IF(BD!K354="","",BD!K354)</f>
        <v/>
      </c>
    </row>
    <row r="361" spans="1:9" x14ac:dyDescent="0.35">
      <c r="A361" s="4" t="str">
        <f>IF(BD!B355="","",BD!B355)</f>
        <v/>
      </c>
      <c r="B361" s="3" t="str">
        <f>IF(BD!C355="","",BD!C355)</f>
        <v/>
      </c>
      <c r="C361" s="3" t="str">
        <f>IF(BD!D355="","",BD!D355)</f>
        <v/>
      </c>
      <c r="D361" s="3" t="str">
        <f>IF(BD!E355="","",BD!E355)</f>
        <v/>
      </c>
      <c r="E361" s="25"/>
      <c r="F361" s="25"/>
      <c r="G361" s="2" t="str">
        <f>IF(BD!F355="","",BD!F355)</f>
        <v/>
      </c>
      <c r="H361" s="2" t="str">
        <f>IF(BD!L355="","",BD!L355)</f>
        <v/>
      </c>
      <c r="I361" s="2" t="str">
        <f>IF(BD!K355="","",BD!K355)</f>
        <v/>
      </c>
    </row>
    <row r="362" spans="1:9" x14ac:dyDescent="0.35">
      <c r="A362" s="4" t="str">
        <f>IF(BD!B356="","",BD!B356)</f>
        <v/>
      </c>
      <c r="B362" s="3" t="str">
        <f>IF(BD!C356="","",BD!C356)</f>
        <v/>
      </c>
      <c r="C362" s="3" t="str">
        <f>IF(BD!D356="","",BD!D356)</f>
        <v/>
      </c>
      <c r="D362" s="3" t="str">
        <f>IF(BD!E356="","",BD!E356)</f>
        <v/>
      </c>
      <c r="E362" s="25"/>
      <c r="F362" s="25"/>
      <c r="G362" s="2" t="str">
        <f>IF(BD!F356="","",BD!F356)</f>
        <v/>
      </c>
      <c r="H362" s="2" t="str">
        <f>IF(BD!L356="","",BD!L356)</f>
        <v/>
      </c>
      <c r="I362" s="2" t="str">
        <f>IF(BD!K356="","",BD!K356)</f>
        <v/>
      </c>
    </row>
    <row r="363" spans="1:9" x14ac:dyDescent="0.35">
      <c r="A363" s="4" t="str">
        <f>IF(BD!B357="","",BD!B357)</f>
        <v/>
      </c>
      <c r="B363" s="3" t="str">
        <f>IF(BD!C357="","",BD!C357)</f>
        <v/>
      </c>
      <c r="C363" s="3" t="str">
        <f>IF(BD!D357="","",BD!D357)</f>
        <v/>
      </c>
      <c r="D363" s="3" t="str">
        <f>IF(BD!E357="","",BD!E357)</f>
        <v/>
      </c>
      <c r="E363" s="25"/>
      <c r="F363" s="25"/>
      <c r="G363" s="2" t="str">
        <f>IF(BD!F357="","",BD!F357)</f>
        <v/>
      </c>
      <c r="H363" s="2" t="str">
        <f>IF(BD!L357="","",BD!L357)</f>
        <v/>
      </c>
      <c r="I363" s="2" t="str">
        <f>IF(BD!K357="","",BD!K357)</f>
        <v/>
      </c>
    </row>
    <row r="364" spans="1:9" x14ac:dyDescent="0.35">
      <c r="A364" s="4" t="str">
        <f>IF(BD!B358="","",BD!B358)</f>
        <v/>
      </c>
      <c r="B364" s="3" t="str">
        <f>IF(BD!C358="","",BD!C358)</f>
        <v/>
      </c>
      <c r="C364" s="3" t="str">
        <f>IF(BD!D358="","",BD!D358)</f>
        <v/>
      </c>
      <c r="D364" s="3" t="str">
        <f>IF(BD!E358="","",BD!E358)</f>
        <v/>
      </c>
      <c r="E364" s="25"/>
      <c r="F364" s="25"/>
      <c r="G364" s="2" t="str">
        <f>IF(BD!F358="","",BD!F358)</f>
        <v/>
      </c>
      <c r="H364" s="2" t="str">
        <f>IF(BD!L358="","",BD!L358)</f>
        <v/>
      </c>
      <c r="I364" s="2" t="str">
        <f>IF(BD!K358="","",BD!K358)</f>
        <v/>
      </c>
    </row>
    <row r="365" spans="1:9" x14ac:dyDescent="0.35">
      <c r="A365" s="4" t="str">
        <f>IF(BD!B359="","",BD!B359)</f>
        <v/>
      </c>
      <c r="B365" s="3" t="str">
        <f>IF(BD!C359="","",BD!C359)</f>
        <v/>
      </c>
      <c r="C365" s="3" t="str">
        <f>IF(BD!D359="","",BD!D359)</f>
        <v/>
      </c>
      <c r="D365" s="3" t="str">
        <f>IF(BD!E359="","",BD!E359)</f>
        <v/>
      </c>
      <c r="E365" s="25"/>
      <c r="F365" s="25"/>
      <c r="G365" s="2" t="str">
        <f>IF(BD!F359="","",BD!F359)</f>
        <v/>
      </c>
      <c r="H365" s="2" t="str">
        <f>IF(BD!L359="","",BD!L359)</f>
        <v/>
      </c>
      <c r="I365" s="2" t="str">
        <f>IF(BD!K359="","",BD!K359)</f>
        <v/>
      </c>
    </row>
    <row r="366" spans="1:9" x14ac:dyDescent="0.35">
      <c r="A366" s="4" t="str">
        <f>IF(BD!B360="","",BD!B360)</f>
        <v/>
      </c>
      <c r="B366" s="3" t="str">
        <f>IF(BD!C360="","",BD!C360)</f>
        <v/>
      </c>
      <c r="C366" s="3" t="str">
        <f>IF(BD!D360="","",BD!D360)</f>
        <v/>
      </c>
      <c r="D366" s="3" t="str">
        <f>IF(BD!E360="","",BD!E360)</f>
        <v/>
      </c>
      <c r="E366" s="25"/>
      <c r="F366" s="25"/>
      <c r="G366" s="2" t="str">
        <f>IF(BD!F360="","",BD!F360)</f>
        <v/>
      </c>
      <c r="H366" s="2" t="str">
        <f>IF(BD!L360="","",BD!L360)</f>
        <v/>
      </c>
      <c r="I366" s="2" t="str">
        <f>IF(BD!K360="","",BD!K360)</f>
        <v/>
      </c>
    </row>
    <row r="367" spans="1:9" x14ac:dyDescent="0.35">
      <c r="A367" s="4" t="str">
        <f>IF(BD!B361="","",BD!B361)</f>
        <v/>
      </c>
      <c r="B367" s="3" t="str">
        <f>IF(BD!C361="","",BD!C361)</f>
        <v/>
      </c>
      <c r="C367" s="3" t="str">
        <f>IF(BD!D361="","",BD!D361)</f>
        <v/>
      </c>
      <c r="D367" s="3" t="str">
        <f>IF(BD!E361="","",BD!E361)</f>
        <v/>
      </c>
      <c r="E367" s="25"/>
      <c r="F367" s="25"/>
      <c r="G367" s="2" t="str">
        <f>IF(BD!F361="","",BD!F361)</f>
        <v/>
      </c>
      <c r="H367" s="2" t="str">
        <f>IF(BD!L361="","",BD!L361)</f>
        <v/>
      </c>
      <c r="I367" s="2" t="str">
        <f>IF(BD!K361="","",BD!K361)</f>
        <v/>
      </c>
    </row>
    <row r="368" spans="1:9" x14ac:dyDescent="0.35">
      <c r="A368" s="4" t="str">
        <f>IF(BD!B362="","",BD!B362)</f>
        <v/>
      </c>
      <c r="B368" s="3" t="str">
        <f>IF(BD!C362="","",BD!C362)</f>
        <v/>
      </c>
      <c r="C368" s="3" t="str">
        <f>IF(BD!D362="","",BD!D362)</f>
        <v/>
      </c>
      <c r="D368" s="3" t="str">
        <f>IF(BD!E362="","",BD!E362)</f>
        <v/>
      </c>
      <c r="E368" s="25"/>
      <c r="F368" s="25"/>
      <c r="G368" s="2" t="str">
        <f>IF(BD!F362="","",BD!F362)</f>
        <v/>
      </c>
      <c r="H368" s="2" t="str">
        <f>IF(BD!L362="","",BD!L362)</f>
        <v/>
      </c>
      <c r="I368" s="2" t="str">
        <f>IF(BD!K362="","",BD!K362)</f>
        <v/>
      </c>
    </row>
    <row r="369" spans="1:9" x14ac:dyDescent="0.35">
      <c r="A369" s="4" t="str">
        <f>IF(BD!B363="","",BD!B363)</f>
        <v/>
      </c>
      <c r="B369" s="3" t="str">
        <f>IF(BD!C363="","",BD!C363)</f>
        <v/>
      </c>
      <c r="C369" s="3" t="str">
        <f>IF(BD!D363="","",BD!D363)</f>
        <v/>
      </c>
      <c r="D369" s="3" t="str">
        <f>IF(BD!E363="","",BD!E363)</f>
        <v/>
      </c>
      <c r="E369" s="25"/>
      <c r="F369" s="25"/>
      <c r="G369" s="2" t="str">
        <f>IF(BD!F363="","",BD!F363)</f>
        <v/>
      </c>
      <c r="H369" s="2" t="str">
        <f>IF(BD!L363="","",BD!L363)</f>
        <v/>
      </c>
      <c r="I369" s="2" t="str">
        <f>IF(BD!K363="","",BD!K363)</f>
        <v/>
      </c>
    </row>
    <row r="370" spans="1:9" x14ac:dyDescent="0.35">
      <c r="A370" s="4" t="str">
        <f>IF(BD!B364="","",BD!B364)</f>
        <v/>
      </c>
      <c r="B370" s="3" t="str">
        <f>IF(BD!C364="","",BD!C364)</f>
        <v/>
      </c>
      <c r="C370" s="3" t="str">
        <f>IF(BD!D364="","",BD!D364)</f>
        <v/>
      </c>
      <c r="D370" s="3" t="str">
        <f>IF(BD!E364="","",BD!E364)</f>
        <v/>
      </c>
      <c r="E370" s="25"/>
      <c r="F370" s="25"/>
      <c r="G370" s="2" t="str">
        <f>IF(BD!F364="","",BD!F364)</f>
        <v/>
      </c>
      <c r="H370" s="2" t="str">
        <f>IF(BD!L364="","",BD!L364)</f>
        <v/>
      </c>
      <c r="I370" s="2" t="str">
        <f>IF(BD!K364="","",BD!K364)</f>
        <v/>
      </c>
    </row>
    <row r="371" spans="1:9" x14ac:dyDescent="0.35">
      <c r="A371" s="4" t="str">
        <f>IF(BD!B365="","",BD!B365)</f>
        <v/>
      </c>
      <c r="B371" s="3" t="str">
        <f>IF(BD!C365="","",BD!C365)</f>
        <v/>
      </c>
      <c r="C371" s="3" t="str">
        <f>IF(BD!D365="","",BD!D365)</f>
        <v/>
      </c>
      <c r="D371" s="3" t="str">
        <f>IF(BD!E365="","",BD!E365)</f>
        <v/>
      </c>
      <c r="E371" s="25"/>
      <c r="F371" s="25"/>
      <c r="G371" s="2" t="str">
        <f>IF(BD!F365="","",BD!F365)</f>
        <v/>
      </c>
      <c r="H371" s="2" t="str">
        <f>IF(BD!L365="","",BD!L365)</f>
        <v/>
      </c>
      <c r="I371" s="2" t="str">
        <f>IF(BD!K365="","",BD!K365)</f>
        <v/>
      </c>
    </row>
    <row r="372" spans="1:9" x14ac:dyDescent="0.35">
      <c r="A372" s="4" t="str">
        <f>IF(BD!B366="","",BD!B366)</f>
        <v/>
      </c>
      <c r="B372" s="3" t="str">
        <f>IF(BD!C366="","",BD!C366)</f>
        <v/>
      </c>
      <c r="C372" s="3" t="str">
        <f>IF(BD!D366="","",BD!D366)</f>
        <v/>
      </c>
      <c r="D372" s="3" t="str">
        <f>IF(BD!E366="","",BD!E366)</f>
        <v/>
      </c>
      <c r="E372" s="25"/>
      <c r="F372" s="25"/>
      <c r="G372" s="2" t="str">
        <f>IF(BD!F366="","",BD!F366)</f>
        <v/>
      </c>
      <c r="H372" s="2" t="str">
        <f>IF(BD!L366="","",BD!L366)</f>
        <v/>
      </c>
      <c r="I372" s="2" t="str">
        <f>IF(BD!K366="","",BD!K366)</f>
        <v/>
      </c>
    </row>
    <row r="373" spans="1:9" x14ac:dyDescent="0.35">
      <c r="A373" s="4" t="str">
        <f>IF(BD!B367="","",BD!B367)</f>
        <v/>
      </c>
      <c r="B373" s="3" t="str">
        <f>IF(BD!C367="","",BD!C367)</f>
        <v/>
      </c>
      <c r="C373" s="3" t="str">
        <f>IF(BD!D367="","",BD!D367)</f>
        <v/>
      </c>
      <c r="D373" s="3" t="str">
        <f>IF(BD!E367="","",BD!E367)</f>
        <v/>
      </c>
      <c r="E373" s="25"/>
      <c r="F373" s="25"/>
      <c r="G373" s="2" t="str">
        <f>IF(BD!F367="","",BD!F367)</f>
        <v/>
      </c>
      <c r="H373" s="2" t="str">
        <f>IF(BD!L367="","",BD!L367)</f>
        <v/>
      </c>
      <c r="I373" s="2" t="str">
        <f>IF(BD!K367="","",BD!K367)</f>
        <v/>
      </c>
    </row>
    <row r="374" spans="1:9" x14ac:dyDescent="0.35">
      <c r="A374" s="4" t="str">
        <f>IF(BD!B368="","",BD!B368)</f>
        <v/>
      </c>
      <c r="B374" s="3" t="str">
        <f>IF(BD!C368="","",BD!C368)</f>
        <v/>
      </c>
      <c r="C374" s="3" t="str">
        <f>IF(BD!D368="","",BD!D368)</f>
        <v/>
      </c>
      <c r="D374" s="3" t="str">
        <f>IF(BD!E368="","",BD!E368)</f>
        <v/>
      </c>
      <c r="E374" s="25"/>
      <c r="F374" s="25"/>
      <c r="G374" s="2" t="str">
        <f>IF(BD!F368="","",BD!F368)</f>
        <v/>
      </c>
      <c r="H374" s="2" t="str">
        <f>IF(BD!L368="","",BD!L368)</f>
        <v/>
      </c>
      <c r="I374" s="2" t="str">
        <f>IF(BD!K368="","",BD!K368)</f>
        <v/>
      </c>
    </row>
    <row r="375" spans="1:9" x14ac:dyDescent="0.35">
      <c r="A375" s="4" t="str">
        <f>IF(BD!B369="","",BD!B369)</f>
        <v/>
      </c>
      <c r="B375" s="3" t="str">
        <f>IF(BD!C369="","",BD!C369)</f>
        <v/>
      </c>
      <c r="C375" s="3" t="str">
        <f>IF(BD!D369="","",BD!D369)</f>
        <v/>
      </c>
      <c r="D375" s="3" t="str">
        <f>IF(BD!E369="","",BD!E369)</f>
        <v/>
      </c>
      <c r="E375" s="25"/>
      <c r="F375" s="25"/>
      <c r="G375" s="2" t="str">
        <f>IF(BD!F369="","",BD!F369)</f>
        <v/>
      </c>
      <c r="H375" s="2" t="str">
        <f>IF(BD!L369="","",BD!L369)</f>
        <v/>
      </c>
      <c r="I375" s="2" t="str">
        <f>IF(BD!K369="","",BD!K369)</f>
        <v/>
      </c>
    </row>
    <row r="376" spans="1:9" x14ac:dyDescent="0.35">
      <c r="A376" s="4" t="str">
        <f>IF(BD!B370="","",BD!B370)</f>
        <v/>
      </c>
      <c r="B376" s="3" t="str">
        <f>IF(BD!C370="","",BD!C370)</f>
        <v/>
      </c>
      <c r="C376" s="3" t="str">
        <f>IF(BD!D370="","",BD!D370)</f>
        <v/>
      </c>
      <c r="D376" s="3" t="str">
        <f>IF(BD!E370="","",BD!E370)</f>
        <v/>
      </c>
      <c r="E376" s="25"/>
      <c r="F376" s="25"/>
      <c r="G376" s="2" t="str">
        <f>IF(BD!F370="","",BD!F370)</f>
        <v/>
      </c>
      <c r="H376" s="2" t="str">
        <f>IF(BD!L370="","",BD!L370)</f>
        <v/>
      </c>
      <c r="I376" s="2" t="str">
        <f>IF(BD!K370="","",BD!K370)</f>
        <v/>
      </c>
    </row>
    <row r="377" spans="1:9" x14ac:dyDescent="0.35">
      <c r="A377" s="4" t="str">
        <f>IF(BD!B371="","",BD!B371)</f>
        <v/>
      </c>
      <c r="B377" s="3" t="str">
        <f>IF(BD!C371="","",BD!C371)</f>
        <v/>
      </c>
      <c r="C377" s="3" t="str">
        <f>IF(BD!D371="","",BD!D371)</f>
        <v/>
      </c>
      <c r="D377" s="3" t="str">
        <f>IF(BD!E371="","",BD!E371)</f>
        <v/>
      </c>
      <c r="E377" s="25"/>
      <c r="F377" s="25"/>
      <c r="G377" s="2" t="str">
        <f>IF(BD!F371="","",BD!F371)</f>
        <v/>
      </c>
      <c r="H377" s="2" t="str">
        <f>IF(BD!L371="","",BD!L371)</f>
        <v/>
      </c>
      <c r="I377" s="2" t="str">
        <f>IF(BD!K371="","",BD!K371)</f>
        <v/>
      </c>
    </row>
    <row r="378" spans="1:9" x14ac:dyDescent="0.35">
      <c r="A378" s="4" t="str">
        <f>IF(BD!B372="","",BD!B372)</f>
        <v/>
      </c>
      <c r="B378" s="3" t="str">
        <f>IF(BD!C372="","",BD!C372)</f>
        <v/>
      </c>
      <c r="C378" s="3" t="str">
        <f>IF(BD!D372="","",BD!D372)</f>
        <v/>
      </c>
      <c r="D378" s="3" t="str">
        <f>IF(BD!E372="","",BD!E372)</f>
        <v/>
      </c>
      <c r="E378" s="25"/>
      <c r="F378" s="25"/>
      <c r="G378" s="2" t="str">
        <f>IF(BD!F372="","",BD!F372)</f>
        <v/>
      </c>
      <c r="H378" s="2" t="str">
        <f>IF(BD!L372="","",BD!L372)</f>
        <v/>
      </c>
      <c r="I378" s="2" t="str">
        <f>IF(BD!K372="","",BD!K372)</f>
        <v/>
      </c>
    </row>
    <row r="379" spans="1:9" x14ac:dyDescent="0.35">
      <c r="A379" s="4" t="str">
        <f>IF(BD!B373="","",BD!B373)</f>
        <v/>
      </c>
      <c r="B379" s="3" t="str">
        <f>IF(BD!C373="","",BD!C373)</f>
        <v/>
      </c>
      <c r="C379" s="3" t="str">
        <f>IF(BD!D373="","",BD!D373)</f>
        <v/>
      </c>
      <c r="D379" s="3" t="str">
        <f>IF(BD!E373="","",BD!E373)</f>
        <v/>
      </c>
      <c r="E379" s="25"/>
      <c r="F379" s="25"/>
      <c r="G379" s="2" t="str">
        <f>IF(BD!F373="","",BD!F373)</f>
        <v/>
      </c>
      <c r="H379" s="2" t="str">
        <f>IF(BD!L373="","",BD!L373)</f>
        <v/>
      </c>
      <c r="I379" s="2" t="str">
        <f>IF(BD!K373="","",BD!K373)</f>
        <v/>
      </c>
    </row>
    <row r="380" spans="1:9" x14ac:dyDescent="0.35">
      <c r="A380" s="4" t="str">
        <f>IF(BD!B374="","",BD!B374)</f>
        <v/>
      </c>
      <c r="B380" s="3" t="str">
        <f>IF(BD!C374="","",BD!C374)</f>
        <v/>
      </c>
      <c r="C380" s="3" t="str">
        <f>IF(BD!D374="","",BD!D374)</f>
        <v/>
      </c>
      <c r="D380" s="3" t="str">
        <f>IF(BD!E374="","",BD!E374)</f>
        <v/>
      </c>
      <c r="E380" s="25"/>
      <c r="F380" s="25"/>
      <c r="G380" s="2" t="str">
        <f>IF(BD!F374="","",BD!F374)</f>
        <v/>
      </c>
      <c r="H380" s="2" t="str">
        <f>IF(BD!L374="","",BD!L374)</f>
        <v/>
      </c>
      <c r="I380" s="2" t="str">
        <f>IF(BD!K374="","",BD!K374)</f>
        <v/>
      </c>
    </row>
    <row r="381" spans="1:9" x14ac:dyDescent="0.35">
      <c r="A381" s="4" t="str">
        <f>IF(BD!B375="","",BD!B375)</f>
        <v/>
      </c>
      <c r="B381" s="3" t="str">
        <f>IF(BD!C375="","",BD!C375)</f>
        <v/>
      </c>
      <c r="C381" s="3" t="str">
        <f>IF(BD!D375="","",BD!D375)</f>
        <v/>
      </c>
      <c r="D381" s="3" t="str">
        <f>IF(BD!E375="","",BD!E375)</f>
        <v/>
      </c>
      <c r="E381" s="25"/>
      <c r="F381" s="25"/>
      <c r="G381" s="2" t="str">
        <f>IF(BD!F375="","",BD!F375)</f>
        <v/>
      </c>
      <c r="H381" s="2" t="str">
        <f>IF(BD!L375="","",BD!L375)</f>
        <v/>
      </c>
      <c r="I381" s="2" t="str">
        <f>IF(BD!K375="","",BD!K375)</f>
        <v/>
      </c>
    </row>
    <row r="382" spans="1:9" x14ac:dyDescent="0.35">
      <c r="A382" s="4" t="str">
        <f>IF(BD!B376="","",BD!B376)</f>
        <v/>
      </c>
      <c r="B382" s="3" t="str">
        <f>IF(BD!C376="","",BD!C376)</f>
        <v/>
      </c>
      <c r="C382" s="3" t="str">
        <f>IF(BD!D376="","",BD!D376)</f>
        <v/>
      </c>
      <c r="D382" s="3" t="str">
        <f>IF(BD!E376="","",BD!E376)</f>
        <v/>
      </c>
      <c r="E382" s="25"/>
      <c r="F382" s="25"/>
      <c r="G382" s="2" t="str">
        <f>IF(BD!F376="","",BD!F376)</f>
        <v/>
      </c>
      <c r="H382" s="2" t="str">
        <f>IF(BD!L376="","",BD!L376)</f>
        <v/>
      </c>
      <c r="I382" s="2" t="str">
        <f>IF(BD!K376="","",BD!K376)</f>
        <v/>
      </c>
    </row>
    <row r="383" spans="1:9" x14ac:dyDescent="0.35">
      <c r="A383" s="4" t="str">
        <f>IF(BD!B377="","",BD!B377)</f>
        <v/>
      </c>
      <c r="B383" s="3" t="str">
        <f>IF(BD!C377="","",BD!C377)</f>
        <v/>
      </c>
      <c r="C383" s="3" t="str">
        <f>IF(BD!D377="","",BD!D377)</f>
        <v/>
      </c>
      <c r="D383" s="3" t="str">
        <f>IF(BD!E377="","",BD!E377)</f>
        <v/>
      </c>
      <c r="E383" s="25"/>
      <c r="F383" s="25"/>
      <c r="G383" s="2" t="str">
        <f>IF(BD!F377="","",BD!F377)</f>
        <v/>
      </c>
      <c r="H383" s="2" t="str">
        <f>IF(BD!L377="","",BD!L377)</f>
        <v/>
      </c>
      <c r="I383" s="2" t="str">
        <f>IF(BD!K377="","",BD!K377)</f>
        <v/>
      </c>
    </row>
    <row r="384" spans="1:9" x14ac:dyDescent="0.35">
      <c r="A384" s="4" t="str">
        <f>IF(BD!B378="","",BD!B378)</f>
        <v/>
      </c>
      <c r="B384" s="3" t="str">
        <f>IF(BD!C378="","",BD!C378)</f>
        <v/>
      </c>
      <c r="C384" s="3" t="str">
        <f>IF(BD!D378="","",BD!D378)</f>
        <v/>
      </c>
      <c r="D384" s="3" t="str">
        <f>IF(BD!E378="","",BD!E378)</f>
        <v/>
      </c>
      <c r="E384" s="25"/>
      <c r="F384" s="25"/>
      <c r="G384" s="2" t="str">
        <f>IF(BD!F378="","",BD!F378)</f>
        <v/>
      </c>
      <c r="H384" s="2" t="str">
        <f>IF(BD!L378="","",BD!L378)</f>
        <v/>
      </c>
      <c r="I384" s="2" t="str">
        <f>IF(BD!K378="","",BD!K378)</f>
        <v/>
      </c>
    </row>
    <row r="385" spans="1:9" x14ac:dyDescent="0.35">
      <c r="A385" s="4" t="str">
        <f>IF(BD!B379="","",BD!B379)</f>
        <v/>
      </c>
      <c r="B385" s="3" t="str">
        <f>IF(BD!C379="","",BD!C379)</f>
        <v/>
      </c>
      <c r="C385" s="3" t="str">
        <f>IF(BD!D379="","",BD!D379)</f>
        <v/>
      </c>
      <c r="D385" s="3" t="str">
        <f>IF(BD!E379="","",BD!E379)</f>
        <v/>
      </c>
      <c r="E385" s="25"/>
      <c r="F385" s="25"/>
      <c r="G385" s="2" t="str">
        <f>IF(BD!F379="","",BD!F379)</f>
        <v/>
      </c>
      <c r="H385" s="2" t="str">
        <f>IF(BD!L379="","",BD!L379)</f>
        <v/>
      </c>
      <c r="I385" s="2" t="str">
        <f>IF(BD!K379="","",BD!K379)</f>
        <v/>
      </c>
    </row>
    <row r="386" spans="1:9" x14ac:dyDescent="0.35">
      <c r="A386" s="4" t="str">
        <f>IF(BD!B380="","",BD!B380)</f>
        <v/>
      </c>
      <c r="B386" s="3" t="str">
        <f>IF(BD!C380="","",BD!C380)</f>
        <v/>
      </c>
      <c r="C386" s="3" t="str">
        <f>IF(BD!D380="","",BD!D380)</f>
        <v/>
      </c>
      <c r="D386" s="3" t="str">
        <f>IF(BD!E380="","",BD!E380)</f>
        <v/>
      </c>
      <c r="E386" s="25"/>
      <c r="F386" s="25"/>
      <c r="G386" s="2" t="str">
        <f>IF(BD!F380="","",BD!F380)</f>
        <v/>
      </c>
      <c r="H386" s="2" t="str">
        <f>IF(BD!L380="","",BD!L380)</f>
        <v/>
      </c>
      <c r="I386" s="2" t="str">
        <f>IF(BD!K380="","",BD!K380)</f>
        <v/>
      </c>
    </row>
    <row r="387" spans="1:9" x14ac:dyDescent="0.35">
      <c r="A387" s="4" t="str">
        <f>IF(BD!B381="","",BD!B381)</f>
        <v/>
      </c>
      <c r="B387" s="3" t="str">
        <f>IF(BD!C381="","",BD!C381)</f>
        <v/>
      </c>
      <c r="C387" s="3" t="str">
        <f>IF(BD!D381="","",BD!D381)</f>
        <v/>
      </c>
      <c r="D387" s="3" t="str">
        <f>IF(BD!E381="","",BD!E381)</f>
        <v/>
      </c>
      <c r="E387" s="25"/>
      <c r="F387" s="25"/>
      <c r="G387" s="2" t="str">
        <f>IF(BD!F381="","",BD!F381)</f>
        <v/>
      </c>
      <c r="H387" s="2" t="str">
        <f>IF(BD!L381="","",BD!L381)</f>
        <v/>
      </c>
      <c r="I387" s="2" t="str">
        <f>IF(BD!K381="","",BD!K381)</f>
        <v/>
      </c>
    </row>
    <row r="388" spans="1:9" x14ac:dyDescent="0.35">
      <c r="A388" s="4" t="str">
        <f>IF(BD!B382="","",BD!B382)</f>
        <v/>
      </c>
      <c r="B388" s="3" t="str">
        <f>IF(BD!C382="","",BD!C382)</f>
        <v/>
      </c>
      <c r="C388" s="3" t="str">
        <f>IF(BD!D382="","",BD!D382)</f>
        <v/>
      </c>
      <c r="D388" s="3" t="str">
        <f>IF(BD!E382="","",BD!E382)</f>
        <v/>
      </c>
      <c r="E388" s="25"/>
      <c r="F388" s="25"/>
      <c r="G388" s="2" t="str">
        <f>IF(BD!F382="","",BD!F382)</f>
        <v/>
      </c>
      <c r="H388" s="2" t="str">
        <f>IF(BD!L382="","",BD!L382)</f>
        <v/>
      </c>
      <c r="I388" s="2" t="str">
        <f>IF(BD!K382="","",BD!K382)</f>
        <v/>
      </c>
    </row>
    <row r="389" spans="1:9" x14ac:dyDescent="0.35">
      <c r="A389" s="4" t="str">
        <f>IF(BD!B383="","",BD!B383)</f>
        <v/>
      </c>
      <c r="B389" s="3" t="str">
        <f>IF(BD!C383="","",BD!C383)</f>
        <v/>
      </c>
      <c r="C389" s="3" t="str">
        <f>IF(BD!D383="","",BD!D383)</f>
        <v/>
      </c>
      <c r="D389" s="3" t="str">
        <f>IF(BD!E383="","",BD!E383)</f>
        <v/>
      </c>
      <c r="E389" s="25"/>
      <c r="F389" s="25"/>
      <c r="G389" s="2" t="str">
        <f>IF(BD!F383="","",BD!F383)</f>
        <v/>
      </c>
      <c r="H389" s="2" t="str">
        <f>IF(BD!L383="","",BD!L383)</f>
        <v/>
      </c>
      <c r="I389" s="2" t="str">
        <f>IF(BD!K383="","",BD!K383)</f>
        <v/>
      </c>
    </row>
    <row r="390" spans="1:9" x14ac:dyDescent="0.35">
      <c r="A390" s="4" t="str">
        <f>IF(BD!B384="","",BD!B384)</f>
        <v/>
      </c>
      <c r="B390" s="3" t="str">
        <f>IF(BD!C384="","",BD!C384)</f>
        <v/>
      </c>
      <c r="C390" s="3" t="str">
        <f>IF(BD!D384="","",BD!D384)</f>
        <v/>
      </c>
      <c r="D390" s="3" t="str">
        <f>IF(BD!E384="","",BD!E384)</f>
        <v/>
      </c>
      <c r="E390" s="25"/>
      <c r="F390" s="25"/>
      <c r="G390" s="2" t="str">
        <f>IF(BD!F384="","",BD!F384)</f>
        <v/>
      </c>
      <c r="H390" s="2" t="str">
        <f>IF(BD!L384="","",BD!L384)</f>
        <v/>
      </c>
      <c r="I390" s="2" t="str">
        <f>IF(BD!K384="","",BD!K384)</f>
        <v/>
      </c>
    </row>
    <row r="391" spans="1:9" x14ac:dyDescent="0.35">
      <c r="A391" s="4" t="str">
        <f>IF(BD!B385="","",BD!B385)</f>
        <v/>
      </c>
      <c r="B391" s="3" t="str">
        <f>IF(BD!C385="","",BD!C385)</f>
        <v/>
      </c>
      <c r="C391" s="3" t="str">
        <f>IF(BD!D385="","",BD!D385)</f>
        <v/>
      </c>
      <c r="D391" s="3" t="str">
        <f>IF(BD!E385="","",BD!E385)</f>
        <v/>
      </c>
      <c r="E391" s="25"/>
      <c r="F391" s="25"/>
      <c r="G391" s="2" t="str">
        <f>IF(BD!F385="","",BD!F385)</f>
        <v/>
      </c>
      <c r="H391" s="2" t="str">
        <f>IF(BD!L385="","",BD!L385)</f>
        <v/>
      </c>
      <c r="I391" s="2" t="str">
        <f>IF(BD!K385="","",BD!K385)</f>
        <v/>
      </c>
    </row>
    <row r="392" spans="1:9" x14ac:dyDescent="0.35">
      <c r="A392" s="4" t="str">
        <f>IF(BD!B386="","",BD!B386)</f>
        <v/>
      </c>
      <c r="B392" s="3" t="str">
        <f>IF(BD!C386="","",BD!C386)</f>
        <v/>
      </c>
      <c r="C392" s="3" t="str">
        <f>IF(BD!D386="","",BD!D386)</f>
        <v/>
      </c>
      <c r="D392" s="3" t="str">
        <f>IF(BD!E386="","",BD!E386)</f>
        <v/>
      </c>
      <c r="E392" s="25"/>
      <c r="F392" s="25"/>
      <c r="G392" s="2" t="str">
        <f>IF(BD!F386="","",BD!F386)</f>
        <v/>
      </c>
      <c r="H392" s="2" t="str">
        <f>IF(BD!L386="","",BD!L386)</f>
        <v/>
      </c>
      <c r="I392" s="2" t="str">
        <f>IF(BD!K386="","",BD!K386)</f>
        <v/>
      </c>
    </row>
    <row r="393" spans="1:9" x14ac:dyDescent="0.35">
      <c r="A393" s="4" t="str">
        <f>IF(BD!B387="","",BD!B387)</f>
        <v/>
      </c>
      <c r="B393" s="3" t="str">
        <f>IF(BD!C387="","",BD!C387)</f>
        <v/>
      </c>
      <c r="C393" s="3" t="str">
        <f>IF(BD!D387="","",BD!D387)</f>
        <v/>
      </c>
      <c r="D393" s="3" t="str">
        <f>IF(BD!E387="","",BD!E387)</f>
        <v/>
      </c>
      <c r="E393" s="25"/>
      <c r="F393" s="25"/>
      <c r="G393" s="2" t="str">
        <f>IF(BD!F387="","",BD!F387)</f>
        <v/>
      </c>
      <c r="H393" s="2" t="str">
        <f>IF(BD!L387="","",BD!L387)</f>
        <v/>
      </c>
      <c r="I393" s="2" t="str">
        <f>IF(BD!K387="","",BD!K387)</f>
        <v/>
      </c>
    </row>
    <row r="394" spans="1:9" x14ac:dyDescent="0.35">
      <c r="A394" s="4" t="str">
        <f>IF(BD!B388="","",BD!B388)</f>
        <v/>
      </c>
      <c r="B394" s="3" t="str">
        <f>IF(BD!C388="","",BD!C388)</f>
        <v/>
      </c>
      <c r="C394" s="3" t="str">
        <f>IF(BD!D388="","",BD!D388)</f>
        <v/>
      </c>
      <c r="D394" s="3" t="str">
        <f>IF(BD!E388="","",BD!E388)</f>
        <v/>
      </c>
      <c r="E394" s="25"/>
      <c r="F394" s="25"/>
      <c r="G394" s="2" t="str">
        <f>IF(BD!F388="","",BD!F388)</f>
        <v/>
      </c>
      <c r="H394" s="2" t="str">
        <f>IF(BD!L388="","",BD!L388)</f>
        <v/>
      </c>
      <c r="I394" s="2" t="str">
        <f>IF(BD!K388="","",BD!K388)</f>
        <v/>
      </c>
    </row>
    <row r="395" spans="1:9" x14ac:dyDescent="0.35">
      <c r="A395" s="4" t="str">
        <f>IF(BD!B389="","",BD!B389)</f>
        <v/>
      </c>
      <c r="B395" s="3" t="str">
        <f>IF(BD!C389="","",BD!C389)</f>
        <v/>
      </c>
      <c r="C395" s="3" t="str">
        <f>IF(BD!D389="","",BD!D389)</f>
        <v/>
      </c>
      <c r="D395" s="3" t="str">
        <f>IF(BD!E389="","",BD!E389)</f>
        <v/>
      </c>
      <c r="E395" s="25"/>
      <c r="F395" s="25"/>
      <c r="G395" s="2" t="str">
        <f>IF(BD!F389="","",BD!F389)</f>
        <v/>
      </c>
      <c r="H395" s="2" t="str">
        <f>IF(BD!L389="","",BD!L389)</f>
        <v/>
      </c>
      <c r="I395" s="2" t="str">
        <f>IF(BD!K389="","",BD!K389)</f>
        <v/>
      </c>
    </row>
    <row r="396" spans="1:9" x14ac:dyDescent="0.35">
      <c r="A396" s="4" t="str">
        <f>IF(BD!B390="","",BD!B390)</f>
        <v/>
      </c>
      <c r="B396" s="3" t="str">
        <f>IF(BD!C390="","",BD!C390)</f>
        <v/>
      </c>
      <c r="C396" s="3" t="str">
        <f>IF(BD!D390="","",BD!D390)</f>
        <v/>
      </c>
      <c r="D396" s="3" t="str">
        <f>IF(BD!E390="","",BD!E390)</f>
        <v/>
      </c>
      <c r="E396" s="25"/>
      <c r="F396" s="25"/>
      <c r="G396" s="2" t="str">
        <f>IF(BD!F390="","",BD!F390)</f>
        <v/>
      </c>
      <c r="H396" s="2" t="str">
        <f>IF(BD!L390="","",BD!L390)</f>
        <v/>
      </c>
      <c r="I396" s="2" t="str">
        <f>IF(BD!K390="","",BD!K390)</f>
        <v/>
      </c>
    </row>
    <row r="397" spans="1:9" x14ac:dyDescent="0.35">
      <c r="A397" s="4" t="str">
        <f>IF(BD!B391="","",BD!B391)</f>
        <v/>
      </c>
      <c r="B397" s="3" t="str">
        <f>IF(BD!C391="","",BD!C391)</f>
        <v/>
      </c>
      <c r="C397" s="3" t="str">
        <f>IF(BD!D391="","",BD!D391)</f>
        <v/>
      </c>
      <c r="D397" s="3" t="str">
        <f>IF(BD!E391="","",BD!E391)</f>
        <v/>
      </c>
      <c r="E397" s="25"/>
      <c r="F397" s="25"/>
      <c r="G397" s="2" t="str">
        <f>IF(BD!F391="","",BD!F391)</f>
        <v/>
      </c>
      <c r="H397" s="2" t="str">
        <f>IF(BD!L391="","",BD!L391)</f>
        <v/>
      </c>
      <c r="I397" s="2" t="str">
        <f>IF(BD!K391="","",BD!K391)</f>
        <v/>
      </c>
    </row>
    <row r="398" spans="1:9" x14ac:dyDescent="0.35">
      <c r="A398" s="4" t="str">
        <f>IF(BD!B392="","",BD!B392)</f>
        <v/>
      </c>
      <c r="B398" s="3" t="str">
        <f>IF(BD!C392="","",BD!C392)</f>
        <v/>
      </c>
      <c r="C398" s="3" t="str">
        <f>IF(BD!D392="","",BD!D392)</f>
        <v/>
      </c>
      <c r="D398" s="3" t="str">
        <f>IF(BD!E392="","",BD!E392)</f>
        <v/>
      </c>
      <c r="E398" s="25"/>
      <c r="F398" s="25"/>
      <c r="G398" s="2" t="str">
        <f>IF(BD!F392="","",BD!F392)</f>
        <v/>
      </c>
      <c r="H398" s="2" t="str">
        <f>IF(BD!L392="","",BD!L392)</f>
        <v/>
      </c>
      <c r="I398" s="2" t="str">
        <f>IF(BD!K392="","",BD!K392)</f>
        <v/>
      </c>
    </row>
    <row r="399" spans="1:9" x14ac:dyDescent="0.35">
      <c r="A399" s="4" t="str">
        <f>IF(BD!B393="","",BD!B393)</f>
        <v/>
      </c>
      <c r="B399" s="3" t="str">
        <f>IF(BD!C393="","",BD!C393)</f>
        <v/>
      </c>
      <c r="C399" s="3" t="str">
        <f>IF(BD!D393="","",BD!D393)</f>
        <v/>
      </c>
      <c r="D399" s="3" t="str">
        <f>IF(BD!E393="","",BD!E393)</f>
        <v/>
      </c>
      <c r="E399" s="25"/>
      <c r="F399" s="25"/>
      <c r="G399" s="2" t="str">
        <f>IF(BD!F393="","",BD!F393)</f>
        <v/>
      </c>
      <c r="H399" s="2" t="str">
        <f>IF(BD!L393="","",BD!L393)</f>
        <v/>
      </c>
      <c r="I399" s="2" t="str">
        <f>IF(BD!K393="","",BD!K393)</f>
        <v/>
      </c>
    </row>
    <row r="400" spans="1:9" x14ac:dyDescent="0.35">
      <c r="A400" s="4" t="str">
        <f>IF(BD!B394="","",BD!B394)</f>
        <v/>
      </c>
      <c r="B400" s="3" t="str">
        <f>IF(BD!C394="","",BD!C394)</f>
        <v/>
      </c>
      <c r="C400" s="3" t="str">
        <f>IF(BD!D394="","",BD!D394)</f>
        <v/>
      </c>
      <c r="D400" s="3" t="str">
        <f>IF(BD!E394="","",BD!E394)</f>
        <v/>
      </c>
      <c r="E400" s="25"/>
      <c r="F400" s="25"/>
      <c r="G400" s="2" t="str">
        <f>IF(BD!F394="","",BD!F394)</f>
        <v/>
      </c>
      <c r="H400" s="2" t="str">
        <f>IF(BD!L394="","",BD!L394)</f>
        <v/>
      </c>
      <c r="I400" s="2" t="str">
        <f>IF(BD!K394="","",BD!K394)</f>
        <v/>
      </c>
    </row>
    <row r="401" spans="1:9" x14ac:dyDescent="0.35">
      <c r="A401" s="4" t="str">
        <f>IF(BD!B395="","",BD!B395)</f>
        <v/>
      </c>
      <c r="B401" s="3" t="str">
        <f>IF(BD!C395="","",BD!C395)</f>
        <v/>
      </c>
      <c r="C401" s="3" t="str">
        <f>IF(BD!D395="","",BD!D395)</f>
        <v/>
      </c>
      <c r="D401" s="3" t="str">
        <f>IF(BD!E395="","",BD!E395)</f>
        <v/>
      </c>
      <c r="E401" s="25"/>
      <c r="F401" s="25"/>
      <c r="G401" s="2" t="str">
        <f>IF(BD!F395="","",BD!F395)</f>
        <v/>
      </c>
      <c r="H401" s="2" t="str">
        <f>IF(BD!L395="","",BD!L395)</f>
        <v/>
      </c>
      <c r="I401" s="2" t="str">
        <f>IF(BD!K395="","",BD!K395)</f>
        <v/>
      </c>
    </row>
    <row r="402" spans="1:9" x14ac:dyDescent="0.35">
      <c r="A402" s="4" t="str">
        <f>IF(BD!B396="","",BD!B396)</f>
        <v/>
      </c>
      <c r="B402" s="3" t="str">
        <f>IF(BD!C396="","",BD!C396)</f>
        <v/>
      </c>
      <c r="C402" s="3" t="str">
        <f>IF(BD!D396="","",BD!D396)</f>
        <v/>
      </c>
      <c r="D402" s="3" t="str">
        <f>IF(BD!E396="","",BD!E396)</f>
        <v/>
      </c>
      <c r="E402" s="25"/>
      <c r="F402" s="25"/>
      <c r="G402" s="2" t="str">
        <f>IF(BD!F396="","",BD!F396)</f>
        <v/>
      </c>
      <c r="H402" s="2" t="str">
        <f>IF(BD!L396="","",BD!L396)</f>
        <v/>
      </c>
      <c r="I402" s="2" t="str">
        <f>IF(BD!K396="","",BD!K396)</f>
        <v/>
      </c>
    </row>
    <row r="403" spans="1:9" x14ac:dyDescent="0.35">
      <c r="A403" s="4" t="str">
        <f>IF(BD!B397="","",BD!B397)</f>
        <v/>
      </c>
      <c r="B403" s="3" t="str">
        <f>IF(BD!C397="","",BD!C397)</f>
        <v/>
      </c>
      <c r="C403" s="3" t="str">
        <f>IF(BD!D397="","",BD!D397)</f>
        <v/>
      </c>
      <c r="D403" s="3" t="str">
        <f>IF(BD!E397="","",BD!E397)</f>
        <v/>
      </c>
      <c r="E403" s="25"/>
      <c r="F403" s="25"/>
      <c r="G403" s="2" t="str">
        <f>IF(BD!F397="","",BD!F397)</f>
        <v/>
      </c>
      <c r="H403" s="2" t="str">
        <f>IF(BD!L397="","",BD!L397)</f>
        <v/>
      </c>
      <c r="I403" s="2" t="str">
        <f>IF(BD!K397="","",BD!K397)</f>
        <v/>
      </c>
    </row>
    <row r="404" spans="1:9" x14ac:dyDescent="0.35">
      <c r="A404" s="4" t="str">
        <f>IF(BD!B398="","",BD!B398)</f>
        <v/>
      </c>
      <c r="B404" s="3" t="str">
        <f>IF(BD!C398="","",BD!C398)</f>
        <v/>
      </c>
      <c r="C404" s="3" t="str">
        <f>IF(BD!D398="","",BD!D398)</f>
        <v/>
      </c>
      <c r="D404" s="3" t="str">
        <f>IF(BD!E398="","",BD!E398)</f>
        <v/>
      </c>
      <c r="E404" s="25"/>
      <c r="F404" s="25"/>
      <c r="G404" s="2" t="str">
        <f>IF(BD!F398="","",BD!F398)</f>
        <v/>
      </c>
      <c r="H404" s="2" t="str">
        <f>IF(BD!L398="","",BD!L398)</f>
        <v/>
      </c>
      <c r="I404" s="2" t="str">
        <f>IF(BD!K398="","",BD!K398)</f>
        <v/>
      </c>
    </row>
    <row r="405" spans="1:9" x14ac:dyDescent="0.35">
      <c r="A405" s="4" t="str">
        <f>IF(BD!B399="","",BD!B399)</f>
        <v/>
      </c>
      <c r="B405" s="3" t="str">
        <f>IF(BD!C399="","",BD!C399)</f>
        <v/>
      </c>
      <c r="C405" s="3" t="str">
        <f>IF(BD!D399="","",BD!D399)</f>
        <v/>
      </c>
      <c r="D405" s="3" t="str">
        <f>IF(BD!E399="","",BD!E399)</f>
        <v/>
      </c>
      <c r="E405" s="25"/>
      <c r="F405" s="25"/>
      <c r="G405" s="2" t="str">
        <f>IF(BD!F399="","",BD!F399)</f>
        <v/>
      </c>
      <c r="H405" s="2" t="str">
        <f>IF(BD!L399="","",BD!L399)</f>
        <v/>
      </c>
      <c r="I405" s="2" t="str">
        <f>IF(BD!K399="","",BD!K399)</f>
        <v/>
      </c>
    </row>
    <row r="406" spans="1:9" x14ac:dyDescent="0.35">
      <c r="A406" s="4" t="str">
        <f>IF(BD!B400="","",BD!B400)</f>
        <v/>
      </c>
      <c r="B406" s="3" t="str">
        <f>IF(BD!C400="","",BD!C400)</f>
        <v/>
      </c>
      <c r="C406" s="3" t="str">
        <f>IF(BD!D400="","",BD!D400)</f>
        <v/>
      </c>
      <c r="D406" s="3" t="str">
        <f>IF(BD!E400="","",BD!E400)</f>
        <v/>
      </c>
      <c r="E406" s="25"/>
      <c r="F406" s="25"/>
      <c r="G406" s="2" t="str">
        <f>IF(BD!F400="","",BD!F400)</f>
        <v/>
      </c>
      <c r="H406" s="2" t="str">
        <f>IF(BD!L400="","",BD!L400)</f>
        <v/>
      </c>
      <c r="I406" s="2" t="str">
        <f>IF(BD!K400="","",BD!K400)</f>
        <v/>
      </c>
    </row>
    <row r="407" spans="1:9" x14ac:dyDescent="0.35">
      <c r="A407" s="4" t="str">
        <f>IF(BD!B401="","",BD!B401)</f>
        <v/>
      </c>
      <c r="B407" s="3" t="str">
        <f>IF(BD!C401="","",BD!C401)</f>
        <v/>
      </c>
      <c r="C407" s="3" t="str">
        <f>IF(BD!D401="","",BD!D401)</f>
        <v/>
      </c>
      <c r="D407" s="3" t="str">
        <f>IF(BD!E401="","",BD!E401)</f>
        <v/>
      </c>
      <c r="E407" s="25"/>
      <c r="F407" s="25"/>
      <c r="G407" s="2" t="str">
        <f>IF(BD!F401="","",BD!F401)</f>
        <v/>
      </c>
      <c r="H407" s="2" t="str">
        <f>IF(BD!L401="","",BD!L401)</f>
        <v/>
      </c>
      <c r="I407" s="2" t="str">
        <f>IF(BD!K401="","",BD!K401)</f>
        <v/>
      </c>
    </row>
    <row r="408" spans="1:9" x14ac:dyDescent="0.35">
      <c r="A408" s="4" t="str">
        <f>IF(BD!B402="","",BD!B402)</f>
        <v/>
      </c>
      <c r="B408" s="3" t="str">
        <f>IF(BD!C402="","",BD!C402)</f>
        <v/>
      </c>
      <c r="C408" s="3" t="str">
        <f>IF(BD!D402="","",BD!D402)</f>
        <v/>
      </c>
      <c r="D408" s="3" t="str">
        <f>IF(BD!E402="","",BD!E402)</f>
        <v/>
      </c>
      <c r="E408" s="25"/>
      <c r="F408" s="25"/>
      <c r="G408" s="2" t="str">
        <f>IF(BD!F402="","",BD!F402)</f>
        <v/>
      </c>
      <c r="H408" s="2" t="str">
        <f>IF(BD!L402="","",BD!L402)</f>
        <v/>
      </c>
      <c r="I408" s="2" t="str">
        <f>IF(BD!K402="","",BD!K402)</f>
        <v/>
      </c>
    </row>
    <row r="409" spans="1:9" x14ac:dyDescent="0.35">
      <c r="A409" s="4" t="str">
        <f>IF(BD!B403="","",BD!B403)</f>
        <v/>
      </c>
      <c r="B409" s="3" t="str">
        <f>IF(BD!C403="","",BD!C403)</f>
        <v/>
      </c>
      <c r="C409" s="3" t="str">
        <f>IF(BD!D403="","",BD!D403)</f>
        <v/>
      </c>
      <c r="D409" s="3" t="str">
        <f>IF(BD!E403="","",BD!E403)</f>
        <v/>
      </c>
      <c r="E409" s="25"/>
      <c r="F409" s="25"/>
      <c r="G409" s="2" t="str">
        <f>IF(BD!F403="","",BD!F403)</f>
        <v/>
      </c>
      <c r="H409" s="2" t="str">
        <f>IF(BD!L403="","",BD!L403)</f>
        <v/>
      </c>
      <c r="I409" s="2" t="str">
        <f>IF(BD!K403="","",BD!K403)</f>
        <v/>
      </c>
    </row>
    <row r="410" spans="1:9" x14ac:dyDescent="0.35">
      <c r="A410" s="4" t="str">
        <f>IF(BD!B404="","",BD!B404)</f>
        <v/>
      </c>
      <c r="B410" s="3" t="str">
        <f>IF(BD!C404="","",BD!C404)</f>
        <v/>
      </c>
      <c r="C410" s="3" t="str">
        <f>IF(BD!D404="","",BD!D404)</f>
        <v/>
      </c>
      <c r="D410" s="3" t="str">
        <f>IF(BD!E404="","",BD!E404)</f>
        <v/>
      </c>
      <c r="E410" s="25"/>
      <c r="F410" s="25"/>
      <c r="G410" s="2" t="str">
        <f>IF(BD!F404="","",BD!F404)</f>
        <v/>
      </c>
      <c r="H410" s="2" t="str">
        <f>IF(BD!L404="","",BD!L404)</f>
        <v/>
      </c>
      <c r="I410" s="2" t="str">
        <f>IF(BD!K404="","",BD!K404)</f>
        <v/>
      </c>
    </row>
    <row r="411" spans="1:9" x14ac:dyDescent="0.35">
      <c r="A411" s="4" t="str">
        <f>IF(BD!B405="","",BD!B405)</f>
        <v/>
      </c>
      <c r="B411" s="3" t="str">
        <f>IF(BD!C405="","",BD!C405)</f>
        <v/>
      </c>
      <c r="C411" s="3" t="str">
        <f>IF(BD!D405="","",BD!D405)</f>
        <v/>
      </c>
      <c r="D411" s="3" t="str">
        <f>IF(BD!E405="","",BD!E405)</f>
        <v/>
      </c>
      <c r="E411" s="25"/>
      <c r="F411" s="25"/>
      <c r="G411" s="2" t="str">
        <f>IF(BD!F405="","",BD!F405)</f>
        <v/>
      </c>
      <c r="H411" s="2" t="str">
        <f>IF(BD!L405="","",BD!L405)</f>
        <v/>
      </c>
      <c r="I411" s="2" t="str">
        <f>IF(BD!K405="","",BD!K405)</f>
        <v/>
      </c>
    </row>
    <row r="412" spans="1:9" x14ac:dyDescent="0.35">
      <c r="A412" s="4" t="str">
        <f>IF(BD!B406="","",BD!B406)</f>
        <v/>
      </c>
      <c r="B412" s="3" t="str">
        <f>IF(BD!C406="","",BD!C406)</f>
        <v/>
      </c>
      <c r="C412" s="3" t="str">
        <f>IF(BD!D406="","",BD!D406)</f>
        <v/>
      </c>
      <c r="D412" s="3" t="str">
        <f>IF(BD!E406="","",BD!E406)</f>
        <v/>
      </c>
      <c r="E412" s="25"/>
      <c r="F412" s="25"/>
      <c r="G412" s="2" t="str">
        <f>IF(BD!F406="","",BD!F406)</f>
        <v/>
      </c>
      <c r="H412" s="2" t="str">
        <f>IF(BD!L406="","",BD!L406)</f>
        <v/>
      </c>
      <c r="I412" s="2" t="str">
        <f>IF(BD!K406="","",BD!K406)</f>
        <v/>
      </c>
    </row>
    <row r="413" spans="1:9" x14ac:dyDescent="0.35">
      <c r="A413" s="4" t="str">
        <f>IF(BD!B407="","",BD!B407)</f>
        <v/>
      </c>
      <c r="B413" s="3" t="str">
        <f>IF(BD!C407="","",BD!C407)</f>
        <v/>
      </c>
      <c r="C413" s="3" t="str">
        <f>IF(BD!D407="","",BD!D407)</f>
        <v/>
      </c>
      <c r="D413" s="3" t="str">
        <f>IF(BD!E407="","",BD!E407)</f>
        <v/>
      </c>
      <c r="E413" s="25"/>
      <c r="F413" s="25"/>
      <c r="G413" s="2" t="str">
        <f>IF(BD!F407="","",BD!F407)</f>
        <v/>
      </c>
      <c r="H413" s="2" t="str">
        <f>IF(BD!L407="","",BD!L407)</f>
        <v/>
      </c>
      <c r="I413" s="2" t="str">
        <f>IF(BD!K407="","",BD!K407)</f>
        <v/>
      </c>
    </row>
    <row r="414" spans="1:9" x14ac:dyDescent="0.35">
      <c r="A414" s="4" t="str">
        <f>IF(BD!B408="","",BD!B408)</f>
        <v/>
      </c>
      <c r="B414" s="3" t="str">
        <f>IF(BD!C408="","",BD!C408)</f>
        <v/>
      </c>
      <c r="C414" s="3" t="str">
        <f>IF(BD!D408="","",BD!D408)</f>
        <v/>
      </c>
      <c r="D414" s="3" t="str">
        <f>IF(BD!E408="","",BD!E408)</f>
        <v/>
      </c>
      <c r="E414" s="25"/>
      <c r="F414" s="25"/>
      <c r="G414" s="2" t="str">
        <f>IF(BD!F408="","",BD!F408)</f>
        <v/>
      </c>
      <c r="H414" s="2" t="str">
        <f>IF(BD!L408="","",BD!L408)</f>
        <v/>
      </c>
      <c r="I414" s="2" t="str">
        <f>IF(BD!K408="","",BD!K408)</f>
        <v/>
      </c>
    </row>
    <row r="415" spans="1:9" x14ac:dyDescent="0.35">
      <c r="A415" s="4" t="str">
        <f>IF(BD!B409="","",BD!B409)</f>
        <v/>
      </c>
      <c r="B415" s="3" t="str">
        <f>IF(BD!C409="","",BD!C409)</f>
        <v/>
      </c>
      <c r="C415" s="3" t="str">
        <f>IF(BD!D409="","",BD!D409)</f>
        <v/>
      </c>
      <c r="D415" s="3" t="str">
        <f>IF(BD!E409="","",BD!E409)</f>
        <v/>
      </c>
      <c r="E415" s="25"/>
      <c r="F415" s="25"/>
      <c r="G415" s="2" t="str">
        <f>IF(BD!F409="","",BD!F409)</f>
        <v/>
      </c>
      <c r="H415" s="2" t="str">
        <f>IF(BD!L409="","",BD!L409)</f>
        <v/>
      </c>
      <c r="I415" s="2" t="str">
        <f>IF(BD!K409="","",BD!K409)</f>
        <v/>
      </c>
    </row>
    <row r="416" spans="1:9" x14ac:dyDescent="0.35">
      <c r="A416" s="4" t="str">
        <f>IF(BD!B410="","",BD!B410)</f>
        <v/>
      </c>
      <c r="B416" s="3" t="str">
        <f>IF(BD!C410="","",BD!C410)</f>
        <v/>
      </c>
      <c r="C416" s="3" t="str">
        <f>IF(BD!D410="","",BD!D410)</f>
        <v/>
      </c>
      <c r="D416" s="3" t="str">
        <f>IF(BD!E410="","",BD!E410)</f>
        <v/>
      </c>
      <c r="E416" s="25"/>
      <c r="F416" s="25"/>
      <c r="G416" s="2" t="str">
        <f>IF(BD!F410="","",BD!F410)</f>
        <v/>
      </c>
      <c r="H416" s="2" t="str">
        <f>IF(BD!L410="","",BD!L410)</f>
        <v/>
      </c>
      <c r="I416" s="2" t="str">
        <f>IF(BD!K410="","",BD!K410)</f>
        <v/>
      </c>
    </row>
    <row r="417" spans="1:9" x14ac:dyDescent="0.35">
      <c r="A417" s="4" t="str">
        <f>IF(BD!B411="","",BD!B411)</f>
        <v/>
      </c>
      <c r="B417" s="3" t="str">
        <f>IF(BD!C411="","",BD!C411)</f>
        <v/>
      </c>
      <c r="C417" s="3" t="str">
        <f>IF(BD!D411="","",BD!D411)</f>
        <v/>
      </c>
      <c r="D417" s="3" t="str">
        <f>IF(BD!E411="","",BD!E411)</f>
        <v/>
      </c>
      <c r="E417" s="25"/>
      <c r="F417" s="25"/>
      <c r="G417" s="2" t="str">
        <f>IF(BD!F411="","",BD!F411)</f>
        <v/>
      </c>
      <c r="H417" s="2" t="str">
        <f>IF(BD!L411="","",BD!L411)</f>
        <v/>
      </c>
      <c r="I417" s="2" t="str">
        <f>IF(BD!K411="","",BD!K411)</f>
        <v/>
      </c>
    </row>
    <row r="418" spans="1:9" x14ac:dyDescent="0.35">
      <c r="A418" s="4" t="str">
        <f>IF(BD!B412="","",BD!B412)</f>
        <v/>
      </c>
      <c r="B418" s="3" t="str">
        <f>IF(BD!C412="","",BD!C412)</f>
        <v/>
      </c>
      <c r="C418" s="3" t="str">
        <f>IF(BD!D412="","",BD!D412)</f>
        <v/>
      </c>
      <c r="D418" s="3" t="str">
        <f>IF(BD!E412="","",BD!E412)</f>
        <v/>
      </c>
      <c r="E418" s="25"/>
      <c r="F418" s="25"/>
      <c r="G418" s="2" t="str">
        <f>IF(BD!F412="","",BD!F412)</f>
        <v/>
      </c>
      <c r="H418" s="2" t="str">
        <f>IF(BD!L412="","",BD!L412)</f>
        <v/>
      </c>
      <c r="I418" s="2" t="str">
        <f>IF(BD!K412="","",BD!K412)</f>
        <v/>
      </c>
    </row>
    <row r="419" spans="1:9" x14ac:dyDescent="0.35">
      <c r="A419" s="4" t="str">
        <f>IF(BD!B413="","",BD!B413)</f>
        <v/>
      </c>
      <c r="B419" s="3" t="str">
        <f>IF(BD!C413="","",BD!C413)</f>
        <v/>
      </c>
      <c r="C419" s="3" t="str">
        <f>IF(BD!D413="","",BD!D413)</f>
        <v/>
      </c>
      <c r="D419" s="3" t="str">
        <f>IF(BD!E413="","",BD!E413)</f>
        <v/>
      </c>
      <c r="E419" s="25"/>
      <c r="F419" s="25"/>
      <c r="G419" s="2" t="str">
        <f>IF(BD!F413="","",BD!F413)</f>
        <v/>
      </c>
      <c r="H419" s="2" t="str">
        <f>IF(BD!L413="","",BD!L413)</f>
        <v/>
      </c>
      <c r="I419" s="2" t="str">
        <f>IF(BD!K413="","",BD!K413)</f>
        <v/>
      </c>
    </row>
    <row r="420" spans="1:9" x14ac:dyDescent="0.35">
      <c r="A420" s="4" t="str">
        <f>IF(BD!B414="","",BD!B414)</f>
        <v/>
      </c>
      <c r="B420" s="3" t="str">
        <f>IF(BD!C414="","",BD!C414)</f>
        <v/>
      </c>
      <c r="C420" s="3" t="str">
        <f>IF(BD!D414="","",BD!D414)</f>
        <v/>
      </c>
      <c r="D420" s="3" t="str">
        <f>IF(BD!E414="","",BD!E414)</f>
        <v/>
      </c>
      <c r="E420" s="25"/>
      <c r="F420" s="25"/>
      <c r="G420" s="2" t="str">
        <f>IF(BD!F414="","",BD!F414)</f>
        <v/>
      </c>
      <c r="H420" s="2" t="str">
        <f>IF(BD!L414="","",BD!L414)</f>
        <v/>
      </c>
      <c r="I420" s="2" t="str">
        <f>IF(BD!K414="","",BD!K414)</f>
        <v/>
      </c>
    </row>
    <row r="421" spans="1:9" x14ac:dyDescent="0.35">
      <c r="A421" s="4" t="str">
        <f>IF(BD!B415="","",BD!B415)</f>
        <v/>
      </c>
      <c r="B421" s="3" t="str">
        <f>IF(BD!C415="","",BD!C415)</f>
        <v/>
      </c>
      <c r="C421" s="3" t="str">
        <f>IF(BD!D415="","",BD!D415)</f>
        <v/>
      </c>
      <c r="D421" s="3" t="str">
        <f>IF(BD!E415="","",BD!E415)</f>
        <v/>
      </c>
      <c r="E421" s="25"/>
      <c r="F421" s="25"/>
      <c r="G421" s="2" t="str">
        <f>IF(BD!F415="","",BD!F415)</f>
        <v/>
      </c>
      <c r="H421" s="2" t="str">
        <f>IF(BD!L415="","",BD!L415)</f>
        <v/>
      </c>
      <c r="I421" s="2" t="str">
        <f>IF(BD!K415="","",BD!K415)</f>
        <v/>
      </c>
    </row>
    <row r="422" spans="1:9" x14ac:dyDescent="0.35">
      <c r="A422" s="4" t="str">
        <f>IF(BD!B416="","",BD!B416)</f>
        <v/>
      </c>
      <c r="B422" s="3" t="str">
        <f>IF(BD!C416="","",BD!C416)</f>
        <v/>
      </c>
      <c r="C422" s="3" t="str">
        <f>IF(BD!D416="","",BD!D416)</f>
        <v/>
      </c>
      <c r="D422" s="3" t="str">
        <f>IF(BD!E416="","",BD!E416)</f>
        <v/>
      </c>
      <c r="E422" s="25"/>
      <c r="F422" s="25"/>
      <c r="G422" s="2" t="str">
        <f>IF(BD!F416="","",BD!F416)</f>
        <v/>
      </c>
      <c r="H422" s="2" t="str">
        <f>IF(BD!L416="","",BD!L416)</f>
        <v/>
      </c>
      <c r="I422" s="2" t="str">
        <f>IF(BD!K416="","",BD!K416)</f>
        <v/>
      </c>
    </row>
    <row r="423" spans="1:9" x14ac:dyDescent="0.35">
      <c r="A423" s="4" t="str">
        <f>IF(BD!B417="","",BD!B417)</f>
        <v/>
      </c>
      <c r="B423" s="3" t="str">
        <f>IF(BD!C417="","",BD!C417)</f>
        <v/>
      </c>
      <c r="C423" s="3" t="str">
        <f>IF(BD!D417="","",BD!D417)</f>
        <v/>
      </c>
      <c r="D423" s="3" t="str">
        <f>IF(BD!E417="","",BD!E417)</f>
        <v/>
      </c>
      <c r="E423" s="25"/>
      <c r="F423" s="25"/>
      <c r="G423" s="2" t="str">
        <f>IF(BD!F417="","",BD!F417)</f>
        <v/>
      </c>
      <c r="H423" s="2" t="str">
        <f>IF(BD!L417="","",BD!L417)</f>
        <v/>
      </c>
      <c r="I423" s="2" t="str">
        <f>IF(BD!K417="","",BD!K417)</f>
        <v/>
      </c>
    </row>
    <row r="424" spans="1:9" x14ac:dyDescent="0.35">
      <c r="A424" s="4" t="str">
        <f>IF(BD!B418="","",BD!B418)</f>
        <v/>
      </c>
      <c r="B424" s="3" t="str">
        <f>IF(BD!C418="","",BD!C418)</f>
        <v/>
      </c>
      <c r="C424" s="3" t="str">
        <f>IF(BD!D418="","",BD!D418)</f>
        <v/>
      </c>
      <c r="D424" s="3" t="str">
        <f>IF(BD!E418="","",BD!E418)</f>
        <v/>
      </c>
      <c r="E424" s="25"/>
      <c r="F424" s="25"/>
      <c r="G424" s="2" t="str">
        <f>IF(BD!F418="","",BD!F418)</f>
        <v/>
      </c>
      <c r="H424" s="2" t="str">
        <f>IF(BD!L418="","",BD!L418)</f>
        <v/>
      </c>
      <c r="I424" s="2" t="str">
        <f>IF(BD!K418="","",BD!K418)</f>
        <v/>
      </c>
    </row>
    <row r="425" spans="1:9" x14ac:dyDescent="0.35">
      <c r="A425" s="4" t="str">
        <f>IF(BD!B419="","",BD!B419)</f>
        <v/>
      </c>
      <c r="B425" s="3" t="str">
        <f>IF(BD!C419="","",BD!C419)</f>
        <v/>
      </c>
      <c r="C425" s="3" t="str">
        <f>IF(BD!D419="","",BD!D419)</f>
        <v/>
      </c>
      <c r="D425" s="3" t="str">
        <f>IF(BD!E419="","",BD!E419)</f>
        <v/>
      </c>
      <c r="E425" s="25"/>
      <c r="F425" s="25"/>
      <c r="G425" s="2" t="str">
        <f>IF(BD!F419="","",BD!F419)</f>
        <v/>
      </c>
      <c r="H425" s="2" t="str">
        <f>IF(BD!L419="","",BD!L419)</f>
        <v/>
      </c>
      <c r="I425" s="2" t="str">
        <f>IF(BD!K419="","",BD!K419)</f>
        <v/>
      </c>
    </row>
    <row r="426" spans="1:9" x14ac:dyDescent="0.35">
      <c r="A426" s="4" t="str">
        <f>IF(BD!B420="","",BD!B420)</f>
        <v/>
      </c>
      <c r="B426" s="3" t="str">
        <f>IF(BD!C420="","",BD!C420)</f>
        <v/>
      </c>
      <c r="C426" s="3" t="str">
        <f>IF(BD!D420="","",BD!D420)</f>
        <v/>
      </c>
      <c r="D426" s="3" t="str">
        <f>IF(BD!E420="","",BD!E420)</f>
        <v/>
      </c>
      <c r="E426" s="25"/>
      <c r="F426" s="25"/>
      <c r="G426" s="2" t="str">
        <f>IF(BD!F420="","",BD!F420)</f>
        <v/>
      </c>
      <c r="H426" s="2" t="str">
        <f>IF(BD!L420="","",BD!L420)</f>
        <v/>
      </c>
      <c r="I426" s="2" t="str">
        <f>IF(BD!K420="","",BD!K420)</f>
        <v/>
      </c>
    </row>
    <row r="427" spans="1:9" x14ac:dyDescent="0.35">
      <c r="A427" s="4" t="str">
        <f>IF(BD!B421="","",BD!B421)</f>
        <v/>
      </c>
      <c r="B427" s="3" t="str">
        <f>IF(BD!C421="","",BD!C421)</f>
        <v/>
      </c>
      <c r="C427" s="3" t="str">
        <f>IF(BD!D421="","",BD!D421)</f>
        <v/>
      </c>
      <c r="D427" s="3" t="str">
        <f>IF(BD!E421="","",BD!E421)</f>
        <v/>
      </c>
      <c r="E427" s="25"/>
      <c r="F427" s="25"/>
      <c r="G427" s="2" t="str">
        <f>IF(BD!F421="","",BD!F421)</f>
        <v/>
      </c>
      <c r="H427" s="2" t="str">
        <f>IF(BD!L421="","",BD!L421)</f>
        <v/>
      </c>
      <c r="I427" s="2" t="str">
        <f>IF(BD!K421="","",BD!K421)</f>
        <v/>
      </c>
    </row>
    <row r="428" spans="1:9" x14ac:dyDescent="0.35">
      <c r="A428" s="4" t="str">
        <f>IF(BD!B422="","",BD!B422)</f>
        <v/>
      </c>
      <c r="B428" s="3" t="str">
        <f>IF(BD!C422="","",BD!C422)</f>
        <v/>
      </c>
      <c r="C428" s="3" t="str">
        <f>IF(BD!D422="","",BD!D422)</f>
        <v/>
      </c>
      <c r="D428" s="3" t="str">
        <f>IF(BD!E422="","",BD!E422)</f>
        <v/>
      </c>
      <c r="E428" s="25"/>
      <c r="F428" s="25"/>
      <c r="G428" s="2" t="str">
        <f>IF(BD!F422="","",BD!F422)</f>
        <v/>
      </c>
      <c r="H428" s="2" t="str">
        <f>IF(BD!L422="","",BD!L422)</f>
        <v/>
      </c>
      <c r="I428" s="2" t="str">
        <f>IF(BD!K422="","",BD!K422)</f>
        <v/>
      </c>
    </row>
    <row r="429" spans="1:9" x14ac:dyDescent="0.35">
      <c r="A429" s="4" t="str">
        <f>IF(BD!B423="","",BD!B423)</f>
        <v/>
      </c>
      <c r="B429" s="3" t="str">
        <f>IF(BD!C423="","",BD!C423)</f>
        <v/>
      </c>
      <c r="C429" s="3" t="str">
        <f>IF(BD!D423="","",BD!D423)</f>
        <v/>
      </c>
      <c r="D429" s="3" t="str">
        <f>IF(BD!E423="","",BD!E423)</f>
        <v/>
      </c>
      <c r="E429" s="25"/>
      <c r="F429" s="25"/>
      <c r="G429" s="2" t="str">
        <f>IF(BD!F423="","",BD!F423)</f>
        <v/>
      </c>
      <c r="H429" s="2" t="str">
        <f>IF(BD!L423="","",BD!L423)</f>
        <v/>
      </c>
      <c r="I429" s="2" t="str">
        <f>IF(BD!K423="","",BD!K423)</f>
        <v/>
      </c>
    </row>
    <row r="430" spans="1:9" x14ac:dyDescent="0.35">
      <c r="A430" s="4" t="str">
        <f>IF(BD!B424="","",BD!B424)</f>
        <v/>
      </c>
      <c r="B430" s="3" t="str">
        <f>IF(BD!C424="","",BD!C424)</f>
        <v/>
      </c>
      <c r="C430" s="3" t="str">
        <f>IF(BD!D424="","",BD!D424)</f>
        <v/>
      </c>
      <c r="D430" s="3" t="str">
        <f>IF(BD!E424="","",BD!E424)</f>
        <v/>
      </c>
      <c r="E430" s="25"/>
      <c r="F430" s="25"/>
      <c r="G430" s="2" t="str">
        <f>IF(BD!F424="","",BD!F424)</f>
        <v/>
      </c>
      <c r="H430" s="2" t="str">
        <f>IF(BD!L424="","",BD!L424)</f>
        <v/>
      </c>
      <c r="I430" s="2" t="str">
        <f>IF(BD!K424="","",BD!K424)</f>
        <v/>
      </c>
    </row>
    <row r="431" spans="1:9" x14ac:dyDescent="0.35">
      <c r="A431" s="4" t="str">
        <f>IF(BD!B425="","",BD!B425)</f>
        <v/>
      </c>
      <c r="B431" s="3" t="str">
        <f>IF(BD!C425="","",BD!C425)</f>
        <v/>
      </c>
      <c r="C431" s="3" t="str">
        <f>IF(BD!D425="","",BD!D425)</f>
        <v/>
      </c>
      <c r="D431" s="3" t="str">
        <f>IF(BD!E425="","",BD!E425)</f>
        <v/>
      </c>
      <c r="E431" s="25"/>
      <c r="F431" s="25"/>
      <c r="G431" s="2" t="str">
        <f>IF(BD!F425="","",BD!F425)</f>
        <v/>
      </c>
      <c r="H431" s="2" t="str">
        <f>IF(BD!L425="","",BD!L425)</f>
        <v/>
      </c>
      <c r="I431" s="2" t="str">
        <f>IF(BD!K425="","",BD!K425)</f>
        <v/>
      </c>
    </row>
    <row r="432" spans="1:9" x14ac:dyDescent="0.35">
      <c r="A432" s="4" t="str">
        <f>IF(BD!B426="","",BD!B426)</f>
        <v/>
      </c>
      <c r="B432" s="3" t="str">
        <f>IF(BD!C426="","",BD!C426)</f>
        <v/>
      </c>
      <c r="C432" s="3" t="str">
        <f>IF(BD!D426="","",BD!D426)</f>
        <v/>
      </c>
      <c r="D432" s="3" t="str">
        <f>IF(BD!E426="","",BD!E426)</f>
        <v/>
      </c>
      <c r="E432" s="25"/>
      <c r="F432" s="25"/>
      <c r="G432" s="2" t="str">
        <f>IF(BD!F426="","",BD!F426)</f>
        <v/>
      </c>
      <c r="H432" s="2" t="str">
        <f>IF(BD!L426="","",BD!L426)</f>
        <v/>
      </c>
      <c r="I432" s="2" t="str">
        <f>IF(BD!K426="","",BD!K426)</f>
        <v/>
      </c>
    </row>
    <row r="433" spans="1:9" x14ac:dyDescent="0.35">
      <c r="A433" s="4" t="str">
        <f>IF(BD!B427="","",BD!B427)</f>
        <v/>
      </c>
      <c r="B433" s="3" t="str">
        <f>IF(BD!C427="","",BD!C427)</f>
        <v/>
      </c>
      <c r="C433" s="3" t="str">
        <f>IF(BD!D427="","",BD!D427)</f>
        <v/>
      </c>
      <c r="D433" s="3" t="str">
        <f>IF(BD!E427="","",BD!E427)</f>
        <v/>
      </c>
      <c r="E433" s="25"/>
      <c r="F433" s="25"/>
      <c r="G433" s="2" t="str">
        <f>IF(BD!F427="","",BD!F427)</f>
        <v/>
      </c>
      <c r="H433" s="2" t="str">
        <f>IF(BD!L427="","",BD!L427)</f>
        <v/>
      </c>
      <c r="I433" s="2" t="str">
        <f>IF(BD!K427="","",BD!K427)</f>
        <v/>
      </c>
    </row>
    <row r="434" spans="1:9" x14ac:dyDescent="0.35">
      <c r="A434" s="4" t="str">
        <f>IF(BD!B428="","",BD!B428)</f>
        <v/>
      </c>
      <c r="B434" s="3" t="str">
        <f>IF(BD!C428="","",BD!C428)</f>
        <v/>
      </c>
      <c r="C434" s="3" t="str">
        <f>IF(BD!D428="","",BD!D428)</f>
        <v/>
      </c>
      <c r="D434" s="3" t="str">
        <f>IF(BD!E428="","",BD!E428)</f>
        <v/>
      </c>
      <c r="E434" s="25"/>
      <c r="F434" s="25"/>
      <c r="G434" s="2" t="str">
        <f>IF(BD!F428="","",BD!F428)</f>
        <v/>
      </c>
      <c r="H434" s="2" t="str">
        <f>IF(BD!L428="","",BD!L428)</f>
        <v/>
      </c>
      <c r="I434" s="2" t="str">
        <f>IF(BD!K428="","",BD!K428)</f>
        <v/>
      </c>
    </row>
    <row r="435" spans="1:9" x14ac:dyDescent="0.35">
      <c r="A435" s="4" t="str">
        <f>IF(BD!B429="","",BD!B429)</f>
        <v/>
      </c>
      <c r="B435" s="3" t="str">
        <f>IF(BD!C429="","",BD!C429)</f>
        <v/>
      </c>
      <c r="C435" s="3" t="str">
        <f>IF(BD!D429="","",BD!D429)</f>
        <v/>
      </c>
      <c r="D435" s="3" t="str">
        <f>IF(BD!E429="","",BD!E429)</f>
        <v/>
      </c>
      <c r="E435" s="25"/>
      <c r="F435" s="25"/>
      <c r="G435" s="2" t="str">
        <f>IF(BD!F429="","",BD!F429)</f>
        <v/>
      </c>
      <c r="H435" s="2" t="str">
        <f>IF(BD!L429="","",BD!L429)</f>
        <v/>
      </c>
      <c r="I435" s="2" t="str">
        <f>IF(BD!K429="","",BD!K429)</f>
        <v/>
      </c>
    </row>
    <row r="436" spans="1:9" x14ac:dyDescent="0.35">
      <c r="A436" s="4" t="str">
        <f>IF(BD!B430="","",BD!B430)</f>
        <v/>
      </c>
      <c r="B436" s="3" t="str">
        <f>IF(BD!C430="","",BD!C430)</f>
        <v/>
      </c>
      <c r="C436" s="3" t="str">
        <f>IF(BD!D430="","",BD!D430)</f>
        <v/>
      </c>
      <c r="D436" s="3" t="str">
        <f>IF(BD!E430="","",BD!E430)</f>
        <v/>
      </c>
      <c r="E436" s="25"/>
      <c r="F436" s="25"/>
      <c r="G436" s="2" t="str">
        <f>IF(BD!F430="","",BD!F430)</f>
        <v/>
      </c>
      <c r="H436" s="2" t="str">
        <f>IF(BD!L430="","",BD!L430)</f>
        <v/>
      </c>
      <c r="I436" s="2" t="str">
        <f>IF(BD!K430="","",BD!K430)</f>
        <v/>
      </c>
    </row>
    <row r="437" spans="1:9" x14ac:dyDescent="0.35">
      <c r="A437" s="4" t="str">
        <f>IF(BD!B431="","",BD!B431)</f>
        <v/>
      </c>
      <c r="B437" s="3" t="str">
        <f>IF(BD!C431="","",BD!C431)</f>
        <v/>
      </c>
      <c r="C437" s="3" t="str">
        <f>IF(BD!D431="","",BD!D431)</f>
        <v/>
      </c>
      <c r="D437" s="3" t="str">
        <f>IF(BD!E431="","",BD!E431)</f>
        <v/>
      </c>
      <c r="E437" s="25"/>
      <c r="F437" s="25"/>
      <c r="G437" s="2" t="str">
        <f>IF(BD!F431="","",BD!F431)</f>
        <v/>
      </c>
      <c r="H437" s="2" t="str">
        <f>IF(BD!L431="","",BD!L431)</f>
        <v/>
      </c>
      <c r="I437" s="2" t="str">
        <f>IF(BD!K431="","",BD!K431)</f>
        <v/>
      </c>
    </row>
    <row r="438" spans="1:9" x14ac:dyDescent="0.35">
      <c r="A438" s="4" t="str">
        <f>IF(BD!B432="","",BD!B432)</f>
        <v/>
      </c>
      <c r="B438" s="3" t="str">
        <f>IF(BD!C432="","",BD!C432)</f>
        <v/>
      </c>
      <c r="C438" s="3" t="str">
        <f>IF(BD!D432="","",BD!D432)</f>
        <v/>
      </c>
      <c r="D438" s="3" t="str">
        <f>IF(BD!E432="","",BD!E432)</f>
        <v/>
      </c>
      <c r="E438" s="25"/>
      <c r="F438" s="25"/>
      <c r="G438" s="2" t="str">
        <f>IF(BD!F432="","",BD!F432)</f>
        <v/>
      </c>
      <c r="H438" s="2" t="str">
        <f>IF(BD!L432="","",BD!L432)</f>
        <v/>
      </c>
      <c r="I438" s="2" t="str">
        <f>IF(BD!K432="","",BD!K432)</f>
        <v/>
      </c>
    </row>
    <row r="439" spans="1:9" x14ac:dyDescent="0.35">
      <c r="A439" s="4" t="str">
        <f>IF(BD!B433="","",BD!B433)</f>
        <v/>
      </c>
      <c r="B439" s="3" t="str">
        <f>IF(BD!C433="","",BD!C433)</f>
        <v/>
      </c>
      <c r="C439" s="3" t="str">
        <f>IF(BD!D433="","",BD!D433)</f>
        <v/>
      </c>
      <c r="D439" s="3" t="str">
        <f>IF(BD!E433="","",BD!E433)</f>
        <v/>
      </c>
      <c r="E439" s="25"/>
      <c r="F439" s="25"/>
      <c r="G439" s="2" t="str">
        <f>IF(BD!F433="","",BD!F433)</f>
        <v/>
      </c>
      <c r="H439" s="2" t="str">
        <f>IF(BD!L433="","",BD!L433)</f>
        <v/>
      </c>
      <c r="I439" s="2" t="str">
        <f>IF(BD!K433="","",BD!K433)</f>
        <v/>
      </c>
    </row>
    <row r="440" spans="1:9" x14ac:dyDescent="0.35">
      <c r="A440" s="4" t="str">
        <f>IF(BD!B434="","",BD!B434)</f>
        <v/>
      </c>
      <c r="B440" s="3" t="str">
        <f>IF(BD!C434="","",BD!C434)</f>
        <v/>
      </c>
      <c r="C440" s="3" t="str">
        <f>IF(BD!D434="","",BD!D434)</f>
        <v/>
      </c>
      <c r="D440" s="3" t="str">
        <f>IF(BD!E434="","",BD!E434)</f>
        <v/>
      </c>
      <c r="E440" s="25"/>
      <c r="F440" s="25"/>
      <c r="G440" s="2" t="str">
        <f>IF(BD!F434="","",BD!F434)</f>
        <v/>
      </c>
      <c r="H440" s="2" t="str">
        <f>IF(BD!L434="","",BD!L434)</f>
        <v/>
      </c>
      <c r="I440" s="2" t="str">
        <f>IF(BD!K434="","",BD!K434)</f>
        <v/>
      </c>
    </row>
    <row r="441" spans="1:9" x14ac:dyDescent="0.35">
      <c r="A441" s="4" t="str">
        <f>IF(BD!B435="","",BD!B435)</f>
        <v/>
      </c>
      <c r="B441" s="3" t="str">
        <f>IF(BD!C435="","",BD!C435)</f>
        <v/>
      </c>
      <c r="C441" s="3" t="str">
        <f>IF(BD!D435="","",BD!D435)</f>
        <v/>
      </c>
      <c r="D441" s="3" t="str">
        <f>IF(BD!E435="","",BD!E435)</f>
        <v/>
      </c>
      <c r="E441" s="25"/>
      <c r="F441" s="25"/>
      <c r="G441" s="2" t="str">
        <f>IF(BD!F435="","",BD!F435)</f>
        <v/>
      </c>
      <c r="H441" s="2" t="str">
        <f>IF(BD!L435="","",BD!L435)</f>
        <v/>
      </c>
      <c r="I441" s="2" t="str">
        <f>IF(BD!K435="","",BD!K435)</f>
        <v/>
      </c>
    </row>
    <row r="442" spans="1:9" x14ac:dyDescent="0.35">
      <c r="A442" s="4" t="str">
        <f>IF(BD!B436="","",BD!B436)</f>
        <v/>
      </c>
      <c r="B442" s="3" t="str">
        <f>IF(BD!C436="","",BD!C436)</f>
        <v/>
      </c>
      <c r="C442" s="3" t="str">
        <f>IF(BD!D436="","",BD!D436)</f>
        <v/>
      </c>
      <c r="D442" s="3" t="str">
        <f>IF(BD!E436="","",BD!E436)</f>
        <v/>
      </c>
      <c r="E442" s="25"/>
      <c r="F442" s="25"/>
      <c r="G442" s="2" t="str">
        <f>IF(BD!F436="","",BD!F436)</f>
        <v/>
      </c>
      <c r="H442" s="2" t="str">
        <f>IF(BD!L436="","",BD!L436)</f>
        <v/>
      </c>
      <c r="I442" s="2" t="str">
        <f>IF(BD!K436="","",BD!K436)</f>
        <v/>
      </c>
    </row>
    <row r="443" spans="1:9" x14ac:dyDescent="0.35">
      <c r="A443" s="4" t="str">
        <f>IF(BD!B437="","",BD!B437)</f>
        <v/>
      </c>
      <c r="B443" s="3" t="str">
        <f>IF(BD!C437="","",BD!C437)</f>
        <v/>
      </c>
      <c r="C443" s="3" t="str">
        <f>IF(BD!D437="","",BD!D437)</f>
        <v/>
      </c>
      <c r="D443" s="3" t="str">
        <f>IF(BD!E437="","",BD!E437)</f>
        <v/>
      </c>
      <c r="E443" s="25"/>
      <c r="F443" s="25"/>
      <c r="G443" s="2" t="str">
        <f>IF(BD!F437="","",BD!F437)</f>
        <v/>
      </c>
      <c r="H443" s="2" t="str">
        <f>IF(BD!L437="","",BD!L437)</f>
        <v/>
      </c>
      <c r="I443" s="2" t="str">
        <f>IF(BD!K437="","",BD!K437)</f>
        <v/>
      </c>
    </row>
    <row r="444" spans="1:9" x14ac:dyDescent="0.35">
      <c r="A444" s="4" t="str">
        <f>IF(BD!B438="","",BD!B438)</f>
        <v/>
      </c>
      <c r="B444" s="3" t="str">
        <f>IF(BD!C438="","",BD!C438)</f>
        <v/>
      </c>
      <c r="C444" s="3" t="str">
        <f>IF(BD!D438="","",BD!D438)</f>
        <v/>
      </c>
      <c r="D444" s="3" t="str">
        <f>IF(BD!E438="","",BD!E438)</f>
        <v/>
      </c>
      <c r="E444" s="25"/>
      <c r="F444" s="25"/>
      <c r="G444" s="2" t="str">
        <f>IF(BD!F438="","",BD!F438)</f>
        <v/>
      </c>
      <c r="H444" s="2" t="str">
        <f>IF(BD!L438="","",BD!L438)</f>
        <v/>
      </c>
      <c r="I444" s="2" t="str">
        <f>IF(BD!K438="","",BD!K438)</f>
        <v/>
      </c>
    </row>
    <row r="445" spans="1:9" x14ac:dyDescent="0.35">
      <c r="A445" s="4" t="str">
        <f>IF(BD!B439="","",BD!B439)</f>
        <v/>
      </c>
      <c r="B445" s="3" t="str">
        <f>IF(BD!C439="","",BD!C439)</f>
        <v/>
      </c>
      <c r="C445" s="3" t="str">
        <f>IF(BD!D439="","",BD!D439)</f>
        <v/>
      </c>
      <c r="D445" s="3" t="str">
        <f>IF(BD!E439="","",BD!E439)</f>
        <v/>
      </c>
      <c r="E445" s="25"/>
      <c r="F445" s="25"/>
      <c r="G445" s="2" t="str">
        <f>IF(BD!F439="","",BD!F439)</f>
        <v/>
      </c>
      <c r="H445" s="2" t="str">
        <f>IF(BD!L439="","",BD!L439)</f>
        <v/>
      </c>
      <c r="I445" s="2" t="str">
        <f>IF(BD!K439="","",BD!K439)</f>
        <v/>
      </c>
    </row>
    <row r="446" spans="1:9" x14ac:dyDescent="0.35">
      <c r="A446" s="4" t="str">
        <f>IF(BD!B440="","",BD!B440)</f>
        <v/>
      </c>
      <c r="B446" s="3" t="str">
        <f>IF(BD!C440="","",BD!C440)</f>
        <v/>
      </c>
      <c r="C446" s="3" t="str">
        <f>IF(BD!D440="","",BD!D440)</f>
        <v/>
      </c>
      <c r="D446" s="3" t="str">
        <f>IF(BD!E440="","",BD!E440)</f>
        <v/>
      </c>
      <c r="E446" s="25"/>
      <c r="F446" s="25"/>
      <c r="G446" s="2" t="str">
        <f>IF(BD!F440="","",BD!F440)</f>
        <v/>
      </c>
      <c r="H446" s="2" t="str">
        <f>IF(BD!L440="","",BD!L440)</f>
        <v/>
      </c>
      <c r="I446" s="2" t="str">
        <f>IF(BD!K440="","",BD!K440)</f>
        <v/>
      </c>
    </row>
    <row r="447" spans="1:9" x14ac:dyDescent="0.35">
      <c r="A447" s="4" t="str">
        <f>IF(BD!B441="","",BD!B441)</f>
        <v/>
      </c>
      <c r="B447" s="3" t="str">
        <f>IF(BD!C441="","",BD!C441)</f>
        <v/>
      </c>
      <c r="C447" s="3" t="str">
        <f>IF(BD!D441="","",BD!D441)</f>
        <v/>
      </c>
      <c r="D447" s="3" t="str">
        <f>IF(BD!E441="","",BD!E441)</f>
        <v/>
      </c>
      <c r="E447" s="25"/>
      <c r="F447" s="25"/>
      <c r="G447" s="2" t="str">
        <f>IF(BD!F441="","",BD!F441)</f>
        <v/>
      </c>
      <c r="H447" s="2" t="str">
        <f>IF(BD!L441="","",BD!L441)</f>
        <v/>
      </c>
      <c r="I447" s="2" t="str">
        <f>IF(BD!K441="","",BD!K441)</f>
        <v/>
      </c>
    </row>
    <row r="448" spans="1:9" x14ac:dyDescent="0.35">
      <c r="A448" s="4" t="str">
        <f>IF(BD!B442="","",BD!B442)</f>
        <v/>
      </c>
      <c r="B448" s="3" t="str">
        <f>IF(BD!C442="","",BD!C442)</f>
        <v/>
      </c>
      <c r="C448" s="3" t="str">
        <f>IF(BD!D442="","",BD!D442)</f>
        <v/>
      </c>
      <c r="D448" s="3" t="str">
        <f>IF(BD!E442="","",BD!E442)</f>
        <v/>
      </c>
      <c r="E448" s="25"/>
      <c r="F448" s="25"/>
      <c r="G448" s="2" t="str">
        <f>IF(BD!F442="","",BD!F442)</f>
        <v/>
      </c>
      <c r="H448" s="2" t="str">
        <f>IF(BD!L442="","",BD!L442)</f>
        <v/>
      </c>
      <c r="I448" s="2" t="str">
        <f>IF(BD!K442="","",BD!K442)</f>
        <v/>
      </c>
    </row>
    <row r="449" spans="1:9" x14ac:dyDescent="0.35">
      <c r="A449" s="4" t="str">
        <f>IF(BD!B443="","",BD!B443)</f>
        <v/>
      </c>
      <c r="B449" s="3" t="str">
        <f>IF(BD!C443="","",BD!C443)</f>
        <v/>
      </c>
      <c r="C449" s="3" t="str">
        <f>IF(BD!D443="","",BD!D443)</f>
        <v/>
      </c>
      <c r="D449" s="3" t="str">
        <f>IF(BD!E443="","",BD!E443)</f>
        <v/>
      </c>
      <c r="E449" s="25"/>
      <c r="F449" s="25"/>
      <c r="G449" s="2" t="str">
        <f>IF(BD!F443="","",BD!F443)</f>
        <v/>
      </c>
      <c r="H449" s="2" t="str">
        <f>IF(BD!L443="","",BD!L443)</f>
        <v/>
      </c>
      <c r="I449" s="2" t="str">
        <f>IF(BD!K443="","",BD!K443)</f>
        <v/>
      </c>
    </row>
    <row r="450" spans="1:9" x14ac:dyDescent="0.35">
      <c r="A450" s="4" t="str">
        <f>IF(BD!B444="","",BD!B444)</f>
        <v/>
      </c>
      <c r="B450" s="3" t="str">
        <f>IF(BD!C444="","",BD!C444)</f>
        <v/>
      </c>
      <c r="C450" s="3" t="str">
        <f>IF(BD!D444="","",BD!D444)</f>
        <v/>
      </c>
      <c r="D450" s="3" t="str">
        <f>IF(BD!E444="","",BD!E444)</f>
        <v/>
      </c>
      <c r="E450" s="25"/>
      <c r="F450" s="25"/>
      <c r="G450" s="2" t="str">
        <f>IF(BD!F444="","",BD!F444)</f>
        <v/>
      </c>
      <c r="H450" s="2" t="str">
        <f>IF(BD!L444="","",BD!L444)</f>
        <v/>
      </c>
      <c r="I450" s="2" t="str">
        <f>IF(BD!K444="","",BD!K444)</f>
        <v/>
      </c>
    </row>
    <row r="451" spans="1:9" x14ac:dyDescent="0.35">
      <c r="A451" s="4" t="str">
        <f>IF(BD!B445="","",BD!B445)</f>
        <v/>
      </c>
      <c r="B451" s="3" t="str">
        <f>IF(BD!C445="","",BD!C445)</f>
        <v/>
      </c>
      <c r="C451" s="3" t="str">
        <f>IF(BD!D445="","",BD!D445)</f>
        <v/>
      </c>
      <c r="D451" s="3" t="str">
        <f>IF(BD!E445="","",BD!E445)</f>
        <v/>
      </c>
      <c r="E451" s="25"/>
      <c r="F451" s="25"/>
      <c r="G451" s="2" t="str">
        <f>IF(BD!F445="","",BD!F445)</f>
        <v/>
      </c>
      <c r="H451" s="2" t="str">
        <f>IF(BD!L445="","",BD!L445)</f>
        <v/>
      </c>
      <c r="I451" s="2" t="str">
        <f>IF(BD!K445="","",BD!K445)</f>
        <v/>
      </c>
    </row>
    <row r="452" spans="1:9" x14ac:dyDescent="0.35">
      <c r="A452" s="4" t="str">
        <f>IF(BD!B446="","",BD!B446)</f>
        <v/>
      </c>
      <c r="B452" s="3" t="str">
        <f>IF(BD!C446="","",BD!C446)</f>
        <v/>
      </c>
      <c r="C452" s="3" t="str">
        <f>IF(BD!D446="","",BD!D446)</f>
        <v/>
      </c>
      <c r="D452" s="3" t="str">
        <f>IF(BD!E446="","",BD!E446)</f>
        <v/>
      </c>
      <c r="E452" s="25"/>
      <c r="F452" s="25"/>
      <c r="G452" s="2" t="str">
        <f>IF(BD!F446="","",BD!F446)</f>
        <v/>
      </c>
      <c r="H452" s="2" t="str">
        <f>IF(BD!L446="","",BD!L446)</f>
        <v/>
      </c>
      <c r="I452" s="2" t="str">
        <f>IF(BD!K446="","",BD!K446)</f>
        <v/>
      </c>
    </row>
    <row r="453" spans="1:9" x14ac:dyDescent="0.35">
      <c r="A453" s="4" t="str">
        <f>IF(BD!B447="","",BD!B447)</f>
        <v/>
      </c>
      <c r="B453" s="3" t="str">
        <f>IF(BD!C447="","",BD!C447)</f>
        <v/>
      </c>
      <c r="C453" s="3" t="str">
        <f>IF(BD!D447="","",BD!D447)</f>
        <v/>
      </c>
      <c r="D453" s="3" t="str">
        <f>IF(BD!E447="","",BD!E447)</f>
        <v/>
      </c>
      <c r="E453" s="25"/>
      <c r="F453" s="25"/>
      <c r="G453" s="2" t="str">
        <f>IF(BD!F447="","",BD!F447)</f>
        <v/>
      </c>
      <c r="H453" s="2" t="str">
        <f>IF(BD!L447="","",BD!L447)</f>
        <v/>
      </c>
      <c r="I453" s="2" t="str">
        <f>IF(BD!K447="","",BD!K447)</f>
        <v/>
      </c>
    </row>
    <row r="454" spans="1:9" x14ac:dyDescent="0.35">
      <c r="A454" s="4" t="str">
        <f>IF(BD!B448="","",BD!B448)</f>
        <v/>
      </c>
      <c r="B454" s="3" t="str">
        <f>IF(BD!C448="","",BD!C448)</f>
        <v/>
      </c>
      <c r="C454" s="3" t="str">
        <f>IF(BD!D448="","",BD!D448)</f>
        <v/>
      </c>
      <c r="D454" s="3" t="str">
        <f>IF(BD!E448="","",BD!E448)</f>
        <v/>
      </c>
      <c r="E454" s="25"/>
      <c r="F454" s="25"/>
      <c r="G454" s="2" t="str">
        <f>IF(BD!F448="","",BD!F448)</f>
        <v/>
      </c>
      <c r="H454" s="2" t="str">
        <f>IF(BD!L448="","",BD!L448)</f>
        <v/>
      </c>
      <c r="I454" s="2" t="str">
        <f>IF(BD!K448="","",BD!K448)</f>
        <v/>
      </c>
    </row>
    <row r="455" spans="1:9" x14ac:dyDescent="0.35">
      <c r="A455" s="4" t="str">
        <f>IF(BD!B449="","",BD!B449)</f>
        <v/>
      </c>
      <c r="B455" s="3" t="str">
        <f>IF(BD!C449="","",BD!C449)</f>
        <v/>
      </c>
      <c r="C455" s="3" t="str">
        <f>IF(BD!D449="","",BD!D449)</f>
        <v/>
      </c>
      <c r="D455" s="3" t="str">
        <f>IF(BD!E449="","",BD!E449)</f>
        <v/>
      </c>
      <c r="E455" s="25"/>
      <c r="F455" s="25"/>
      <c r="G455" s="2" t="str">
        <f>IF(BD!F449="","",BD!F449)</f>
        <v/>
      </c>
      <c r="H455" s="2" t="str">
        <f>IF(BD!L449="","",BD!L449)</f>
        <v/>
      </c>
      <c r="I455" s="2" t="str">
        <f>IF(BD!K449="","",BD!K449)</f>
        <v/>
      </c>
    </row>
    <row r="456" spans="1:9" x14ac:dyDescent="0.35">
      <c r="A456" s="4" t="str">
        <f>IF(BD!B450="","",BD!B450)</f>
        <v/>
      </c>
      <c r="B456" s="3" t="str">
        <f>IF(BD!C450="","",BD!C450)</f>
        <v/>
      </c>
      <c r="C456" s="3" t="str">
        <f>IF(BD!D450="","",BD!D450)</f>
        <v/>
      </c>
      <c r="D456" s="3" t="str">
        <f>IF(BD!E450="","",BD!E450)</f>
        <v/>
      </c>
      <c r="E456" s="25"/>
      <c r="F456" s="25"/>
      <c r="G456" s="2" t="str">
        <f>IF(BD!F450="","",BD!F450)</f>
        <v/>
      </c>
      <c r="H456" s="2" t="str">
        <f>IF(BD!L450="","",BD!L450)</f>
        <v/>
      </c>
      <c r="I456" s="2" t="str">
        <f>IF(BD!K450="","",BD!K450)</f>
        <v/>
      </c>
    </row>
    <row r="457" spans="1:9" x14ac:dyDescent="0.35">
      <c r="A457" s="4" t="str">
        <f>IF(BD!B451="","",BD!B451)</f>
        <v/>
      </c>
      <c r="B457" s="3" t="str">
        <f>IF(BD!C451="","",BD!C451)</f>
        <v/>
      </c>
      <c r="C457" s="3" t="str">
        <f>IF(BD!D451="","",BD!D451)</f>
        <v/>
      </c>
      <c r="D457" s="3" t="str">
        <f>IF(BD!E451="","",BD!E451)</f>
        <v/>
      </c>
      <c r="E457" s="25"/>
      <c r="F457" s="25"/>
      <c r="G457" s="2" t="str">
        <f>IF(BD!F451="","",BD!F451)</f>
        <v/>
      </c>
      <c r="H457" s="2" t="str">
        <f>IF(BD!L451="","",BD!L451)</f>
        <v/>
      </c>
      <c r="I457" s="2" t="str">
        <f>IF(BD!K451="","",BD!K451)</f>
        <v/>
      </c>
    </row>
    <row r="458" spans="1:9" x14ac:dyDescent="0.35">
      <c r="A458" s="4" t="str">
        <f>IF(BD!B452="","",BD!B452)</f>
        <v/>
      </c>
      <c r="B458" s="3" t="str">
        <f>IF(BD!C452="","",BD!C452)</f>
        <v/>
      </c>
      <c r="C458" s="3" t="str">
        <f>IF(BD!D452="","",BD!D452)</f>
        <v/>
      </c>
      <c r="D458" s="3" t="str">
        <f>IF(BD!E452="","",BD!E452)</f>
        <v/>
      </c>
      <c r="E458" s="25"/>
      <c r="F458" s="25"/>
      <c r="G458" s="2" t="str">
        <f>IF(BD!F452="","",BD!F452)</f>
        <v/>
      </c>
      <c r="H458" s="2" t="str">
        <f>IF(BD!L452="","",BD!L452)</f>
        <v/>
      </c>
      <c r="I458" s="2" t="str">
        <f>IF(BD!K452="","",BD!K452)</f>
        <v/>
      </c>
    </row>
    <row r="459" spans="1:9" x14ac:dyDescent="0.35">
      <c r="A459" s="4" t="str">
        <f>IF(BD!B453="","",BD!B453)</f>
        <v/>
      </c>
      <c r="B459" s="3" t="str">
        <f>IF(BD!C453="","",BD!C453)</f>
        <v/>
      </c>
      <c r="C459" s="3" t="str">
        <f>IF(BD!D453="","",BD!D453)</f>
        <v/>
      </c>
      <c r="D459" s="3" t="str">
        <f>IF(BD!E453="","",BD!E453)</f>
        <v/>
      </c>
      <c r="E459" s="25"/>
      <c r="F459" s="25"/>
      <c r="G459" s="2" t="str">
        <f>IF(BD!F453="","",BD!F453)</f>
        <v/>
      </c>
      <c r="H459" s="2" t="str">
        <f>IF(BD!L453="","",BD!L453)</f>
        <v/>
      </c>
      <c r="I459" s="2" t="str">
        <f>IF(BD!K453="","",BD!K453)</f>
        <v/>
      </c>
    </row>
    <row r="460" spans="1:9" x14ac:dyDescent="0.35">
      <c r="A460" s="4" t="str">
        <f>IF(BD!B454="","",BD!B454)</f>
        <v/>
      </c>
      <c r="B460" s="3" t="str">
        <f>IF(BD!C454="","",BD!C454)</f>
        <v/>
      </c>
      <c r="C460" s="3" t="str">
        <f>IF(BD!D454="","",BD!D454)</f>
        <v/>
      </c>
      <c r="D460" s="3" t="str">
        <f>IF(BD!E454="","",BD!E454)</f>
        <v/>
      </c>
      <c r="E460" s="25"/>
      <c r="F460" s="25"/>
      <c r="G460" s="2" t="str">
        <f>IF(BD!F454="","",BD!F454)</f>
        <v/>
      </c>
      <c r="H460" s="2" t="str">
        <f>IF(BD!L454="","",BD!L454)</f>
        <v/>
      </c>
      <c r="I460" s="2" t="str">
        <f>IF(BD!K454="","",BD!K454)</f>
        <v/>
      </c>
    </row>
    <row r="461" spans="1:9" x14ac:dyDescent="0.35">
      <c r="A461" s="4" t="str">
        <f>IF(BD!B455="","",BD!B455)</f>
        <v/>
      </c>
      <c r="B461" s="3" t="str">
        <f>IF(BD!C455="","",BD!C455)</f>
        <v/>
      </c>
      <c r="C461" s="3" t="str">
        <f>IF(BD!D455="","",BD!D455)</f>
        <v/>
      </c>
      <c r="D461" s="3" t="str">
        <f>IF(BD!E455="","",BD!E455)</f>
        <v/>
      </c>
      <c r="E461" s="25"/>
      <c r="F461" s="25"/>
      <c r="G461" s="2" t="str">
        <f>IF(BD!F455="","",BD!F455)</f>
        <v/>
      </c>
      <c r="H461" s="2" t="str">
        <f>IF(BD!L455="","",BD!L455)</f>
        <v/>
      </c>
      <c r="I461" s="2" t="str">
        <f>IF(BD!K455="","",BD!K455)</f>
        <v/>
      </c>
    </row>
    <row r="462" spans="1:9" x14ac:dyDescent="0.35">
      <c r="A462" s="4" t="str">
        <f>IF(BD!B456="","",BD!B456)</f>
        <v/>
      </c>
      <c r="B462" s="3" t="str">
        <f>IF(BD!C456="","",BD!C456)</f>
        <v/>
      </c>
      <c r="C462" s="3" t="str">
        <f>IF(BD!D456="","",BD!D456)</f>
        <v/>
      </c>
      <c r="D462" s="3" t="str">
        <f>IF(BD!E456="","",BD!E456)</f>
        <v/>
      </c>
      <c r="E462" s="25"/>
      <c r="F462" s="25"/>
      <c r="G462" s="2" t="str">
        <f>IF(BD!F456="","",BD!F456)</f>
        <v/>
      </c>
      <c r="H462" s="2" t="str">
        <f>IF(BD!L456="","",BD!L456)</f>
        <v/>
      </c>
      <c r="I462" s="2" t="str">
        <f>IF(BD!K456="","",BD!K456)</f>
        <v/>
      </c>
    </row>
    <row r="463" spans="1:9" x14ac:dyDescent="0.35">
      <c r="A463" s="4" t="str">
        <f>IF(BD!B457="","",BD!B457)</f>
        <v/>
      </c>
      <c r="B463" s="3" t="str">
        <f>IF(BD!C457="","",BD!C457)</f>
        <v/>
      </c>
      <c r="C463" s="3" t="str">
        <f>IF(BD!D457="","",BD!D457)</f>
        <v/>
      </c>
      <c r="D463" s="3" t="str">
        <f>IF(BD!E457="","",BD!E457)</f>
        <v/>
      </c>
      <c r="E463" s="25"/>
      <c r="F463" s="25"/>
      <c r="G463" s="2" t="str">
        <f>IF(BD!F457="","",BD!F457)</f>
        <v/>
      </c>
      <c r="H463" s="2" t="str">
        <f>IF(BD!L457="","",BD!L457)</f>
        <v/>
      </c>
      <c r="I463" s="2" t="str">
        <f>IF(BD!K457="","",BD!K457)</f>
        <v/>
      </c>
    </row>
    <row r="464" spans="1:9" x14ac:dyDescent="0.35">
      <c r="A464" s="4" t="str">
        <f>IF(BD!B458="","",BD!B458)</f>
        <v/>
      </c>
      <c r="B464" s="3" t="str">
        <f>IF(BD!C458="","",BD!C458)</f>
        <v/>
      </c>
      <c r="C464" s="3" t="str">
        <f>IF(BD!D458="","",BD!D458)</f>
        <v/>
      </c>
      <c r="D464" s="3" t="str">
        <f>IF(BD!E458="","",BD!E458)</f>
        <v/>
      </c>
      <c r="E464" s="25"/>
      <c r="F464" s="25"/>
      <c r="G464" s="2" t="str">
        <f>IF(BD!F458="","",BD!F458)</f>
        <v/>
      </c>
      <c r="H464" s="2" t="str">
        <f>IF(BD!L458="","",BD!L458)</f>
        <v/>
      </c>
      <c r="I464" s="2" t="str">
        <f>IF(BD!K458="","",BD!K458)</f>
        <v/>
      </c>
    </row>
    <row r="465" spans="1:9" x14ac:dyDescent="0.35">
      <c r="A465" s="4" t="str">
        <f>IF(BD!B459="","",BD!B459)</f>
        <v/>
      </c>
      <c r="B465" s="3" t="str">
        <f>IF(BD!C459="","",BD!C459)</f>
        <v/>
      </c>
      <c r="C465" s="3" t="str">
        <f>IF(BD!D459="","",BD!D459)</f>
        <v/>
      </c>
      <c r="D465" s="3" t="str">
        <f>IF(BD!E459="","",BD!E459)</f>
        <v/>
      </c>
      <c r="E465" s="25"/>
      <c r="F465" s="25"/>
      <c r="G465" s="2" t="str">
        <f>IF(BD!F459="","",BD!F459)</f>
        <v/>
      </c>
      <c r="H465" s="2" t="str">
        <f>IF(BD!L459="","",BD!L459)</f>
        <v/>
      </c>
      <c r="I465" s="2" t="str">
        <f>IF(BD!K459="","",BD!K459)</f>
        <v/>
      </c>
    </row>
    <row r="466" spans="1:9" x14ac:dyDescent="0.35">
      <c r="A466" s="4" t="str">
        <f>IF(BD!B460="","",BD!B460)</f>
        <v/>
      </c>
      <c r="B466" s="3" t="str">
        <f>IF(BD!C460="","",BD!C460)</f>
        <v/>
      </c>
      <c r="C466" s="3" t="str">
        <f>IF(BD!D460="","",BD!D460)</f>
        <v/>
      </c>
      <c r="D466" s="3" t="str">
        <f>IF(BD!E460="","",BD!E460)</f>
        <v/>
      </c>
      <c r="E466" s="25"/>
      <c r="F466" s="25"/>
      <c r="G466" s="2" t="str">
        <f>IF(BD!F460="","",BD!F460)</f>
        <v/>
      </c>
      <c r="H466" s="2" t="str">
        <f>IF(BD!L460="","",BD!L460)</f>
        <v/>
      </c>
      <c r="I466" s="2" t="str">
        <f>IF(BD!K460="","",BD!K460)</f>
        <v/>
      </c>
    </row>
    <row r="467" spans="1:9" x14ac:dyDescent="0.35">
      <c r="A467" s="4" t="str">
        <f>IF(BD!B461="","",BD!B461)</f>
        <v/>
      </c>
      <c r="B467" s="3" t="str">
        <f>IF(BD!C461="","",BD!C461)</f>
        <v/>
      </c>
      <c r="C467" s="3" t="str">
        <f>IF(BD!D461="","",BD!D461)</f>
        <v/>
      </c>
      <c r="D467" s="3" t="str">
        <f>IF(BD!E461="","",BD!E461)</f>
        <v/>
      </c>
      <c r="E467" s="25"/>
      <c r="F467" s="25"/>
      <c r="G467" s="2" t="str">
        <f>IF(BD!F461="","",BD!F461)</f>
        <v/>
      </c>
      <c r="H467" s="2" t="str">
        <f>IF(BD!L461="","",BD!L461)</f>
        <v/>
      </c>
      <c r="I467" s="2" t="str">
        <f>IF(BD!K461="","",BD!K461)</f>
        <v/>
      </c>
    </row>
    <row r="468" spans="1:9" x14ac:dyDescent="0.35">
      <c r="A468" s="4" t="str">
        <f>IF(BD!B462="","",BD!B462)</f>
        <v/>
      </c>
      <c r="B468" s="3" t="str">
        <f>IF(BD!C462="","",BD!C462)</f>
        <v/>
      </c>
      <c r="C468" s="3" t="str">
        <f>IF(BD!D462="","",BD!D462)</f>
        <v/>
      </c>
      <c r="D468" s="3" t="str">
        <f>IF(BD!E462="","",BD!E462)</f>
        <v/>
      </c>
      <c r="E468" s="25"/>
      <c r="F468" s="25"/>
      <c r="G468" s="2" t="str">
        <f>IF(BD!F462="","",BD!F462)</f>
        <v/>
      </c>
      <c r="H468" s="2" t="str">
        <f>IF(BD!L462="","",BD!L462)</f>
        <v/>
      </c>
      <c r="I468" s="2" t="str">
        <f>IF(BD!K462="","",BD!K462)</f>
        <v/>
      </c>
    </row>
    <row r="469" spans="1:9" x14ac:dyDescent="0.35">
      <c r="A469" s="4" t="str">
        <f>IF(BD!B463="","",BD!B463)</f>
        <v/>
      </c>
      <c r="B469" s="3" t="str">
        <f>IF(BD!C463="","",BD!C463)</f>
        <v/>
      </c>
      <c r="C469" s="3" t="str">
        <f>IF(BD!D463="","",BD!D463)</f>
        <v/>
      </c>
      <c r="D469" s="3" t="str">
        <f>IF(BD!E463="","",BD!E463)</f>
        <v/>
      </c>
      <c r="E469" s="25"/>
      <c r="F469" s="25"/>
      <c r="G469" s="2" t="str">
        <f>IF(BD!F463="","",BD!F463)</f>
        <v/>
      </c>
      <c r="H469" s="2" t="str">
        <f>IF(BD!L463="","",BD!L463)</f>
        <v/>
      </c>
      <c r="I469" s="2" t="str">
        <f>IF(BD!K463="","",BD!K463)</f>
        <v/>
      </c>
    </row>
    <row r="470" spans="1:9" x14ac:dyDescent="0.35">
      <c r="A470" s="4" t="str">
        <f>IF(BD!B464="","",BD!B464)</f>
        <v/>
      </c>
      <c r="B470" s="3" t="str">
        <f>IF(BD!C464="","",BD!C464)</f>
        <v/>
      </c>
      <c r="C470" s="3" t="str">
        <f>IF(BD!D464="","",BD!D464)</f>
        <v/>
      </c>
      <c r="D470" s="3" t="str">
        <f>IF(BD!E464="","",BD!E464)</f>
        <v/>
      </c>
      <c r="E470" s="25"/>
      <c r="F470" s="25"/>
      <c r="G470" s="2" t="str">
        <f>IF(BD!F464="","",BD!F464)</f>
        <v/>
      </c>
      <c r="H470" s="2" t="str">
        <f>IF(BD!L464="","",BD!L464)</f>
        <v/>
      </c>
      <c r="I470" s="2" t="str">
        <f>IF(BD!K464="","",BD!K464)</f>
        <v/>
      </c>
    </row>
    <row r="471" spans="1:9" x14ac:dyDescent="0.35">
      <c r="A471" s="4" t="str">
        <f>IF(BD!B465="","",BD!B465)</f>
        <v/>
      </c>
      <c r="B471" s="3" t="str">
        <f>IF(BD!C465="","",BD!C465)</f>
        <v/>
      </c>
      <c r="C471" s="3" t="str">
        <f>IF(BD!D465="","",BD!D465)</f>
        <v/>
      </c>
      <c r="D471" s="3" t="str">
        <f>IF(BD!E465="","",BD!E465)</f>
        <v/>
      </c>
      <c r="E471" s="25"/>
      <c r="F471" s="25"/>
      <c r="G471" s="2" t="str">
        <f>IF(BD!F465="","",BD!F465)</f>
        <v/>
      </c>
      <c r="H471" s="2" t="str">
        <f>IF(BD!L465="","",BD!L465)</f>
        <v/>
      </c>
      <c r="I471" s="2" t="str">
        <f>IF(BD!K465="","",BD!K465)</f>
        <v/>
      </c>
    </row>
    <row r="472" spans="1:9" x14ac:dyDescent="0.35">
      <c r="A472" s="4" t="str">
        <f>IF(BD!B466="","",BD!B466)</f>
        <v/>
      </c>
      <c r="B472" s="3" t="str">
        <f>IF(BD!C466="","",BD!C466)</f>
        <v/>
      </c>
      <c r="C472" s="3" t="str">
        <f>IF(BD!D466="","",BD!D466)</f>
        <v/>
      </c>
      <c r="D472" s="3" t="str">
        <f>IF(BD!E466="","",BD!E466)</f>
        <v/>
      </c>
      <c r="E472" s="25"/>
      <c r="F472" s="25"/>
      <c r="G472" s="2" t="str">
        <f>IF(BD!F466="","",BD!F466)</f>
        <v/>
      </c>
      <c r="H472" s="2" t="str">
        <f>IF(BD!L466="","",BD!L466)</f>
        <v/>
      </c>
      <c r="I472" s="2" t="str">
        <f>IF(BD!K466="","",BD!K466)</f>
        <v/>
      </c>
    </row>
    <row r="473" spans="1:9" x14ac:dyDescent="0.35">
      <c r="A473" s="4" t="str">
        <f>IF(BD!B467="","",BD!B467)</f>
        <v/>
      </c>
      <c r="B473" s="3" t="str">
        <f>IF(BD!C467="","",BD!C467)</f>
        <v/>
      </c>
      <c r="C473" s="3" t="str">
        <f>IF(BD!D467="","",BD!D467)</f>
        <v/>
      </c>
      <c r="D473" s="3" t="str">
        <f>IF(BD!E467="","",BD!E467)</f>
        <v/>
      </c>
      <c r="E473" s="25"/>
      <c r="F473" s="25"/>
      <c r="G473" s="2" t="str">
        <f>IF(BD!F467="","",BD!F467)</f>
        <v/>
      </c>
      <c r="H473" s="2" t="str">
        <f>IF(BD!L467="","",BD!L467)</f>
        <v/>
      </c>
      <c r="I473" s="2" t="str">
        <f>IF(BD!K467="","",BD!K467)</f>
        <v/>
      </c>
    </row>
    <row r="474" spans="1:9" x14ac:dyDescent="0.35">
      <c r="A474" s="4" t="str">
        <f>IF(BD!B468="","",BD!B468)</f>
        <v/>
      </c>
      <c r="B474" s="3" t="str">
        <f>IF(BD!C468="","",BD!C468)</f>
        <v/>
      </c>
      <c r="C474" s="3" t="str">
        <f>IF(BD!D468="","",BD!D468)</f>
        <v/>
      </c>
      <c r="D474" s="3" t="str">
        <f>IF(BD!E468="","",BD!E468)</f>
        <v/>
      </c>
      <c r="E474" s="25"/>
      <c r="F474" s="25"/>
      <c r="G474" s="2" t="str">
        <f>IF(BD!F468="","",BD!F468)</f>
        <v/>
      </c>
      <c r="H474" s="2" t="str">
        <f>IF(BD!L468="","",BD!L468)</f>
        <v/>
      </c>
      <c r="I474" s="2" t="str">
        <f>IF(BD!K468="","",BD!K468)</f>
        <v/>
      </c>
    </row>
    <row r="475" spans="1:9" x14ac:dyDescent="0.35">
      <c r="A475" s="4" t="str">
        <f>IF(BD!B469="","",BD!B469)</f>
        <v/>
      </c>
      <c r="B475" s="3" t="str">
        <f>IF(BD!C469="","",BD!C469)</f>
        <v/>
      </c>
      <c r="C475" s="3" t="str">
        <f>IF(BD!D469="","",BD!D469)</f>
        <v/>
      </c>
      <c r="D475" s="3" t="str">
        <f>IF(BD!E469="","",BD!E469)</f>
        <v/>
      </c>
      <c r="E475" s="25"/>
      <c r="F475" s="25"/>
      <c r="G475" s="2" t="str">
        <f>IF(BD!F469="","",BD!F469)</f>
        <v/>
      </c>
      <c r="H475" s="2" t="str">
        <f>IF(BD!L469="","",BD!L469)</f>
        <v/>
      </c>
      <c r="I475" s="2" t="str">
        <f>IF(BD!K469="","",BD!K469)</f>
        <v/>
      </c>
    </row>
    <row r="476" spans="1:9" x14ac:dyDescent="0.35">
      <c r="A476" s="4" t="str">
        <f>IF(BD!B470="","",BD!B470)</f>
        <v/>
      </c>
      <c r="B476" s="3" t="str">
        <f>IF(BD!C470="","",BD!C470)</f>
        <v/>
      </c>
      <c r="C476" s="3" t="str">
        <f>IF(BD!D470="","",BD!D470)</f>
        <v/>
      </c>
      <c r="D476" s="3" t="str">
        <f>IF(BD!E470="","",BD!E470)</f>
        <v/>
      </c>
      <c r="E476" s="25"/>
      <c r="F476" s="25"/>
      <c r="G476" s="2" t="str">
        <f>IF(BD!F470="","",BD!F470)</f>
        <v/>
      </c>
      <c r="H476" s="2" t="str">
        <f>IF(BD!L470="","",BD!L470)</f>
        <v/>
      </c>
      <c r="I476" s="2" t="str">
        <f>IF(BD!K470="","",BD!K470)</f>
        <v/>
      </c>
    </row>
    <row r="477" spans="1:9" x14ac:dyDescent="0.35">
      <c r="A477" s="4" t="str">
        <f>IF(BD!B471="","",BD!B471)</f>
        <v/>
      </c>
      <c r="B477" s="3" t="str">
        <f>IF(BD!C471="","",BD!C471)</f>
        <v/>
      </c>
      <c r="C477" s="3" t="str">
        <f>IF(BD!D471="","",BD!D471)</f>
        <v/>
      </c>
      <c r="D477" s="3" t="str">
        <f>IF(BD!E471="","",BD!E471)</f>
        <v/>
      </c>
      <c r="E477" s="25"/>
      <c r="F477" s="25"/>
      <c r="G477" s="2" t="str">
        <f>IF(BD!F471="","",BD!F471)</f>
        <v/>
      </c>
      <c r="H477" s="2" t="str">
        <f>IF(BD!L471="","",BD!L471)</f>
        <v/>
      </c>
      <c r="I477" s="2" t="str">
        <f>IF(BD!K471="","",BD!K471)</f>
        <v/>
      </c>
    </row>
    <row r="478" spans="1:9" x14ac:dyDescent="0.35">
      <c r="A478" s="4" t="str">
        <f>IF(BD!B472="","",BD!B472)</f>
        <v/>
      </c>
      <c r="B478" s="3" t="str">
        <f>IF(BD!C472="","",BD!C472)</f>
        <v/>
      </c>
      <c r="C478" s="3" t="str">
        <f>IF(BD!D472="","",BD!D472)</f>
        <v/>
      </c>
      <c r="D478" s="3" t="str">
        <f>IF(BD!E472="","",BD!E472)</f>
        <v/>
      </c>
      <c r="E478" s="25"/>
      <c r="F478" s="25"/>
      <c r="G478" s="2" t="str">
        <f>IF(BD!F472="","",BD!F472)</f>
        <v/>
      </c>
      <c r="H478" s="2" t="str">
        <f>IF(BD!L472="","",BD!L472)</f>
        <v/>
      </c>
      <c r="I478" s="2" t="str">
        <f>IF(BD!K472="","",BD!K472)</f>
        <v/>
      </c>
    </row>
    <row r="479" spans="1:9" x14ac:dyDescent="0.35">
      <c r="A479" s="4" t="str">
        <f>IF(BD!B473="","",BD!B473)</f>
        <v/>
      </c>
      <c r="B479" s="3" t="str">
        <f>IF(BD!C473="","",BD!C473)</f>
        <v/>
      </c>
      <c r="C479" s="3" t="str">
        <f>IF(BD!D473="","",BD!D473)</f>
        <v/>
      </c>
      <c r="D479" s="3" t="str">
        <f>IF(BD!E473="","",BD!E473)</f>
        <v/>
      </c>
      <c r="E479" s="25"/>
      <c r="F479" s="25"/>
      <c r="G479" s="2" t="str">
        <f>IF(BD!F473="","",BD!F473)</f>
        <v/>
      </c>
      <c r="H479" s="2" t="str">
        <f>IF(BD!L473="","",BD!L473)</f>
        <v/>
      </c>
      <c r="I479" s="2" t="str">
        <f>IF(BD!K473="","",BD!K473)</f>
        <v/>
      </c>
    </row>
    <row r="480" spans="1:9" x14ac:dyDescent="0.35">
      <c r="A480" s="4" t="str">
        <f>IF(BD!B474="","",BD!B474)</f>
        <v/>
      </c>
      <c r="B480" s="3" t="str">
        <f>IF(BD!C474="","",BD!C474)</f>
        <v/>
      </c>
      <c r="C480" s="3" t="str">
        <f>IF(BD!D474="","",BD!D474)</f>
        <v/>
      </c>
      <c r="D480" s="3" t="str">
        <f>IF(BD!E474="","",BD!E474)</f>
        <v/>
      </c>
      <c r="E480" s="25"/>
      <c r="F480" s="25"/>
      <c r="G480" s="2" t="str">
        <f>IF(BD!F474="","",BD!F474)</f>
        <v/>
      </c>
      <c r="H480" s="2" t="str">
        <f>IF(BD!L474="","",BD!L474)</f>
        <v/>
      </c>
      <c r="I480" s="2" t="str">
        <f>IF(BD!K474="","",BD!K474)</f>
        <v/>
      </c>
    </row>
    <row r="481" spans="1:9" x14ac:dyDescent="0.35">
      <c r="A481" s="4" t="str">
        <f>IF(BD!B475="","",BD!B475)</f>
        <v/>
      </c>
      <c r="B481" s="3" t="str">
        <f>IF(BD!C475="","",BD!C475)</f>
        <v/>
      </c>
      <c r="C481" s="3" t="str">
        <f>IF(BD!D475="","",BD!D475)</f>
        <v/>
      </c>
      <c r="D481" s="3" t="str">
        <f>IF(BD!E475="","",BD!E475)</f>
        <v/>
      </c>
      <c r="E481" s="25"/>
      <c r="F481" s="25"/>
      <c r="G481" s="2" t="str">
        <f>IF(BD!F475="","",BD!F475)</f>
        <v/>
      </c>
      <c r="H481" s="2" t="str">
        <f>IF(BD!L475="","",BD!L475)</f>
        <v/>
      </c>
      <c r="I481" s="2" t="str">
        <f>IF(BD!K475="","",BD!K475)</f>
        <v/>
      </c>
    </row>
    <row r="482" spans="1:9" x14ac:dyDescent="0.35">
      <c r="A482" s="4" t="str">
        <f>IF(BD!B476="","",BD!B476)</f>
        <v/>
      </c>
      <c r="B482" s="3" t="str">
        <f>IF(BD!C476="","",BD!C476)</f>
        <v/>
      </c>
      <c r="C482" s="3" t="str">
        <f>IF(BD!D476="","",BD!D476)</f>
        <v/>
      </c>
      <c r="D482" s="3" t="str">
        <f>IF(BD!E476="","",BD!E476)</f>
        <v/>
      </c>
      <c r="E482" s="25"/>
      <c r="F482" s="25"/>
      <c r="G482" s="2" t="str">
        <f>IF(BD!F476="","",BD!F476)</f>
        <v/>
      </c>
      <c r="H482" s="2" t="str">
        <f>IF(BD!L476="","",BD!L476)</f>
        <v/>
      </c>
      <c r="I482" s="2" t="str">
        <f>IF(BD!K476="","",BD!K476)</f>
        <v/>
      </c>
    </row>
    <row r="483" spans="1:9" x14ac:dyDescent="0.35">
      <c r="A483" s="4" t="str">
        <f>IF(BD!B477="","",BD!B477)</f>
        <v/>
      </c>
      <c r="B483" s="3" t="str">
        <f>IF(BD!C477="","",BD!C477)</f>
        <v/>
      </c>
      <c r="C483" s="3" t="str">
        <f>IF(BD!D477="","",BD!D477)</f>
        <v/>
      </c>
      <c r="D483" s="3" t="str">
        <f>IF(BD!E477="","",BD!E477)</f>
        <v/>
      </c>
      <c r="E483" s="25"/>
      <c r="F483" s="25"/>
      <c r="G483" s="2" t="str">
        <f>IF(BD!F477="","",BD!F477)</f>
        <v/>
      </c>
      <c r="H483" s="2" t="str">
        <f>IF(BD!L477="","",BD!L477)</f>
        <v/>
      </c>
      <c r="I483" s="2" t="str">
        <f>IF(BD!K477="","",BD!K477)</f>
        <v/>
      </c>
    </row>
    <row r="484" spans="1:9" x14ac:dyDescent="0.35">
      <c r="A484" s="4" t="str">
        <f>IF(BD!B478="","",BD!B478)</f>
        <v/>
      </c>
      <c r="B484" s="3" t="str">
        <f>IF(BD!C478="","",BD!C478)</f>
        <v/>
      </c>
      <c r="C484" s="3" t="str">
        <f>IF(BD!D478="","",BD!D478)</f>
        <v/>
      </c>
      <c r="D484" s="3" t="str">
        <f>IF(BD!E478="","",BD!E478)</f>
        <v/>
      </c>
      <c r="E484" s="25"/>
      <c r="F484" s="25"/>
      <c r="G484" s="2" t="str">
        <f>IF(BD!F478="","",BD!F478)</f>
        <v/>
      </c>
      <c r="H484" s="2" t="str">
        <f>IF(BD!L478="","",BD!L478)</f>
        <v/>
      </c>
      <c r="I484" s="2" t="str">
        <f>IF(BD!K478="","",BD!K478)</f>
        <v/>
      </c>
    </row>
    <row r="485" spans="1:9" x14ac:dyDescent="0.35">
      <c r="A485" s="4" t="str">
        <f>IF(BD!B479="","",BD!B479)</f>
        <v/>
      </c>
      <c r="B485" s="3" t="str">
        <f>IF(BD!C479="","",BD!C479)</f>
        <v/>
      </c>
      <c r="C485" s="3" t="str">
        <f>IF(BD!D479="","",BD!D479)</f>
        <v/>
      </c>
      <c r="D485" s="3" t="str">
        <f>IF(BD!E479="","",BD!E479)</f>
        <v/>
      </c>
      <c r="E485" s="25"/>
      <c r="F485" s="25"/>
      <c r="G485" s="2" t="str">
        <f>IF(BD!F479="","",BD!F479)</f>
        <v/>
      </c>
      <c r="H485" s="2" t="str">
        <f>IF(BD!L479="","",BD!L479)</f>
        <v/>
      </c>
      <c r="I485" s="2" t="str">
        <f>IF(BD!K479="","",BD!K479)</f>
        <v/>
      </c>
    </row>
    <row r="486" spans="1:9" x14ac:dyDescent="0.35">
      <c r="A486" s="4" t="str">
        <f>IF(BD!B480="","",BD!B480)</f>
        <v/>
      </c>
      <c r="B486" s="3" t="str">
        <f>IF(BD!C480="","",BD!C480)</f>
        <v/>
      </c>
      <c r="C486" s="3" t="str">
        <f>IF(BD!D480="","",BD!D480)</f>
        <v/>
      </c>
      <c r="D486" s="3" t="str">
        <f>IF(BD!E480="","",BD!E480)</f>
        <v/>
      </c>
      <c r="E486" s="25"/>
      <c r="F486" s="25"/>
      <c r="G486" s="2" t="str">
        <f>IF(BD!F480="","",BD!F480)</f>
        <v/>
      </c>
      <c r="H486" s="2" t="str">
        <f>IF(BD!L480="","",BD!L480)</f>
        <v/>
      </c>
      <c r="I486" s="2" t="str">
        <f>IF(BD!K480="","",BD!K480)</f>
        <v/>
      </c>
    </row>
    <row r="487" spans="1:9" x14ac:dyDescent="0.35">
      <c r="A487" s="4" t="str">
        <f>IF(BD!B481="","",BD!B481)</f>
        <v/>
      </c>
      <c r="B487" s="3" t="str">
        <f>IF(BD!C481="","",BD!C481)</f>
        <v/>
      </c>
      <c r="C487" s="3" t="str">
        <f>IF(BD!D481="","",BD!D481)</f>
        <v/>
      </c>
      <c r="D487" s="3" t="str">
        <f>IF(BD!E481="","",BD!E481)</f>
        <v/>
      </c>
      <c r="E487" s="25"/>
      <c r="F487" s="25"/>
      <c r="G487" s="2" t="str">
        <f>IF(BD!F481="","",BD!F481)</f>
        <v/>
      </c>
      <c r="H487" s="2" t="str">
        <f>IF(BD!L481="","",BD!L481)</f>
        <v/>
      </c>
      <c r="I487" s="2" t="str">
        <f>IF(BD!K481="","",BD!K481)</f>
        <v/>
      </c>
    </row>
    <row r="488" spans="1:9" x14ac:dyDescent="0.35">
      <c r="A488" s="4" t="str">
        <f>IF(BD!B482="","",BD!B482)</f>
        <v/>
      </c>
      <c r="B488" s="3" t="str">
        <f>IF(BD!C482="","",BD!C482)</f>
        <v/>
      </c>
      <c r="C488" s="3" t="str">
        <f>IF(BD!D482="","",BD!D482)</f>
        <v/>
      </c>
      <c r="D488" s="3" t="str">
        <f>IF(BD!E482="","",BD!E482)</f>
        <v/>
      </c>
      <c r="E488" s="25"/>
      <c r="F488" s="25"/>
      <c r="G488" s="2" t="str">
        <f>IF(BD!F482="","",BD!F482)</f>
        <v/>
      </c>
      <c r="H488" s="2" t="str">
        <f>IF(BD!L482="","",BD!L482)</f>
        <v/>
      </c>
      <c r="I488" s="2" t="str">
        <f>IF(BD!K482="","",BD!K482)</f>
        <v/>
      </c>
    </row>
    <row r="489" spans="1:9" x14ac:dyDescent="0.35">
      <c r="A489" s="4" t="str">
        <f>IF(BD!B483="","",BD!B483)</f>
        <v/>
      </c>
      <c r="B489" s="3" t="str">
        <f>IF(BD!C483="","",BD!C483)</f>
        <v/>
      </c>
      <c r="C489" s="3" t="str">
        <f>IF(BD!D483="","",BD!D483)</f>
        <v/>
      </c>
      <c r="D489" s="3" t="str">
        <f>IF(BD!E483="","",BD!E483)</f>
        <v/>
      </c>
      <c r="E489" s="25"/>
      <c r="F489" s="25"/>
      <c r="G489" s="2" t="str">
        <f>IF(BD!F483="","",BD!F483)</f>
        <v/>
      </c>
      <c r="H489" s="2" t="str">
        <f>IF(BD!L483="","",BD!L483)</f>
        <v/>
      </c>
      <c r="I489" s="2" t="str">
        <f>IF(BD!K483="","",BD!K483)</f>
        <v/>
      </c>
    </row>
    <row r="490" spans="1:9" x14ac:dyDescent="0.35">
      <c r="A490" s="4" t="str">
        <f>IF(BD!B484="","",BD!B484)</f>
        <v/>
      </c>
      <c r="B490" s="3" t="str">
        <f>IF(BD!C484="","",BD!C484)</f>
        <v/>
      </c>
      <c r="C490" s="3" t="str">
        <f>IF(BD!D484="","",BD!D484)</f>
        <v/>
      </c>
      <c r="D490" s="3" t="str">
        <f>IF(BD!E484="","",BD!E484)</f>
        <v/>
      </c>
      <c r="E490" s="25"/>
      <c r="F490" s="25"/>
      <c r="G490" s="2" t="str">
        <f>IF(BD!F484="","",BD!F484)</f>
        <v/>
      </c>
      <c r="H490" s="2" t="str">
        <f>IF(BD!L484="","",BD!L484)</f>
        <v/>
      </c>
      <c r="I490" s="2" t="str">
        <f>IF(BD!K484="","",BD!K484)</f>
        <v/>
      </c>
    </row>
    <row r="491" spans="1:9" x14ac:dyDescent="0.35">
      <c r="A491" s="4" t="str">
        <f>IF(BD!B485="","",BD!B485)</f>
        <v/>
      </c>
      <c r="B491" s="3" t="str">
        <f>IF(BD!C485="","",BD!C485)</f>
        <v/>
      </c>
      <c r="C491" s="3" t="str">
        <f>IF(BD!D485="","",BD!D485)</f>
        <v/>
      </c>
      <c r="D491" s="3" t="str">
        <f>IF(BD!E485="","",BD!E485)</f>
        <v/>
      </c>
      <c r="E491" s="25"/>
      <c r="F491" s="25"/>
      <c r="G491" s="2" t="str">
        <f>IF(BD!F485="","",BD!F485)</f>
        <v/>
      </c>
      <c r="H491" s="2" t="str">
        <f>IF(BD!L485="","",BD!L485)</f>
        <v/>
      </c>
      <c r="I491" s="2" t="str">
        <f>IF(BD!K485="","",BD!K485)</f>
        <v/>
      </c>
    </row>
    <row r="492" spans="1:9" x14ac:dyDescent="0.35">
      <c r="A492" s="4" t="str">
        <f>IF(BD!B486="","",BD!B486)</f>
        <v/>
      </c>
      <c r="B492" s="3" t="str">
        <f>IF(BD!C486="","",BD!C486)</f>
        <v/>
      </c>
      <c r="C492" s="3" t="str">
        <f>IF(BD!D486="","",BD!D486)</f>
        <v/>
      </c>
      <c r="D492" s="3" t="str">
        <f>IF(BD!E486="","",BD!E486)</f>
        <v/>
      </c>
      <c r="E492" s="25"/>
      <c r="F492" s="25"/>
      <c r="G492" s="2" t="str">
        <f>IF(BD!F486="","",BD!F486)</f>
        <v/>
      </c>
      <c r="H492" s="2" t="str">
        <f>IF(BD!L486="","",BD!L486)</f>
        <v/>
      </c>
      <c r="I492" s="2" t="str">
        <f>IF(BD!K486="","",BD!K486)</f>
        <v/>
      </c>
    </row>
    <row r="493" spans="1:9" x14ac:dyDescent="0.35">
      <c r="A493" s="4" t="str">
        <f>IF(BD!B487="","",BD!B487)</f>
        <v/>
      </c>
      <c r="B493" s="3" t="str">
        <f>IF(BD!C487="","",BD!C487)</f>
        <v/>
      </c>
      <c r="C493" s="3" t="str">
        <f>IF(BD!D487="","",BD!D487)</f>
        <v/>
      </c>
      <c r="D493" s="3" t="str">
        <f>IF(BD!E487="","",BD!E487)</f>
        <v/>
      </c>
      <c r="E493" s="25"/>
      <c r="F493" s="25"/>
      <c r="G493" s="2" t="str">
        <f>IF(BD!F487="","",BD!F487)</f>
        <v/>
      </c>
      <c r="H493" s="2" t="str">
        <f>IF(BD!L487="","",BD!L487)</f>
        <v/>
      </c>
      <c r="I493" s="2" t="str">
        <f>IF(BD!K487="","",BD!K487)</f>
        <v/>
      </c>
    </row>
    <row r="494" spans="1:9" x14ac:dyDescent="0.35">
      <c r="A494" s="4" t="str">
        <f>IF(BD!B488="","",BD!B488)</f>
        <v/>
      </c>
      <c r="B494" s="3" t="str">
        <f>IF(BD!C488="","",BD!C488)</f>
        <v/>
      </c>
      <c r="C494" s="3" t="str">
        <f>IF(BD!D488="","",BD!D488)</f>
        <v/>
      </c>
      <c r="D494" s="3" t="str">
        <f>IF(BD!E488="","",BD!E488)</f>
        <v/>
      </c>
      <c r="E494" s="25"/>
      <c r="F494" s="25"/>
      <c r="G494" s="2" t="str">
        <f>IF(BD!F488="","",BD!F488)</f>
        <v/>
      </c>
      <c r="H494" s="2" t="str">
        <f>IF(BD!L488="","",BD!L488)</f>
        <v/>
      </c>
      <c r="I494" s="2" t="str">
        <f>IF(BD!K488="","",BD!K488)</f>
        <v/>
      </c>
    </row>
    <row r="495" spans="1:9" x14ac:dyDescent="0.35">
      <c r="A495" s="4" t="str">
        <f>IF(BD!B489="","",BD!B489)</f>
        <v/>
      </c>
      <c r="B495" s="3" t="str">
        <f>IF(BD!C489="","",BD!C489)</f>
        <v/>
      </c>
      <c r="C495" s="3" t="str">
        <f>IF(BD!D489="","",BD!D489)</f>
        <v/>
      </c>
      <c r="D495" s="3" t="str">
        <f>IF(BD!E489="","",BD!E489)</f>
        <v/>
      </c>
      <c r="E495" s="25"/>
      <c r="F495" s="25"/>
      <c r="G495" s="2" t="str">
        <f>IF(BD!F489="","",BD!F489)</f>
        <v/>
      </c>
      <c r="H495" s="2" t="str">
        <f>IF(BD!L489="","",BD!L489)</f>
        <v/>
      </c>
      <c r="I495" s="2" t="str">
        <f>IF(BD!K489="","",BD!K489)</f>
        <v/>
      </c>
    </row>
    <row r="496" spans="1:9" x14ac:dyDescent="0.35">
      <c r="A496" s="4" t="str">
        <f>IF(BD!B490="","",BD!B490)</f>
        <v/>
      </c>
      <c r="B496" s="3" t="str">
        <f>IF(BD!C490="","",BD!C490)</f>
        <v/>
      </c>
      <c r="C496" s="3" t="str">
        <f>IF(BD!D490="","",BD!D490)</f>
        <v/>
      </c>
      <c r="D496" s="3" t="str">
        <f>IF(BD!E490="","",BD!E490)</f>
        <v/>
      </c>
      <c r="E496" s="25"/>
      <c r="F496" s="25"/>
      <c r="G496" s="2" t="str">
        <f>IF(BD!F490="","",BD!F490)</f>
        <v/>
      </c>
      <c r="H496" s="2" t="str">
        <f>IF(BD!L490="","",BD!L490)</f>
        <v/>
      </c>
      <c r="I496" s="2" t="str">
        <f>IF(BD!K490="","",BD!K490)</f>
        <v/>
      </c>
    </row>
    <row r="497" spans="1:9" x14ac:dyDescent="0.35">
      <c r="A497" s="4" t="str">
        <f>IF(BD!B491="","",BD!B491)</f>
        <v/>
      </c>
      <c r="B497" s="3" t="str">
        <f>IF(BD!C491="","",BD!C491)</f>
        <v/>
      </c>
      <c r="C497" s="3" t="str">
        <f>IF(BD!D491="","",BD!D491)</f>
        <v/>
      </c>
      <c r="D497" s="3" t="str">
        <f>IF(BD!E491="","",BD!E491)</f>
        <v/>
      </c>
      <c r="E497" s="25"/>
      <c r="F497" s="25"/>
      <c r="G497" s="2" t="str">
        <f>IF(BD!F491="","",BD!F491)</f>
        <v/>
      </c>
      <c r="H497" s="2" t="str">
        <f>IF(BD!L491="","",BD!L491)</f>
        <v/>
      </c>
      <c r="I497" s="2" t="str">
        <f>IF(BD!K491="","",BD!K491)</f>
        <v/>
      </c>
    </row>
    <row r="498" spans="1:9" x14ac:dyDescent="0.35">
      <c r="A498" s="4" t="str">
        <f>IF(BD!B492="","",BD!B492)</f>
        <v/>
      </c>
      <c r="B498" s="3" t="str">
        <f>IF(BD!C492="","",BD!C492)</f>
        <v/>
      </c>
      <c r="C498" s="3" t="str">
        <f>IF(BD!D492="","",BD!D492)</f>
        <v/>
      </c>
      <c r="D498" s="3" t="str">
        <f>IF(BD!E492="","",BD!E492)</f>
        <v/>
      </c>
      <c r="E498" s="25"/>
      <c r="F498" s="25"/>
      <c r="G498" s="2" t="str">
        <f>IF(BD!F492="","",BD!F492)</f>
        <v/>
      </c>
      <c r="H498" s="2" t="str">
        <f>IF(BD!L492="","",BD!L492)</f>
        <v/>
      </c>
      <c r="I498" s="2" t="str">
        <f>IF(BD!K492="","",BD!K492)</f>
        <v/>
      </c>
    </row>
    <row r="499" spans="1:9" x14ac:dyDescent="0.35">
      <c r="A499" s="4" t="str">
        <f>IF(BD!B493="","",BD!B493)</f>
        <v/>
      </c>
      <c r="B499" s="3" t="str">
        <f>IF(BD!C493="","",BD!C493)</f>
        <v/>
      </c>
      <c r="C499" s="3" t="str">
        <f>IF(BD!D493="","",BD!D493)</f>
        <v/>
      </c>
      <c r="D499" s="3" t="str">
        <f>IF(BD!E493="","",BD!E493)</f>
        <v/>
      </c>
      <c r="E499" s="25"/>
      <c r="F499" s="25"/>
      <c r="G499" s="2" t="str">
        <f>IF(BD!F493="","",BD!F493)</f>
        <v/>
      </c>
      <c r="H499" s="2" t="str">
        <f>IF(BD!L493="","",BD!L493)</f>
        <v/>
      </c>
      <c r="I499" s="2" t="str">
        <f>IF(BD!K493="","",BD!K493)</f>
        <v/>
      </c>
    </row>
    <row r="500" spans="1:9" x14ac:dyDescent="0.35">
      <c r="A500" s="4" t="str">
        <f>IF(BD!B494="","",BD!B494)</f>
        <v/>
      </c>
      <c r="B500" s="3" t="str">
        <f>IF(BD!C494="","",BD!C494)</f>
        <v/>
      </c>
      <c r="C500" s="3" t="str">
        <f>IF(BD!D494="","",BD!D494)</f>
        <v/>
      </c>
      <c r="D500" s="3" t="str">
        <f>IF(BD!E494="","",BD!E494)</f>
        <v/>
      </c>
      <c r="E500" s="25"/>
      <c r="F500" s="25"/>
      <c r="G500" s="2" t="str">
        <f>IF(BD!F494="","",BD!F494)</f>
        <v/>
      </c>
      <c r="H500" s="2" t="str">
        <f>IF(BD!L494="","",BD!L494)</f>
        <v/>
      </c>
      <c r="I500" s="2" t="str">
        <f>IF(BD!K494="","",BD!K494)</f>
        <v/>
      </c>
    </row>
    <row r="501" spans="1:9" x14ac:dyDescent="0.35">
      <c r="A501" s="4" t="str">
        <f>IF(BD!B495="","",BD!B495)</f>
        <v/>
      </c>
      <c r="B501" s="3" t="str">
        <f>IF(BD!C495="","",BD!C495)</f>
        <v/>
      </c>
      <c r="C501" s="3" t="str">
        <f>IF(BD!D495="","",BD!D495)</f>
        <v/>
      </c>
      <c r="D501" s="3" t="str">
        <f>IF(BD!E495="","",BD!E495)</f>
        <v/>
      </c>
      <c r="E501" s="25"/>
      <c r="F501" s="25"/>
      <c r="G501" s="2" t="str">
        <f>IF(BD!F495="","",BD!F495)</f>
        <v/>
      </c>
      <c r="H501" s="2" t="str">
        <f>IF(BD!L495="","",BD!L495)</f>
        <v/>
      </c>
      <c r="I501" s="2" t="str">
        <f>IF(BD!K495="","",BD!K495)</f>
        <v/>
      </c>
    </row>
    <row r="502" spans="1:9" x14ac:dyDescent="0.35">
      <c r="A502" s="4" t="str">
        <f>IF(BD!B496="","",BD!B496)</f>
        <v/>
      </c>
      <c r="B502" s="3" t="str">
        <f>IF(BD!C496="","",BD!C496)</f>
        <v/>
      </c>
      <c r="C502" s="3" t="str">
        <f>IF(BD!D496="","",BD!D496)</f>
        <v/>
      </c>
      <c r="D502" s="3" t="str">
        <f>IF(BD!E496="","",BD!E496)</f>
        <v/>
      </c>
      <c r="E502" s="25"/>
      <c r="F502" s="25"/>
      <c r="G502" s="2" t="str">
        <f>IF(BD!F496="","",BD!F496)</f>
        <v/>
      </c>
      <c r="H502" s="2" t="str">
        <f>IF(BD!L496="","",BD!L496)</f>
        <v/>
      </c>
      <c r="I502" s="2" t="str">
        <f>IF(BD!K496="","",BD!K496)</f>
        <v/>
      </c>
    </row>
    <row r="503" spans="1:9" x14ac:dyDescent="0.35">
      <c r="A503" s="4" t="str">
        <f>IF(BD!B497="","",BD!B497)</f>
        <v/>
      </c>
      <c r="B503" s="3" t="str">
        <f>IF(BD!C497="","",BD!C497)</f>
        <v/>
      </c>
      <c r="C503" s="3" t="str">
        <f>IF(BD!D497="","",BD!D497)</f>
        <v/>
      </c>
      <c r="D503" s="3" t="str">
        <f>IF(BD!E497="","",BD!E497)</f>
        <v/>
      </c>
      <c r="E503" s="25"/>
      <c r="F503" s="25"/>
      <c r="G503" s="2" t="str">
        <f>IF(BD!F497="","",BD!F497)</f>
        <v/>
      </c>
      <c r="H503" s="2" t="str">
        <f>IF(BD!L497="","",BD!L497)</f>
        <v/>
      </c>
      <c r="I503" s="2" t="str">
        <f>IF(BD!K497="","",BD!K497)</f>
        <v/>
      </c>
    </row>
    <row r="504" spans="1:9" x14ac:dyDescent="0.35">
      <c r="A504" s="4" t="str">
        <f>IF(BD!B498="","",BD!B498)</f>
        <v/>
      </c>
      <c r="B504" s="3" t="str">
        <f>IF(BD!C498="","",BD!C498)</f>
        <v/>
      </c>
      <c r="C504" s="3" t="str">
        <f>IF(BD!D498="","",BD!D498)</f>
        <v/>
      </c>
      <c r="D504" s="3" t="str">
        <f>IF(BD!E498="","",BD!E498)</f>
        <v/>
      </c>
      <c r="E504" s="25"/>
      <c r="F504" s="25"/>
      <c r="G504" s="2" t="str">
        <f>IF(BD!F498="","",BD!F498)</f>
        <v/>
      </c>
      <c r="H504" s="2" t="str">
        <f>IF(BD!L498="","",BD!L498)</f>
        <v/>
      </c>
      <c r="I504" s="2" t="str">
        <f>IF(BD!K498="","",BD!K498)</f>
        <v/>
      </c>
    </row>
    <row r="505" spans="1:9" x14ac:dyDescent="0.35">
      <c r="A505" s="4" t="str">
        <f>IF(BD!B499="","",BD!B499)</f>
        <v/>
      </c>
      <c r="B505" s="3" t="str">
        <f>IF(BD!C499="","",BD!C499)</f>
        <v/>
      </c>
      <c r="C505" s="3" t="str">
        <f>IF(BD!D499="","",BD!D499)</f>
        <v/>
      </c>
      <c r="D505" s="3" t="str">
        <f>IF(BD!E499="","",BD!E499)</f>
        <v/>
      </c>
      <c r="E505" s="25"/>
      <c r="F505" s="25"/>
      <c r="G505" s="2" t="str">
        <f>IF(BD!F499="","",BD!F499)</f>
        <v/>
      </c>
      <c r="H505" s="2" t="str">
        <f>IF(BD!L499="","",BD!L499)</f>
        <v/>
      </c>
      <c r="I505" s="2" t="str">
        <f>IF(BD!K499="","",BD!K499)</f>
        <v/>
      </c>
    </row>
    <row r="506" spans="1:9" x14ac:dyDescent="0.35">
      <c r="A506" s="4" t="str">
        <f>IF(BD!B500="","",BD!B500)</f>
        <v/>
      </c>
      <c r="B506" s="3" t="str">
        <f>IF(BD!C500="","",BD!C500)</f>
        <v/>
      </c>
      <c r="C506" s="3" t="str">
        <f>IF(BD!D500="","",BD!D500)</f>
        <v/>
      </c>
      <c r="D506" s="3" t="str">
        <f>IF(BD!E500="","",BD!E500)</f>
        <v/>
      </c>
      <c r="E506" s="25"/>
      <c r="F506" s="25"/>
      <c r="G506" s="2" t="str">
        <f>IF(BD!F500="","",BD!F500)</f>
        <v/>
      </c>
      <c r="H506" s="2" t="str">
        <f>IF(BD!L500="","",BD!L500)</f>
        <v/>
      </c>
      <c r="I506" s="2" t="str">
        <f>IF(BD!K500="","",BD!K500)</f>
        <v/>
      </c>
    </row>
    <row r="507" spans="1:9" x14ac:dyDescent="0.35">
      <c r="A507" s="4" t="str">
        <f>IF(BD!B501="","",BD!B501)</f>
        <v/>
      </c>
      <c r="B507" s="3" t="str">
        <f>IF(BD!C501="","",BD!C501)</f>
        <v/>
      </c>
      <c r="C507" s="3" t="str">
        <f>IF(BD!D501="","",BD!D501)</f>
        <v/>
      </c>
      <c r="D507" s="3" t="str">
        <f>IF(BD!E501="","",BD!E501)</f>
        <v/>
      </c>
      <c r="E507" s="25"/>
      <c r="F507" s="25"/>
      <c r="G507" s="2" t="str">
        <f>IF(BD!F501="","",BD!F501)</f>
        <v/>
      </c>
      <c r="H507" s="2" t="str">
        <f>IF(BD!L501="","",BD!L501)</f>
        <v/>
      </c>
      <c r="I507" s="2" t="str">
        <f>IF(BD!K501="","",BD!K501)</f>
        <v/>
      </c>
    </row>
    <row r="508" spans="1:9" x14ac:dyDescent="0.35">
      <c r="A508" s="4" t="str">
        <f>IF(BD!B502="","",BD!B502)</f>
        <v/>
      </c>
      <c r="B508" s="3" t="str">
        <f>IF(BD!C502="","",BD!C502)</f>
        <v/>
      </c>
      <c r="C508" s="3" t="str">
        <f>IF(BD!D502="","",BD!D502)</f>
        <v/>
      </c>
      <c r="D508" s="3" t="str">
        <f>IF(BD!E502="","",BD!E502)</f>
        <v/>
      </c>
      <c r="E508" s="25"/>
      <c r="F508" s="25"/>
      <c r="G508" s="2" t="str">
        <f>IF(BD!F502="","",BD!F502)</f>
        <v/>
      </c>
      <c r="H508" s="2" t="str">
        <f>IF(BD!L502="","",BD!L502)</f>
        <v/>
      </c>
      <c r="I508" s="2" t="str">
        <f>IF(BD!K502="","",BD!K502)</f>
        <v/>
      </c>
    </row>
    <row r="509" spans="1:9" x14ac:dyDescent="0.35">
      <c r="A509" s="4" t="str">
        <f>IF(BD!B503="","",BD!B503)</f>
        <v/>
      </c>
      <c r="B509" s="3" t="str">
        <f>IF(BD!C503="","",BD!C503)</f>
        <v/>
      </c>
      <c r="C509" s="3" t="str">
        <f>IF(BD!D503="","",BD!D503)</f>
        <v/>
      </c>
      <c r="D509" s="3" t="str">
        <f>IF(BD!E503="","",BD!E503)</f>
        <v/>
      </c>
      <c r="E509" s="25"/>
      <c r="F509" s="25"/>
      <c r="G509" s="2" t="str">
        <f>IF(BD!F503="","",BD!F503)</f>
        <v/>
      </c>
      <c r="H509" s="2" t="str">
        <f>IF(BD!L503="","",BD!L503)</f>
        <v/>
      </c>
      <c r="I509" s="2" t="str">
        <f>IF(BD!K503="","",BD!K503)</f>
        <v/>
      </c>
    </row>
    <row r="510" spans="1:9" x14ac:dyDescent="0.35">
      <c r="A510" s="4" t="str">
        <f>IF(BD!B504="","",BD!B504)</f>
        <v/>
      </c>
      <c r="B510" s="3" t="str">
        <f>IF(BD!C504="","",BD!C504)</f>
        <v/>
      </c>
      <c r="C510" s="3" t="str">
        <f>IF(BD!D504="","",BD!D504)</f>
        <v/>
      </c>
      <c r="D510" s="3" t="str">
        <f>IF(BD!E504="","",BD!E504)</f>
        <v/>
      </c>
      <c r="E510" s="25"/>
      <c r="F510" s="25"/>
      <c r="G510" s="2" t="str">
        <f>IF(BD!F504="","",BD!F504)</f>
        <v/>
      </c>
      <c r="H510" s="2" t="str">
        <f>IF(BD!L504="","",BD!L504)</f>
        <v/>
      </c>
      <c r="I510" s="2" t="str">
        <f>IF(BD!K504="","",BD!K504)</f>
        <v/>
      </c>
    </row>
    <row r="511" spans="1:9" x14ac:dyDescent="0.35">
      <c r="A511" s="4" t="str">
        <f>IF(BD!B505="","",BD!B505)</f>
        <v/>
      </c>
      <c r="B511" s="3" t="str">
        <f>IF(BD!C505="","",BD!C505)</f>
        <v/>
      </c>
      <c r="C511" s="3" t="str">
        <f>IF(BD!D505="","",BD!D505)</f>
        <v/>
      </c>
      <c r="D511" s="3" t="str">
        <f>IF(BD!E505="","",BD!E505)</f>
        <v/>
      </c>
      <c r="E511" s="25"/>
      <c r="F511" s="25"/>
      <c r="G511" s="2" t="str">
        <f>IF(BD!F505="","",BD!F505)</f>
        <v/>
      </c>
      <c r="H511" s="2" t="str">
        <f>IF(BD!L505="","",BD!L505)</f>
        <v/>
      </c>
      <c r="I511" s="2" t="str">
        <f>IF(BD!K505="","",BD!K505)</f>
        <v/>
      </c>
    </row>
    <row r="512" spans="1:9" x14ac:dyDescent="0.35">
      <c r="A512" s="4" t="str">
        <f>IF(BD!B506="","",BD!B506)</f>
        <v/>
      </c>
      <c r="B512" s="3" t="str">
        <f>IF(BD!C506="","",BD!C506)</f>
        <v/>
      </c>
      <c r="C512" s="3" t="str">
        <f>IF(BD!D506="","",BD!D506)</f>
        <v/>
      </c>
      <c r="D512" s="3" t="str">
        <f>IF(BD!E506="","",BD!E506)</f>
        <v/>
      </c>
      <c r="E512" s="25"/>
      <c r="F512" s="25"/>
      <c r="G512" s="2" t="str">
        <f>IF(BD!F506="","",BD!F506)</f>
        <v/>
      </c>
      <c r="H512" s="2" t="str">
        <f>IF(BD!L506="","",BD!L506)</f>
        <v/>
      </c>
      <c r="I512" s="2" t="str">
        <f>IF(BD!K506="","",BD!K506)</f>
        <v/>
      </c>
    </row>
    <row r="513" spans="1:9" x14ac:dyDescent="0.35">
      <c r="A513" s="4" t="str">
        <f>IF(BD!B507="","",BD!B507)</f>
        <v/>
      </c>
      <c r="B513" s="3" t="str">
        <f>IF(BD!C507="","",BD!C507)</f>
        <v/>
      </c>
      <c r="C513" s="3" t="str">
        <f>IF(BD!D507="","",BD!D507)</f>
        <v/>
      </c>
      <c r="D513" s="3" t="str">
        <f>IF(BD!E507="","",BD!E507)</f>
        <v/>
      </c>
      <c r="E513" s="25"/>
      <c r="F513" s="25"/>
      <c r="G513" s="2" t="str">
        <f>IF(BD!F507="","",BD!F507)</f>
        <v/>
      </c>
      <c r="H513" s="2" t="str">
        <f>IF(BD!L507="","",BD!L507)</f>
        <v/>
      </c>
      <c r="I513" s="2" t="str">
        <f>IF(BD!K507="","",BD!K507)</f>
        <v/>
      </c>
    </row>
    <row r="514" spans="1:9" x14ac:dyDescent="0.35">
      <c r="A514" s="4" t="str">
        <f>IF(BD!B508="","",BD!B508)</f>
        <v/>
      </c>
      <c r="B514" s="3" t="str">
        <f>IF(BD!C508="","",BD!C508)</f>
        <v/>
      </c>
      <c r="C514" s="3" t="str">
        <f>IF(BD!D508="","",BD!D508)</f>
        <v/>
      </c>
      <c r="D514" s="3" t="str">
        <f>IF(BD!E508="","",BD!E508)</f>
        <v/>
      </c>
      <c r="E514" s="25"/>
      <c r="F514" s="25"/>
      <c r="G514" s="2" t="str">
        <f>IF(BD!F508="","",BD!F508)</f>
        <v/>
      </c>
      <c r="H514" s="2" t="str">
        <f>IF(BD!L508="","",BD!L508)</f>
        <v/>
      </c>
      <c r="I514" s="2" t="str">
        <f>IF(BD!K508="","",BD!K508)</f>
        <v/>
      </c>
    </row>
    <row r="515" spans="1:9" x14ac:dyDescent="0.35">
      <c r="A515" s="4" t="str">
        <f>IF(BD!B509="","",BD!B509)</f>
        <v/>
      </c>
      <c r="B515" s="3" t="str">
        <f>IF(BD!C509="","",BD!C509)</f>
        <v/>
      </c>
      <c r="C515" s="3" t="str">
        <f>IF(BD!D509="","",BD!D509)</f>
        <v/>
      </c>
      <c r="D515" s="3" t="str">
        <f>IF(BD!E509="","",BD!E509)</f>
        <v/>
      </c>
      <c r="E515" s="25"/>
      <c r="F515" s="25"/>
      <c r="G515" s="2" t="str">
        <f>IF(BD!F509="","",BD!F509)</f>
        <v/>
      </c>
      <c r="H515" s="2" t="str">
        <f>IF(BD!L509="","",BD!L509)</f>
        <v/>
      </c>
      <c r="I515" s="2" t="str">
        <f>IF(BD!K509="","",BD!K509)</f>
        <v/>
      </c>
    </row>
    <row r="516" spans="1:9" x14ac:dyDescent="0.35">
      <c r="A516" s="4" t="str">
        <f>IF(BD!B510="","",BD!B510)</f>
        <v/>
      </c>
      <c r="B516" s="3" t="str">
        <f>IF(BD!C510="","",BD!C510)</f>
        <v/>
      </c>
      <c r="C516" s="3" t="str">
        <f>IF(BD!D510="","",BD!D510)</f>
        <v/>
      </c>
      <c r="D516" s="3" t="str">
        <f>IF(BD!E510="","",BD!E510)</f>
        <v/>
      </c>
      <c r="E516" s="25"/>
      <c r="F516" s="25"/>
      <c r="G516" s="2" t="str">
        <f>IF(BD!F510="","",BD!F510)</f>
        <v/>
      </c>
      <c r="H516" s="2" t="str">
        <f>IF(BD!L510="","",BD!L510)</f>
        <v/>
      </c>
      <c r="I516" s="2" t="str">
        <f>IF(BD!K510="","",BD!K510)</f>
        <v/>
      </c>
    </row>
    <row r="517" spans="1:9" x14ac:dyDescent="0.35">
      <c r="A517" s="4" t="str">
        <f>IF(BD!B511="","",BD!B511)</f>
        <v/>
      </c>
      <c r="B517" s="3" t="str">
        <f>IF(BD!C511="","",BD!C511)</f>
        <v/>
      </c>
      <c r="C517" s="3" t="str">
        <f>IF(BD!D511="","",BD!D511)</f>
        <v/>
      </c>
      <c r="D517" s="3" t="str">
        <f>IF(BD!E511="","",BD!E511)</f>
        <v/>
      </c>
      <c r="E517" s="25"/>
      <c r="F517" s="25"/>
      <c r="G517" s="2" t="str">
        <f>IF(BD!F511="","",BD!F511)</f>
        <v/>
      </c>
      <c r="H517" s="2" t="str">
        <f>IF(BD!L511="","",BD!L511)</f>
        <v/>
      </c>
      <c r="I517" s="2" t="str">
        <f>IF(BD!K511="","",BD!K511)</f>
        <v/>
      </c>
    </row>
    <row r="518" spans="1:9" x14ac:dyDescent="0.35">
      <c r="A518" s="4" t="str">
        <f>IF(BD!B512="","",BD!B512)</f>
        <v/>
      </c>
      <c r="B518" s="3" t="str">
        <f>IF(BD!C512="","",BD!C512)</f>
        <v/>
      </c>
      <c r="C518" s="3" t="str">
        <f>IF(BD!D512="","",BD!D512)</f>
        <v/>
      </c>
      <c r="D518" s="3" t="str">
        <f>IF(BD!E512="","",BD!E512)</f>
        <v/>
      </c>
      <c r="E518" s="25"/>
      <c r="F518" s="25"/>
      <c r="G518" s="2" t="str">
        <f>IF(BD!F512="","",BD!F512)</f>
        <v/>
      </c>
      <c r="H518" s="2" t="str">
        <f>IF(BD!L512="","",BD!L512)</f>
        <v/>
      </c>
      <c r="I518" s="2" t="str">
        <f>IF(BD!K512="","",BD!K512)</f>
        <v/>
      </c>
    </row>
    <row r="519" spans="1:9" x14ac:dyDescent="0.35">
      <c r="A519" s="4" t="str">
        <f>IF(BD!B513="","",BD!B513)</f>
        <v/>
      </c>
      <c r="B519" s="3" t="str">
        <f>IF(BD!C513="","",BD!C513)</f>
        <v/>
      </c>
      <c r="C519" s="3" t="str">
        <f>IF(BD!D513="","",BD!D513)</f>
        <v/>
      </c>
      <c r="D519" s="3" t="str">
        <f>IF(BD!E513="","",BD!E513)</f>
        <v/>
      </c>
      <c r="E519" s="25"/>
      <c r="F519" s="25"/>
      <c r="G519" s="2" t="str">
        <f>IF(BD!F513="","",BD!F513)</f>
        <v/>
      </c>
      <c r="H519" s="2" t="str">
        <f>IF(BD!L513="","",BD!L513)</f>
        <v/>
      </c>
      <c r="I519" s="2" t="str">
        <f>IF(BD!K513="","",BD!K513)</f>
        <v/>
      </c>
    </row>
    <row r="520" spans="1:9" x14ac:dyDescent="0.35">
      <c r="A520" s="4" t="str">
        <f>IF(BD!B514="","",BD!B514)</f>
        <v/>
      </c>
      <c r="B520" s="3" t="str">
        <f>IF(BD!C514="","",BD!C514)</f>
        <v/>
      </c>
      <c r="C520" s="3" t="str">
        <f>IF(BD!D514="","",BD!D514)</f>
        <v/>
      </c>
      <c r="D520" s="3" t="str">
        <f>IF(BD!E514="","",BD!E514)</f>
        <v/>
      </c>
      <c r="E520" s="25"/>
      <c r="F520" s="25"/>
      <c r="G520" s="2" t="str">
        <f>IF(BD!F514="","",BD!F514)</f>
        <v/>
      </c>
      <c r="H520" s="2" t="str">
        <f>IF(BD!L514="","",BD!L514)</f>
        <v/>
      </c>
      <c r="I520" s="2" t="str">
        <f>IF(BD!K514="","",BD!K514)</f>
        <v/>
      </c>
    </row>
    <row r="521" spans="1:9" x14ac:dyDescent="0.35">
      <c r="A521" s="4" t="str">
        <f>IF(BD!B515="","",BD!B515)</f>
        <v/>
      </c>
      <c r="B521" s="3" t="str">
        <f>IF(BD!C515="","",BD!C515)</f>
        <v/>
      </c>
      <c r="C521" s="3" t="str">
        <f>IF(BD!D515="","",BD!D515)</f>
        <v/>
      </c>
      <c r="D521" s="3" t="str">
        <f>IF(BD!E515="","",BD!E515)</f>
        <v/>
      </c>
      <c r="E521" s="25"/>
      <c r="F521" s="25"/>
      <c r="G521" s="2" t="str">
        <f>IF(BD!F515="","",BD!F515)</f>
        <v/>
      </c>
      <c r="H521" s="2" t="str">
        <f>IF(BD!L515="","",BD!L515)</f>
        <v/>
      </c>
      <c r="I521" s="2" t="str">
        <f>IF(BD!K515="","",BD!K515)</f>
        <v/>
      </c>
    </row>
    <row r="522" spans="1:9" x14ac:dyDescent="0.35">
      <c r="A522" s="4" t="str">
        <f>IF(BD!B516="","",BD!B516)</f>
        <v/>
      </c>
      <c r="B522" s="3" t="str">
        <f>IF(BD!C516="","",BD!C516)</f>
        <v/>
      </c>
      <c r="C522" s="3" t="str">
        <f>IF(BD!D516="","",BD!D516)</f>
        <v/>
      </c>
      <c r="D522" s="3" t="str">
        <f>IF(BD!E516="","",BD!E516)</f>
        <v/>
      </c>
      <c r="E522" s="25"/>
      <c r="F522" s="25"/>
      <c r="G522" s="2" t="str">
        <f>IF(BD!F516="","",BD!F516)</f>
        <v/>
      </c>
      <c r="H522" s="2" t="str">
        <f>IF(BD!L516="","",BD!L516)</f>
        <v/>
      </c>
      <c r="I522" s="2" t="str">
        <f>IF(BD!K516="","",BD!K516)</f>
        <v/>
      </c>
    </row>
    <row r="523" spans="1:9" x14ac:dyDescent="0.35">
      <c r="A523" s="4" t="str">
        <f>IF(BD!B517="","",BD!B517)</f>
        <v/>
      </c>
      <c r="B523" s="3" t="str">
        <f>IF(BD!C517="","",BD!C517)</f>
        <v/>
      </c>
      <c r="C523" s="3" t="str">
        <f>IF(BD!D517="","",BD!D517)</f>
        <v/>
      </c>
      <c r="D523" s="3" t="str">
        <f>IF(BD!E517="","",BD!E517)</f>
        <v/>
      </c>
      <c r="E523" s="25"/>
      <c r="F523" s="25"/>
      <c r="G523" s="2" t="str">
        <f>IF(BD!F517="","",BD!F517)</f>
        <v/>
      </c>
      <c r="H523" s="2" t="str">
        <f>IF(BD!L517="","",BD!L517)</f>
        <v/>
      </c>
      <c r="I523" s="2" t="str">
        <f>IF(BD!K517="","",BD!K517)</f>
        <v/>
      </c>
    </row>
    <row r="524" spans="1:9" x14ac:dyDescent="0.35">
      <c r="A524" s="4" t="str">
        <f>IF(BD!B518="","",BD!B518)</f>
        <v/>
      </c>
      <c r="B524" s="3" t="str">
        <f>IF(BD!C518="","",BD!C518)</f>
        <v/>
      </c>
      <c r="C524" s="3" t="str">
        <f>IF(BD!D518="","",BD!D518)</f>
        <v/>
      </c>
      <c r="D524" s="3" t="str">
        <f>IF(BD!E518="","",BD!E518)</f>
        <v/>
      </c>
      <c r="E524" s="25"/>
      <c r="F524" s="25"/>
      <c r="G524" s="2" t="str">
        <f>IF(BD!F518="","",BD!F518)</f>
        <v/>
      </c>
      <c r="H524" s="2" t="str">
        <f>IF(BD!L518="","",BD!L518)</f>
        <v/>
      </c>
      <c r="I524" s="2" t="str">
        <f>IF(BD!K518="","",BD!K518)</f>
        <v/>
      </c>
    </row>
    <row r="525" spans="1:9" x14ac:dyDescent="0.35">
      <c r="A525" s="4" t="str">
        <f>IF(BD!B519="","",BD!B519)</f>
        <v/>
      </c>
      <c r="B525" s="3" t="str">
        <f>IF(BD!C519="","",BD!C519)</f>
        <v/>
      </c>
      <c r="C525" s="3" t="str">
        <f>IF(BD!D519="","",BD!D519)</f>
        <v/>
      </c>
      <c r="D525" s="3" t="str">
        <f>IF(BD!E519="","",BD!E519)</f>
        <v/>
      </c>
      <c r="E525" s="25"/>
      <c r="F525" s="25"/>
      <c r="G525" s="2" t="str">
        <f>IF(BD!F519="","",BD!F519)</f>
        <v/>
      </c>
      <c r="H525" s="2" t="str">
        <f>IF(BD!L519="","",BD!L519)</f>
        <v/>
      </c>
      <c r="I525" s="2" t="str">
        <f>IF(BD!K519="","",BD!K519)</f>
        <v/>
      </c>
    </row>
    <row r="526" spans="1:9" x14ac:dyDescent="0.35">
      <c r="A526" s="4" t="str">
        <f>IF(BD!B520="","",BD!B520)</f>
        <v/>
      </c>
      <c r="B526" s="3" t="str">
        <f>IF(BD!C520="","",BD!C520)</f>
        <v/>
      </c>
      <c r="C526" s="3" t="str">
        <f>IF(BD!D520="","",BD!D520)</f>
        <v/>
      </c>
      <c r="D526" s="3" t="str">
        <f>IF(BD!E520="","",BD!E520)</f>
        <v/>
      </c>
      <c r="E526" s="25"/>
      <c r="F526" s="25"/>
      <c r="G526" s="2" t="str">
        <f>IF(BD!F520="","",BD!F520)</f>
        <v/>
      </c>
      <c r="H526" s="2" t="str">
        <f>IF(BD!L520="","",BD!L520)</f>
        <v/>
      </c>
      <c r="I526" s="2" t="str">
        <f>IF(BD!K520="","",BD!K520)</f>
        <v/>
      </c>
    </row>
    <row r="527" spans="1:9" x14ac:dyDescent="0.35">
      <c r="A527" s="4" t="str">
        <f>IF(BD!B521="","",BD!B521)</f>
        <v/>
      </c>
      <c r="B527" s="3" t="str">
        <f>IF(BD!C521="","",BD!C521)</f>
        <v/>
      </c>
      <c r="C527" s="3" t="str">
        <f>IF(BD!D521="","",BD!D521)</f>
        <v/>
      </c>
      <c r="D527" s="3" t="str">
        <f>IF(BD!E521="","",BD!E521)</f>
        <v/>
      </c>
      <c r="E527" s="25"/>
      <c r="F527" s="25"/>
      <c r="G527" s="2" t="str">
        <f>IF(BD!F521="","",BD!F521)</f>
        <v/>
      </c>
      <c r="H527" s="2" t="str">
        <f>IF(BD!L521="","",BD!L521)</f>
        <v/>
      </c>
      <c r="I527" s="2" t="str">
        <f>IF(BD!K521="","",BD!K521)</f>
        <v/>
      </c>
    </row>
    <row r="528" spans="1:9" x14ac:dyDescent="0.35">
      <c r="A528" s="4" t="str">
        <f>IF(BD!B522="","",BD!B522)</f>
        <v/>
      </c>
      <c r="B528" s="3" t="str">
        <f>IF(BD!C522="","",BD!C522)</f>
        <v/>
      </c>
      <c r="C528" s="3" t="str">
        <f>IF(BD!D522="","",BD!D522)</f>
        <v/>
      </c>
      <c r="D528" s="3" t="str">
        <f>IF(BD!E522="","",BD!E522)</f>
        <v/>
      </c>
      <c r="E528" s="25"/>
      <c r="F528" s="25"/>
      <c r="G528" s="2" t="str">
        <f>IF(BD!F522="","",BD!F522)</f>
        <v/>
      </c>
      <c r="H528" s="2" t="str">
        <f>IF(BD!L522="","",BD!L522)</f>
        <v/>
      </c>
      <c r="I528" s="2" t="str">
        <f>IF(BD!K522="","",BD!K522)</f>
        <v/>
      </c>
    </row>
    <row r="529" spans="1:9" x14ac:dyDescent="0.35">
      <c r="A529" s="4" t="str">
        <f>IF(BD!B523="","",BD!B523)</f>
        <v/>
      </c>
      <c r="B529" s="3" t="str">
        <f>IF(BD!C523="","",BD!C523)</f>
        <v/>
      </c>
      <c r="C529" s="3" t="str">
        <f>IF(BD!D523="","",BD!D523)</f>
        <v/>
      </c>
      <c r="D529" s="3" t="str">
        <f>IF(BD!E523="","",BD!E523)</f>
        <v/>
      </c>
      <c r="E529" s="25"/>
      <c r="F529" s="25"/>
      <c r="G529" s="2" t="str">
        <f>IF(BD!F523="","",BD!F523)</f>
        <v/>
      </c>
      <c r="H529" s="2" t="str">
        <f>IF(BD!L523="","",BD!L523)</f>
        <v/>
      </c>
      <c r="I529" s="2" t="str">
        <f>IF(BD!K523="","",BD!K523)</f>
        <v/>
      </c>
    </row>
    <row r="530" spans="1:9" x14ac:dyDescent="0.35">
      <c r="A530" s="4" t="str">
        <f>IF(BD!B524="","",BD!B524)</f>
        <v/>
      </c>
      <c r="B530" s="3" t="str">
        <f>IF(BD!C524="","",BD!C524)</f>
        <v/>
      </c>
      <c r="C530" s="3" t="str">
        <f>IF(BD!D524="","",BD!D524)</f>
        <v/>
      </c>
      <c r="D530" s="3" t="str">
        <f>IF(BD!E524="","",BD!E524)</f>
        <v/>
      </c>
      <c r="E530" s="25"/>
      <c r="F530" s="25"/>
      <c r="G530" s="2" t="str">
        <f>IF(BD!F524="","",BD!F524)</f>
        <v/>
      </c>
      <c r="H530" s="2" t="str">
        <f>IF(BD!L524="","",BD!L524)</f>
        <v/>
      </c>
      <c r="I530" s="2" t="str">
        <f>IF(BD!K524="","",BD!K524)</f>
        <v/>
      </c>
    </row>
    <row r="531" spans="1:9" x14ac:dyDescent="0.35">
      <c r="A531" s="4" t="str">
        <f>IF(BD!B525="","",BD!B525)</f>
        <v/>
      </c>
      <c r="B531" s="3" t="str">
        <f>IF(BD!C525="","",BD!C525)</f>
        <v/>
      </c>
      <c r="C531" s="3" t="str">
        <f>IF(BD!D525="","",BD!D525)</f>
        <v/>
      </c>
      <c r="D531" s="3" t="str">
        <f>IF(BD!E525="","",BD!E525)</f>
        <v/>
      </c>
      <c r="E531" s="25"/>
      <c r="F531" s="25"/>
      <c r="G531" s="2" t="str">
        <f>IF(BD!F525="","",BD!F525)</f>
        <v/>
      </c>
      <c r="H531" s="2" t="str">
        <f>IF(BD!L525="","",BD!L525)</f>
        <v/>
      </c>
      <c r="I531" s="2" t="str">
        <f>IF(BD!K525="","",BD!K525)</f>
        <v/>
      </c>
    </row>
    <row r="532" spans="1:9" x14ac:dyDescent="0.35">
      <c r="A532" s="4" t="str">
        <f>IF(BD!B526="","",BD!B526)</f>
        <v/>
      </c>
      <c r="B532" s="3" t="str">
        <f>IF(BD!C526="","",BD!C526)</f>
        <v/>
      </c>
      <c r="C532" s="3" t="str">
        <f>IF(BD!D526="","",BD!D526)</f>
        <v/>
      </c>
      <c r="D532" s="3" t="str">
        <f>IF(BD!E526="","",BD!E526)</f>
        <v/>
      </c>
      <c r="E532" s="25"/>
      <c r="F532" s="25"/>
      <c r="G532" s="2" t="str">
        <f>IF(BD!F526="","",BD!F526)</f>
        <v/>
      </c>
      <c r="H532" s="2" t="str">
        <f>IF(BD!L526="","",BD!L526)</f>
        <v/>
      </c>
      <c r="I532" s="2" t="str">
        <f>IF(BD!K526="","",BD!K526)</f>
        <v/>
      </c>
    </row>
    <row r="533" spans="1:9" x14ac:dyDescent="0.35">
      <c r="A533" s="4" t="str">
        <f>IF(BD!B527="","",BD!B527)</f>
        <v/>
      </c>
      <c r="B533" s="3" t="str">
        <f>IF(BD!C527="","",BD!C527)</f>
        <v/>
      </c>
      <c r="C533" s="3" t="str">
        <f>IF(BD!D527="","",BD!D527)</f>
        <v/>
      </c>
      <c r="D533" s="3" t="str">
        <f>IF(BD!E527="","",BD!E527)</f>
        <v/>
      </c>
      <c r="E533" s="25"/>
      <c r="F533" s="25"/>
      <c r="G533" s="2" t="str">
        <f>IF(BD!F527="","",BD!F527)</f>
        <v/>
      </c>
      <c r="H533" s="2" t="str">
        <f>IF(BD!L527="","",BD!L527)</f>
        <v/>
      </c>
      <c r="I533" s="2" t="str">
        <f>IF(BD!K527="","",BD!K527)</f>
        <v/>
      </c>
    </row>
    <row r="534" spans="1:9" x14ac:dyDescent="0.35">
      <c r="A534" s="4" t="str">
        <f>IF(BD!B528="","",BD!B528)</f>
        <v/>
      </c>
      <c r="B534" s="3" t="str">
        <f>IF(BD!C528="","",BD!C528)</f>
        <v/>
      </c>
      <c r="C534" s="3" t="str">
        <f>IF(BD!D528="","",BD!D528)</f>
        <v/>
      </c>
      <c r="D534" s="3" t="str">
        <f>IF(BD!E528="","",BD!E528)</f>
        <v/>
      </c>
      <c r="E534" s="25"/>
      <c r="F534" s="25"/>
      <c r="G534" s="2" t="str">
        <f>IF(BD!F528="","",BD!F528)</f>
        <v/>
      </c>
      <c r="H534" s="2" t="str">
        <f>IF(BD!L528="","",BD!L528)</f>
        <v/>
      </c>
      <c r="I534" s="2" t="str">
        <f>IF(BD!K528="","",BD!K528)</f>
        <v/>
      </c>
    </row>
    <row r="535" spans="1:9" x14ac:dyDescent="0.35">
      <c r="A535" s="4" t="str">
        <f>IF(BD!B529="","",BD!B529)</f>
        <v/>
      </c>
      <c r="B535" s="3" t="str">
        <f>IF(BD!C529="","",BD!C529)</f>
        <v/>
      </c>
      <c r="C535" s="3" t="str">
        <f>IF(BD!D529="","",BD!D529)</f>
        <v/>
      </c>
      <c r="D535" s="3" t="str">
        <f>IF(BD!E529="","",BD!E529)</f>
        <v/>
      </c>
      <c r="E535" s="25"/>
      <c r="F535" s="25"/>
      <c r="G535" s="2" t="str">
        <f>IF(BD!F529="","",BD!F529)</f>
        <v/>
      </c>
      <c r="H535" s="2" t="str">
        <f>IF(BD!L529="","",BD!L529)</f>
        <v/>
      </c>
      <c r="I535" s="2" t="str">
        <f>IF(BD!K529="","",BD!K529)</f>
        <v/>
      </c>
    </row>
    <row r="536" spans="1:9" x14ac:dyDescent="0.35">
      <c r="A536" s="4" t="str">
        <f>IF(BD!B530="","",BD!B530)</f>
        <v/>
      </c>
      <c r="B536" s="3" t="str">
        <f>IF(BD!C530="","",BD!C530)</f>
        <v/>
      </c>
      <c r="C536" s="3" t="str">
        <f>IF(BD!D530="","",BD!D530)</f>
        <v/>
      </c>
      <c r="D536" s="3" t="str">
        <f>IF(BD!E530="","",BD!E530)</f>
        <v/>
      </c>
      <c r="E536" s="25"/>
      <c r="F536" s="25"/>
      <c r="G536" s="2" t="str">
        <f>IF(BD!F530="","",BD!F530)</f>
        <v/>
      </c>
      <c r="H536" s="2" t="str">
        <f>IF(BD!L530="","",BD!L530)</f>
        <v/>
      </c>
      <c r="I536" s="2" t="str">
        <f>IF(BD!K530="","",BD!K530)</f>
        <v/>
      </c>
    </row>
    <row r="537" spans="1:9" x14ac:dyDescent="0.35">
      <c r="A537" s="4" t="str">
        <f>IF(BD!B531="","",BD!B531)</f>
        <v/>
      </c>
      <c r="B537" s="3" t="str">
        <f>IF(BD!C531="","",BD!C531)</f>
        <v/>
      </c>
      <c r="C537" s="3" t="str">
        <f>IF(BD!D531="","",BD!D531)</f>
        <v/>
      </c>
      <c r="D537" s="3" t="str">
        <f>IF(BD!E531="","",BD!E531)</f>
        <v/>
      </c>
      <c r="E537" s="25"/>
      <c r="F537" s="25"/>
      <c r="G537" s="2" t="str">
        <f>IF(BD!F531="","",BD!F531)</f>
        <v/>
      </c>
      <c r="H537" s="2" t="str">
        <f>IF(BD!L531="","",BD!L531)</f>
        <v/>
      </c>
      <c r="I537" s="2" t="str">
        <f>IF(BD!K531="","",BD!K531)</f>
        <v/>
      </c>
    </row>
    <row r="538" spans="1:9" x14ac:dyDescent="0.35">
      <c r="A538" s="4" t="str">
        <f>IF(BD!B532="","",BD!B532)</f>
        <v/>
      </c>
      <c r="B538" s="3" t="str">
        <f>IF(BD!C532="","",BD!C532)</f>
        <v/>
      </c>
      <c r="C538" s="3" t="str">
        <f>IF(BD!D532="","",BD!D532)</f>
        <v/>
      </c>
      <c r="D538" s="3" t="str">
        <f>IF(BD!E532="","",BD!E532)</f>
        <v/>
      </c>
      <c r="E538" s="25"/>
      <c r="F538" s="25"/>
      <c r="G538" s="2" t="str">
        <f>IF(BD!F532="","",BD!F532)</f>
        <v/>
      </c>
      <c r="H538" s="2" t="str">
        <f>IF(BD!L532="","",BD!L532)</f>
        <v/>
      </c>
      <c r="I538" s="2" t="str">
        <f>IF(BD!K532="","",BD!K532)</f>
        <v/>
      </c>
    </row>
    <row r="539" spans="1:9" x14ac:dyDescent="0.35">
      <c r="A539" s="4" t="str">
        <f>IF(BD!B533="","",BD!B533)</f>
        <v/>
      </c>
      <c r="B539" s="3" t="str">
        <f>IF(BD!C533="","",BD!C533)</f>
        <v/>
      </c>
      <c r="C539" s="3" t="str">
        <f>IF(BD!D533="","",BD!D533)</f>
        <v/>
      </c>
      <c r="D539" s="3" t="str">
        <f>IF(BD!E533="","",BD!E533)</f>
        <v/>
      </c>
      <c r="E539" s="25"/>
      <c r="F539" s="25"/>
      <c r="G539" s="2" t="str">
        <f>IF(BD!F533="","",BD!F533)</f>
        <v/>
      </c>
      <c r="H539" s="2" t="str">
        <f>IF(BD!L533="","",BD!L533)</f>
        <v/>
      </c>
      <c r="I539" s="2" t="str">
        <f>IF(BD!K533="","",BD!K533)</f>
        <v/>
      </c>
    </row>
    <row r="540" spans="1:9" x14ac:dyDescent="0.35">
      <c r="A540" s="4" t="str">
        <f>IF(BD!B534="","",BD!B534)</f>
        <v/>
      </c>
      <c r="B540" s="3" t="str">
        <f>IF(BD!C534="","",BD!C534)</f>
        <v/>
      </c>
      <c r="C540" s="3" t="str">
        <f>IF(BD!D534="","",BD!D534)</f>
        <v/>
      </c>
      <c r="D540" s="3" t="str">
        <f>IF(BD!E534="","",BD!E534)</f>
        <v/>
      </c>
      <c r="E540" s="25"/>
      <c r="F540" s="25"/>
      <c r="G540" s="2" t="str">
        <f>IF(BD!F534="","",BD!F534)</f>
        <v/>
      </c>
      <c r="H540" s="2" t="str">
        <f>IF(BD!L534="","",BD!L534)</f>
        <v/>
      </c>
      <c r="I540" s="2" t="str">
        <f>IF(BD!K534="","",BD!K534)</f>
        <v/>
      </c>
    </row>
    <row r="541" spans="1:9" x14ac:dyDescent="0.35">
      <c r="A541" s="4" t="str">
        <f>IF(BD!B535="","",BD!B535)</f>
        <v/>
      </c>
      <c r="B541" s="3" t="str">
        <f>IF(BD!C535="","",BD!C535)</f>
        <v/>
      </c>
      <c r="C541" s="3" t="str">
        <f>IF(BD!D535="","",BD!D535)</f>
        <v/>
      </c>
      <c r="D541" s="3" t="str">
        <f>IF(BD!E535="","",BD!E535)</f>
        <v/>
      </c>
      <c r="E541" s="25"/>
      <c r="F541" s="25"/>
      <c r="G541" s="2" t="str">
        <f>IF(BD!F535="","",BD!F535)</f>
        <v/>
      </c>
      <c r="H541" s="2" t="str">
        <f>IF(BD!L535="","",BD!L535)</f>
        <v/>
      </c>
      <c r="I541" s="2" t="str">
        <f>IF(BD!K535="","",BD!K535)</f>
        <v/>
      </c>
    </row>
    <row r="542" spans="1:9" x14ac:dyDescent="0.35">
      <c r="A542" s="4" t="str">
        <f>IF(BD!B536="","",BD!B536)</f>
        <v/>
      </c>
      <c r="B542" s="3" t="str">
        <f>IF(BD!C536="","",BD!C536)</f>
        <v/>
      </c>
      <c r="C542" s="3" t="str">
        <f>IF(BD!D536="","",BD!D536)</f>
        <v/>
      </c>
      <c r="D542" s="3" t="str">
        <f>IF(BD!E536="","",BD!E536)</f>
        <v/>
      </c>
      <c r="E542" s="25"/>
      <c r="F542" s="25"/>
      <c r="G542" s="2" t="str">
        <f>IF(BD!F536="","",BD!F536)</f>
        <v/>
      </c>
      <c r="H542" s="2" t="str">
        <f>IF(BD!L536="","",BD!L536)</f>
        <v/>
      </c>
      <c r="I542" s="2" t="str">
        <f>IF(BD!K536="","",BD!K536)</f>
        <v/>
      </c>
    </row>
    <row r="543" spans="1:9" x14ac:dyDescent="0.35">
      <c r="A543" s="4" t="str">
        <f>IF(BD!B537="","",BD!B537)</f>
        <v/>
      </c>
      <c r="B543" s="3" t="str">
        <f>IF(BD!C537="","",BD!C537)</f>
        <v/>
      </c>
      <c r="C543" s="3" t="str">
        <f>IF(BD!D537="","",BD!D537)</f>
        <v/>
      </c>
      <c r="D543" s="3" t="str">
        <f>IF(BD!E537="","",BD!E537)</f>
        <v/>
      </c>
      <c r="E543" s="25"/>
      <c r="F543" s="25"/>
      <c r="G543" s="2" t="str">
        <f>IF(BD!F537="","",BD!F537)</f>
        <v/>
      </c>
      <c r="H543" s="2" t="str">
        <f>IF(BD!L537="","",BD!L537)</f>
        <v/>
      </c>
      <c r="I543" s="2" t="str">
        <f>IF(BD!K537="","",BD!K537)</f>
        <v/>
      </c>
    </row>
    <row r="544" spans="1:9" x14ac:dyDescent="0.35">
      <c r="A544" s="4" t="str">
        <f>IF(BD!B538="","",BD!B538)</f>
        <v/>
      </c>
      <c r="B544" s="3" t="str">
        <f>IF(BD!C538="","",BD!C538)</f>
        <v/>
      </c>
      <c r="C544" s="3" t="str">
        <f>IF(BD!D538="","",BD!D538)</f>
        <v/>
      </c>
      <c r="D544" s="3" t="str">
        <f>IF(BD!E538="","",BD!E538)</f>
        <v/>
      </c>
      <c r="E544" s="25"/>
      <c r="F544" s="25"/>
      <c r="G544" s="2" t="str">
        <f>IF(BD!F538="","",BD!F538)</f>
        <v/>
      </c>
      <c r="H544" s="2" t="str">
        <f>IF(BD!L538="","",BD!L538)</f>
        <v/>
      </c>
      <c r="I544" s="2" t="str">
        <f>IF(BD!K538="","",BD!K538)</f>
        <v/>
      </c>
    </row>
    <row r="545" spans="1:9" x14ac:dyDescent="0.35">
      <c r="A545" s="4" t="str">
        <f>IF(BD!B539="","",BD!B539)</f>
        <v/>
      </c>
      <c r="B545" s="3" t="str">
        <f>IF(BD!C539="","",BD!C539)</f>
        <v/>
      </c>
      <c r="C545" s="3" t="str">
        <f>IF(BD!D539="","",BD!D539)</f>
        <v/>
      </c>
      <c r="D545" s="3" t="str">
        <f>IF(BD!E539="","",BD!E539)</f>
        <v/>
      </c>
      <c r="E545" s="25"/>
      <c r="F545" s="25"/>
      <c r="G545" s="2" t="str">
        <f>IF(BD!F539="","",BD!F539)</f>
        <v/>
      </c>
      <c r="H545" s="2" t="str">
        <f>IF(BD!L539="","",BD!L539)</f>
        <v/>
      </c>
      <c r="I545" s="2" t="str">
        <f>IF(BD!K539="","",BD!K539)</f>
        <v/>
      </c>
    </row>
    <row r="546" spans="1:9" x14ac:dyDescent="0.35">
      <c r="A546" s="4" t="str">
        <f>IF(BD!B540="","",BD!B540)</f>
        <v/>
      </c>
      <c r="B546" s="3" t="str">
        <f>IF(BD!C540="","",BD!C540)</f>
        <v/>
      </c>
      <c r="C546" s="3" t="str">
        <f>IF(BD!D540="","",BD!D540)</f>
        <v/>
      </c>
      <c r="D546" s="3" t="str">
        <f>IF(BD!E540="","",BD!E540)</f>
        <v/>
      </c>
      <c r="E546" s="25"/>
      <c r="F546" s="25"/>
      <c r="G546" s="2" t="str">
        <f>IF(BD!F540="","",BD!F540)</f>
        <v/>
      </c>
      <c r="H546" s="2" t="str">
        <f>IF(BD!L540="","",BD!L540)</f>
        <v/>
      </c>
      <c r="I546" s="2" t="str">
        <f>IF(BD!K540="","",BD!K540)</f>
        <v/>
      </c>
    </row>
    <row r="547" spans="1:9" x14ac:dyDescent="0.35">
      <c r="A547" s="4" t="str">
        <f>IF(BD!B541="","",BD!B541)</f>
        <v/>
      </c>
      <c r="B547" s="3" t="str">
        <f>IF(BD!C541="","",BD!C541)</f>
        <v/>
      </c>
      <c r="C547" s="3" t="str">
        <f>IF(BD!D541="","",BD!D541)</f>
        <v/>
      </c>
      <c r="D547" s="3" t="str">
        <f>IF(BD!E541="","",BD!E541)</f>
        <v/>
      </c>
      <c r="E547" s="25"/>
      <c r="F547" s="25"/>
      <c r="G547" s="2" t="str">
        <f>IF(BD!F541="","",BD!F541)</f>
        <v/>
      </c>
      <c r="H547" s="2" t="str">
        <f>IF(BD!L541="","",BD!L541)</f>
        <v/>
      </c>
      <c r="I547" s="2" t="str">
        <f>IF(BD!K541="","",BD!K541)</f>
        <v/>
      </c>
    </row>
    <row r="548" spans="1:9" x14ac:dyDescent="0.35">
      <c r="A548" s="4" t="str">
        <f>IF(BD!B542="","",BD!B542)</f>
        <v/>
      </c>
      <c r="B548" s="3" t="str">
        <f>IF(BD!C542="","",BD!C542)</f>
        <v/>
      </c>
      <c r="C548" s="3" t="str">
        <f>IF(BD!D542="","",BD!D542)</f>
        <v/>
      </c>
      <c r="D548" s="3" t="str">
        <f>IF(BD!E542="","",BD!E542)</f>
        <v/>
      </c>
      <c r="E548" s="25"/>
      <c r="F548" s="25"/>
      <c r="G548" s="2" t="str">
        <f>IF(BD!F542="","",BD!F542)</f>
        <v/>
      </c>
      <c r="H548" s="2" t="str">
        <f>IF(BD!L542="","",BD!L542)</f>
        <v/>
      </c>
      <c r="I548" s="2" t="str">
        <f>IF(BD!K542="","",BD!K542)</f>
        <v/>
      </c>
    </row>
    <row r="549" spans="1:9" x14ac:dyDescent="0.35">
      <c r="A549" s="4" t="str">
        <f>IF(BD!B543="","",BD!B543)</f>
        <v/>
      </c>
      <c r="B549" s="3" t="str">
        <f>IF(BD!C543="","",BD!C543)</f>
        <v/>
      </c>
      <c r="C549" s="3" t="str">
        <f>IF(BD!D543="","",BD!D543)</f>
        <v/>
      </c>
      <c r="D549" s="3" t="str">
        <f>IF(BD!E543="","",BD!E543)</f>
        <v/>
      </c>
      <c r="E549" s="25"/>
      <c r="F549" s="25"/>
      <c r="G549" s="2" t="str">
        <f>IF(BD!F543="","",BD!F543)</f>
        <v/>
      </c>
      <c r="H549" s="2" t="str">
        <f>IF(BD!L543="","",BD!L543)</f>
        <v/>
      </c>
      <c r="I549" s="2" t="str">
        <f>IF(BD!K543="","",BD!K543)</f>
        <v/>
      </c>
    </row>
    <row r="550" spans="1:9" x14ac:dyDescent="0.35">
      <c r="A550" s="4" t="str">
        <f>IF(BD!B544="","",BD!B544)</f>
        <v/>
      </c>
      <c r="B550" s="3" t="str">
        <f>IF(BD!C544="","",BD!C544)</f>
        <v/>
      </c>
      <c r="C550" s="3" t="str">
        <f>IF(BD!D544="","",BD!D544)</f>
        <v/>
      </c>
      <c r="D550" s="3" t="str">
        <f>IF(BD!E544="","",BD!E544)</f>
        <v/>
      </c>
      <c r="E550" s="25"/>
      <c r="F550" s="25"/>
      <c r="G550" s="2" t="str">
        <f>IF(BD!F544="","",BD!F544)</f>
        <v/>
      </c>
      <c r="H550" s="2" t="str">
        <f>IF(BD!L544="","",BD!L544)</f>
        <v/>
      </c>
      <c r="I550" s="2" t="str">
        <f>IF(BD!K544="","",BD!K544)</f>
        <v/>
      </c>
    </row>
    <row r="551" spans="1:9" x14ac:dyDescent="0.35">
      <c r="A551" s="4" t="str">
        <f>IF(BD!B545="","",BD!B545)</f>
        <v/>
      </c>
      <c r="B551" s="3" t="str">
        <f>IF(BD!C545="","",BD!C545)</f>
        <v/>
      </c>
      <c r="C551" s="3" t="str">
        <f>IF(BD!D545="","",BD!D545)</f>
        <v/>
      </c>
      <c r="D551" s="3" t="str">
        <f>IF(BD!E545="","",BD!E545)</f>
        <v/>
      </c>
      <c r="E551" s="25"/>
      <c r="F551" s="25"/>
      <c r="G551" s="2" t="str">
        <f>IF(BD!F545="","",BD!F545)</f>
        <v/>
      </c>
      <c r="H551" s="2" t="str">
        <f>IF(BD!L545="","",BD!L545)</f>
        <v/>
      </c>
      <c r="I551" s="2" t="str">
        <f>IF(BD!K545="","",BD!K545)</f>
        <v/>
      </c>
    </row>
    <row r="552" spans="1:9" x14ac:dyDescent="0.35">
      <c r="A552" s="4" t="str">
        <f>IF(BD!B546="","",BD!B546)</f>
        <v/>
      </c>
      <c r="B552" s="3" t="str">
        <f>IF(BD!C546="","",BD!C546)</f>
        <v/>
      </c>
      <c r="C552" s="3" t="str">
        <f>IF(BD!D546="","",BD!D546)</f>
        <v/>
      </c>
      <c r="D552" s="3" t="str">
        <f>IF(BD!E546="","",BD!E546)</f>
        <v/>
      </c>
      <c r="E552" s="25"/>
      <c r="F552" s="25"/>
      <c r="G552" s="2" t="str">
        <f>IF(BD!F546="","",BD!F546)</f>
        <v/>
      </c>
      <c r="H552" s="2" t="str">
        <f>IF(BD!L546="","",BD!L546)</f>
        <v/>
      </c>
      <c r="I552" s="2" t="str">
        <f>IF(BD!K546="","",BD!K546)</f>
        <v/>
      </c>
    </row>
    <row r="553" spans="1:9" x14ac:dyDescent="0.35">
      <c r="A553" s="4" t="str">
        <f>IF(BD!B547="","",BD!B547)</f>
        <v/>
      </c>
      <c r="B553" s="3" t="str">
        <f>IF(BD!C547="","",BD!C547)</f>
        <v/>
      </c>
      <c r="C553" s="3" t="str">
        <f>IF(BD!D547="","",BD!D547)</f>
        <v/>
      </c>
      <c r="D553" s="3" t="str">
        <f>IF(BD!E547="","",BD!E547)</f>
        <v/>
      </c>
      <c r="E553" s="25"/>
      <c r="F553" s="25"/>
      <c r="G553" s="2" t="str">
        <f>IF(BD!F547="","",BD!F547)</f>
        <v/>
      </c>
      <c r="H553" s="2" t="str">
        <f>IF(BD!L547="","",BD!L547)</f>
        <v/>
      </c>
      <c r="I553" s="2" t="str">
        <f>IF(BD!K547="","",BD!K547)</f>
        <v/>
      </c>
    </row>
    <row r="554" spans="1:9" x14ac:dyDescent="0.35">
      <c r="A554" s="4" t="str">
        <f>IF(BD!B548="","",BD!B548)</f>
        <v/>
      </c>
      <c r="B554" s="3" t="str">
        <f>IF(BD!C548="","",BD!C548)</f>
        <v/>
      </c>
      <c r="C554" s="3" t="str">
        <f>IF(BD!D548="","",BD!D548)</f>
        <v/>
      </c>
      <c r="D554" s="3" t="str">
        <f>IF(BD!E548="","",BD!E548)</f>
        <v/>
      </c>
      <c r="E554" s="25"/>
      <c r="F554" s="25"/>
      <c r="G554" s="2" t="str">
        <f>IF(BD!F548="","",BD!F548)</f>
        <v/>
      </c>
      <c r="H554" s="2" t="str">
        <f>IF(BD!L548="","",BD!L548)</f>
        <v/>
      </c>
      <c r="I554" s="2" t="str">
        <f>IF(BD!K548="","",BD!K548)</f>
        <v/>
      </c>
    </row>
    <row r="555" spans="1:9" x14ac:dyDescent="0.35">
      <c r="A555" s="4" t="str">
        <f>IF(BD!B549="","",BD!B549)</f>
        <v/>
      </c>
      <c r="B555" s="3" t="str">
        <f>IF(BD!C549="","",BD!C549)</f>
        <v/>
      </c>
      <c r="C555" s="3" t="str">
        <f>IF(BD!D549="","",BD!D549)</f>
        <v/>
      </c>
      <c r="D555" s="3" t="str">
        <f>IF(BD!E549="","",BD!E549)</f>
        <v/>
      </c>
      <c r="E555" s="25"/>
      <c r="F555" s="25"/>
      <c r="G555" s="2" t="str">
        <f>IF(BD!F549="","",BD!F549)</f>
        <v/>
      </c>
      <c r="H555" s="2" t="str">
        <f>IF(BD!L549="","",BD!L549)</f>
        <v/>
      </c>
      <c r="I555" s="2" t="str">
        <f>IF(BD!K549="","",BD!K549)</f>
        <v/>
      </c>
    </row>
    <row r="556" spans="1:9" x14ac:dyDescent="0.35">
      <c r="A556" s="4" t="str">
        <f>IF(BD!B550="","",BD!B550)</f>
        <v/>
      </c>
      <c r="B556" s="3" t="str">
        <f>IF(BD!C550="","",BD!C550)</f>
        <v/>
      </c>
      <c r="C556" s="3" t="str">
        <f>IF(BD!D550="","",BD!D550)</f>
        <v/>
      </c>
      <c r="D556" s="3" t="str">
        <f>IF(BD!E550="","",BD!E550)</f>
        <v/>
      </c>
      <c r="E556" s="25"/>
      <c r="F556" s="25"/>
      <c r="G556" s="2" t="str">
        <f>IF(BD!F550="","",BD!F550)</f>
        <v/>
      </c>
      <c r="H556" s="2" t="str">
        <f>IF(BD!L550="","",BD!L550)</f>
        <v/>
      </c>
      <c r="I556" s="2" t="str">
        <f>IF(BD!K550="","",BD!K550)</f>
        <v/>
      </c>
    </row>
    <row r="557" spans="1:9" x14ac:dyDescent="0.35">
      <c r="A557" s="4" t="str">
        <f>IF(BD!B551="","",BD!B551)</f>
        <v/>
      </c>
      <c r="B557" s="3" t="str">
        <f>IF(BD!C551="","",BD!C551)</f>
        <v/>
      </c>
      <c r="C557" s="3" t="str">
        <f>IF(BD!D551="","",BD!D551)</f>
        <v/>
      </c>
      <c r="D557" s="3" t="str">
        <f>IF(BD!E551="","",BD!E551)</f>
        <v/>
      </c>
      <c r="E557" s="25"/>
      <c r="F557" s="25"/>
      <c r="G557" s="2" t="str">
        <f>IF(BD!F551="","",BD!F551)</f>
        <v/>
      </c>
      <c r="H557" s="2" t="str">
        <f>IF(BD!L551="","",BD!L551)</f>
        <v/>
      </c>
      <c r="I557" s="2" t="str">
        <f>IF(BD!K551="","",BD!K551)</f>
        <v/>
      </c>
    </row>
    <row r="558" spans="1:9" x14ac:dyDescent="0.35">
      <c r="A558" s="4" t="str">
        <f>IF(BD!B552="","",BD!B552)</f>
        <v/>
      </c>
      <c r="B558" s="3" t="str">
        <f>IF(BD!C552="","",BD!C552)</f>
        <v/>
      </c>
      <c r="C558" s="3" t="str">
        <f>IF(BD!D552="","",BD!D552)</f>
        <v/>
      </c>
      <c r="D558" s="3" t="str">
        <f>IF(BD!E552="","",BD!E552)</f>
        <v/>
      </c>
      <c r="E558" s="25"/>
      <c r="F558" s="25"/>
      <c r="G558" s="2" t="str">
        <f>IF(BD!F552="","",BD!F552)</f>
        <v/>
      </c>
      <c r="H558" s="2" t="str">
        <f>IF(BD!L552="","",BD!L552)</f>
        <v/>
      </c>
      <c r="I558" s="2" t="str">
        <f>IF(BD!K552="","",BD!K552)</f>
        <v/>
      </c>
    </row>
    <row r="559" spans="1:9" x14ac:dyDescent="0.35">
      <c r="A559" s="4" t="str">
        <f>IF(BD!B553="","",BD!B553)</f>
        <v/>
      </c>
      <c r="B559" s="3" t="str">
        <f>IF(BD!C553="","",BD!C553)</f>
        <v/>
      </c>
      <c r="C559" s="3" t="str">
        <f>IF(BD!D553="","",BD!D553)</f>
        <v/>
      </c>
      <c r="D559" s="3" t="str">
        <f>IF(BD!E553="","",BD!E553)</f>
        <v/>
      </c>
      <c r="E559" s="25"/>
      <c r="F559" s="25"/>
      <c r="G559" s="2" t="str">
        <f>IF(BD!F553="","",BD!F553)</f>
        <v/>
      </c>
      <c r="H559" s="2" t="str">
        <f>IF(BD!L553="","",BD!L553)</f>
        <v/>
      </c>
      <c r="I559" s="2" t="str">
        <f>IF(BD!K553="","",BD!K553)</f>
        <v/>
      </c>
    </row>
    <row r="560" spans="1:9" x14ac:dyDescent="0.35">
      <c r="A560" s="4" t="str">
        <f>IF(BD!B554="","",BD!B554)</f>
        <v/>
      </c>
      <c r="B560" s="3" t="str">
        <f>IF(BD!C554="","",BD!C554)</f>
        <v/>
      </c>
      <c r="C560" s="3" t="str">
        <f>IF(BD!D554="","",BD!D554)</f>
        <v/>
      </c>
      <c r="D560" s="3" t="str">
        <f>IF(BD!E554="","",BD!E554)</f>
        <v/>
      </c>
      <c r="E560" s="25"/>
      <c r="F560" s="25"/>
      <c r="G560" s="2" t="str">
        <f>IF(BD!F554="","",BD!F554)</f>
        <v/>
      </c>
      <c r="H560" s="2" t="str">
        <f>IF(BD!L554="","",BD!L554)</f>
        <v/>
      </c>
      <c r="I560" s="2" t="str">
        <f>IF(BD!K554="","",BD!K554)</f>
        <v/>
      </c>
    </row>
    <row r="561" spans="1:9" x14ac:dyDescent="0.35">
      <c r="A561" s="4" t="str">
        <f>IF(BD!B555="","",BD!B555)</f>
        <v/>
      </c>
      <c r="B561" s="3" t="str">
        <f>IF(BD!C555="","",BD!C555)</f>
        <v/>
      </c>
      <c r="C561" s="3" t="str">
        <f>IF(BD!D555="","",BD!D555)</f>
        <v/>
      </c>
      <c r="D561" s="3" t="str">
        <f>IF(BD!E555="","",BD!E555)</f>
        <v/>
      </c>
      <c r="E561" s="25"/>
      <c r="F561" s="25"/>
      <c r="G561" s="2" t="str">
        <f>IF(BD!F555="","",BD!F555)</f>
        <v/>
      </c>
      <c r="H561" s="2" t="str">
        <f>IF(BD!L555="","",BD!L555)</f>
        <v/>
      </c>
      <c r="I561" s="2" t="str">
        <f>IF(BD!K555="","",BD!K555)</f>
        <v/>
      </c>
    </row>
    <row r="562" spans="1:9" x14ac:dyDescent="0.35">
      <c r="A562" s="4" t="str">
        <f>IF(BD!B556="","",BD!B556)</f>
        <v/>
      </c>
      <c r="B562" s="3" t="str">
        <f>IF(BD!C556="","",BD!C556)</f>
        <v/>
      </c>
      <c r="C562" s="3" t="str">
        <f>IF(BD!D556="","",BD!D556)</f>
        <v/>
      </c>
      <c r="D562" s="3" t="str">
        <f>IF(BD!E556="","",BD!E556)</f>
        <v/>
      </c>
      <c r="E562" s="25"/>
      <c r="F562" s="25"/>
      <c r="G562" s="2" t="str">
        <f>IF(BD!F556="","",BD!F556)</f>
        <v/>
      </c>
      <c r="H562" s="2" t="str">
        <f>IF(BD!L556="","",BD!L556)</f>
        <v/>
      </c>
      <c r="I562" s="2" t="str">
        <f>IF(BD!K556="","",BD!K556)</f>
        <v/>
      </c>
    </row>
    <row r="563" spans="1:9" x14ac:dyDescent="0.35">
      <c r="A563" s="4" t="str">
        <f>IF(BD!B557="","",BD!B557)</f>
        <v/>
      </c>
      <c r="B563" s="3" t="str">
        <f>IF(BD!C557="","",BD!C557)</f>
        <v/>
      </c>
      <c r="C563" s="3" t="str">
        <f>IF(BD!D557="","",BD!D557)</f>
        <v/>
      </c>
      <c r="D563" s="3" t="str">
        <f>IF(BD!E557="","",BD!E557)</f>
        <v/>
      </c>
      <c r="E563" s="25"/>
      <c r="F563" s="25"/>
      <c r="G563" s="2" t="str">
        <f>IF(BD!F557="","",BD!F557)</f>
        <v/>
      </c>
      <c r="H563" s="2" t="str">
        <f>IF(BD!L557="","",BD!L557)</f>
        <v/>
      </c>
      <c r="I563" s="2" t="str">
        <f>IF(BD!K557="","",BD!K557)</f>
        <v/>
      </c>
    </row>
    <row r="564" spans="1:9" x14ac:dyDescent="0.35">
      <c r="A564" s="4" t="str">
        <f>IF(BD!B558="","",BD!B558)</f>
        <v/>
      </c>
      <c r="B564" s="3" t="str">
        <f>IF(BD!C558="","",BD!C558)</f>
        <v/>
      </c>
      <c r="C564" s="3" t="str">
        <f>IF(BD!D558="","",BD!D558)</f>
        <v/>
      </c>
      <c r="D564" s="3" t="str">
        <f>IF(BD!E558="","",BD!E558)</f>
        <v/>
      </c>
      <c r="E564" s="25"/>
      <c r="F564" s="25"/>
      <c r="G564" s="2" t="str">
        <f>IF(BD!F558="","",BD!F558)</f>
        <v/>
      </c>
      <c r="H564" s="2" t="str">
        <f>IF(BD!L558="","",BD!L558)</f>
        <v/>
      </c>
      <c r="I564" s="2" t="str">
        <f>IF(BD!K558="","",BD!K558)</f>
        <v/>
      </c>
    </row>
    <row r="565" spans="1:9" x14ac:dyDescent="0.35">
      <c r="A565" s="4" t="str">
        <f>IF(BD!B559="","",BD!B559)</f>
        <v/>
      </c>
      <c r="B565" s="3" t="str">
        <f>IF(BD!C559="","",BD!C559)</f>
        <v/>
      </c>
      <c r="C565" s="3" t="str">
        <f>IF(BD!D559="","",BD!D559)</f>
        <v/>
      </c>
      <c r="D565" s="3" t="str">
        <f>IF(BD!E559="","",BD!E559)</f>
        <v/>
      </c>
      <c r="E565" s="25"/>
      <c r="F565" s="25"/>
      <c r="G565" s="2" t="str">
        <f>IF(BD!F559="","",BD!F559)</f>
        <v/>
      </c>
      <c r="H565" s="2" t="str">
        <f>IF(BD!L559="","",BD!L559)</f>
        <v/>
      </c>
      <c r="I565" s="2" t="str">
        <f>IF(BD!K559="","",BD!K559)</f>
        <v/>
      </c>
    </row>
    <row r="566" spans="1:9" x14ac:dyDescent="0.35">
      <c r="A566" s="4" t="str">
        <f>IF(BD!B560="","",BD!B560)</f>
        <v/>
      </c>
      <c r="B566" s="3" t="str">
        <f>IF(BD!C560="","",BD!C560)</f>
        <v/>
      </c>
      <c r="C566" s="3" t="str">
        <f>IF(BD!D560="","",BD!D560)</f>
        <v/>
      </c>
      <c r="D566" s="3" t="str">
        <f>IF(BD!E560="","",BD!E560)</f>
        <v/>
      </c>
      <c r="E566" s="25"/>
      <c r="F566" s="25"/>
      <c r="G566" s="2" t="str">
        <f>IF(BD!F560="","",BD!F560)</f>
        <v/>
      </c>
      <c r="H566" s="2" t="str">
        <f>IF(BD!L560="","",BD!L560)</f>
        <v/>
      </c>
      <c r="I566" s="2" t="str">
        <f>IF(BD!K560="","",BD!K560)</f>
        <v/>
      </c>
    </row>
    <row r="567" spans="1:9" x14ac:dyDescent="0.35">
      <c r="A567" s="4" t="str">
        <f>IF(BD!B561="","",BD!B561)</f>
        <v/>
      </c>
      <c r="B567" s="3" t="str">
        <f>IF(BD!C561="","",BD!C561)</f>
        <v/>
      </c>
      <c r="C567" s="3" t="str">
        <f>IF(BD!D561="","",BD!D561)</f>
        <v/>
      </c>
      <c r="D567" s="3" t="str">
        <f>IF(BD!E561="","",BD!E561)</f>
        <v/>
      </c>
      <c r="E567" s="25"/>
      <c r="F567" s="25"/>
      <c r="G567" s="2" t="str">
        <f>IF(BD!F561="","",BD!F561)</f>
        <v/>
      </c>
      <c r="H567" s="2" t="str">
        <f>IF(BD!L561="","",BD!L561)</f>
        <v/>
      </c>
      <c r="I567" s="2" t="str">
        <f>IF(BD!K561="","",BD!K561)</f>
        <v/>
      </c>
    </row>
    <row r="568" spans="1:9" x14ac:dyDescent="0.35">
      <c r="A568" s="4" t="str">
        <f>IF(BD!B562="","",BD!B562)</f>
        <v/>
      </c>
      <c r="B568" s="3" t="str">
        <f>IF(BD!C562="","",BD!C562)</f>
        <v/>
      </c>
      <c r="C568" s="3" t="str">
        <f>IF(BD!D562="","",BD!D562)</f>
        <v/>
      </c>
      <c r="D568" s="3" t="str">
        <f>IF(BD!E562="","",BD!E562)</f>
        <v/>
      </c>
      <c r="E568" s="25"/>
      <c r="F568" s="25"/>
      <c r="G568" s="2" t="str">
        <f>IF(BD!F562="","",BD!F562)</f>
        <v/>
      </c>
      <c r="H568" s="2" t="str">
        <f>IF(BD!L562="","",BD!L562)</f>
        <v/>
      </c>
      <c r="I568" s="2" t="str">
        <f>IF(BD!K562="","",BD!K562)</f>
        <v/>
      </c>
    </row>
    <row r="569" spans="1:9" x14ac:dyDescent="0.35">
      <c r="A569" s="4" t="str">
        <f>IF(BD!B563="","",BD!B563)</f>
        <v/>
      </c>
      <c r="B569" s="3" t="str">
        <f>IF(BD!C563="","",BD!C563)</f>
        <v/>
      </c>
      <c r="C569" s="3" t="str">
        <f>IF(BD!D563="","",BD!D563)</f>
        <v/>
      </c>
      <c r="D569" s="3" t="str">
        <f>IF(BD!E563="","",BD!E563)</f>
        <v/>
      </c>
      <c r="E569" s="25"/>
      <c r="F569" s="25"/>
      <c r="G569" s="2" t="str">
        <f>IF(BD!F563="","",BD!F563)</f>
        <v/>
      </c>
      <c r="H569" s="2" t="str">
        <f>IF(BD!L563="","",BD!L563)</f>
        <v/>
      </c>
      <c r="I569" s="2" t="str">
        <f>IF(BD!K563="","",BD!K563)</f>
        <v/>
      </c>
    </row>
    <row r="570" spans="1:9" x14ac:dyDescent="0.35">
      <c r="A570" s="4" t="str">
        <f>IF(BD!B564="","",BD!B564)</f>
        <v/>
      </c>
      <c r="B570" s="3" t="str">
        <f>IF(BD!C564="","",BD!C564)</f>
        <v/>
      </c>
      <c r="C570" s="3" t="str">
        <f>IF(BD!D564="","",BD!D564)</f>
        <v/>
      </c>
      <c r="D570" s="3" t="str">
        <f>IF(BD!E564="","",BD!E564)</f>
        <v/>
      </c>
      <c r="E570" s="25"/>
      <c r="F570" s="25"/>
      <c r="G570" s="2" t="str">
        <f>IF(BD!F564="","",BD!F564)</f>
        <v/>
      </c>
      <c r="H570" s="2" t="str">
        <f>IF(BD!L564="","",BD!L564)</f>
        <v/>
      </c>
      <c r="I570" s="2" t="str">
        <f>IF(BD!K564="","",BD!K564)</f>
        <v/>
      </c>
    </row>
    <row r="571" spans="1:9" x14ac:dyDescent="0.35">
      <c r="A571" s="4" t="str">
        <f>IF(BD!B565="","",BD!B565)</f>
        <v/>
      </c>
      <c r="B571" s="3" t="str">
        <f>IF(BD!C565="","",BD!C565)</f>
        <v/>
      </c>
      <c r="C571" s="3" t="str">
        <f>IF(BD!D565="","",BD!D565)</f>
        <v/>
      </c>
      <c r="D571" s="3" t="str">
        <f>IF(BD!E565="","",BD!E565)</f>
        <v/>
      </c>
      <c r="E571" s="25"/>
      <c r="F571" s="25"/>
      <c r="G571" s="2" t="str">
        <f>IF(BD!F565="","",BD!F565)</f>
        <v/>
      </c>
      <c r="H571" s="2" t="str">
        <f>IF(BD!L565="","",BD!L565)</f>
        <v/>
      </c>
      <c r="I571" s="2" t="str">
        <f>IF(BD!K565="","",BD!K565)</f>
        <v/>
      </c>
    </row>
    <row r="572" spans="1:9" x14ac:dyDescent="0.35">
      <c r="A572" s="4" t="str">
        <f>IF(BD!B566="","",BD!B566)</f>
        <v/>
      </c>
      <c r="B572" s="3" t="str">
        <f>IF(BD!C566="","",BD!C566)</f>
        <v/>
      </c>
      <c r="C572" s="3" t="str">
        <f>IF(BD!D566="","",BD!D566)</f>
        <v/>
      </c>
      <c r="D572" s="3" t="str">
        <f>IF(BD!E566="","",BD!E566)</f>
        <v/>
      </c>
      <c r="E572" s="25"/>
      <c r="F572" s="25"/>
      <c r="G572" s="2" t="str">
        <f>IF(BD!F566="","",BD!F566)</f>
        <v/>
      </c>
      <c r="H572" s="2" t="str">
        <f>IF(BD!L566="","",BD!L566)</f>
        <v/>
      </c>
      <c r="I572" s="2" t="str">
        <f>IF(BD!K566="","",BD!K566)</f>
        <v/>
      </c>
    </row>
    <row r="573" spans="1:9" x14ac:dyDescent="0.35">
      <c r="A573" s="4" t="str">
        <f>IF(BD!B567="","",BD!B567)</f>
        <v/>
      </c>
      <c r="B573" s="3" t="str">
        <f>IF(BD!C567="","",BD!C567)</f>
        <v/>
      </c>
      <c r="C573" s="3" t="str">
        <f>IF(BD!D567="","",BD!D567)</f>
        <v/>
      </c>
      <c r="D573" s="3" t="str">
        <f>IF(BD!E567="","",BD!E567)</f>
        <v/>
      </c>
      <c r="E573" s="25"/>
      <c r="F573" s="25"/>
      <c r="G573" s="2" t="str">
        <f>IF(BD!F567="","",BD!F567)</f>
        <v/>
      </c>
      <c r="H573" s="2" t="str">
        <f>IF(BD!L567="","",BD!L567)</f>
        <v/>
      </c>
      <c r="I573" s="2" t="str">
        <f>IF(BD!K567="","",BD!K567)</f>
        <v/>
      </c>
    </row>
    <row r="574" spans="1:9" x14ac:dyDescent="0.35">
      <c r="A574" s="4" t="str">
        <f>IF(BD!B568="","",BD!B568)</f>
        <v/>
      </c>
      <c r="B574" s="3" t="str">
        <f>IF(BD!C568="","",BD!C568)</f>
        <v/>
      </c>
      <c r="C574" s="3" t="str">
        <f>IF(BD!D568="","",BD!D568)</f>
        <v/>
      </c>
      <c r="D574" s="3" t="str">
        <f>IF(BD!E568="","",BD!E568)</f>
        <v/>
      </c>
      <c r="E574" s="25"/>
      <c r="F574" s="25"/>
      <c r="G574" s="2" t="str">
        <f>IF(BD!F568="","",BD!F568)</f>
        <v/>
      </c>
      <c r="H574" s="2" t="str">
        <f>IF(BD!L568="","",BD!L568)</f>
        <v/>
      </c>
      <c r="I574" s="2" t="str">
        <f>IF(BD!K568="","",BD!K568)</f>
        <v/>
      </c>
    </row>
    <row r="575" spans="1:9" x14ac:dyDescent="0.35">
      <c r="A575" s="4" t="str">
        <f>IF(BD!B569="","",BD!B569)</f>
        <v/>
      </c>
      <c r="B575" s="3" t="str">
        <f>IF(BD!C569="","",BD!C569)</f>
        <v/>
      </c>
      <c r="C575" s="3" t="str">
        <f>IF(BD!D569="","",BD!D569)</f>
        <v/>
      </c>
      <c r="D575" s="3" t="str">
        <f>IF(BD!E569="","",BD!E569)</f>
        <v/>
      </c>
      <c r="E575" s="25"/>
      <c r="F575" s="25"/>
      <c r="G575" s="2" t="str">
        <f>IF(BD!F569="","",BD!F569)</f>
        <v/>
      </c>
      <c r="H575" s="2" t="str">
        <f>IF(BD!L569="","",BD!L569)</f>
        <v/>
      </c>
      <c r="I575" s="2" t="str">
        <f>IF(BD!K569="","",BD!K569)</f>
        <v/>
      </c>
    </row>
    <row r="576" spans="1:9" x14ac:dyDescent="0.35">
      <c r="A576" s="4" t="str">
        <f>IF(BD!B570="","",BD!B570)</f>
        <v/>
      </c>
      <c r="B576" s="3" t="str">
        <f>IF(BD!C570="","",BD!C570)</f>
        <v/>
      </c>
      <c r="C576" s="3" t="str">
        <f>IF(BD!D570="","",BD!D570)</f>
        <v/>
      </c>
      <c r="D576" s="3" t="str">
        <f>IF(BD!E570="","",BD!E570)</f>
        <v/>
      </c>
      <c r="E576" s="25"/>
      <c r="F576" s="25"/>
      <c r="G576" s="2" t="str">
        <f>IF(BD!F570="","",BD!F570)</f>
        <v/>
      </c>
      <c r="H576" s="2" t="str">
        <f>IF(BD!L570="","",BD!L570)</f>
        <v/>
      </c>
      <c r="I576" s="2" t="str">
        <f>IF(BD!K570="","",BD!K570)</f>
        <v/>
      </c>
    </row>
    <row r="577" spans="1:9" x14ac:dyDescent="0.35">
      <c r="A577" s="4" t="str">
        <f>IF(BD!B571="","",BD!B571)</f>
        <v/>
      </c>
      <c r="B577" s="3" t="str">
        <f>IF(BD!C571="","",BD!C571)</f>
        <v/>
      </c>
      <c r="C577" s="3" t="str">
        <f>IF(BD!D571="","",BD!D571)</f>
        <v/>
      </c>
      <c r="D577" s="3" t="str">
        <f>IF(BD!E571="","",BD!E571)</f>
        <v/>
      </c>
      <c r="E577" s="25"/>
      <c r="F577" s="25"/>
      <c r="G577" s="2" t="str">
        <f>IF(BD!F571="","",BD!F571)</f>
        <v/>
      </c>
      <c r="H577" s="2" t="str">
        <f>IF(BD!L571="","",BD!L571)</f>
        <v/>
      </c>
      <c r="I577" s="2" t="str">
        <f>IF(BD!K571="","",BD!K571)</f>
        <v/>
      </c>
    </row>
    <row r="578" spans="1:9" x14ac:dyDescent="0.35">
      <c r="A578" s="4" t="str">
        <f>IF(BD!B572="","",BD!B572)</f>
        <v/>
      </c>
      <c r="B578" s="3" t="str">
        <f>IF(BD!C572="","",BD!C572)</f>
        <v/>
      </c>
      <c r="C578" s="3" t="str">
        <f>IF(BD!D572="","",BD!D572)</f>
        <v/>
      </c>
      <c r="D578" s="3" t="str">
        <f>IF(BD!E572="","",BD!E572)</f>
        <v/>
      </c>
      <c r="E578" s="25"/>
      <c r="F578" s="25"/>
      <c r="G578" s="2" t="str">
        <f>IF(BD!F572="","",BD!F572)</f>
        <v/>
      </c>
      <c r="H578" s="2" t="str">
        <f>IF(BD!L572="","",BD!L572)</f>
        <v/>
      </c>
      <c r="I578" s="2" t="str">
        <f>IF(BD!K572="","",BD!K572)</f>
        <v/>
      </c>
    </row>
    <row r="579" spans="1:9" x14ac:dyDescent="0.35">
      <c r="A579" s="4" t="str">
        <f>IF(BD!B573="","",BD!B573)</f>
        <v/>
      </c>
      <c r="B579" s="3" t="str">
        <f>IF(BD!C573="","",BD!C573)</f>
        <v/>
      </c>
      <c r="C579" s="3" t="str">
        <f>IF(BD!D573="","",BD!D573)</f>
        <v/>
      </c>
      <c r="D579" s="3" t="str">
        <f>IF(BD!E573="","",BD!E573)</f>
        <v/>
      </c>
      <c r="E579" s="25"/>
      <c r="F579" s="25"/>
      <c r="G579" s="2" t="str">
        <f>IF(BD!F573="","",BD!F573)</f>
        <v/>
      </c>
      <c r="H579" s="2" t="str">
        <f>IF(BD!L573="","",BD!L573)</f>
        <v/>
      </c>
      <c r="I579" s="2" t="str">
        <f>IF(BD!K573="","",BD!K573)</f>
        <v/>
      </c>
    </row>
    <row r="580" spans="1:9" x14ac:dyDescent="0.35">
      <c r="A580" s="4" t="str">
        <f>IF(BD!B574="","",BD!B574)</f>
        <v/>
      </c>
      <c r="B580" s="3" t="str">
        <f>IF(BD!C574="","",BD!C574)</f>
        <v/>
      </c>
      <c r="C580" s="3" t="str">
        <f>IF(BD!D574="","",BD!D574)</f>
        <v/>
      </c>
      <c r="D580" s="3" t="str">
        <f>IF(BD!E574="","",BD!E574)</f>
        <v/>
      </c>
      <c r="E580" s="25"/>
      <c r="F580" s="25"/>
      <c r="G580" s="2" t="str">
        <f>IF(BD!F574="","",BD!F574)</f>
        <v/>
      </c>
      <c r="H580" s="2" t="str">
        <f>IF(BD!L574="","",BD!L574)</f>
        <v/>
      </c>
      <c r="I580" s="2" t="str">
        <f>IF(BD!K574="","",BD!K574)</f>
        <v/>
      </c>
    </row>
    <row r="581" spans="1:9" x14ac:dyDescent="0.35">
      <c r="A581" s="4" t="str">
        <f>IF(BD!B575="","",BD!B575)</f>
        <v/>
      </c>
      <c r="B581" s="3" t="str">
        <f>IF(BD!C575="","",BD!C575)</f>
        <v/>
      </c>
      <c r="C581" s="3" t="str">
        <f>IF(BD!D575="","",BD!D575)</f>
        <v/>
      </c>
      <c r="D581" s="3" t="str">
        <f>IF(BD!E575="","",BD!E575)</f>
        <v/>
      </c>
      <c r="E581" s="25"/>
      <c r="F581" s="25"/>
      <c r="G581" s="2" t="str">
        <f>IF(BD!F575="","",BD!F575)</f>
        <v/>
      </c>
      <c r="H581" s="2" t="str">
        <f>IF(BD!L575="","",BD!L575)</f>
        <v/>
      </c>
      <c r="I581" s="2" t="str">
        <f>IF(BD!K575="","",BD!K575)</f>
        <v/>
      </c>
    </row>
    <row r="582" spans="1:9" x14ac:dyDescent="0.35">
      <c r="A582" s="4" t="str">
        <f>IF(BD!B576="","",BD!B576)</f>
        <v/>
      </c>
      <c r="B582" s="3" t="str">
        <f>IF(BD!C576="","",BD!C576)</f>
        <v/>
      </c>
      <c r="C582" s="3" t="str">
        <f>IF(BD!D576="","",BD!D576)</f>
        <v/>
      </c>
      <c r="D582" s="3" t="str">
        <f>IF(BD!E576="","",BD!E576)</f>
        <v/>
      </c>
      <c r="E582" s="25"/>
      <c r="F582" s="25"/>
      <c r="G582" s="2" t="str">
        <f>IF(BD!F576="","",BD!F576)</f>
        <v/>
      </c>
      <c r="H582" s="2" t="str">
        <f>IF(BD!L576="","",BD!L576)</f>
        <v/>
      </c>
      <c r="I582" s="2" t="str">
        <f>IF(BD!K576="","",BD!K576)</f>
        <v/>
      </c>
    </row>
    <row r="583" spans="1:9" x14ac:dyDescent="0.35">
      <c r="A583" s="4" t="str">
        <f>IF(BD!B577="","",BD!B577)</f>
        <v/>
      </c>
      <c r="B583" s="3" t="str">
        <f>IF(BD!C577="","",BD!C577)</f>
        <v/>
      </c>
      <c r="C583" s="3" t="str">
        <f>IF(BD!D577="","",BD!D577)</f>
        <v/>
      </c>
      <c r="D583" s="3" t="str">
        <f>IF(BD!E577="","",BD!E577)</f>
        <v/>
      </c>
      <c r="E583" s="25"/>
      <c r="F583" s="25"/>
      <c r="G583" s="2" t="str">
        <f>IF(BD!F577="","",BD!F577)</f>
        <v/>
      </c>
      <c r="H583" s="2" t="str">
        <f>IF(BD!L577="","",BD!L577)</f>
        <v/>
      </c>
      <c r="I583" s="2" t="str">
        <f>IF(BD!K577="","",BD!K577)</f>
        <v/>
      </c>
    </row>
    <row r="584" spans="1:9" x14ac:dyDescent="0.35">
      <c r="A584" s="4" t="str">
        <f>IF(BD!B578="","",BD!B578)</f>
        <v/>
      </c>
      <c r="B584" s="3" t="str">
        <f>IF(BD!C578="","",BD!C578)</f>
        <v/>
      </c>
      <c r="C584" s="3" t="str">
        <f>IF(BD!D578="","",BD!D578)</f>
        <v/>
      </c>
      <c r="D584" s="3" t="str">
        <f>IF(BD!E578="","",BD!E578)</f>
        <v/>
      </c>
      <c r="E584" s="25"/>
      <c r="F584" s="25"/>
      <c r="G584" s="2" t="str">
        <f>IF(BD!F578="","",BD!F578)</f>
        <v/>
      </c>
      <c r="H584" s="2" t="str">
        <f>IF(BD!L578="","",BD!L578)</f>
        <v/>
      </c>
      <c r="I584" s="2" t="str">
        <f>IF(BD!K578="","",BD!K578)</f>
        <v/>
      </c>
    </row>
    <row r="585" spans="1:9" x14ac:dyDescent="0.35">
      <c r="A585" s="4" t="str">
        <f>IF(BD!B579="","",BD!B579)</f>
        <v/>
      </c>
      <c r="B585" s="3" t="str">
        <f>IF(BD!C579="","",BD!C579)</f>
        <v/>
      </c>
      <c r="C585" s="3" t="str">
        <f>IF(BD!D579="","",BD!D579)</f>
        <v/>
      </c>
      <c r="D585" s="3" t="str">
        <f>IF(BD!E579="","",BD!E579)</f>
        <v/>
      </c>
      <c r="E585" s="25"/>
      <c r="F585" s="25"/>
      <c r="G585" s="2" t="str">
        <f>IF(BD!F579="","",BD!F579)</f>
        <v/>
      </c>
      <c r="H585" s="2" t="str">
        <f>IF(BD!L579="","",BD!L579)</f>
        <v/>
      </c>
      <c r="I585" s="2" t="str">
        <f>IF(BD!K579="","",BD!K579)</f>
        <v/>
      </c>
    </row>
    <row r="586" spans="1:9" x14ac:dyDescent="0.35">
      <c r="A586" s="4" t="str">
        <f>IF(BD!B580="","",BD!B580)</f>
        <v/>
      </c>
      <c r="B586" s="3" t="str">
        <f>IF(BD!C580="","",BD!C580)</f>
        <v/>
      </c>
      <c r="C586" s="3" t="str">
        <f>IF(BD!D580="","",BD!D580)</f>
        <v/>
      </c>
      <c r="D586" s="3" t="str">
        <f>IF(BD!E580="","",BD!E580)</f>
        <v/>
      </c>
      <c r="E586" s="25"/>
      <c r="F586" s="25"/>
      <c r="G586" s="2" t="str">
        <f>IF(BD!F580="","",BD!F580)</f>
        <v/>
      </c>
      <c r="H586" s="2" t="str">
        <f>IF(BD!L580="","",BD!L580)</f>
        <v/>
      </c>
      <c r="I586" s="2" t="str">
        <f>IF(BD!K580="","",BD!K580)</f>
        <v/>
      </c>
    </row>
    <row r="587" spans="1:9" x14ac:dyDescent="0.35">
      <c r="A587" s="4" t="str">
        <f>IF(BD!B581="","",BD!B581)</f>
        <v/>
      </c>
      <c r="B587" s="3" t="str">
        <f>IF(BD!C581="","",BD!C581)</f>
        <v/>
      </c>
      <c r="C587" s="3" t="str">
        <f>IF(BD!D581="","",BD!D581)</f>
        <v/>
      </c>
      <c r="D587" s="3" t="str">
        <f>IF(BD!E581="","",BD!E581)</f>
        <v/>
      </c>
      <c r="E587" s="25"/>
      <c r="F587" s="25"/>
      <c r="G587" s="2" t="str">
        <f>IF(BD!F581="","",BD!F581)</f>
        <v/>
      </c>
      <c r="H587" s="2" t="str">
        <f>IF(BD!L581="","",BD!L581)</f>
        <v/>
      </c>
      <c r="I587" s="2" t="str">
        <f>IF(BD!K581="","",BD!K581)</f>
        <v/>
      </c>
    </row>
    <row r="588" spans="1:9" x14ac:dyDescent="0.35">
      <c r="A588" s="4" t="str">
        <f>IF(BD!B582="","",BD!B582)</f>
        <v/>
      </c>
      <c r="B588" s="3" t="str">
        <f>IF(BD!C582="","",BD!C582)</f>
        <v/>
      </c>
      <c r="C588" s="3" t="str">
        <f>IF(BD!D582="","",BD!D582)</f>
        <v/>
      </c>
      <c r="D588" s="3" t="str">
        <f>IF(BD!E582="","",BD!E582)</f>
        <v/>
      </c>
      <c r="E588" s="25"/>
      <c r="F588" s="25"/>
      <c r="G588" s="2" t="str">
        <f>IF(BD!F582="","",BD!F582)</f>
        <v/>
      </c>
      <c r="H588" s="2" t="str">
        <f>IF(BD!L582="","",BD!L582)</f>
        <v/>
      </c>
      <c r="I588" s="2" t="str">
        <f>IF(BD!K582="","",BD!K582)</f>
        <v/>
      </c>
    </row>
    <row r="589" spans="1:9" x14ac:dyDescent="0.35">
      <c r="A589" s="4" t="str">
        <f>IF(BD!B583="","",BD!B583)</f>
        <v/>
      </c>
      <c r="B589" s="3" t="str">
        <f>IF(BD!C583="","",BD!C583)</f>
        <v/>
      </c>
      <c r="C589" s="3" t="str">
        <f>IF(BD!D583="","",BD!D583)</f>
        <v/>
      </c>
      <c r="D589" s="3" t="str">
        <f>IF(BD!E583="","",BD!E583)</f>
        <v/>
      </c>
      <c r="E589" s="25"/>
      <c r="F589" s="25"/>
      <c r="G589" s="2" t="str">
        <f>IF(BD!F583="","",BD!F583)</f>
        <v/>
      </c>
      <c r="H589" s="2" t="str">
        <f>IF(BD!L583="","",BD!L583)</f>
        <v/>
      </c>
      <c r="I589" s="2" t="str">
        <f>IF(BD!K583="","",BD!K583)</f>
        <v/>
      </c>
    </row>
    <row r="590" spans="1:9" x14ac:dyDescent="0.35">
      <c r="A590" s="4" t="str">
        <f>IF(BD!B584="","",BD!B584)</f>
        <v/>
      </c>
      <c r="B590" s="3" t="str">
        <f>IF(BD!C584="","",BD!C584)</f>
        <v/>
      </c>
      <c r="C590" s="3" t="str">
        <f>IF(BD!D584="","",BD!D584)</f>
        <v/>
      </c>
      <c r="D590" s="3" t="str">
        <f>IF(BD!E584="","",BD!E584)</f>
        <v/>
      </c>
      <c r="E590" s="25"/>
      <c r="F590" s="25"/>
      <c r="G590" s="2" t="str">
        <f>IF(BD!F584="","",BD!F584)</f>
        <v/>
      </c>
      <c r="H590" s="2" t="str">
        <f>IF(BD!L584="","",BD!L584)</f>
        <v/>
      </c>
      <c r="I590" s="2" t="str">
        <f>IF(BD!K584="","",BD!K584)</f>
        <v/>
      </c>
    </row>
    <row r="591" spans="1:9" x14ac:dyDescent="0.35">
      <c r="A591" s="4" t="str">
        <f>IF(BD!B585="","",BD!B585)</f>
        <v/>
      </c>
      <c r="B591" s="3" t="str">
        <f>IF(BD!C585="","",BD!C585)</f>
        <v/>
      </c>
      <c r="C591" s="3" t="str">
        <f>IF(BD!D585="","",BD!D585)</f>
        <v/>
      </c>
      <c r="D591" s="3" t="str">
        <f>IF(BD!E585="","",BD!E585)</f>
        <v/>
      </c>
      <c r="E591" s="25"/>
      <c r="F591" s="25"/>
      <c r="G591" s="2" t="str">
        <f>IF(BD!F585="","",BD!F585)</f>
        <v/>
      </c>
      <c r="H591" s="2" t="str">
        <f>IF(BD!L585="","",BD!L585)</f>
        <v/>
      </c>
      <c r="I591" s="2" t="str">
        <f>IF(BD!K585="","",BD!K585)</f>
        <v/>
      </c>
    </row>
    <row r="592" spans="1:9" x14ac:dyDescent="0.35">
      <c r="A592" s="4" t="str">
        <f>IF(BD!B586="","",BD!B586)</f>
        <v/>
      </c>
      <c r="B592" s="3" t="str">
        <f>IF(BD!C586="","",BD!C586)</f>
        <v/>
      </c>
      <c r="C592" s="3" t="str">
        <f>IF(BD!D586="","",BD!D586)</f>
        <v/>
      </c>
      <c r="D592" s="3" t="str">
        <f>IF(BD!E586="","",BD!E586)</f>
        <v/>
      </c>
      <c r="E592" s="25"/>
      <c r="F592" s="25"/>
      <c r="G592" s="2" t="str">
        <f>IF(BD!F586="","",BD!F586)</f>
        <v/>
      </c>
      <c r="H592" s="2" t="str">
        <f>IF(BD!L586="","",BD!L586)</f>
        <v/>
      </c>
      <c r="I592" s="2" t="str">
        <f>IF(BD!K586="","",BD!K586)</f>
        <v/>
      </c>
    </row>
    <row r="593" spans="1:9" x14ac:dyDescent="0.35">
      <c r="A593" s="4" t="str">
        <f>IF(BD!B587="","",BD!B587)</f>
        <v/>
      </c>
      <c r="B593" s="3" t="str">
        <f>IF(BD!C587="","",BD!C587)</f>
        <v/>
      </c>
      <c r="C593" s="3" t="str">
        <f>IF(BD!D587="","",BD!D587)</f>
        <v/>
      </c>
      <c r="D593" s="3" t="str">
        <f>IF(BD!E587="","",BD!E587)</f>
        <v/>
      </c>
      <c r="E593" s="25"/>
      <c r="F593" s="25"/>
      <c r="G593" s="2" t="str">
        <f>IF(BD!F587="","",BD!F587)</f>
        <v/>
      </c>
      <c r="H593" s="2" t="str">
        <f>IF(BD!L587="","",BD!L587)</f>
        <v/>
      </c>
      <c r="I593" s="2" t="str">
        <f>IF(BD!K587="","",BD!K587)</f>
        <v/>
      </c>
    </row>
    <row r="594" spans="1:9" x14ac:dyDescent="0.35">
      <c r="A594" s="4" t="str">
        <f>IF(BD!B588="","",BD!B588)</f>
        <v/>
      </c>
      <c r="B594" s="3" t="str">
        <f>IF(BD!C588="","",BD!C588)</f>
        <v/>
      </c>
      <c r="C594" s="3" t="str">
        <f>IF(BD!D588="","",BD!D588)</f>
        <v/>
      </c>
      <c r="D594" s="3" t="str">
        <f>IF(BD!E588="","",BD!E588)</f>
        <v/>
      </c>
      <c r="E594" s="25"/>
      <c r="F594" s="25"/>
      <c r="G594" s="2" t="str">
        <f>IF(BD!F588="","",BD!F588)</f>
        <v/>
      </c>
      <c r="H594" s="2" t="str">
        <f>IF(BD!L588="","",BD!L588)</f>
        <v/>
      </c>
      <c r="I594" s="2" t="str">
        <f>IF(BD!K588="","",BD!K588)</f>
        <v/>
      </c>
    </row>
    <row r="595" spans="1:9" x14ac:dyDescent="0.35">
      <c r="A595" s="4" t="str">
        <f>IF(BD!B589="","",BD!B589)</f>
        <v/>
      </c>
      <c r="B595" s="3" t="str">
        <f>IF(BD!C589="","",BD!C589)</f>
        <v/>
      </c>
      <c r="C595" s="3" t="str">
        <f>IF(BD!D589="","",BD!D589)</f>
        <v/>
      </c>
      <c r="D595" s="3" t="str">
        <f>IF(BD!E589="","",BD!E589)</f>
        <v/>
      </c>
      <c r="E595" s="25"/>
      <c r="F595" s="25"/>
      <c r="G595" s="2" t="str">
        <f>IF(BD!F589="","",BD!F589)</f>
        <v/>
      </c>
      <c r="H595" s="2" t="str">
        <f>IF(BD!L589="","",BD!L589)</f>
        <v/>
      </c>
      <c r="I595" s="2" t="str">
        <f>IF(BD!K589="","",BD!K589)</f>
        <v/>
      </c>
    </row>
    <row r="596" spans="1:9" x14ac:dyDescent="0.35">
      <c r="A596" s="4" t="str">
        <f>IF(BD!B590="","",BD!B590)</f>
        <v/>
      </c>
      <c r="B596" s="3" t="str">
        <f>IF(BD!C590="","",BD!C590)</f>
        <v/>
      </c>
      <c r="C596" s="3" t="str">
        <f>IF(BD!D590="","",BD!D590)</f>
        <v/>
      </c>
      <c r="D596" s="3" t="str">
        <f>IF(BD!E590="","",BD!E590)</f>
        <v/>
      </c>
      <c r="E596" s="25"/>
      <c r="F596" s="25"/>
      <c r="G596" s="2" t="str">
        <f>IF(BD!F590="","",BD!F590)</f>
        <v/>
      </c>
      <c r="H596" s="2" t="str">
        <f>IF(BD!L590="","",BD!L590)</f>
        <v/>
      </c>
      <c r="I596" s="2" t="str">
        <f>IF(BD!K590="","",BD!K590)</f>
        <v/>
      </c>
    </row>
    <row r="597" spans="1:9" x14ac:dyDescent="0.35">
      <c r="A597" s="4" t="str">
        <f>IF(BD!B591="","",BD!B591)</f>
        <v/>
      </c>
      <c r="B597" s="3" t="str">
        <f>IF(BD!C591="","",BD!C591)</f>
        <v/>
      </c>
      <c r="C597" s="3" t="str">
        <f>IF(BD!D591="","",BD!D591)</f>
        <v/>
      </c>
      <c r="D597" s="3" t="str">
        <f>IF(BD!E591="","",BD!E591)</f>
        <v/>
      </c>
      <c r="E597" s="25"/>
      <c r="F597" s="25"/>
      <c r="G597" s="2" t="str">
        <f>IF(BD!F591="","",BD!F591)</f>
        <v/>
      </c>
      <c r="H597" s="2" t="str">
        <f>IF(BD!L591="","",BD!L591)</f>
        <v/>
      </c>
      <c r="I597" s="2" t="str">
        <f>IF(BD!K591="","",BD!K591)</f>
        <v/>
      </c>
    </row>
    <row r="598" spans="1:9" x14ac:dyDescent="0.35">
      <c r="A598" s="4" t="str">
        <f>IF(BD!B592="","",BD!B592)</f>
        <v/>
      </c>
      <c r="B598" s="3" t="str">
        <f>IF(BD!C592="","",BD!C592)</f>
        <v/>
      </c>
      <c r="C598" s="3" t="str">
        <f>IF(BD!D592="","",BD!D592)</f>
        <v/>
      </c>
      <c r="D598" s="3" t="str">
        <f>IF(BD!E592="","",BD!E592)</f>
        <v/>
      </c>
      <c r="E598" s="25"/>
      <c r="F598" s="25"/>
      <c r="G598" s="2" t="str">
        <f>IF(BD!F592="","",BD!F592)</f>
        <v/>
      </c>
      <c r="H598" s="2" t="str">
        <f>IF(BD!L592="","",BD!L592)</f>
        <v/>
      </c>
      <c r="I598" s="2" t="str">
        <f>IF(BD!K592="","",BD!K592)</f>
        <v/>
      </c>
    </row>
    <row r="599" spans="1:9" x14ac:dyDescent="0.35">
      <c r="A599" s="4" t="str">
        <f>IF(BD!B593="","",BD!B593)</f>
        <v/>
      </c>
      <c r="B599" s="3" t="str">
        <f>IF(BD!C593="","",BD!C593)</f>
        <v/>
      </c>
      <c r="C599" s="3" t="str">
        <f>IF(BD!D593="","",BD!D593)</f>
        <v/>
      </c>
      <c r="D599" s="3" t="str">
        <f>IF(BD!E593="","",BD!E593)</f>
        <v/>
      </c>
      <c r="E599" s="25"/>
      <c r="F599" s="25"/>
      <c r="G599" s="2" t="str">
        <f>IF(BD!F593="","",BD!F593)</f>
        <v/>
      </c>
      <c r="H599" s="2" t="str">
        <f>IF(BD!L593="","",BD!L593)</f>
        <v/>
      </c>
      <c r="I599" s="2" t="str">
        <f>IF(BD!K593="","",BD!K593)</f>
        <v/>
      </c>
    </row>
    <row r="600" spans="1:9" x14ac:dyDescent="0.35">
      <c r="A600" s="4" t="str">
        <f>IF(BD!B594="","",BD!B594)</f>
        <v/>
      </c>
      <c r="B600" s="3" t="str">
        <f>IF(BD!C594="","",BD!C594)</f>
        <v/>
      </c>
      <c r="C600" s="3" t="str">
        <f>IF(BD!D594="","",BD!D594)</f>
        <v/>
      </c>
      <c r="D600" s="3" t="str">
        <f>IF(BD!E594="","",BD!E594)</f>
        <v/>
      </c>
      <c r="E600" s="25"/>
      <c r="F600" s="25"/>
      <c r="G600" s="2" t="str">
        <f>IF(BD!F594="","",BD!F594)</f>
        <v/>
      </c>
      <c r="H600" s="2" t="str">
        <f>IF(BD!L594="","",BD!L594)</f>
        <v/>
      </c>
      <c r="I600" s="2" t="str">
        <f>IF(BD!K594="","",BD!K594)</f>
        <v/>
      </c>
    </row>
    <row r="601" spans="1:9" x14ac:dyDescent="0.35">
      <c r="A601" s="4" t="str">
        <f>IF(BD!B595="","",BD!B595)</f>
        <v/>
      </c>
      <c r="B601" s="3" t="str">
        <f>IF(BD!C595="","",BD!C595)</f>
        <v/>
      </c>
      <c r="C601" s="3" t="str">
        <f>IF(BD!D595="","",BD!D595)</f>
        <v/>
      </c>
      <c r="D601" s="3" t="str">
        <f>IF(BD!E595="","",BD!E595)</f>
        <v/>
      </c>
      <c r="E601" s="25"/>
      <c r="F601" s="25"/>
      <c r="G601" s="2" t="str">
        <f>IF(BD!F595="","",BD!F595)</f>
        <v/>
      </c>
      <c r="H601" s="2" t="str">
        <f>IF(BD!L595="","",BD!L595)</f>
        <v/>
      </c>
      <c r="I601" s="2" t="str">
        <f>IF(BD!K595="","",BD!K595)</f>
        <v/>
      </c>
    </row>
    <row r="602" spans="1:9" x14ac:dyDescent="0.35">
      <c r="A602" s="4" t="str">
        <f>IF(BD!B596="","",BD!B596)</f>
        <v/>
      </c>
      <c r="B602" s="3" t="str">
        <f>IF(BD!C596="","",BD!C596)</f>
        <v/>
      </c>
      <c r="C602" s="3" t="str">
        <f>IF(BD!D596="","",BD!D596)</f>
        <v/>
      </c>
      <c r="D602" s="3" t="str">
        <f>IF(BD!E596="","",BD!E596)</f>
        <v/>
      </c>
      <c r="E602" s="25"/>
      <c r="F602" s="25"/>
      <c r="G602" s="2" t="str">
        <f>IF(BD!F596="","",BD!F596)</f>
        <v/>
      </c>
      <c r="H602" s="2" t="str">
        <f>IF(BD!L596="","",BD!L596)</f>
        <v/>
      </c>
      <c r="I602" s="2" t="str">
        <f>IF(BD!K596="","",BD!K596)</f>
        <v/>
      </c>
    </row>
    <row r="603" spans="1:9" x14ac:dyDescent="0.35">
      <c r="A603" s="4" t="str">
        <f>IF(BD!B597="","",BD!B597)</f>
        <v/>
      </c>
      <c r="B603" s="3" t="str">
        <f>IF(BD!C597="","",BD!C597)</f>
        <v/>
      </c>
      <c r="C603" s="3" t="str">
        <f>IF(BD!D597="","",BD!D597)</f>
        <v/>
      </c>
      <c r="D603" s="3" t="str">
        <f>IF(BD!E597="","",BD!E597)</f>
        <v/>
      </c>
      <c r="E603" s="25"/>
      <c r="F603" s="25"/>
      <c r="G603" s="2" t="str">
        <f>IF(BD!F597="","",BD!F597)</f>
        <v/>
      </c>
      <c r="H603" s="2" t="str">
        <f>IF(BD!L597="","",BD!L597)</f>
        <v/>
      </c>
      <c r="I603" s="2" t="str">
        <f>IF(BD!K597="","",BD!K597)</f>
        <v/>
      </c>
    </row>
    <row r="604" spans="1:9" x14ac:dyDescent="0.35">
      <c r="A604" s="4" t="str">
        <f>IF(BD!B598="","",BD!B598)</f>
        <v/>
      </c>
      <c r="B604" s="3" t="str">
        <f>IF(BD!C598="","",BD!C598)</f>
        <v/>
      </c>
      <c r="C604" s="3" t="str">
        <f>IF(BD!D598="","",BD!D598)</f>
        <v/>
      </c>
      <c r="D604" s="3" t="str">
        <f>IF(BD!E598="","",BD!E598)</f>
        <v/>
      </c>
      <c r="E604" s="25"/>
      <c r="F604" s="25"/>
      <c r="G604" s="2" t="str">
        <f>IF(BD!F598="","",BD!F598)</f>
        <v/>
      </c>
      <c r="H604" s="2" t="str">
        <f>IF(BD!L598="","",BD!L598)</f>
        <v/>
      </c>
      <c r="I604" s="2" t="str">
        <f>IF(BD!K598="","",BD!K598)</f>
        <v/>
      </c>
    </row>
    <row r="605" spans="1:9" x14ac:dyDescent="0.35">
      <c r="A605" s="4" t="str">
        <f>IF(BD!B599="","",BD!B599)</f>
        <v/>
      </c>
      <c r="B605" s="3" t="str">
        <f>IF(BD!C599="","",BD!C599)</f>
        <v/>
      </c>
      <c r="C605" s="3" t="str">
        <f>IF(BD!D599="","",BD!D599)</f>
        <v/>
      </c>
      <c r="D605" s="3" t="str">
        <f>IF(BD!E599="","",BD!E599)</f>
        <v/>
      </c>
      <c r="E605" s="25"/>
      <c r="F605" s="25"/>
      <c r="G605" s="2" t="str">
        <f>IF(BD!F599="","",BD!F599)</f>
        <v/>
      </c>
      <c r="H605" s="2" t="str">
        <f>IF(BD!L599="","",BD!L599)</f>
        <v/>
      </c>
      <c r="I605" s="2" t="str">
        <f>IF(BD!K599="","",BD!K599)</f>
        <v/>
      </c>
    </row>
    <row r="606" spans="1:9" x14ac:dyDescent="0.35">
      <c r="A606" s="4" t="str">
        <f>IF(BD!B600="","",BD!B600)</f>
        <v/>
      </c>
      <c r="B606" s="3" t="str">
        <f>IF(BD!C600="","",BD!C600)</f>
        <v/>
      </c>
      <c r="C606" s="3" t="str">
        <f>IF(BD!D600="","",BD!D600)</f>
        <v/>
      </c>
      <c r="D606" s="3" t="str">
        <f>IF(BD!E600="","",BD!E600)</f>
        <v/>
      </c>
      <c r="E606" s="25"/>
      <c r="F606" s="25"/>
      <c r="G606" s="2" t="str">
        <f>IF(BD!F600="","",BD!F600)</f>
        <v/>
      </c>
      <c r="H606" s="2" t="str">
        <f>IF(BD!L600="","",BD!L600)</f>
        <v/>
      </c>
      <c r="I606" s="2" t="str">
        <f>IF(BD!K600="","",BD!K600)</f>
        <v/>
      </c>
    </row>
    <row r="607" spans="1:9" x14ac:dyDescent="0.35">
      <c r="A607" s="4" t="str">
        <f>IF(BD!B601="","",BD!B601)</f>
        <v/>
      </c>
      <c r="B607" s="3" t="str">
        <f>IF(BD!C601="","",BD!C601)</f>
        <v/>
      </c>
      <c r="C607" s="3" t="str">
        <f>IF(BD!D601="","",BD!D601)</f>
        <v/>
      </c>
      <c r="D607" s="3" t="str">
        <f>IF(BD!E601="","",BD!E601)</f>
        <v/>
      </c>
      <c r="E607" s="25"/>
      <c r="F607" s="25"/>
      <c r="G607" s="2" t="str">
        <f>IF(BD!F601="","",BD!F601)</f>
        <v/>
      </c>
      <c r="H607" s="2" t="str">
        <f>IF(BD!L601="","",BD!L601)</f>
        <v/>
      </c>
      <c r="I607" s="2" t="str">
        <f>IF(BD!K601="","",BD!K601)</f>
        <v/>
      </c>
    </row>
    <row r="608" spans="1:9" x14ac:dyDescent="0.35">
      <c r="A608" s="4" t="str">
        <f>IF(BD!B602="","",BD!B602)</f>
        <v/>
      </c>
      <c r="B608" s="3" t="str">
        <f>IF(BD!C602="","",BD!C602)</f>
        <v/>
      </c>
      <c r="C608" s="3" t="str">
        <f>IF(BD!D602="","",BD!D602)</f>
        <v/>
      </c>
      <c r="D608" s="3" t="str">
        <f>IF(BD!E602="","",BD!E602)</f>
        <v/>
      </c>
      <c r="E608" s="25"/>
      <c r="F608" s="25"/>
      <c r="G608" s="2" t="str">
        <f>IF(BD!F602="","",BD!F602)</f>
        <v/>
      </c>
      <c r="H608" s="2" t="str">
        <f>IF(BD!L602="","",BD!L602)</f>
        <v/>
      </c>
      <c r="I608" s="2" t="str">
        <f>IF(BD!K602="","",BD!K602)</f>
        <v/>
      </c>
    </row>
    <row r="609" spans="1:9" x14ac:dyDescent="0.35">
      <c r="A609" s="4" t="str">
        <f>IF(BD!B603="","",BD!B603)</f>
        <v/>
      </c>
      <c r="B609" s="3" t="str">
        <f>IF(BD!C603="","",BD!C603)</f>
        <v/>
      </c>
      <c r="C609" s="3" t="str">
        <f>IF(BD!D603="","",BD!D603)</f>
        <v/>
      </c>
      <c r="D609" s="3" t="str">
        <f>IF(BD!E603="","",BD!E603)</f>
        <v/>
      </c>
      <c r="E609" s="25"/>
      <c r="F609" s="25"/>
      <c r="G609" s="2" t="str">
        <f>IF(BD!F603="","",BD!F603)</f>
        <v/>
      </c>
      <c r="H609" s="2" t="str">
        <f>IF(BD!L603="","",BD!L603)</f>
        <v/>
      </c>
      <c r="I609" s="2" t="str">
        <f>IF(BD!K603="","",BD!K603)</f>
        <v/>
      </c>
    </row>
    <row r="610" spans="1:9" x14ac:dyDescent="0.35">
      <c r="A610" s="4" t="str">
        <f>IF(BD!B604="","",BD!B604)</f>
        <v/>
      </c>
      <c r="B610" s="3" t="str">
        <f>IF(BD!C604="","",BD!C604)</f>
        <v/>
      </c>
      <c r="C610" s="3" t="str">
        <f>IF(BD!D604="","",BD!D604)</f>
        <v/>
      </c>
      <c r="D610" s="3" t="str">
        <f>IF(BD!E604="","",BD!E604)</f>
        <v/>
      </c>
      <c r="E610" s="25"/>
      <c r="F610" s="25"/>
      <c r="G610" s="2" t="str">
        <f>IF(BD!F604="","",BD!F604)</f>
        <v/>
      </c>
      <c r="H610" s="2" t="str">
        <f>IF(BD!L604="","",BD!L604)</f>
        <v/>
      </c>
      <c r="I610" s="2" t="str">
        <f>IF(BD!K604="","",BD!K604)</f>
        <v/>
      </c>
    </row>
    <row r="611" spans="1:9" x14ac:dyDescent="0.35">
      <c r="A611" s="4" t="str">
        <f>IF(BD!B605="","",BD!B605)</f>
        <v/>
      </c>
      <c r="B611" s="3" t="str">
        <f>IF(BD!C605="","",BD!C605)</f>
        <v/>
      </c>
      <c r="C611" s="3" t="str">
        <f>IF(BD!D605="","",BD!D605)</f>
        <v/>
      </c>
      <c r="D611" s="3" t="str">
        <f>IF(BD!E605="","",BD!E605)</f>
        <v/>
      </c>
      <c r="E611" s="25"/>
      <c r="F611" s="25"/>
      <c r="G611" s="2" t="str">
        <f>IF(BD!F605="","",BD!F605)</f>
        <v/>
      </c>
      <c r="H611" s="2" t="str">
        <f>IF(BD!L605="","",BD!L605)</f>
        <v/>
      </c>
      <c r="I611" s="2" t="str">
        <f>IF(BD!K605="","",BD!K605)</f>
        <v/>
      </c>
    </row>
    <row r="612" spans="1:9" x14ac:dyDescent="0.35">
      <c r="A612" s="4" t="str">
        <f>IF(BD!B606="","",BD!B606)</f>
        <v/>
      </c>
      <c r="B612" s="3" t="str">
        <f>IF(BD!C606="","",BD!C606)</f>
        <v/>
      </c>
      <c r="C612" s="3" t="str">
        <f>IF(BD!D606="","",BD!D606)</f>
        <v/>
      </c>
      <c r="D612" s="3" t="str">
        <f>IF(BD!E606="","",BD!E606)</f>
        <v/>
      </c>
      <c r="E612" s="25"/>
      <c r="F612" s="25"/>
      <c r="G612" s="2" t="str">
        <f>IF(BD!F606="","",BD!F606)</f>
        <v/>
      </c>
      <c r="H612" s="2" t="str">
        <f>IF(BD!L606="","",BD!L606)</f>
        <v/>
      </c>
      <c r="I612" s="2" t="str">
        <f>IF(BD!K606="","",BD!K606)</f>
        <v/>
      </c>
    </row>
    <row r="613" spans="1:9" x14ac:dyDescent="0.35">
      <c r="A613" s="4" t="str">
        <f>IF(BD!B607="","",BD!B607)</f>
        <v/>
      </c>
      <c r="B613" s="3" t="str">
        <f>IF(BD!C607="","",BD!C607)</f>
        <v/>
      </c>
      <c r="C613" s="3" t="str">
        <f>IF(BD!D607="","",BD!D607)</f>
        <v/>
      </c>
      <c r="D613" s="3" t="str">
        <f>IF(BD!E607="","",BD!E607)</f>
        <v/>
      </c>
      <c r="E613" s="25"/>
      <c r="F613" s="25"/>
      <c r="G613" s="2" t="str">
        <f>IF(BD!F607="","",BD!F607)</f>
        <v/>
      </c>
      <c r="H613" s="2" t="str">
        <f>IF(BD!L607="","",BD!L607)</f>
        <v/>
      </c>
      <c r="I613" s="2" t="str">
        <f>IF(BD!K607="","",BD!K607)</f>
        <v/>
      </c>
    </row>
    <row r="614" spans="1:9" x14ac:dyDescent="0.35">
      <c r="A614" s="4" t="str">
        <f>IF(BD!B608="","",BD!B608)</f>
        <v/>
      </c>
      <c r="B614" s="3" t="str">
        <f>IF(BD!C608="","",BD!C608)</f>
        <v/>
      </c>
      <c r="C614" s="3" t="str">
        <f>IF(BD!D608="","",BD!D608)</f>
        <v/>
      </c>
      <c r="D614" s="3" t="str">
        <f>IF(BD!E608="","",BD!E608)</f>
        <v/>
      </c>
      <c r="E614" s="25"/>
      <c r="F614" s="25"/>
      <c r="G614" s="2" t="str">
        <f>IF(BD!F608="","",BD!F608)</f>
        <v/>
      </c>
      <c r="H614" s="2" t="str">
        <f>IF(BD!L608="","",BD!L608)</f>
        <v/>
      </c>
      <c r="I614" s="2" t="str">
        <f>IF(BD!K608="","",BD!K608)</f>
        <v/>
      </c>
    </row>
    <row r="615" spans="1:9" x14ac:dyDescent="0.35">
      <c r="A615" s="4" t="str">
        <f>IF(BD!B609="","",BD!B609)</f>
        <v/>
      </c>
      <c r="B615" s="3" t="str">
        <f>IF(BD!C609="","",BD!C609)</f>
        <v/>
      </c>
      <c r="C615" s="3" t="str">
        <f>IF(BD!D609="","",BD!D609)</f>
        <v/>
      </c>
      <c r="D615" s="3" t="str">
        <f>IF(BD!E609="","",BD!E609)</f>
        <v/>
      </c>
      <c r="E615" s="25"/>
      <c r="F615" s="25"/>
      <c r="G615" s="2" t="str">
        <f>IF(BD!F609="","",BD!F609)</f>
        <v/>
      </c>
      <c r="H615" s="2" t="str">
        <f>IF(BD!L609="","",BD!L609)</f>
        <v/>
      </c>
      <c r="I615" s="2" t="str">
        <f>IF(BD!K609="","",BD!K609)</f>
        <v/>
      </c>
    </row>
    <row r="616" spans="1:9" x14ac:dyDescent="0.35">
      <c r="A616" s="4" t="str">
        <f>IF(BD!B610="","",BD!B610)</f>
        <v/>
      </c>
      <c r="B616" s="3" t="str">
        <f>IF(BD!C610="","",BD!C610)</f>
        <v/>
      </c>
      <c r="C616" s="3" t="str">
        <f>IF(BD!D610="","",BD!D610)</f>
        <v/>
      </c>
      <c r="D616" s="3" t="str">
        <f>IF(BD!E610="","",BD!E610)</f>
        <v/>
      </c>
      <c r="E616" s="25"/>
      <c r="F616" s="25"/>
      <c r="G616" s="2" t="str">
        <f>IF(BD!F610="","",BD!F610)</f>
        <v/>
      </c>
      <c r="H616" s="2" t="str">
        <f>IF(BD!L610="","",BD!L610)</f>
        <v/>
      </c>
      <c r="I616" s="2" t="str">
        <f>IF(BD!K610="","",BD!K610)</f>
        <v/>
      </c>
    </row>
    <row r="617" spans="1:9" x14ac:dyDescent="0.35">
      <c r="A617" s="4" t="str">
        <f>IF(BD!B611="","",BD!B611)</f>
        <v/>
      </c>
      <c r="B617" s="3" t="str">
        <f>IF(BD!C611="","",BD!C611)</f>
        <v/>
      </c>
      <c r="C617" s="3" t="str">
        <f>IF(BD!D611="","",BD!D611)</f>
        <v/>
      </c>
      <c r="D617" s="3" t="str">
        <f>IF(BD!E611="","",BD!E611)</f>
        <v/>
      </c>
      <c r="E617" s="25"/>
      <c r="F617" s="25"/>
      <c r="G617" s="2" t="str">
        <f>IF(BD!F611="","",BD!F611)</f>
        <v/>
      </c>
      <c r="H617" s="2" t="str">
        <f>IF(BD!L611="","",BD!L611)</f>
        <v/>
      </c>
      <c r="I617" s="2" t="str">
        <f>IF(BD!K611="","",BD!K611)</f>
        <v/>
      </c>
    </row>
    <row r="618" spans="1:9" x14ac:dyDescent="0.35">
      <c r="A618" s="4" t="str">
        <f>IF(BD!B612="","",BD!B612)</f>
        <v/>
      </c>
      <c r="B618" s="3" t="str">
        <f>IF(BD!C612="","",BD!C612)</f>
        <v/>
      </c>
      <c r="C618" s="3" t="str">
        <f>IF(BD!D612="","",BD!D612)</f>
        <v/>
      </c>
      <c r="D618" s="3" t="str">
        <f>IF(BD!E612="","",BD!E612)</f>
        <v/>
      </c>
      <c r="E618" s="25"/>
      <c r="F618" s="25"/>
      <c r="G618" s="2" t="str">
        <f>IF(BD!F612="","",BD!F612)</f>
        <v/>
      </c>
      <c r="H618" s="2" t="str">
        <f>IF(BD!L612="","",BD!L612)</f>
        <v/>
      </c>
      <c r="I618" s="2" t="str">
        <f>IF(BD!K612="","",BD!K612)</f>
        <v/>
      </c>
    </row>
    <row r="619" spans="1:9" x14ac:dyDescent="0.35">
      <c r="A619" s="4" t="str">
        <f>IF(BD!B613="","",BD!B613)</f>
        <v/>
      </c>
      <c r="B619" s="3" t="str">
        <f>IF(BD!C613="","",BD!C613)</f>
        <v/>
      </c>
      <c r="C619" s="3" t="str">
        <f>IF(BD!D613="","",BD!D613)</f>
        <v/>
      </c>
      <c r="D619" s="3" t="str">
        <f>IF(BD!E613="","",BD!E613)</f>
        <v/>
      </c>
      <c r="E619" s="25"/>
      <c r="F619" s="25"/>
      <c r="G619" s="2" t="str">
        <f>IF(BD!F613="","",BD!F613)</f>
        <v/>
      </c>
      <c r="H619" s="2" t="str">
        <f>IF(BD!L613="","",BD!L613)</f>
        <v/>
      </c>
      <c r="I619" s="2" t="str">
        <f>IF(BD!K613="","",BD!K613)</f>
        <v/>
      </c>
    </row>
    <row r="620" spans="1:9" x14ac:dyDescent="0.35">
      <c r="A620" s="4" t="str">
        <f>IF(BD!B614="","",BD!B614)</f>
        <v/>
      </c>
      <c r="B620" s="3" t="str">
        <f>IF(BD!C614="","",BD!C614)</f>
        <v/>
      </c>
      <c r="C620" s="3" t="str">
        <f>IF(BD!D614="","",BD!D614)</f>
        <v/>
      </c>
      <c r="D620" s="3" t="str">
        <f>IF(BD!E614="","",BD!E614)</f>
        <v/>
      </c>
      <c r="E620" s="25"/>
      <c r="F620" s="25"/>
      <c r="G620" s="2" t="str">
        <f>IF(BD!F614="","",BD!F614)</f>
        <v/>
      </c>
      <c r="H620" s="2" t="str">
        <f>IF(BD!L614="","",BD!L614)</f>
        <v/>
      </c>
      <c r="I620" s="2" t="str">
        <f>IF(BD!K614="","",BD!K614)</f>
        <v/>
      </c>
    </row>
    <row r="621" spans="1:9" x14ac:dyDescent="0.35">
      <c r="A621" s="4" t="str">
        <f>IF(BD!B615="","",BD!B615)</f>
        <v/>
      </c>
      <c r="B621" s="3" t="str">
        <f>IF(BD!C615="","",BD!C615)</f>
        <v/>
      </c>
      <c r="C621" s="3" t="str">
        <f>IF(BD!D615="","",BD!D615)</f>
        <v/>
      </c>
      <c r="D621" s="3" t="str">
        <f>IF(BD!E615="","",BD!E615)</f>
        <v/>
      </c>
      <c r="E621" s="25"/>
      <c r="F621" s="25"/>
      <c r="G621" s="2" t="str">
        <f>IF(BD!F615="","",BD!F615)</f>
        <v/>
      </c>
      <c r="H621" s="2" t="str">
        <f>IF(BD!L615="","",BD!L615)</f>
        <v/>
      </c>
      <c r="I621" s="2" t="str">
        <f>IF(BD!K615="","",BD!K615)</f>
        <v/>
      </c>
    </row>
    <row r="622" spans="1:9" x14ac:dyDescent="0.35">
      <c r="A622" s="4" t="str">
        <f>IF(BD!B616="","",BD!B616)</f>
        <v/>
      </c>
      <c r="B622" s="3" t="str">
        <f>IF(BD!C616="","",BD!C616)</f>
        <v/>
      </c>
      <c r="C622" s="3" t="str">
        <f>IF(BD!D616="","",BD!D616)</f>
        <v/>
      </c>
      <c r="D622" s="3" t="str">
        <f>IF(BD!E616="","",BD!E616)</f>
        <v/>
      </c>
      <c r="E622" s="25"/>
      <c r="F622" s="25"/>
      <c r="G622" s="2" t="str">
        <f>IF(BD!F616="","",BD!F616)</f>
        <v/>
      </c>
      <c r="H622" s="2" t="str">
        <f>IF(BD!L616="","",BD!L616)</f>
        <v/>
      </c>
      <c r="I622" s="2" t="str">
        <f>IF(BD!K616="","",BD!K616)</f>
        <v/>
      </c>
    </row>
    <row r="623" spans="1:9" x14ac:dyDescent="0.35">
      <c r="A623" s="4" t="str">
        <f>IF(BD!B617="","",BD!B617)</f>
        <v/>
      </c>
      <c r="B623" s="3" t="str">
        <f>IF(BD!C617="","",BD!C617)</f>
        <v/>
      </c>
      <c r="C623" s="3" t="str">
        <f>IF(BD!D617="","",BD!D617)</f>
        <v/>
      </c>
      <c r="D623" s="3" t="str">
        <f>IF(BD!E617="","",BD!E617)</f>
        <v/>
      </c>
      <c r="E623" s="25"/>
      <c r="F623" s="25"/>
      <c r="G623" s="2" t="str">
        <f>IF(BD!F617="","",BD!F617)</f>
        <v/>
      </c>
      <c r="H623" s="2" t="str">
        <f>IF(BD!L617="","",BD!L617)</f>
        <v/>
      </c>
      <c r="I623" s="2" t="str">
        <f>IF(BD!K617="","",BD!K617)</f>
        <v/>
      </c>
    </row>
    <row r="624" spans="1:9" x14ac:dyDescent="0.35">
      <c r="A624" s="4" t="str">
        <f>IF(BD!B618="","",BD!B618)</f>
        <v/>
      </c>
      <c r="B624" s="3" t="str">
        <f>IF(BD!C618="","",BD!C618)</f>
        <v/>
      </c>
      <c r="C624" s="3" t="str">
        <f>IF(BD!D618="","",BD!D618)</f>
        <v/>
      </c>
      <c r="D624" s="3" t="str">
        <f>IF(BD!E618="","",BD!E618)</f>
        <v/>
      </c>
      <c r="E624" s="25"/>
      <c r="F624" s="25"/>
      <c r="G624" s="2" t="str">
        <f>IF(BD!F618="","",BD!F618)</f>
        <v/>
      </c>
      <c r="H624" s="2" t="str">
        <f>IF(BD!L618="","",BD!L618)</f>
        <v/>
      </c>
      <c r="I624" s="2" t="str">
        <f>IF(BD!K618="","",BD!K618)</f>
        <v/>
      </c>
    </row>
    <row r="625" spans="1:9" x14ac:dyDescent="0.35">
      <c r="A625" s="4" t="str">
        <f>IF(BD!B619="","",BD!B619)</f>
        <v/>
      </c>
      <c r="B625" s="3" t="str">
        <f>IF(BD!C619="","",BD!C619)</f>
        <v/>
      </c>
      <c r="C625" s="3" t="str">
        <f>IF(BD!D619="","",BD!D619)</f>
        <v/>
      </c>
      <c r="D625" s="3" t="str">
        <f>IF(BD!E619="","",BD!E619)</f>
        <v/>
      </c>
      <c r="E625" s="25"/>
      <c r="F625" s="25"/>
      <c r="G625" s="2" t="str">
        <f>IF(BD!F619="","",BD!F619)</f>
        <v/>
      </c>
      <c r="H625" s="2" t="str">
        <f>IF(BD!L619="","",BD!L619)</f>
        <v/>
      </c>
      <c r="I625" s="2" t="str">
        <f>IF(BD!K619="","",BD!K619)</f>
        <v/>
      </c>
    </row>
    <row r="626" spans="1:9" x14ac:dyDescent="0.35">
      <c r="A626" s="4" t="str">
        <f>IF(BD!B620="","",BD!B620)</f>
        <v/>
      </c>
      <c r="B626" s="3" t="str">
        <f>IF(BD!C620="","",BD!C620)</f>
        <v/>
      </c>
      <c r="C626" s="3" t="str">
        <f>IF(BD!D620="","",BD!D620)</f>
        <v/>
      </c>
      <c r="D626" s="3" t="str">
        <f>IF(BD!E620="","",BD!E620)</f>
        <v/>
      </c>
      <c r="E626" s="25"/>
      <c r="F626" s="25"/>
      <c r="G626" s="2" t="str">
        <f>IF(BD!F620="","",BD!F620)</f>
        <v/>
      </c>
      <c r="H626" s="2" t="str">
        <f>IF(BD!L620="","",BD!L620)</f>
        <v/>
      </c>
      <c r="I626" s="2" t="str">
        <f>IF(BD!K620="","",BD!K620)</f>
        <v/>
      </c>
    </row>
    <row r="627" spans="1:9" x14ac:dyDescent="0.35">
      <c r="A627" s="4" t="str">
        <f>IF(BD!B621="","",BD!B621)</f>
        <v/>
      </c>
      <c r="B627" s="3" t="str">
        <f>IF(BD!C621="","",BD!C621)</f>
        <v/>
      </c>
      <c r="C627" s="3" t="str">
        <f>IF(BD!D621="","",BD!D621)</f>
        <v/>
      </c>
      <c r="D627" s="3" t="str">
        <f>IF(BD!E621="","",BD!E621)</f>
        <v/>
      </c>
      <c r="E627" s="25"/>
      <c r="F627" s="25"/>
      <c r="G627" s="2" t="str">
        <f>IF(BD!F621="","",BD!F621)</f>
        <v/>
      </c>
      <c r="H627" s="2" t="str">
        <f>IF(BD!L621="","",BD!L621)</f>
        <v/>
      </c>
      <c r="I627" s="2" t="str">
        <f>IF(BD!K621="","",BD!K621)</f>
        <v/>
      </c>
    </row>
    <row r="628" spans="1:9" x14ac:dyDescent="0.35">
      <c r="A628" s="4" t="str">
        <f>IF(BD!B622="","",BD!B622)</f>
        <v/>
      </c>
      <c r="B628" s="3" t="str">
        <f>IF(BD!C622="","",BD!C622)</f>
        <v/>
      </c>
      <c r="C628" s="3" t="str">
        <f>IF(BD!D622="","",BD!D622)</f>
        <v/>
      </c>
      <c r="D628" s="3" t="str">
        <f>IF(BD!E622="","",BD!E622)</f>
        <v/>
      </c>
      <c r="E628" s="25"/>
      <c r="F628" s="25"/>
      <c r="G628" s="2" t="str">
        <f>IF(BD!F622="","",BD!F622)</f>
        <v/>
      </c>
      <c r="H628" s="2" t="str">
        <f>IF(BD!L622="","",BD!L622)</f>
        <v/>
      </c>
      <c r="I628" s="2" t="str">
        <f>IF(BD!K622="","",BD!K622)</f>
        <v/>
      </c>
    </row>
    <row r="629" spans="1:9" x14ac:dyDescent="0.35">
      <c r="A629" s="4" t="str">
        <f>IF(BD!B623="","",BD!B623)</f>
        <v/>
      </c>
      <c r="B629" s="3" t="str">
        <f>IF(BD!C623="","",BD!C623)</f>
        <v/>
      </c>
      <c r="C629" s="3" t="str">
        <f>IF(BD!D623="","",BD!D623)</f>
        <v/>
      </c>
      <c r="D629" s="3" t="str">
        <f>IF(BD!E623="","",BD!E623)</f>
        <v/>
      </c>
      <c r="E629" s="25"/>
      <c r="F629" s="25"/>
      <c r="G629" s="2" t="str">
        <f>IF(BD!F623="","",BD!F623)</f>
        <v/>
      </c>
      <c r="H629" s="2" t="str">
        <f>IF(BD!L623="","",BD!L623)</f>
        <v/>
      </c>
      <c r="I629" s="2" t="str">
        <f>IF(BD!K623="","",BD!K623)</f>
        <v/>
      </c>
    </row>
    <row r="630" spans="1:9" x14ac:dyDescent="0.35">
      <c r="A630" s="4" t="str">
        <f>IF(BD!B624="","",BD!B624)</f>
        <v/>
      </c>
      <c r="B630" s="3" t="str">
        <f>IF(BD!C624="","",BD!C624)</f>
        <v/>
      </c>
      <c r="C630" s="3" t="str">
        <f>IF(BD!D624="","",BD!D624)</f>
        <v/>
      </c>
      <c r="D630" s="3" t="str">
        <f>IF(BD!E624="","",BD!E624)</f>
        <v/>
      </c>
      <c r="E630" s="25"/>
      <c r="F630" s="25"/>
      <c r="G630" s="2" t="str">
        <f>IF(BD!F624="","",BD!F624)</f>
        <v/>
      </c>
      <c r="H630" s="2" t="str">
        <f>IF(BD!L624="","",BD!L624)</f>
        <v/>
      </c>
      <c r="I630" s="2" t="str">
        <f>IF(BD!K624="","",BD!K624)</f>
        <v/>
      </c>
    </row>
    <row r="631" spans="1:9" x14ac:dyDescent="0.35">
      <c r="A631" s="4" t="str">
        <f>IF(BD!B625="","",BD!B625)</f>
        <v/>
      </c>
      <c r="B631" s="3" t="str">
        <f>IF(BD!C625="","",BD!C625)</f>
        <v/>
      </c>
      <c r="C631" s="3" t="str">
        <f>IF(BD!D625="","",BD!D625)</f>
        <v/>
      </c>
      <c r="D631" s="3" t="str">
        <f>IF(BD!E625="","",BD!E625)</f>
        <v/>
      </c>
      <c r="E631" s="25"/>
      <c r="F631" s="25"/>
      <c r="G631" s="2" t="str">
        <f>IF(BD!F625="","",BD!F625)</f>
        <v/>
      </c>
      <c r="H631" s="2" t="str">
        <f>IF(BD!L625="","",BD!L625)</f>
        <v/>
      </c>
      <c r="I631" s="2" t="str">
        <f>IF(BD!K625="","",BD!K625)</f>
        <v/>
      </c>
    </row>
    <row r="632" spans="1:9" x14ac:dyDescent="0.35">
      <c r="A632" s="4" t="str">
        <f>IF(BD!B626="","",BD!B626)</f>
        <v/>
      </c>
      <c r="B632" s="3" t="str">
        <f>IF(BD!C626="","",BD!C626)</f>
        <v/>
      </c>
      <c r="C632" s="3" t="str">
        <f>IF(BD!D626="","",BD!D626)</f>
        <v/>
      </c>
      <c r="D632" s="3" t="str">
        <f>IF(BD!E626="","",BD!E626)</f>
        <v/>
      </c>
      <c r="E632" s="25"/>
      <c r="F632" s="25"/>
      <c r="G632" s="2" t="str">
        <f>IF(BD!F626="","",BD!F626)</f>
        <v/>
      </c>
      <c r="H632" s="2" t="str">
        <f>IF(BD!L626="","",BD!L626)</f>
        <v/>
      </c>
      <c r="I632" s="2" t="str">
        <f>IF(BD!K626="","",BD!K626)</f>
        <v/>
      </c>
    </row>
    <row r="633" spans="1:9" x14ac:dyDescent="0.35">
      <c r="A633" s="4" t="str">
        <f>IF(BD!B627="","",BD!B627)</f>
        <v/>
      </c>
      <c r="B633" s="3" t="str">
        <f>IF(BD!C627="","",BD!C627)</f>
        <v/>
      </c>
      <c r="C633" s="3" t="str">
        <f>IF(BD!D627="","",BD!D627)</f>
        <v/>
      </c>
      <c r="D633" s="3" t="str">
        <f>IF(BD!E627="","",BD!E627)</f>
        <v/>
      </c>
      <c r="E633" s="25"/>
      <c r="F633" s="25"/>
      <c r="G633" s="2" t="str">
        <f>IF(BD!F627="","",BD!F627)</f>
        <v/>
      </c>
      <c r="H633" s="2" t="str">
        <f>IF(BD!L627="","",BD!L627)</f>
        <v/>
      </c>
      <c r="I633" s="2" t="str">
        <f>IF(BD!K627="","",BD!K627)</f>
        <v/>
      </c>
    </row>
    <row r="634" spans="1:9" x14ac:dyDescent="0.35">
      <c r="A634" s="4" t="str">
        <f>IF(BD!B628="","",BD!B628)</f>
        <v/>
      </c>
      <c r="B634" s="3" t="str">
        <f>IF(BD!C628="","",BD!C628)</f>
        <v/>
      </c>
      <c r="C634" s="3" t="str">
        <f>IF(BD!D628="","",BD!D628)</f>
        <v/>
      </c>
      <c r="D634" s="3" t="str">
        <f>IF(BD!E628="","",BD!E628)</f>
        <v/>
      </c>
      <c r="E634" s="25"/>
      <c r="F634" s="25"/>
      <c r="G634" s="2" t="str">
        <f>IF(BD!F628="","",BD!F628)</f>
        <v/>
      </c>
      <c r="H634" s="2" t="str">
        <f>IF(BD!L628="","",BD!L628)</f>
        <v/>
      </c>
      <c r="I634" s="2" t="str">
        <f>IF(BD!K628="","",BD!K628)</f>
        <v/>
      </c>
    </row>
    <row r="635" spans="1:9" x14ac:dyDescent="0.35">
      <c r="A635" s="4" t="str">
        <f>IF(BD!B629="","",BD!B629)</f>
        <v/>
      </c>
      <c r="B635" s="3" t="str">
        <f>IF(BD!C629="","",BD!C629)</f>
        <v/>
      </c>
      <c r="C635" s="3" t="str">
        <f>IF(BD!D629="","",BD!D629)</f>
        <v/>
      </c>
      <c r="D635" s="3" t="str">
        <f>IF(BD!E629="","",BD!E629)</f>
        <v/>
      </c>
      <c r="E635" s="25"/>
      <c r="F635" s="25"/>
      <c r="G635" s="2" t="str">
        <f>IF(BD!F629="","",BD!F629)</f>
        <v/>
      </c>
      <c r="H635" s="2" t="str">
        <f>IF(BD!L629="","",BD!L629)</f>
        <v/>
      </c>
      <c r="I635" s="2" t="str">
        <f>IF(BD!K629="","",BD!K629)</f>
        <v/>
      </c>
    </row>
    <row r="636" spans="1:9" x14ac:dyDescent="0.35">
      <c r="A636" s="4" t="str">
        <f>IF(BD!B630="","",BD!B630)</f>
        <v/>
      </c>
      <c r="B636" s="3" t="str">
        <f>IF(BD!C630="","",BD!C630)</f>
        <v/>
      </c>
      <c r="C636" s="3" t="str">
        <f>IF(BD!D630="","",BD!D630)</f>
        <v/>
      </c>
      <c r="D636" s="3" t="str">
        <f>IF(BD!E630="","",BD!E630)</f>
        <v/>
      </c>
      <c r="E636" s="25"/>
      <c r="F636" s="25"/>
      <c r="G636" s="2" t="str">
        <f>IF(BD!F630="","",BD!F630)</f>
        <v/>
      </c>
      <c r="H636" s="2" t="str">
        <f>IF(BD!L630="","",BD!L630)</f>
        <v/>
      </c>
      <c r="I636" s="2" t="str">
        <f>IF(BD!K630="","",BD!K630)</f>
        <v/>
      </c>
    </row>
    <row r="637" spans="1:9" x14ac:dyDescent="0.35">
      <c r="A637" s="4" t="str">
        <f>IF(BD!B631="","",BD!B631)</f>
        <v/>
      </c>
      <c r="B637" s="3" t="str">
        <f>IF(BD!C631="","",BD!C631)</f>
        <v/>
      </c>
      <c r="C637" s="3" t="str">
        <f>IF(BD!D631="","",BD!D631)</f>
        <v/>
      </c>
      <c r="D637" s="3" t="str">
        <f>IF(BD!E631="","",BD!E631)</f>
        <v/>
      </c>
      <c r="E637" s="25"/>
      <c r="F637" s="25"/>
      <c r="G637" s="2" t="str">
        <f>IF(BD!F631="","",BD!F631)</f>
        <v/>
      </c>
      <c r="H637" s="2" t="str">
        <f>IF(BD!L631="","",BD!L631)</f>
        <v/>
      </c>
      <c r="I637" s="2" t="str">
        <f>IF(BD!K631="","",BD!K631)</f>
        <v/>
      </c>
    </row>
    <row r="638" spans="1:9" x14ac:dyDescent="0.35">
      <c r="A638" s="4" t="str">
        <f>IF(BD!B632="","",BD!B632)</f>
        <v/>
      </c>
      <c r="B638" s="3" t="str">
        <f>IF(BD!C632="","",BD!C632)</f>
        <v/>
      </c>
      <c r="C638" s="3" t="str">
        <f>IF(BD!D632="","",BD!D632)</f>
        <v/>
      </c>
      <c r="D638" s="3" t="str">
        <f>IF(BD!E632="","",BD!E632)</f>
        <v/>
      </c>
      <c r="E638" s="25"/>
      <c r="F638" s="25"/>
      <c r="G638" s="2" t="str">
        <f>IF(BD!F632="","",BD!F632)</f>
        <v/>
      </c>
      <c r="H638" s="2" t="str">
        <f>IF(BD!L632="","",BD!L632)</f>
        <v/>
      </c>
      <c r="I638" s="2" t="str">
        <f>IF(BD!K632="","",BD!K632)</f>
        <v/>
      </c>
    </row>
    <row r="639" spans="1:9" x14ac:dyDescent="0.35">
      <c r="A639" s="4" t="str">
        <f>IF(BD!B633="","",BD!B633)</f>
        <v/>
      </c>
      <c r="B639" s="3" t="str">
        <f>IF(BD!C633="","",BD!C633)</f>
        <v/>
      </c>
      <c r="C639" s="3" t="str">
        <f>IF(BD!D633="","",BD!D633)</f>
        <v/>
      </c>
      <c r="D639" s="3" t="str">
        <f>IF(BD!E633="","",BD!E633)</f>
        <v/>
      </c>
      <c r="E639" s="25"/>
      <c r="F639" s="25"/>
      <c r="G639" s="2" t="str">
        <f>IF(BD!F633="","",BD!F633)</f>
        <v/>
      </c>
      <c r="H639" s="2" t="str">
        <f>IF(BD!L633="","",BD!L633)</f>
        <v/>
      </c>
      <c r="I639" s="2" t="str">
        <f>IF(BD!K633="","",BD!K633)</f>
        <v/>
      </c>
    </row>
    <row r="640" spans="1:9" x14ac:dyDescent="0.35">
      <c r="A640" s="4" t="str">
        <f>IF(BD!B634="","",BD!B634)</f>
        <v/>
      </c>
      <c r="B640" s="3" t="str">
        <f>IF(BD!C634="","",BD!C634)</f>
        <v/>
      </c>
      <c r="C640" s="3" t="str">
        <f>IF(BD!D634="","",BD!D634)</f>
        <v/>
      </c>
      <c r="D640" s="3" t="str">
        <f>IF(BD!E634="","",BD!E634)</f>
        <v/>
      </c>
      <c r="E640" s="25"/>
      <c r="F640" s="25"/>
      <c r="G640" s="2" t="str">
        <f>IF(BD!F634="","",BD!F634)</f>
        <v/>
      </c>
      <c r="H640" s="2" t="str">
        <f>IF(BD!L634="","",BD!L634)</f>
        <v/>
      </c>
      <c r="I640" s="2" t="str">
        <f>IF(BD!K634="","",BD!K634)</f>
        <v/>
      </c>
    </row>
    <row r="641" spans="1:9" x14ac:dyDescent="0.35">
      <c r="A641" s="4" t="str">
        <f>IF(BD!B635="","",BD!B635)</f>
        <v/>
      </c>
      <c r="B641" s="3" t="str">
        <f>IF(BD!C635="","",BD!C635)</f>
        <v/>
      </c>
      <c r="C641" s="3" t="str">
        <f>IF(BD!D635="","",BD!D635)</f>
        <v/>
      </c>
      <c r="D641" s="3" t="str">
        <f>IF(BD!E635="","",BD!E635)</f>
        <v/>
      </c>
      <c r="E641" s="25"/>
      <c r="F641" s="25"/>
      <c r="G641" s="2" t="str">
        <f>IF(BD!F635="","",BD!F635)</f>
        <v/>
      </c>
      <c r="H641" s="2" t="str">
        <f>IF(BD!L635="","",BD!L635)</f>
        <v/>
      </c>
      <c r="I641" s="2" t="str">
        <f>IF(BD!K635="","",BD!K635)</f>
        <v/>
      </c>
    </row>
    <row r="642" spans="1:9" x14ac:dyDescent="0.35">
      <c r="A642" s="4" t="str">
        <f>IF(BD!B636="","",BD!B636)</f>
        <v/>
      </c>
      <c r="B642" s="3" t="str">
        <f>IF(BD!C636="","",BD!C636)</f>
        <v/>
      </c>
      <c r="C642" s="3" t="str">
        <f>IF(BD!D636="","",BD!D636)</f>
        <v/>
      </c>
      <c r="D642" s="3" t="str">
        <f>IF(BD!E636="","",BD!E636)</f>
        <v/>
      </c>
      <c r="E642" s="25"/>
      <c r="F642" s="25"/>
      <c r="G642" s="2" t="str">
        <f>IF(BD!F636="","",BD!F636)</f>
        <v/>
      </c>
      <c r="H642" s="2" t="str">
        <f>IF(BD!L636="","",BD!L636)</f>
        <v/>
      </c>
      <c r="I642" s="2" t="str">
        <f>IF(BD!K636="","",BD!K636)</f>
        <v/>
      </c>
    </row>
    <row r="643" spans="1:9" x14ac:dyDescent="0.35">
      <c r="A643" s="4" t="str">
        <f>IF(BD!B637="","",BD!B637)</f>
        <v/>
      </c>
      <c r="B643" s="3" t="str">
        <f>IF(BD!C637="","",BD!C637)</f>
        <v/>
      </c>
      <c r="C643" s="3" t="str">
        <f>IF(BD!D637="","",BD!D637)</f>
        <v/>
      </c>
      <c r="D643" s="3" t="str">
        <f>IF(BD!E637="","",BD!E637)</f>
        <v/>
      </c>
      <c r="E643" s="25"/>
      <c r="F643" s="25"/>
      <c r="G643" s="2" t="str">
        <f>IF(BD!F637="","",BD!F637)</f>
        <v/>
      </c>
      <c r="H643" s="2" t="str">
        <f>IF(BD!L637="","",BD!L637)</f>
        <v/>
      </c>
      <c r="I643" s="2" t="str">
        <f>IF(BD!K637="","",BD!K637)</f>
        <v/>
      </c>
    </row>
    <row r="644" spans="1:9" x14ac:dyDescent="0.35">
      <c r="A644" s="4" t="str">
        <f>IF(BD!B638="","",BD!B638)</f>
        <v/>
      </c>
      <c r="B644" s="3" t="str">
        <f>IF(BD!C638="","",BD!C638)</f>
        <v/>
      </c>
      <c r="C644" s="3" t="str">
        <f>IF(BD!D638="","",BD!D638)</f>
        <v/>
      </c>
      <c r="D644" s="3" t="str">
        <f>IF(BD!E638="","",BD!E638)</f>
        <v/>
      </c>
      <c r="E644" s="25"/>
      <c r="F644" s="25"/>
      <c r="G644" s="2" t="str">
        <f>IF(BD!F638="","",BD!F638)</f>
        <v/>
      </c>
      <c r="H644" s="2" t="str">
        <f>IF(BD!L638="","",BD!L638)</f>
        <v/>
      </c>
      <c r="I644" s="2" t="str">
        <f>IF(BD!K638="","",BD!K638)</f>
        <v/>
      </c>
    </row>
    <row r="645" spans="1:9" x14ac:dyDescent="0.35">
      <c r="A645" s="4" t="str">
        <f>IF(BD!B639="","",BD!B639)</f>
        <v/>
      </c>
      <c r="B645" s="3" t="str">
        <f>IF(BD!C639="","",BD!C639)</f>
        <v/>
      </c>
      <c r="C645" s="3" t="str">
        <f>IF(BD!D639="","",BD!D639)</f>
        <v/>
      </c>
      <c r="D645" s="3" t="str">
        <f>IF(BD!E639="","",BD!E639)</f>
        <v/>
      </c>
      <c r="E645" s="25"/>
      <c r="F645" s="25"/>
      <c r="G645" s="2" t="str">
        <f>IF(BD!F639="","",BD!F639)</f>
        <v/>
      </c>
      <c r="H645" s="2" t="str">
        <f>IF(BD!L639="","",BD!L639)</f>
        <v/>
      </c>
      <c r="I645" s="2" t="str">
        <f>IF(BD!K639="","",BD!K639)</f>
        <v/>
      </c>
    </row>
    <row r="646" spans="1:9" x14ac:dyDescent="0.35">
      <c r="A646" s="4" t="str">
        <f>IF(BD!B640="","",BD!B640)</f>
        <v/>
      </c>
      <c r="B646" s="3" t="str">
        <f>IF(BD!C640="","",BD!C640)</f>
        <v/>
      </c>
      <c r="C646" s="3" t="str">
        <f>IF(BD!D640="","",BD!D640)</f>
        <v/>
      </c>
      <c r="D646" s="3" t="str">
        <f>IF(BD!E640="","",BD!E640)</f>
        <v/>
      </c>
      <c r="E646" s="25"/>
      <c r="F646" s="25"/>
      <c r="G646" s="2" t="str">
        <f>IF(BD!F640="","",BD!F640)</f>
        <v/>
      </c>
      <c r="H646" s="2" t="str">
        <f>IF(BD!L640="","",BD!L640)</f>
        <v/>
      </c>
      <c r="I646" s="2" t="str">
        <f>IF(BD!K640="","",BD!K640)</f>
        <v/>
      </c>
    </row>
    <row r="647" spans="1:9" x14ac:dyDescent="0.35">
      <c r="A647" s="4" t="str">
        <f>IF(BD!B641="","",BD!B641)</f>
        <v/>
      </c>
      <c r="B647" s="3" t="str">
        <f>IF(BD!C641="","",BD!C641)</f>
        <v/>
      </c>
      <c r="C647" s="3" t="str">
        <f>IF(BD!D641="","",BD!D641)</f>
        <v/>
      </c>
      <c r="D647" s="3" t="str">
        <f>IF(BD!E641="","",BD!E641)</f>
        <v/>
      </c>
      <c r="E647" s="25"/>
      <c r="F647" s="25"/>
      <c r="G647" s="2" t="str">
        <f>IF(BD!F641="","",BD!F641)</f>
        <v/>
      </c>
      <c r="H647" s="2" t="str">
        <f>IF(BD!L641="","",BD!L641)</f>
        <v/>
      </c>
      <c r="I647" s="2" t="str">
        <f>IF(BD!K641="","",BD!K641)</f>
        <v/>
      </c>
    </row>
    <row r="648" spans="1:9" x14ac:dyDescent="0.35">
      <c r="A648" s="4" t="str">
        <f>IF(BD!B642="","",BD!B642)</f>
        <v/>
      </c>
      <c r="B648" s="3" t="str">
        <f>IF(BD!C642="","",BD!C642)</f>
        <v/>
      </c>
      <c r="C648" s="3" t="str">
        <f>IF(BD!D642="","",BD!D642)</f>
        <v/>
      </c>
      <c r="D648" s="3" t="str">
        <f>IF(BD!E642="","",BD!E642)</f>
        <v/>
      </c>
      <c r="E648" s="25"/>
      <c r="F648" s="25"/>
      <c r="G648" s="2" t="str">
        <f>IF(BD!F642="","",BD!F642)</f>
        <v/>
      </c>
      <c r="H648" s="2" t="str">
        <f>IF(BD!L642="","",BD!L642)</f>
        <v/>
      </c>
      <c r="I648" s="2" t="str">
        <f>IF(BD!K642="","",BD!K642)</f>
        <v/>
      </c>
    </row>
    <row r="649" spans="1:9" x14ac:dyDescent="0.35">
      <c r="A649" s="4" t="str">
        <f>IF(BD!B643="","",BD!B643)</f>
        <v/>
      </c>
      <c r="B649" s="3" t="str">
        <f>IF(BD!C643="","",BD!C643)</f>
        <v/>
      </c>
      <c r="C649" s="3" t="str">
        <f>IF(BD!D643="","",BD!D643)</f>
        <v/>
      </c>
      <c r="D649" s="3" t="str">
        <f>IF(BD!E643="","",BD!E643)</f>
        <v/>
      </c>
      <c r="E649" s="25"/>
      <c r="F649" s="25"/>
      <c r="G649" s="2" t="str">
        <f>IF(BD!F643="","",BD!F643)</f>
        <v/>
      </c>
      <c r="H649" s="2" t="str">
        <f>IF(BD!L643="","",BD!L643)</f>
        <v/>
      </c>
      <c r="I649" s="2" t="str">
        <f>IF(BD!K643="","",BD!K643)</f>
        <v/>
      </c>
    </row>
    <row r="650" spans="1:9" x14ac:dyDescent="0.35">
      <c r="A650" s="4" t="str">
        <f>IF(BD!B644="","",BD!B644)</f>
        <v/>
      </c>
      <c r="B650" s="3" t="str">
        <f>IF(BD!C644="","",BD!C644)</f>
        <v/>
      </c>
      <c r="C650" s="3" t="str">
        <f>IF(BD!D644="","",BD!D644)</f>
        <v/>
      </c>
      <c r="D650" s="3" t="str">
        <f>IF(BD!E644="","",BD!E644)</f>
        <v/>
      </c>
      <c r="E650" s="25"/>
      <c r="F650" s="25"/>
      <c r="G650" s="2" t="str">
        <f>IF(BD!F644="","",BD!F644)</f>
        <v/>
      </c>
      <c r="H650" s="2" t="str">
        <f>IF(BD!L644="","",BD!L644)</f>
        <v/>
      </c>
      <c r="I650" s="2" t="str">
        <f>IF(BD!K644="","",BD!K644)</f>
        <v/>
      </c>
    </row>
    <row r="651" spans="1:9" x14ac:dyDescent="0.35">
      <c r="A651" s="4" t="str">
        <f>IF(BD!B645="","",BD!B645)</f>
        <v/>
      </c>
      <c r="B651" s="3" t="str">
        <f>IF(BD!C645="","",BD!C645)</f>
        <v/>
      </c>
      <c r="C651" s="3" t="str">
        <f>IF(BD!D645="","",BD!D645)</f>
        <v/>
      </c>
      <c r="D651" s="3" t="str">
        <f>IF(BD!E645="","",BD!E645)</f>
        <v/>
      </c>
      <c r="E651" s="25"/>
      <c r="F651" s="25"/>
      <c r="G651" s="2" t="str">
        <f>IF(BD!F645="","",BD!F645)</f>
        <v/>
      </c>
      <c r="H651" s="2" t="str">
        <f>IF(BD!L645="","",BD!L645)</f>
        <v/>
      </c>
      <c r="I651" s="2" t="str">
        <f>IF(BD!K645="","",BD!K645)</f>
        <v/>
      </c>
    </row>
    <row r="652" spans="1:9" x14ac:dyDescent="0.35">
      <c r="A652" s="4" t="str">
        <f>IF(BD!B646="","",BD!B646)</f>
        <v/>
      </c>
      <c r="B652" s="3" t="str">
        <f>IF(BD!C646="","",BD!C646)</f>
        <v/>
      </c>
      <c r="C652" s="3" t="str">
        <f>IF(BD!D646="","",BD!D646)</f>
        <v/>
      </c>
      <c r="D652" s="3" t="str">
        <f>IF(BD!E646="","",BD!E646)</f>
        <v/>
      </c>
      <c r="E652" s="25"/>
      <c r="F652" s="25"/>
      <c r="G652" s="2" t="str">
        <f>IF(BD!F646="","",BD!F646)</f>
        <v/>
      </c>
      <c r="H652" s="2" t="str">
        <f>IF(BD!L646="","",BD!L646)</f>
        <v/>
      </c>
      <c r="I652" s="2" t="str">
        <f>IF(BD!K646="","",BD!K646)</f>
        <v/>
      </c>
    </row>
    <row r="653" spans="1:9" x14ac:dyDescent="0.35">
      <c r="A653" s="4" t="str">
        <f>IF(BD!B647="","",BD!B647)</f>
        <v/>
      </c>
      <c r="B653" s="3" t="str">
        <f>IF(BD!C647="","",BD!C647)</f>
        <v/>
      </c>
      <c r="C653" s="3" t="str">
        <f>IF(BD!D647="","",BD!D647)</f>
        <v/>
      </c>
      <c r="D653" s="3" t="str">
        <f>IF(BD!E647="","",BD!E647)</f>
        <v/>
      </c>
      <c r="E653" s="25"/>
      <c r="F653" s="25"/>
      <c r="G653" s="2" t="str">
        <f>IF(BD!F647="","",BD!F647)</f>
        <v/>
      </c>
      <c r="H653" s="2" t="str">
        <f>IF(BD!L647="","",BD!L647)</f>
        <v/>
      </c>
      <c r="I653" s="2" t="str">
        <f>IF(BD!K647="","",BD!K647)</f>
        <v/>
      </c>
    </row>
    <row r="654" spans="1:9" x14ac:dyDescent="0.35">
      <c r="A654" s="4" t="str">
        <f>IF(BD!B648="","",BD!B648)</f>
        <v/>
      </c>
      <c r="B654" s="3" t="str">
        <f>IF(BD!C648="","",BD!C648)</f>
        <v/>
      </c>
      <c r="C654" s="3" t="str">
        <f>IF(BD!D648="","",BD!D648)</f>
        <v/>
      </c>
      <c r="D654" s="3" t="str">
        <f>IF(BD!E648="","",BD!E648)</f>
        <v/>
      </c>
      <c r="E654" s="25"/>
      <c r="F654" s="25"/>
      <c r="G654" s="2" t="str">
        <f>IF(BD!F648="","",BD!F648)</f>
        <v/>
      </c>
      <c r="H654" s="2" t="str">
        <f>IF(BD!L648="","",BD!L648)</f>
        <v/>
      </c>
      <c r="I654" s="2" t="str">
        <f>IF(BD!K648="","",BD!K648)</f>
        <v/>
      </c>
    </row>
    <row r="655" spans="1:9" x14ac:dyDescent="0.35">
      <c r="A655" s="4" t="str">
        <f>IF(BD!B649="","",BD!B649)</f>
        <v/>
      </c>
      <c r="B655" s="3" t="str">
        <f>IF(BD!C649="","",BD!C649)</f>
        <v/>
      </c>
      <c r="C655" s="3" t="str">
        <f>IF(BD!D649="","",BD!D649)</f>
        <v/>
      </c>
      <c r="D655" s="3" t="str">
        <f>IF(BD!E649="","",BD!E649)</f>
        <v/>
      </c>
      <c r="E655" s="25"/>
      <c r="F655" s="25"/>
      <c r="G655" s="2" t="str">
        <f>IF(BD!F649="","",BD!F649)</f>
        <v/>
      </c>
      <c r="H655" s="2" t="str">
        <f>IF(BD!L649="","",BD!L649)</f>
        <v/>
      </c>
      <c r="I655" s="2" t="str">
        <f>IF(BD!K649="","",BD!K649)</f>
        <v/>
      </c>
    </row>
    <row r="656" spans="1:9" x14ac:dyDescent="0.35">
      <c r="A656" s="4" t="str">
        <f>IF(BD!B650="","",BD!B650)</f>
        <v/>
      </c>
      <c r="B656" s="3" t="str">
        <f>IF(BD!C650="","",BD!C650)</f>
        <v/>
      </c>
      <c r="C656" s="3" t="str">
        <f>IF(BD!D650="","",BD!D650)</f>
        <v/>
      </c>
      <c r="D656" s="3" t="str">
        <f>IF(BD!E650="","",BD!E650)</f>
        <v/>
      </c>
      <c r="E656" s="25"/>
      <c r="F656" s="25"/>
      <c r="G656" s="2" t="str">
        <f>IF(BD!F650="","",BD!F650)</f>
        <v/>
      </c>
      <c r="H656" s="2" t="str">
        <f>IF(BD!L650="","",BD!L650)</f>
        <v/>
      </c>
      <c r="I656" s="2" t="str">
        <f>IF(BD!K650="","",BD!K650)</f>
        <v/>
      </c>
    </row>
    <row r="657" spans="1:9" x14ac:dyDescent="0.35">
      <c r="A657" s="4" t="str">
        <f>IF(BD!B651="","",BD!B651)</f>
        <v/>
      </c>
      <c r="B657" s="3" t="str">
        <f>IF(BD!C651="","",BD!C651)</f>
        <v/>
      </c>
      <c r="C657" s="3" t="str">
        <f>IF(BD!D651="","",BD!D651)</f>
        <v/>
      </c>
      <c r="D657" s="3" t="str">
        <f>IF(BD!E651="","",BD!E651)</f>
        <v/>
      </c>
      <c r="E657" s="25"/>
      <c r="F657" s="25"/>
      <c r="G657" s="2" t="str">
        <f>IF(BD!F651="","",BD!F651)</f>
        <v/>
      </c>
      <c r="H657" s="2" t="str">
        <f>IF(BD!L651="","",BD!L651)</f>
        <v/>
      </c>
      <c r="I657" s="2" t="str">
        <f>IF(BD!K651="","",BD!K651)</f>
        <v/>
      </c>
    </row>
    <row r="658" spans="1:9" x14ac:dyDescent="0.35">
      <c r="A658" s="4" t="str">
        <f>IF(BD!B652="","",BD!B652)</f>
        <v/>
      </c>
      <c r="B658" s="3" t="str">
        <f>IF(BD!C652="","",BD!C652)</f>
        <v/>
      </c>
      <c r="C658" s="3" t="str">
        <f>IF(BD!D652="","",BD!D652)</f>
        <v/>
      </c>
      <c r="D658" s="3" t="str">
        <f>IF(BD!E652="","",BD!E652)</f>
        <v/>
      </c>
      <c r="E658" s="25"/>
      <c r="F658" s="25"/>
      <c r="G658" s="2" t="str">
        <f>IF(BD!F652="","",BD!F652)</f>
        <v/>
      </c>
      <c r="H658" s="2" t="str">
        <f>IF(BD!L652="","",BD!L652)</f>
        <v/>
      </c>
      <c r="I658" s="2" t="str">
        <f>IF(BD!K652="","",BD!K652)</f>
        <v/>
      </c>
    </row>
    <row r="659" spans="1:9" x14ac:dyDescent="0.35">
      <c r="A659" s="4" t="str">
        <f>IF(BD!B653="","",BD!B653)</f>
        <v/>
      </c>
      <c r="B659" s="3" t="str">
        <f>IF(BD!C653="","",BD!C653)</f>
        <v/>
      </c>
      <c r="C659" s="3" t="str">
        <f>IF(BD!D653="","",BD!D653)</f>
        <v/>
      </c>
      <c r="D659" s="3" t="str">
        <f>IF(BD!E653="","",BD!E653)</f>
        <v/>
      </c>
      <c r="E659" s="25"/>
      <c r="F659" s="25"/>
      <c r="G659" s="2" t="str">
        <f>IF(BD!F653="","",BD!F653)</f>
        <v/>
      </c>
      <c r="H659" s="2" t="str">
        <f>IF(BD!L653="","",BD!L653)</f>
        <v/>
      </c>
      <c r="I659" s="2" t="str">
        <f>IF(BD!K653="","",BD!K653)</f>
        <v/>
      </c>
    </row>
    <row r="660" spans="1:9" x14ac:dyDescent="0.35">
      <c r="A660" s="4" t="str">
        <f>IF(BD!B654="","",BD!B654)</f>
        <v/>
      </c>
      <c r="B660" s="3" t="str">
        <f>IF(BD!C654="","",BD!C654)</f>
        <v/>
      </c>
      <c r="C660" s="3" t="str">
        <f>IF(BD!D654="","",BD!D654)</f>
        <v/>
      </c>
      <c r="D660" s="3" t="str">
        <f>IF(BD!E654="","",BD!E654)</f>
        <v/>
      </c>
      <c r="E660" s="25"/>
      <c r="F660" s="25"/>
      <c r="G660" s="2" t="str">
        <f>IF(BD!F654="","",BD!F654)</f>
        <v/>
      </c>
      <c r="H660" s="2" t="str">
        <f>IF(BD!L654="","",BD!L654)</f>
        <v/>
      </c>
      <c r="I660" s="2" t="str">
        <f>IF(BD!K654="","",BD!K654)</f>
        <v/>
      </c>
    </row>
    <row r="661" spans="1:9" x14ac:dyDescent="0.35">
      <c r="A661" s="4" t="str">
        <f>IF(BD!B655="","",BD!B655)</f>
        <v/>
      </c>
      <c r="B661" s="3" t="str">
        <f>IF(BD!C655="","",BD!C655)</f>
        <v/>
      </c>
      <c r="C661" s="3" t="str">
        <f>IF(BD!D655="","",BD!D655)</f>
        <v/>
      </c>
      <c r="D661" s="3" t="str">
        <f>IF(BD!E655="","",BD!E655)</f>
        <v/>
      </c>
      <c r="E661" s="25"/>
      <c r="F661" s="25"/>
      <c r="G661" s="2" t="str">
        <f>IF(BD!F655="","",BD!F655)</f>
        <v/>
      </c>
      <c r="H661" s="2" t="str">
        <f>IF(BD!L655="","",BD!L655)</f>
        <v/>
      </c>
      <c r="I661" s="2" t="str">
        <f>IF(BD!K655="","",BD!K655)</f>
        <v/>
      </c>
    </row>
    <row r="662" spans="1:9" x14ac:dyDescent="0.35">
      <c r="A662" s="4" t="str">
        <f>IF(BD!B656="","",BD!B656)</f>
        <v/>
      </c>
      <c r="B662" s="3" t="str">
        <f>IF(BD!C656="","",BD!C656)</f>
        <v/>
      </c>
      <c r="C662" s="3" t="str">
        <f>IF(BD!D656="","",BD!D656)</f>
        <v/>
      </c>
      <c r="D662" s="3" t="str">
        <f>IF(BD!E656="","",BD!E656)</f>
        <v/>
      </c>
      <c r="E662" s="25"/>
      <c r="F662" s="25"/>
      <c r="G662" s="2" t="str">
        <f>IF(BD!F656="","",BD!F656)</f>
        <v/>
      </c>
      <c r="H662" s="2" t="str">
        <f>IF(BD!L656="","",BD!L656)</f>
        <v/>
      </c>
      <c r="I662" s="2" t="str">
        <f>IF(BD!K656="","",BD!K656)</f>
        <v/>
      </c>
    </row>
    <row r="663" spans="1:9" x14ac:dyDescent="0.35">
      <c r="A663" s="4" t="str">
        <f>IF(BD!B657="","",BD!B657)</f>
        <v/>
      </c>
      <c r="B663" s="3" t="str">
        <f>IF(BD!C657="","",BD!C657)</f>
        <v/>
      </c>
      <c r="C663" s="3" t="str">
        <f>IF(BD!D657="","",BD!D657)</f>
        <v/>
      </c>
      <c r="D663" s="3" t="str">
        <f>IF(BD!E657="","",BD!E657)</f>
        <v/>
      </c>
      <c r="E663" s="25"/>
      <c r="F663" s="25"/>
      <c r="G663" s="2" t="str">
        <f>IF(BD!F657="","",BD!F657)</f>
        <v/>
      </c>
      <c r="H663" s="2" t="str">
        <f>IF(BD!L657="","",BD!L657)</f>
        <v/>
      </c>
      <c r="I663" s="2" t="str">
        <f>IF(BD!K657="","",BD!K657)</f>
        <v/>
      </c>
    </row>
    <row r="664" spans="1:9" x14ac:dyDescent="0.35">
      <c r="A664" s="4" t="str">
        <f>IF(BD!B658="","",BD!B658)</f>
        <v/>
      </c>
      <c r="B664" s="3" t="str">
        <f>IF(BD!C658="","",BD!C658)</f>
        <v/>
      </c>
      <c r="C664" s="3" t="str">
        <f>IF(BD!D658="","",BD!D658)</f>
        <v/>
      </c>
      <c r="D664" s="3" t="str">
        <f>IF(BD!E658="","",BD!E658)</f>
        <v/>
      </c>
      <c r="E664" s="25"/>
      <c r="F664" s="25"/>
      <c r="G664" s="2" t="str">
        <f>IF(BD!F658="","",BD!F658)</f>
        <v/>
      </c>
      <c r="H664" s="2" t="str">
        <f>IF(BD!L658="","",BD!L658)</f>
        <v/>
      </c>
      <c r="I664" s="2" t="str">
        <f>IF(BD!K658="","",BD!K658)</f>
        <v/>
      </c>
    </row>
    <row r="665" spans="1:9" x14ac:dyDescent="0.35">
      <c r="A665" s="4" t="str">
        <f>IF(BD!B659="","",BD!B659)</f>
        <v/>
      </c>
      <c r="B665" s="3" t="str">
        <f>IF(BD!C659="","",BD!C659)</f>
        <v/>
      </c>
      <c r="C665" s="3" t="str">
        <f>IF(BD!D659="","",BD!D659)</f>
        <v/>
      </c>
      <c r="D665" s="3" t="str">
        <f>IF(BD!E659="","",BD!E659)</f>
        <v/>
      </c>
      <c r="E665" s="25"/>
      <c r="F665" s="25"/>
      <c r="G665" s="2" t="str">
        <f>IF(BD!F659="","",BD!F659)</f>
        <v/>
      </c>
      <c r="H665" s="2" t="str">
        <f>IF(BD!L659="","",BD!L659)</f>
        <v/>
      </c>
      <c r="I665" s="2" t="str">
        <f>IF(BD!K659="","",BD!K659)</f>
        <v/>
      </c>
    </row>
    <row r="666" spans="1:9" x14ac:dyDescent="0.35">
      <c r="A666" s="4" t="str">
        <f>IF(BD!B660="","",BD!B660)</f>
        <v/>
      </c>
      <c r="B666" s="3" t="str">
        <f>IF(BD!C660="","",BD!C660)</f>
        <v/>
      </c>
      <c r="C666" s="3" t="str">
        <f>IF(BD!D660="","",BD!D660)</f>
        <v/>
      </c>
      <c r="D666" s="3" t="str">
        <f>IF(BD!E660="","",BD!E660)</f>
        <v/>
      </c>
      <c r="E666" s="25"/>
      <c r="F666" s="25"/>
      <c r="G666" s="2" t="str">
        <f>IF(BD!F660="","",BD!F660)</f>
        <v/>
      </c>
      <c r="H666" s="2" t="str">
        <f>IF(BD!L660="","",BD!L660)</f>
        <v/>
      </c>
      <c r="I666" s="2" t="str">
        <f>IF(BD!K660="","",BD!K660)</f>
        <v/>
      </c>
    </row>
    <row r="667" spans="1:9" x14ac:dyDescent="0.35">
      <c r="A667" s="4" t="str">
        <f>IF(BD!B661="","",BD!B661)</f>
        <v/>
      </c>
      <c r="B667" s="3" t="str">
        <f>IF(BD!C661="","",BD!C661)</f>
        <v/>
      </c>
      <c r="C667" s="3" t="str">
        <f>IF(BD!D661="","",BD!D661)</f>
        <v/>
      </c>
      <c r="D667" s="3" t="str">
        <f>IF(BD!E661="","",BD!E661)</f>
        <v/>
      </c>
      <c r="E667" s="25"/>
      <c r="F667" s="25"/>
      <c r="G667" s="2" t="str">
        <f>IF(BD!F661="","",BD!F661)</f>
        <v/>
      </c>
      <c r="H667" s="2" t="str">
        <f>IF(BD!L661="","",BD!L661)</f>
        <v/>
      </c>
      <c r="I667" s="2" t="str">
        <f>IF(BD!K661="","",BD!K661)</f>
        <v/>
      </c>
    </row>
    <row r="668" spans="1:9" x14ac:dyDescent="0.35">
      <c r="A668" s="4" t="str">
        <f>IF(BD!B662="","",BD!B662)</f>
        <v/>
      </c>
      <c r="B668" s="3" t="str">
        <f>IF(BD!C662="","",BD!C662)</f>
        <v/>
      </c>
      <c r="C668" s="3" t="str">
        <f>IF(BD!D662="","",BD!D662)</f>
        <v/>
      </c>
      <c r="D668" s="3" t="str">
        <f>IF(BD!E662="","",BD!E662)</f>
        <v/>
      </c>
      <c r="E668" s="25"/>
      <c r="F668" s="25"/>
      <c r="G668" s="2" t="str">
        <f>IF(BD!F662="","",BD!F662)</f>
        <v/>
      </c>
      <c r="H668" s="2" t="str">
        <f>IF(BD!L662="","",BD!L662)</f>
        <v/>
      </c>
      <c r="I668" s="2" t="str">
        <f>IF(BD!K662="","",BD!K662)</f>
        <v/>
      </c>
    </row>
    <row r="669" spans="1:9" x14ac:dyDescent="0.35">
      <c r="A669" s="4" t="str">
        <f>IF(BD!B663="","",BD!B663)</f>
        <v/>
      </c>
      <c r="B669" s="3" t="str">
        <f>IF(BD!C663="","",BD!C663)</f>
        <v/>
      </c>
      <c r="C669" s="3" t="str">
        <f>IF(BD!D663="","",BD!D663)</f>
        <v/>
      </c>
      <c r="D669" s="3" t="str">
        <f>IF(BD!E663="","",BD!E663)</f>
        <v/>
      </c>
      <c r="E669" s="25"/>
      <c r="F669" s="25"/>
      <c r="G669" s="2" t="str">
        <f>IF(BD!F663="","",BD!F663)</f>
        <v/>
      </c>
      <c r="H669" s="2" t="str">
        <f>IF(BD!L663="","",BD!L663)</f>
        <v/>
      </c>
      <c r="I669" s="2" t="str">
        <f>IF(BD!K663="","",BD!K663)</f>
        <v/>
      </c>
    </row>
    <row r="670" spans="1:9" x14ac:dyDescent="0.35">
      <c r="A670" s="4" t="str">
        <f>IF(BD!B664="","",BD!B664)</f>
        <v/>
      </c>
      <c r="B670" s="3" t="str">
        <f>IF(BD!C664="","",BD!C664)</f>
        <v/>
      </c>
      <c r="C670" s="3" t="str">
        <f>IF(BD!D664="","",BD!D664)</f>
        <v/>
      </c>
      <c r="D670" s="3" t="str">
        <f>IF(BD!E664="","",BD!E664)</f>
        <v/>
      </c>
      <c r="E670" s="25"/>
      <c r="F670" s="25"/>
      <c r="G670" s="2" t="str">
        <f>IF(BD!F664="","",BD!F664)</f>
        <v/>
      </c>
      <c r="H670" s="2" t="str">
        <f>IF(BD!L664="","",BD!L664)</f>
        <v/>
      </c>
      <c r="I670" s="2" t="str">
        <f>IF(BD!K664="","",BD!K664)</f>
        <v/>
      </c>
    </row>
    <row r="671" spans="1:9" x14ac:dyDescent="0.35">
      <c r="A671" s="4" t="str">
        <f>IF(BD!B665="","",BD!B665)</f>
        <v/>
      </c>
      <c r="B671" s="3" t="str">
        <f>IF(BD!C665="","",BD!C665)</f>
        <v/>
      </c>
      <c r="C671" s="3" t="str">
        <f>IF(BD!D665="","",BD!D665)</f>
        <v/>
      </c>
      <c r="D671" s="3" t="str">
        <f>IF(BD!E665="","",BD!E665)</f>
        <v/>
      </c>
      <c r="E671" s="25"/>
      <c r="F671" s="25"/>
      <c r="G671" s="2" t="str">
        <f>IF(BD!F665="","",BD!F665)</f>
        <v/>
      </c>
      <c r="H671" s="2" t="str">
        <f>IF(BD!L665="","",BD!L665)</f>
        <v/>
      </c>
      <c r="I671" s="2" t="str">
        <f>IF(BD!K665="","",BD!K665)</f>
        <v/>
      </c>
    </row>
    <row r="672" spans="1:9" x14ac:dyDescent="0.35">
      <c r="A672" s="4" t="str">
        <f>IF(BD!B666="","",BD!B666)</f>
        <v/>
      </c>
      <c r="B672" s="3" t="str">
        <f>IF(BD!C666="","",BD!C666)</f>
        <v/>
      </c>
      <c r="C672" s="3" t="str">
        <f>IF(BD!D666="","",BD!D666)</f>
        <v/>
      </c>
      <c r="D672" s="3" t="str">
        <f>IF(BD!E666="","",BD!E666)</f>
        <v/>
      </c>
      <c r="E672" s="25"/>
      <c r="F672" s="25"/>
      <c r="G672" s="2" t="str">
        <f>IF(BD!F666="","",BD!F666)</f>
        <v/>
      </c>
      <c r="H672" s="2" t="str">
        <f>IF(BD!L666="","",BD!L666)</f>
        <v/>
      </c>
      <c r="I672" s="2" t="str">
        <f>IF(BD!K666="","",BD!K666)</f>
        <v/>
      </c>
    </row>
    <row r="673" spans="1:9" x14ac:dyDescent="0.35">
      <c r="A673" s="4" t="str">
        <f>IF(BD!B667="","",BD!B667)</f>
        <v/>
      </c>
      <c r="B673" s="3" t="str">
        <f>IF(BD!C667="","",BD!C667)</f>
        <v/>
      </c>
      <c r="C673" s="3" t="str">
        <f>IF(BD!D667="","",BD!D667)</f>
        <v/>
      </c>
      <c r="D673" s="3" t="str">
        <f>IF(BD!E667="","",BD!E667)</f>
        <v/>
      </c>
      <c r="E673" s="25"/>
      <c r="F673" s="25"/>
      <c r="G673" s="2" t="str">
        <f>IF(BD!F667="","",BD!F667)</f>
        <v/>
      </c>
      <c r="H673" s="2" t="str">
        <f>IF(BD!L667="","",BD!L667)</f>
        <v/>
      </c>
      <c r="I673" s="2" t="str">
        <f>IF(BD!K667="","",BD!K667)</f>
        <v/>
      </c>
    </row>
    <row r="674" spans="1:9" x14ac:dyDescent="0.35">
      <c r="A674" s="4" t="str">
        <f>IF(BD!B668="","",BD!B668)</f>
        <v/>
      </c>
      <c r="B674" s="3" t="str">
        <f>IF(BD!C668="","",BD!C668)</f>
        <v/>
      </c>
      <c r="C674" s="3" t="str">
        <f>IF(BD!D668="","",BD!D668)</f>
        <v/>
      </c>
      <c r="D674" s="3" t="str">
        <f>IF(BD!E668="","",BD!E668)</f>
        <v/>
      </c>
      <c r="E674" s="25"/>
      <c r="F674" s="25"/>
      <c r="G674" s="2" t="str">
        <f>IF(BD!F668="","",BD!F668)</f>
        <v/>
      </c>
      <c r="H674" s="2" t="str">
        <f>IF(BD!L668="","",BD!L668)</f>
        <v/>
      </c>
      <c r="I674" s="2" t="str">
        <f>IF(BD!K668="","",BD!K668)</f>
        <v/>
      </c>
    </row>
    <row r="675" spans="1:9" x14ac:dyDescent="0.35">
      <c r="A675" s="4" t="str">
        <f>IF(BD!B669="","",BD!B669)</f>
        <v/>
      </c>
      <c r="B675" s="3" t="str">
        <f>IF(BD!C669="","",BD!C669)</f>
        <v/>
      </c>
      <c r="C675" s="3" t="str">
        <f>IF(BD!D669="","",BD!D669)</f>
        <v/>
      </c>
      <c r="D675" s="3" t="str">
        <f>IF(BD!E669="","",BD!E669)</f>
        <v/>
      </c>
      <c r="E675" s="25"/>
      <c r="F675" s="25"/>
      <c r="G675" s="2" t="str">
        <f>IF(BD!F669="","",BD!F669)</f>
        <v/>
      </c>
      <c r="H675" s="2" t="str">
        <f>IF(BD!L669="","",BD!L669)</f>
        <v/>
      </c>
      <c r="I675" s="2" t="str">
        <f>IF(BD!K669="","",BD!K669)</f>
        <v/>
      </c>
    </row>
    <row r="676" spans="1:9" x14ac:dyDescent="0.35">
      <c r="A676" s="4" t="str">
        <f>IF(BD!B670="","",BD!B670)</f>
        <v/>
      </c>
      <c r="B676" s="3" t="str">
        <f>IF(BD!C670="","",BD!C670)</f>
        <v/>
      </c>
      <c r="C676" s="3" t="str">
        <f>IF(BD!D670="","",BD!D670)</f>
        <v/>
      </c>
      <c r="D676" s="3" t="str">
        <f>IF(BD!E670="","",BD!E670)</f>
        <v/>
      </c>
      <c r="E676" s="25"/>
      <c r="F676" s="25"/>
      <c r="G676" s="2" t="str">
        <f>IF(BD!F670="","",BD!F670)</f>
        <v/>
      </c>
      <c r="H676" s="2" t="str">
        <f>IF(BD!L670="","",BD!L670)</f>
        <v/>
      </c>
      <c r="I676" s="2" t="str">
        <f>IF(BD!K670="","",BD!K670)</f>
        <v/>
      </c>
    </row>
    <row r="677" spans="1:9" x14ac:dyDescent="0.35">
      <c r="A677" s="4" t="str">
        <f>IF(BD!B671="","",BD!B671)</f>
        <v/>
      </c>
      <c r="B677" s="3" t="str">
        <f>IF(BD!C671="","",BD!C671)</f>
        <v/>
      </c>
      <c r="C677" s="3" t="str">
        <f>IF(BD!D671="","",BD!D671)</f>
        <v/>
      </c>
      <c r="D677" s="3" t="str">
        <f>IF(BD!E671="","",BD!E671)</f>
        <v/>
      </c>
      <c r="E677" s="25"/>
      <c r="F677" s="25"/>
      <c r="G677" s="2" t="str">
        <f>IF(BD!F671="","",BD!F671)</f>
        <v/>
      </c>
      <c r="H677" s="2" t="str">
        <f>IF(BD!L671="","",BD!L671)</f>
        <v/>
      </c>
      <c r="I677" s="2" t="str">
        <f>IF(BD!K671="","",BD!K671)</f>
        <v/>
      </c>
    </row>
    <row r="678" spans="1:9" x14ac:dyDescent="0.35">
      <c r="A678" s="4" t="str">
        <f>IF(BD!B672="","",BD!B672)</f>
        <v/>
      </c>
      <c r="B678" s="3" t="str">
        <f>IF(BD!C672="","",BD!C672)</f>
        <v/>
      </c>
      <c r="C678" s="3" t="str">
        <f>IF(BD!D672="","",BD!D672)</f>
        <v/>
      </c>
      <c r="D678" s="3" t="str">
        <f>IF(BD!E672="","",BD!E672)</f>
        <v/>
      </c>
      <c r="E678" s="25"/>
      <c r="F678" s="25"/>
      <c r="G678" s="2" t="str">
        <f>IF(BD!F672="","",BD!F672)</f>
        <v/>
      </c>
      <c r="H678" s="2" t="str">
        <f>IF(BD!L672="","",BD!L672)</f>
        <v/>
      </c>
      <c r="I678" s="2" t="str">
        <f>IF(BD!K672="","",BD!K672)</f>
        <v/>
      </c>
    </row>
    <row r="679" spans="1:9" x14ac:dyDescent="0.35">
      <c r="A679" s="4" t="str">
        <f>IF(BD!B673="","",BD!B673)</f>
        <v/>
      </c>
      <c r="B679" s="3" t="str">
        <f>IF(BD!C673="","",BD!C673)</f>
        <v/>
      </c>
      <c r="C679" s="3" t="str">
        <f>IF(BD!D673="","",BD!D673)</f>
        <v/>
      </c>
      <c r="D679" s="3" t="str">
        <f>IF(BD!E673="","",BD!E673)</f>
        <v/>
      </c>
      <c r="E679" s="25"/>
      <c r="F679" s="25"/>
      <c r="G679" s="2" t="str">
        <f>IF(BD!F673="","",BD!F673)</f>
        <v/>
      </c>
      <c r="H679" s="2" t="str">
        <f>IF(BD!L673="","",BD!L673)</f>
        <v/>
      </c>
      <c r="I679" s="2" t="str">
        <f>IF(BD!K673="","",BD!K673)</f>
        <v/>
      </c>
    </row>
    <row r="680" spans="1:9" x14ac:dyDescent="0.35">
      <c r="A680" s="4" t="str">
        <f>IF(BD!B674="","",BD!B674)</f>
        <v/>
      </c>
      <c r="B680" s="3" t="str">
        <f>IF(BD!C674="","",BD!C674)</f>
        <v/>
      </c>
      <c r="C680" s="3" t="str">
        <f>IF(BD!D674="","",BD!D674)</f>
        <v/>
      </c>
      <c r="D680" s="3" t="str">
        <f>IF(BD!E674="","",BD!E674)</f>
        <v/>
      </c>
      <c r="E680" s="25"/>
      <c r="F680" s="25"/>
      <c r="G680" s="2" t="str">
        <f>IF(BD!F674="","",BD!F674)</f>
        <v/>
      </c>
      <c r="H680" s="2" t="str">
        <f>IF(BD!L674="","",BD!L674)</f>
        <v/>
      </c>
      <c r="I680" s="2" t="str">
        <f>IF(BD!K674="","",BD!K674)</f>
        <v/>
      </c>
    </row>
    <row r="681" spans="1:9" x14ac:dyDescent="0.35">
      <c r="A681" s="4" t="str">
        <f>IF(BD!B675="","",BD!B675)</f>
        <v/>
      </c>
      <c r="B681" s="3" t="str">
        <f>IF(BD!C675="","",BD!C675)</f>
        <v/>
      </c>
      <c r="C681" s="3" t="str">
        <f>IF(BD!D675="","",BD!D675)</f>
        <v/>
      </c>
      <c r="D681" s="3" t="str">
        <f>IF(BD!E675="","",BD!E675)</f>
        <v/>
      </c>
      <c r="E681" s="25"/>
      <c r="F681" s="25"/>
      <c r="G681" s="2" t="str">
        <f>IF(BD!F675="","",BD!F675)</f>
        <v/>
      </c>
      <c r="H681" s="2" t="str">
        <f>IF(BD!L675="","",BD!L675)</f>
        <v/>
      </c>
      <c r="I681" s="2" t="str">
        <f>IF(BD!K675="","",BD!K675)</f>
        <v/>
      </c>
    </row>
    <row r="682" spans="1:9" x14ac:dyDescent="0.35">
      <c r="A682" s="4" t="str">
        <f>IF(BD!B676="","",BD!B676)</f>
        <v/>
      </c>
      <c r="B682" s="3" t="str">
        <f>IF(BD!C676="","",BD!C676)</f>
        <v/>
      </c>
      <c r="C682" s="3" t="str">
        <f>IF(BD!D676="","",BD!D676)</f>
        <v/>
      </c>
      <c r="D682" s="3" t="str">
        <f>IF(BD!E676="","",BD!E676)</f>
        <v/>
      </c>
      <c r="E682" s="25"/>
      <c r="F682" s="25"/>
      <c r="G682" s="2" t="str">
        <f>IF(BD!F676="","",BD!F676)</f>
        <v/>
      </c>
      <c r="H682" s="2" t="str">
        <f>IF(BD!L676="","",BD!L676)</f>
        <v/>
      </c>
      <c r="I682" s="2" t="str">
        <f>IF(BD!K676="","",BD!K676)</f>
        <v/>
      </c>
    </row>
    <row r="683" spans="1:9" x14ac:dyDescent="0.35">
      <c r="A683" s="4" t="str">
        <f>IF(BD!B677="","",BD!B677)</f>
        <v/>
      </c>
      <c r="B683" s="3" t="str">
        <f>IF(BD!C677="","",BD!C677)</f>
        <v/>
      </c>
      <c r="C683" s="3" t="str">
        <f>IF(BD!D677="","",BD!D677)</f>
        <v/>
      </c>
      <c r="D683" s="3" t="str">
        <f>IF(BD!E677="","",BD!E677)</f>
        <v/>
      </c>
      <c r="E683" s="25"/>
      <c r="F683" s="25"/>
      <c r="G683" s="2" t="str">
        <f>IF(BD!F677="","",BD!F677)</f>
        <v/>
      </c>
      <c r="H683" s="2" t="str">
        <f>IF(BD!L677="","",BD!L677)</f>
        <v/>
      </c>
      <c r="I683" s="2" t="str">
        <f>IF(BD!K677="","",BD!K677)</f>
        <v/>
      </c>
    </row>
    <row r="684" spans="1:9" x14ac:dyDescent="0.35">
      <c r="A684" s="4" t="str">
        <f>IF(BD!B678="","",BD!B678)</f>
        <v/>
      </c>
      <c r="B684" s="3" t="str">
        <f>IF(BD!C678="","",BD!C678)</f>
        <v/>
      </c>
      <c r="C684" s="3" t="str">
        <f>IF(BD!D678="","",BD!D678)</f>
        <v/>
      </c>
      <c r="D684" s="3" t="str">
        <f>IF(BD!E678="","",BD!E678)</f>
        <v/>
      </c>
      <c r="E684" s="25"/>
      <c r="F684" s="25"/>
      <c r="G684" s="2" t="str">
        <f>IF(BD!F678="","",BD!F678)</f>
        <v/>
      </c>
      <c r="H684" s="2" t="str">
        <f>IF(BD!L678="","",BD!L678)</f>
        <v/>
      </c>
      <c r="I684" s="2" t="str">
        <f>IF(BD!K678="","",BD!K678)</f>
        <v/>
      </c>
    </row>
    <row r="685" spans="1:9" x14ac:dyDescent="0.35">
      <c r="A685" s="4" t="str">
        <f>IF(BD!B679="","",BD!B679)</f>
        <v/>
      </c>
      <c r="B685" s="3" t="str">
        <f>IF(BD!C679="","",BD!C679)</f>
        <v/>
      </c>
      <c r="C685" s="3" t="str">
        <f>IF(BD!D679="","",BD!D679)</f>
        <v/>
      </c>
      <c r="D685" s="3" t="str">
        <f>IF(BD!E679="","",BD!E679)</f>
        <v/>
      </c>
      <c r="E685" s="25"/>
      <c r="F685" s="25"/>
      <c r="G685" s="2" t="str">
        <f>IF(BD!F679="","",BD!F679)</f>
        <v/>
      </c>
      <c r="H685" s="2" t="str">
        <f>IF(BD!L679="","",BD!L679)</f>
        <v/>
      </c>
      <c r="I685" s="2" t="str">
        <f>IF(BD!K679="","",BD!K679)</f>
        <v/>
      </c>
    </row>
    <row r="686" spans="1:9" x14ac:dyDescent="0.35">
      <c r="A686" s="4" t="str">
        <f>IF(BD!B680="","",BD!B680)</f>
        <v/>
      </c>
      <c r="B686" s="3" t="str">
        <f>IF(BD!C680="","",BD!C680)</f>
        <v/>
      </c>
      <c r="C686" s="3" t="str">
        <f>IF(BD!D680="","",BD!D680)</f>
        <v/>
      </c>
      <c r="D686" s="3" t="str">
        <f>IF(BD!E680="","",BD!E680)</f>
        <v/>
      </c>
      <c r="E686" s="25"/>
      <c r="F686" s="25"/>
      <c r="G686" s="2" t="str">
        <f>IF(BD!F680="","",BD!F680)</f>
        <v/>
      </c>
      <c r="H686" s="2" t="str">
        <f>IF(BD!L680="","",BD!L680)</f>
        <v/>
      </c>
      <c r="I686" s="2" t="str">
        <f>IF(BD!K680="","",BD!K680)</f>
        <v/>
      </c>
    </row>
    <row r="687" spans="1:9" x14ac:dyDescent="0.35">
      <c r="A687" s="4" t="str">
        <f>IF(BD!B681="","",BD!B681)</f>
        <v/>
      </c>
      <c r="B687" s="3" t="str">
        <f>IF(BD!C681="","",BD!C681)</f>
        <v/>
      </c>
      <c r="C687" s="3" t="str">
        <f>IF(BD!D681="","",BD!D681)</f>
        <v/>
      </c>
      <c r="D687" s="3" t="str">
        <f>IF(BD!E681="","",BD!E681)</f>
        <v/>
      </c>
      <c r="E687" s="25"/>
      <c r="F687" s="25"/>
      <c r="G687" s="2" t="str">
        <f>IF(BD!F681="","",BD!F681)</f>
        <v/>
      </c>
      <c r="H687" s="2" t="str">
        <f>IF(BD!L681="","",BD!L681)</f>
        <v/>
      </c>
      <c r="I687" s="2" t="str">
        <f>IF(BD!K681="","",BD!K681)</f>
        <v/>
      </c>
    </row>
    <row r="688" spans="1:9" x14ac:dyDescent="0.35">
      <c r="A688" s="4" t="str">
        <f>IF(BD!B682="","",BD!B682)</f>
        <v/>
      </c>
      <c r="B688" s="3" t="str">
        <f>IF(BD!C682="","",BD!C682)</f>
        <v/>
      </c>
      <c r="C688" s="3" t="str">
        <f>IF(BD!D682="","",BD!D682)</f>
        <v/>
      </c>
      <c r="D688" s="3" t="str">
        <f>IF(BD!E682="","",BD!E682)</f>
        <v/>
      </c>
      <c r="E688" s="25"/>
      <c r="F688" s="25"/>
      <c r="G688" s="2" t="str">
        <f>IF(BD!F682="","",BD!F682)</f>
        <v/>
      </c>
      <c r="H688" s="2" t="str">
        <f>IF(BD!L682="","",BD!L682)</f>
        <v/>
      </c>
      <c r="I688" s="2" t="str">
        <f>IF(BD!K682="","",BD!K682)</f>
        <v/>
      </c>
    </row>
    <row r="689" spans="1:9" x14ac:dyDescent="0.35">
      <c r="A689" s="4" t="str">
        <f>IF(BD!B683="","",BD!B683)</f>
        <v/>
      </c>
      <c r="B689" s="3" t="str">
        <f>IF(BD!C683="","",BD!C683)</f>
        <v/>
      </c>
      <c r="C689" s="3" t="str">
        <f>IF(BD!D683="","",BD!D683)</f>
        <v/>
      </c>
      <c r="D689" s="3" t="str">
        <f>IF(BD!E683="","",BD!E683)</f>
        <v/>
      </c>
      <c r="E689" s="25"/>
      <c r="F689" s="25"/>
      <c r="G689" s="2" t="str">
        <f>IF(BD!F683="","",BD!F683)</f>
        <v/>
      </c>
      <c r="H689" s="2" t="str">
        <f>IF(BD!L683="","",BD!L683)</f>
        <v/>
      </c>
      <c r="I689" s="2" t="str">
        <f>IF(BD!K683="","",BD!K683)</f>
        <v/>
      </c>
    </row>
    <row r="690" spans="1:9" x14ac:dyDescent="0.35">
      <c r="A690" s="4" t="str">
        <f>IF(BD!B684="","",BD!B684)</f>
        <v/>
      </c>
      <c r="B690" s="3" t="str">
        <f>IF(BD!C684="","",BD!C684)</f>
        <v/>
      </c>
      <c r="C690" s="3" t="str">
        <f>IF(BD!D684="","",BD!D684)</f>
        <v/>
      </c>
      <c r="D690" s="3" t="str">
        <f>IF(BD!E684="","",BD!E684)</f>
        <v/>
      </c>
      <c r="E690" s="25"/>
      <c r="F690" s="25"/>
      <c r="G690" s="2" t="str">
        <f>IF(BD!F684="","",BD!F684)</f>
        <v/>
      </c>
      <c r="H690" s="2" t="str">
        <f>IF(BD!L684="","",BD!L684)</f>
        <v/>
      </c>
      <c r="I690" s="2" t="str">
        <f>IF(BD!K684="","",BD!K684)</f>
        <v/>
      </c>
    </row>
    <row r="691" spans="1:9" x14ac:dyDescent="0.35">
      <c r="A691" s="4" t="str">
        <f>IF(BD!B685="","",BD!B685)</f>
        <v/>
      </c>
      <c r="B691" s="3" t="str">
        <f>IF(BD!C685="","",BD!C685)</f>
        <v/>
      </c>
      <c r="C691" s="3" t="str">
        <f>IF(BD!D685="","",BD!D685)</f>
        <v/>
      </c>
      <c r="D691" s="3" t="str">
        <f>IF(BD!E685="","",BD!E685)</f>
        <v/>
      </c>
      <c r="E691" s="25"/>
      <c r="F691" s="25"/>
      <c r="G691" s="2" t="str">
        <f>IF(BD!F685="","",BD!F685)</f>
        <v/>
      </c>
      <c r="H691" s="2" t="str">
        <f>IF(BD!L685="","",BD!L685)</f>
        <v/>
      </c>
      <c r="I691" s="2" t="str">
        <f>IF(BD!K685="","",BD!K685)</f>
        <v/>
      </c>
    </row>
    <row r="692" spans="1:9" x14ac:dyDescent="0.35">
      <c r="A692" s="4" t="str">
        <f>IF(BD!B686="","",BD!B686)</f>
        <v/>
      </c>
      <c r="B692" s="3" t="str">
        <f>IF(BD!C686="","",BD!C686)</f>
        <v/>
      </c>
      <c r="C692" s="3" t="str">
        <f>IF(BD!D686="","",BD!D686)</f>
        <v/>
      </c>
      <c r="D692" s="3" t="str">
        <f>IF(BD!E686="","",BD!E686)</f>
        <v/>
      </c>
      <c r="E692" s="25"/>
      <c r="F692" s="25"/>
      <c r="G692" s="2" t="str">
        <f>IF(BD!F686="","",BD!F686)</f>
        <v/>
      </c>
      <c r="H692" s="2" t="str">
        <f>IF(BD!L686="","",BD!L686)</f>
        <v/>
      </c>
      <c r="I692" s="2" t="str">
        <f>IF(BD!K686="","",BD!K686)</f>
        <v/>
      </c>
    </row>
    <row r="693" spans="1:9" x14ac:dyDescent="0.35">
      <c r="A693" s="4" t="str">
        <f>IF(BD!B687="","",BD!B687)</f>
        <v/>
      </c>
      <c r="B693" s="3" t="str">
        <f>IF(BD!C687="","",BD!C687)</f>
        <v/>
      </c>
      <c r="C693" s="3" t="str">
        <f>IF(BD!D687="","",BD!D687)</f>
        <v/>
      </c>
      <c r="D693" s="3" t="str">
        <f>IF(BD!E687="","",BD!E687)</f>
        <v/>
      </c>
      <c r="E693" s="25"/>
      <c r="F693" s="25"/>
      <c r="G693" s="2" t="str">
        <f>IF(BD!F687="","",BD!F687)</f>
        <v/>
      </c>
      <c r="H693" s="2" t="str">
        <f>IF(BD!L687="","",BD!L687)</f>
        <v/>
      </c>
      <c r="I693" s="2" t="str">
        <f>IF(BD!K687="","",BD!K687)</f>
        <v/>
      </c>
    </row>
    <row r="694" spans="1:9" x14ac:dyDescent="0.35">
      <c r="A694" s="4" t="str">
        <f>IF(BD!B688="","",BD!B688)</f>
        <v/>
      </c>
      <c r="B694" s="3" t="str">
        <f>IF(BD!C688="","",BD!C688)</f>
        <v/>
      </c>
      <c r="C694" s="3" t="str">
        <f>IF(BD!D688="","",BD!D688)</f>
        <v/>
      </c>
      <c r="D694" s="3" t="str">
        <f>IF(BD!E688="","",BD!E688)</f>
        <v/>
      </c>
      <c r="E694" s="25"/>
      <c r="F694" s="25"/>
      <c r="G694" s="2" t="str">
        <f>IF(BD!F688="","",BD!F688)</f>
        <v/>
      </c>
      <c r="H694" s="2" t="str">
        <f>IF(BD!L688="","",BD!L688)</f>
        <v/>
      </c>
      <c r="I694" s="2" t="str">
        <f>IF(BD!K688="","",BD!K688)</f>
        <v/>
      </c>
    </row>
    <row r="695" spans="1:9" x14ac:dyDescent="0.35">
      <c r="A695" s="4" t="str">
        <f>IF(BD!B689="","",BD!B689)</f>
        <v/>
      </c>
      <c r="B695" s="3" t="str">
        <f>IF(BD!C689="","",BD!C689)</f>
        <v/>
      </c>
      <c r="C695" s="3" t="str">
        <f>IF(BD!D689="","",BD!D689)</f>
        <v/>
      </c>
      <c r="D695" s="3" t="str">
        <f>IF(BD!E689="","",BD!E689)</f>
        <v/>
      </c>
      <c r="E695" s="25"/>
      <c r="F695" s="25"/>
      <c r="G695" s="2" t="str">
        <f>IF(BD!F689="","",BD!F689)</f>
        <v/>
      </c>
      <c r="H695" s="2" t="str">
        <f>IF(BD!L689="","",BD!L689)</f>
        <v/>
      </c>
      <c r="I695" s="2" t="str">
        <f>IF(BD!K689="","",BD!K689)</f>
        <v/>
      </c>
    </row>
    <row r="696" spans="1:9" x14ac:dyDescent="0.35">
      <c r="A696" s="4" t="str">
        <f>IF(BD!B690="","",BD!B690)</f>
        <v/>
      </c>
      <c r="B696" s="3" t="str">
        <f>IF(BD!C690="","",BD!C690)</f>
        <v/>
      </c>
      <c r="C696" s="3" t="str">
        <f>IF(BD!D690="","",BD!D690)</f>
        <v/>
      </c>
      <c r="D696" s="3" t="str">
        <f>IF(BD!E690="","",BD!E690)</f>
        <v/>
      </c>
      <c r="E696" s="25"/>
      <c r="F696" s="25"/>
      <c r="G696" s="2" t="str">
        <f>IF(BD!F690="","",BD!F690)</f>
        <v/>
      </c>
      <c r="H696" s="2" t="str">
        <f>IF(BD!L690="","",BD!L690)</f>
        <v/>
      </c>
      <c r="I696" s="2" t="str">
        <f>IF(BD!K690="","",BD!K690)</f>
        <v/>
      </c>
    </row>
    <row r="697" spans="1:9" x14ac:dyDescent="0.35">
      <c r="A697" s="4" t="str">
        <f>IF(BD!B691="","",BD!B691)</f>
        <v/>
      </c>
      <c r="B697" s="3" t="str">
        <f>IF(BD!C691="","",BD!C691)</f>
        <v/>
      </c>
      <c r="C697" s="3" t="str">
        <f>IF(BD!D691="","",BD!D691)</f>
        <v/>
      </c>
      <c r="D697" s="3" t="str">
        <f>IF(BD!E691="","",BD!E691)</f>
        <v/>
      </c>
      <c r="E697" s="25"/>
      <c r="F697" s="25"/>
      <c r="G697" s="2" t="str">
        <f>IF(BD!F691="","",BD!F691)</f>
        <v/>
      </c>
      <c r="H697" s="2" t="str">
        <f>IF(BD!L691="","",BD!L691)</f>
        <v/>
      </c>
      <c r="I697" s="2" t="str">
        <f>IF(BD!K691="","",BD!K691)</f>
        <v/>
      </c>
    </row>
    <row r="698" spans="1:9" x14ac:dyDescent="0.35">
      <c r="A698" s="4" t="str">
        <f>IF(BD!B692="","",BD!B692)</f>
        <v/>
      </c>
      <c r="B698" s="3" t="str">
        <f>IF(BD!C692="","",BD!C692)</f>
        <v/>
      </c>
      <c r="C698" s="3" t="str">
        <f>IF(BD!D692="","",BD!D692)</f>
        <v/>
      </c>
      <c r="D698" s="3" t="str">
        <f>IF(BD!E692="","",BD!E692)</f>
        <v/>
      </c>
      <c r="E698" s="25"/>
      <c r="F698" s="25"/>
      <c r="G698" s="2" t="str">
        <f>IF(BD!F692="","",BD!F692)</f>
        <v/>
      </c>
      <c r="H698" s="2" t="str">
        <f>IF(BD!L692="","",BD!L692)</f>
        <v/>
      </c>
      <c r="I698" s="2" t="str">
        <f>IF(BD!K692="","",BD!K692)</f>
        <v/>
      </c>
    </row>
    <row r="699" spans="1:9" x14ac:dyDescent="0.35">
      <c r="A699" s="4" t="str">
        <f>IF(BD!B693="","",BD!B693)</f>
        <v/>
      </c>
      <c r="B699" s="3" t="str">
        <f>IF(BD!C693="","",BD!C693)</f>
        <v/>
      </c>
      <c r="C699" s="3" t="str">
        <f>IF(BD!D693="","",BD!D693)</f>
        <v/>
      </c>
      <c r="D699" s="3" t="str">
        <f>IF(BD!E693="","",BD!E693)</f>
        <v/>
      </c>
      <c r="E699" s="25"/>
      <c r="F699" s="25"/>
      <c r="G699" s="2" t="str">
        <f>IF(BD!F693="","",BD!F693)</f>
        <v/>
      </c>
      <c r="H699" s="2" t="str">
        <f>IF(BD!L693="","",BD!L693)</f>
        <v/>
      </c>
      <c r="I699" s="2" t="str">
        <f>IF(BD!K693="","",BD!K693)</f>
        <v/>
      </c>
    </row>
    <row r="700" spans="1:9" x14ac:dyDescent="0.35">
      <c r="A700" s="4" t="str">
        <f>IF(BD!B694="","",BD!B694)</f>
        <v/>
      </c>
      <c r="B700" s="3" t="str">
        <f>IF(BD!C694="","",BD!C694)</f>
        <v/>
      </c>
      <c r="C700" s="3" t="str">
        <f>IF(BD!D694="","",BD!D694)</f>
        <v/>
      </c>
      <c r="D700" s="3" t="str">
        <f>IF(BD!E694="","",BD!E694)</f>
        <v/>
      </c>
      <c r="E700" s="25"/>
      <c r="F700" s="25"/>
      <c r="G700" s="2" t="str">
        <f>IF(BD!F694="","",BD!F694)</f>
        <v/>
      </c>
      <c r="H700" s="2" t="str">
        <f>IF(BD!L694="","",BD!L694)</f>
        <v/>
      </c>
      <c r="I700" s="2" t="str">
        <f>IF(BD!K694="","",BD!K694)</f>
        <v/>
      </c>
    </row>
    <row r="701" spans="1:9" x14ac:dyDescent="0.35">
      <c r="A701" s="4" t="str">
        <f>IF(BD!B695="","",BD!B695)</f>
        <v/>
      </c>
      <c r="B701" s="3" t="str">
        <f>IF(BD!C695="","",BD!C695)</f>
        <v/>
      </c>
      <c r="C701" s="3" t="str">
        <f>IF(BD!D695="","",BD!D695)</f>
        <v/>
      </c>
      <c r="D701" s="3" t="str">
        <f>IF(BD!E695="","",BD!E695)</f>
        <v/>
      </c>
      <c r="E701" s="25"/>
      <c r="F701" s="25"/>
      <c r="G701" s="2" t="str">
        <f>IF(BD!F695="","",BD!F695)</f>
        <v/>
      </c>
      <c r="H701" s="2" t="str">
        <f>IF(BD!L695="","",BD!L695)</f>
        <v/>
      </c>
      <c r="I701" s="2" t="str">
        <f>IF(BD!K695="","",BD!K695)</f>
        <v/>
      </c>
    </row>
    <row r="702" spans="1:9" x14ac:dyDescent="0.35">
      <c r="A702" s="4" t="str">
        <f>IF(BD!B696="","",BD!B696)</f>
        <v/>
      </c>
      <c r="B702" s="3" t="str">
        <f>IF(BD!C696="","",BD!C696)</f>
        <v/>
      </c>
      <c r="C702" s="3" t="str">
        <f>IF(BD!D696="","",BD!D696)</f>
        <v/>
      </c>
      <c r="D702" s="3" t="str">
        <f>IF(BD!E696="","",BD!E696)</f>
        <v/>
      </c>
      <c r="E702" s="25"/>
      <c r="F702" s="25"/>
      <c r="G702" s="2" t="str">
        <f>IF(BD!F696="","",BD!F696)</f>
        <v/>
      </c>
      <c r="H702" s="2" t="str">
        <f>IF(BD!L696="","",BD!L696)</f>
        <v/>
      </c>
      <c r="I702" s="2" t="str">
        <f>IF(BD!K696="","",BD!K696)</f>
        <v/>
      </c>
    </row>
    <row r="703" spans="1:9" x14ac:dyDescent="0.35">
      <c r="A703" s="4" t="str">
        <f>IF(BD!B697="","",BD!B697)</f>
        <v/>
      </c>
      <c r="B703" s="3" t="str">
        <f>IF(BD!C697="","",BD!C697)</f>
        <v/>
      </c>
      <c r="C703" s="3" t="str">
        <f>IF(BD!D697="","",BD!D697)</f>
        <v/>
      </c>
      <c r="D703" s="3" t="str">
        <f>IF(BD!E697="","",BD!E697)</f>
        <v/>
      </c>
      <c r="E703" s="25"/>
      <c r="F703" s="25"/>
      <c r="G703" s="2" t="str">
        <f>IF(BD!F697="","",BD!F697)</f>
        <v/>
      </c>
      <c r="H703" s="2" t="str">
        <f>IF(BD!L697="","",BD!L697)</f>
        <v/>
      </c>
      <c r="I703" s="2" t="str">
        <f>IF(BD!K697="","",BD!K697)</f>
        <v/>
      </c>
    </row>
    <row r="704" spans="1:9" x14ac:dyDescent="0.35">
      <c r="A704" s="4" t="str">
        <f>IF(BD!B698="","",BD!B698)</f>
        <v/>
      </c>
      <c r="B704" s="3" t="str">
        <f>IF(BD!C698="","",BD!C698)</f>
        <v/>
      </c>
      <c r="C704" s="3" t="str">
        <f>IF(BD!D698="","",BD!D698)</f>
        <v/>
      </c>
      <c r="D704" s="3" t="str">
        <f>IF(BD!E698="","",BD!E698)</f>
        <v/>
      </c>
      <c r="E704" s="25"/>
      <c r="F704" s="25"/>
      <c r="G704" s="2" t="str">
        <f>IF(BD!F698="","",BD!F698)</f>
        <v/>
      </c>
      <c r="H704" s="2" t="str">
        <f>IF(BD!L698="","",BD!L698)</f>
        <v/>
      </c>
      <c r="I704" s="2" t="str">
        <f>IF(BD!K698="","",BD!K698)</f>
        <v/>
      </c>
    </row>
    <row r="705" spans="1:9" x14ac:dyDescent="0.35">
      <c r="A705" s="4" t="str">
        <f>IF(BD!B699="","",BD!B699)</f>
        <v/>
      </c>
      <c r="B705" s="3" t="str">
        <f>IF(BD!C699="","",BD!C699)</f>
        <v/>
      </c>
      <c r="C705" s="3" t="str">
        <f>IF(BD!D699="","",BD!D699)</f>
        <v/>
      </c>
      <c r="D705" s="3" t="str">
        <f>IF(BD!E699="","",BD!E699)</f>
        <v/>
      </c>
      <c r="E705" s="25"/>
      <c r="F705" s="25"/>
      <c r="G705" s="2" t="str">
        <f>IF(BD!F699="","",BD!F699)</f>
        <v/>
      </c>
      <c r="H705" s="2" t="str">
        <f>IF(BD!L699="","",BD!L699)</f>
        <v/>
      </c>
      <c r="I705" s="2" t="str">
        <f>IF(BD!K699="","",BD!K699)</f>
        <v/>
      </c>
    </row>
    <row r="706" spans="1:9" x14ac:dyDescent="0.35">
      <c r="A706" s="4" t="str">
        <f>IF(BD!B700="","",BD!B700)</f>
        <v/>
      </c>
      <c r="B706" s="3" t="str">
        <f>IF(BD!C700="","",BD!C700)</f>
        <v/>
      </c>
      <c r="C706" s="3" t="str">
        <f>IF(BD!D700="","",BD!D700)</f>
        <v/>
      </c>
      <c r="D706" s="3" t="str">
        <f>IF(BD!E700="","",BD!E700)</f>
        <v/>
      </c>
      <c r="E706" s="25"/>
      <c r="F706" s="25"/>
      <c r="G706" s="2" t="str">
        <f>IF(BD!F700="","",BD!F700)</f>
        <v/>
      </c>
      <c r="H706" s="2" t="str">
        <f>IF(BD!L700="","",BD!L700)</f>
        <v/>
      </c>
      <c r="I706" s="2" t="str">
        <f>IF(BD!K700="","",BD!K700)</f>
        <v/>
      </c>
    </row>
    <row r="707" spans="1:9" x14ac:dyDescent="0.35">
      <c r="A707" s="4" t="str">
        <f>IF(BD!B701="","",BD!B701)</f>
        <v/>
      </c>
      <c r="B707" s="3" t="str">
        <f>IF(BD!C701="","",BD!C701)</f>
        <v/>
      </c>
      <c r="C707" s="3" t="str">
        <f>IF(BD!D701="","",BD!D701)</f>
        <v/>
      </c>
      <c r="D707" s="3" t="str">
        <f>IF(BD!E701="","",BD!E701)</f>
        <v/>
      </c>
      <c r="E707" s="25"/>
      <c r="F707" s="25"/>
      <c r="G707" s="2" t="str">
        <f>IF(BD!F701="","",BD!F701)</f>
        <v/>
      </c>
      <c r="H707" s="2" t="str">
        <f>IF(BD!L701="","",BD!L701)</f>
        <v/>
      </c>
      <c r="I707" s="2" t="str">
        <f>IF(BD!K701="","",BD!K701)</f>
        <v/>
      </c>
    </row>
    <row r="708" spans="1:9" x14ac:dyDescent="0.35">
      <c r="A708" s="4" t="str">
        <f>IF(BD!B702="","",BD!B702)</f>
        <v/>
      </c>
      <c r="B708" s="3" t="str">
        <f>IF(BD!C702="","",BD!C702)</f>
        <v/>
      </c>
      <c r="C708" s="3" t="str">
        <f>IF(BD!D702="","",BD!D702)</f>
        <v/>
      </c>
      <c r="D708" s="3" t="str">
        <f>IF(BD!E702="","",BD!E702)</f>
        <v/>
      </c>
      <c r="E708" s="25"/>
      <c r="F708" s="25"/>
      <c r="G708" s="2" t="str">
        <f>IF(BD!F702="","",BD!F702)</f>
        <v/>
      </c>
      <c r="H708" s="2" t="str">
        <f>IF(BD!L702="","",BD!L702)</f>
        <v/>
      </c>
      <c r="I708" s="2" t="str">
        <f>IF(BD!K702="","",BD!K702)</f>
        <v/>
      </c>
    </row>
    <row r="709" spans="1:9" x14ac:dyDescent="0.35">
      <c r="A709" s="4" t="str">
        <f>IF(BD!B703="","",BD!B703)</f>
        <v/>
      </c>
      <c r="B709" s="3" t="str">
        <f>IF(BD!C703="","",BD!C703)</f>
        <v/>
      </c>
      <c r="C709" s="3" t="str">
        <f>IF(BD!D703="","",BD!D703)</f>
        <v/>
      </c>
      <c r="D709" s="3" t="str">
        <f>IF(BD!E703="","",BD!E703)</f>
        <v/>
      </c>
      <c r="E709" s="25"/>
      <c r="F709" s="25"/>
      <c r="G709" s="2" t="str">
        <f>IF(BD!F703="","",BD!F703)</f>
        <v/>
      </c>
      <c r="H709" s="2" t="str">
        <f>IF(BD!L703="","",BD!L703)</f>
        <v/>
      </c>
      <c r="I709" s="2" t="str">
        <f>IF(BD!K703="","",BD!K703)</f>
        <v/>
      </c>
    </row>
    <row r="710" spans="1:9" x14ac:dyDescent="0.35">
      <c r="A710" s="4" t="str">
        <f>IF(BD!B704="","",BD!B704)</f>
        <v/>
      </c>
      <c r="B710" s="3" t="str">
        <f>IF(BD!C704="","",BD!C704)</f>
        <v/>
      </c>
      <c r="C710" s="3" t="str">
        <f>IF(BD!D704="","",BD!D704)</f>
        <v/>
      </c>
      <c r="D710" s="3" t="str">
        <f>IF(BD!E704="","",BD!E704)</f>
        <v/>
      </c>
      <c r="E710" s="25"/>
      <c r="F710" s="25"/>
      <c r="G710" s="2" t="str">
        <f>IF(BD!F704="","",BD!F704)</f>
        <v/>
      </c>
      <c r="H710" s="2" t="str">
        <f>IF(BD!L704="","",BD!L704)</f>
        <v/>
      </c>
      <c r="I710" s="2" t="str">
        <f>IF(BD!K704="","",BD!K704)</f>
        <v/>
      </c>
    </row>
    <row r="711" spans="1:9" x14ac:dyDescent="0.35">
      <c r="A711" s="4" t="str">
        <f>IF(BD!B705="","",BD!B705)</f>
        <v/>
      </c>
      <c r="B711" s="3" t="str">
        <f>IF(BD!C705="","",BD!C705)</f>
        <v/>
      </c>
      <c r="C711" s="3" t="str">
        <f>IF(BD!D705="","",BD!D705)</f>
        <v/>
      </c>
      <c r="D711" s="3" t="str">
        <f>IF(BD!E705="","",BD!E705)</f>
        <v/>
      </c>
      <c r="E711" s="25"/>
      <c r="F711" s="25"/>
      <c r="G711" s="2" t="str">
        <f>IF(BD!F705="","",BD!F705)</f>
        <v/>
      </c>
      <c r="H711" s="2" t="str">
        <f>IF(BD!L705="","",BD!L705)</f>
        <v/>
      </c>
      <c r="I711" s="2" t="str">
        <f>IF(BD!K705="","",BD!K705)</f>
        <v/>
      </c>
    </row>
    <row r="712" spans="1:9" x14ac:dyDescent="0.35">
      <c r="A712" s="4" t="str">
        <f>IF(BD!B706="","",BD!B706)</f>
        <v/>
      </c>
      <c r="B712" s="3" t="str">
        <f>IF(BD!C706="","",BD!C706)</f>
        <v/>
      </c>
      <c r="C712" s="3" t="str">
        <f>IF(BD!D706="","",BD!D706)</f>
        <v/>
      </c>
      <c r="D712" s="3" t="str">
        <f>IF(BD!E706="","",BD!E706)</f>
        <v/>
      </c>
      <c r="E712" s="25"/>
      <c r="F712" s="25"/>
      <c r="G712" s="2" t="str">
        <f>IF(BD!F706="","",BD!F706)</f>
        <v/>
      </c>
      <c r="H712" s="2" t="str">
        <f>IF(BD!L706="","",BD!L706)</f>
        <v/>
      </c>
      <c r="I712" s="2" t="str">
        <f>IF(BD!K706="","",BD!K706)</f>
        <v/>
      </c>
    </row>
    <row r="713" spans="1:9" x14ac:dyDescent="0.35">
      <c r="A713" s="4" t="str">
        <f>IF(BD!B707="","",BD!B707)</f>
        <v/>
      </c>
      <c r="B713" s="3" t="str">
        <f>IF(BD!C707="","",BD!C707)</f>
        <v/>
      </c>
      <c r="C713" s="3" t="str">
        <f>IF(BD!D707="","",BD!D707)</f>
        <v/>
      </c>
      <c r="D713" s="3" t="str">
        <f>IF(BD!E707="","",BD!E707)</f>
        <v/>
      </c>
      <c r="E713" s="25"/>
      <c r="F713" s="25"/>
      <c r="G713" s="2" t="str">
        <f>IF(BD!F707="","",BD!F707)</f>
        <v/>
      </c>
      <c r="H713" s="2" t="str">
        <f>IF(BD!L707="","",BD!L707)</f>
        <v/>
      </c>
      <c r="I713" s="2" t="str">
        <f>IF(BD!K707="","",BD!K707)</f>
        <v/>
      </c>
    </row>
    <row r="714" spans="1:9" x14ac:dyDescent="0.35">
      <c r="A714" s="4" t="str">
        <f>IF(BD!B708="","",BD!B708)</f>
        <v/>
      </c>
      <c r="B714" s="3" t="str">
        <f>IF(BD!C708="","",BD!C708)</f>
        <v/>
      </c>
      <c r="C714" s="3" t="str">
        <f>IF(BD!D708="","",BD!D708)</f>
        <v/>
      </c>
      <c r="D714" s="3" t="str">
        <f>IF(BD!E708="","",BD!E708)</f>
        <v/>
      </c>
      <c r="E714" s="25"/>
      <c r="F714" s="25"/>
      <c r="G714" s="2" t="str">
        <f>IF(BD!F708="","",BD!F708)</f>
        <v/>
      </c>
      <c r="H714" s="2" t="str">
        <f>IF(BD!L708="","",BD!L708)</f>
        <v/>
      </c>
      <c r="I714" s="2" t="str">
        <f>IF(BD!K708="","",BD!K708)</f>
        <v/>
      </c>
    </row>
    <row r="715" spans="1:9" x14ac:dyDescent="0.35">
      <c r="A715" s="4" t="str">
        <f>IF(BD!B709="","",BD!B709)</f>
        <v/>
      </c>
      <c r="B715" s="3" t="str">
        <f>IF(BD!C709="","",BD!C709)</f>
        <v/>
      </c>
      <c r="C715" s="3" t="str">
        <f>IF(BD!D709="","",BD!D709)</f>
        <v/>
      </c>
      <c r="D715" s="3" t="str">
        <f>IF(BD!E709="","",BD!E709)</f>
        <v/>
      </c>
      <c r="E715" s="25"/>
      <c r="F715" s="25"/>
      <c r="G715" s="2" t="str">
        <f>IF(BD!F709="","",BD!F709)</f>
        <v/>
      </c>
      <c r="H715" s="2" t="str">
        <f>IF(BD!L709="","",BD!L709)</f>
        <v/>
      </c>
      <c r="I715" s="2" t="str">
        <f>IF(BD!K709="","",BD!K709)</f>
        <v/>
      </c>
    </row>
    <row r="716" spans="1:9" x14ac:dyDescent="0.35">
      <c r="A716" s="4" t="str">
        <f>IF(BD!B710="","",BD!B710)</f>
        <v/>
      </c>
      <c r="B716" s="3" t="str">
        <f>IF(BD!C710="","",BD!C710)</f>
        <v/>
      </c>
      <c r="C716" s="3" t="str">
        <f>IF(BD!D710="","",BD!D710)</f>
        <v/>
      </c>
      <c r="D716" s="3" t="str">
        <f>IF(BD!E710="","",BD!E710)</f>
        <v/>
      </c>
      <c r="E716" s="25"/>
      <c r="F716" s="25"/>
      <c r="G716" s="2" t="str">
        <f>IF(BD!F710="","",BD!F710)</f>
        <v/>
      </c>
      <c r="H716" s="2" t="str">
        <f>IF(BD!L710="","",BD!L710)</f>
        <v/>
      </c>
      <c r="I716" s="2" t="str">
        <f>IF(BD!K710="","",BD!K710)</f>
        <v/>
      </c>
    </row>
    <row r="717" spans="1:9" x14ac:dyDescent="0.35">
      <c r="A717" s="4" t="str">
        <f>IF(BD!B711="","",BD!B711)</f>
        <v/>
      </c>
      <c r="B717" s="3" t="str">
        <f>IF(BD!C711="","",BD!C711)</f>
        <v/>
      </c>
      <c r="C717" s="3" t="str">
        <f>IF(BD!D711="","",BD!D711)</f>
        <v/>
      </c>
      <c r="D717" s="3" t="str">
        <f>IF(BD!E711="","",BD!E711)</f>
        <v/>
      </c>
      <c r="E717" s="25"/>
      <c r="F717" s="25"/>
      <c r="G717" s="2" t="str">
        <f>IF(BD!F711="","",BD!F711)</f>
        <v/>
      </c>
      <c r="H717" s="2" t="str">
        <f>IF(BD!L711="","",BD!L711)</f>
        <v/>
      </c>
      <c r="I717" s="2" t="str">
        <f>IF(BD!K711="","",BD!K711)</f>
        <v/>
      </c>
    </row>
    <row r="718" spans="1:9" x14ac:dyDescent="0.35">
      <c r="A718" s="4" t="str">
        <f>IF(BD!B712="","",BD!B712)</f>
        <v/>
      </c>
      <c r="B718" s="3" t="str">
        <f>IF(BD!C712="","",BD!C712)</f>
        <v/>
      </c>
      <c r="C718" s="3" t="str">
        <f>IF(BD!D712="","",BD!D712)</f>
        <v/>
      </c>
      <c r="D718" s="3" t="str">
        <f>IF(BD!E712="","",BD!E712)</f>
        <v/>
      </c>
      <c r="E718" s="25"/>
      <c r="F718" s="25"/>
      <c r="G718" s="2" t="str">
        <f>IF(BD!F712="","",BD!F712)</f>
        <v/>
      </c>
      <c r="H718" s="2" t="str">
        <f>IF(BD!L712="","",BD!L712)</f>
        <v/>
      </c>
      <c r="I718" s="2" t="str">
        <f>IF(BD!K712="","",BD!K712)</f>
        <v/>
      </c>
    </row>
    <row r="719" spans="1:9" x14ac:dyDescent="0.35">
      <c r="A719" s="4" t="str">
        <f>IF(BD!B713="","",BD!B713)</f>
        <v/>
      </c>
      <c r="B719" s="3" t="str">
        <f>IF(BD!C713="","",BD!C713)</f>
        <v/>
      </c>
      <c r="C719" s="3" t="str">
        <f>IF(BD!D713="","",BD!D713)</f>
        <v/>
      </c>
      <c r="D719" s="3" t="str">
        <f>IF(BD!E713="","",BD!E713)</f>
        <v/>
      </c>
      <c r="E719" s="25"/>
      <c r="F719" s="25"/>
      <c r="G719" s="2" t="str">
        <f>IF(BD!F713="","",BD!F713)</f>
        <v/>
      </c>
      <c r="H719" s="2" t="str">
        <f>IF(BD!L713="","",BD!L713)</f>
        <v/>
      </c>
      <c r="I719" s="2" t="str">
        <f>IF(BD!K713="","",BD!K713)</f>
        <v/>
      </c>
    </row>
    <row r="720" spans="1:9" x14ac:dyDescent="0.35">
      <c r="A720" s="4" t="str">
        <f>IF(BD!B714="","",BD!B714)</f>
        <v/>
      </c>
      <c r="B720" s="3" t="str">
        <f>IF(BD!C714="","",BD!C714)</f>
        <v/>
      </c>
      <c r="C720" s="3" t="str">
        <f>IF(BD!D714="","",BD!D714)</f>
        <v/>
      </c>
      <c r="D720" s="3" t="str">
        <f>IF(BD!E714="","",BD!E714)</f>
        <v/>
      </c>
      <c r="E720" s="25"/>
      <c r="F720" s="25"/>
      <c r="G720" s="2" t="str">
        <f>IF(BD!F714="","",BD!F714)</f>
        <v/>
      </c>
      <c r="H720" s="2" t="str">
        <f>IF(BD!L714="","",BD!L714)</f>
        <v/>
      </c>
      <c r="I720" s="2" t="str">
        <f>IF(BD!K714="","",BD!K714)</f>
        <v/>
      </c>
    </row>
    <row r="721" spans="1:9" x14ac:dyDescent="0.35">
      <c r="A721" s="4" t="str">
        <f>IF(BD!B715="","",BD!B715)</f>
        <v/>
      </c>
      <c r="B721" s="3" t="str">
        <f>IF(BD!C715="","",BD!C715)</f>
        <v/>
      </c>
      <c r="C721" s="3" t="str">
        <f>IF(BD!D715="","",BD!D715)</f>
        <v/>
      </c>
      <c r="D721" s="3" t="str">
        <f>IF(BD!E715="","",BD!E715)</f>
        <v/>
      </c>
      <c r="E721" s="25"/>
      <c r="F721" s="25"/>
      <c r="G721" s="2" t="str">
        <f>IF(BD!F715="","",BD!F715)</f>
        <v/>
      </c>
      <c r="H721" s="2" t="str">
        <f>IF(BD!L715="","",BD!L715)</f>
        <v/>
      </c>
      <c r="I721" s="2" t="str">
        <f>IF(BD!K715="","",BD!K715)</f>
        <v/>
      </c>
    </row>
    <row r="722" spans="1:9" x14ac:dyDescent="0.35">
      <c r="A722" s="4" t="str">
        <f>IF(BD!B716="","",BD!B716)</f>
        <v/>
      </c>
      <c r="B722" s="3" t="str">
        <f>IF(BD!C716="","",BD!C716)</f>
        <v/>
      </c>
      <c r="C722" s="3" t="str">
        <f>IF(BD!D716="","",BD!D716)</f>
        <v/>
      </c>
      <c r="D722" s="3" t="str">
        <f>IF(BD!E716="","",BD!E716)</f>
        <v/>
      </c>
      <c r="E722" s="25"/>
      <c r="F722" s="25"/>
      <c r="G722" s="2" t="str">
        <f>IF(BD!F716="","",BD!F716)</f>
        <v/>
      </c>
      <c r="H722" s="2" t="str">
        <f>IF(BD!L716="","",BD!L716)</f>
        <v/>
      </c>
      <c r="I722" s="2" t="str">
        <f>IF(BD!K716="","",BD!K716)</f>
        <v/>
      </c>
    </row>
    <row r="723" spans="1:9" x14ac:dyDescent="0.35">
      <c r="A723" s="4" t="str">
        <f>IF(BD!B717="","",BD!B717)</f>
        <v/>
      </c>
      <c r="B723" s="3" t="str">
        <f>IF(BD!C717="","",BD!C717)</f>
        <v/>
      </c>
      <c r="C723" s="3" t="str">
        <f>IF(BD!D717="","",BD!D717)</f>
        <v/>
      </c>
      <c r="D723" s="3" t="str">
        <f>IF(BD!E717="","",BD!E717)</f>
        <v/>
      </c>
      <c r="E723" s="25"/>
      <c r="F723" s="25"/>
      <c r="G723" s="2" t="str">
        <f>IF(BD!F717="","",BD!F717)</f>
        <v/>
      </c>
      <c r="H723" s="2" t="str">
        <f>IF(BD!L717="","",BD!L717)</f>
        <v/>
      </c>
      <c r="I723" s="2" t="str">
        <f>IF(BD!K717="","",BD!K717)</f>
        <v/>
      </c>
    </row>
    <row r="724" spans="1:9" x14ac:dyDescent="0.35">
      <c r="A724" s="4" t="str">
        <f>IF(BD!B718="","",BD!B718)</f>
        <v/>
      </c>
      <c r="B724" s="3" t="str">
        <f>IF(BD!C718="","",BD!C718)</f>
        <v/>
      </c>
      <c r="C724" s="3" t="str">
        <f>IF(BD!D718="","",BD!D718)</f>
        <v/>
      </c>
      <c r="D724" s="3" t="str">
        <f>IF(BD!E718="","",BD!E718)</f>
        <v/>
      </c>
      <c r="E724" s="25"/>
      <c r="F724" s="25"/>
      <c r="G724" s="2" t="str">
        <f>IF(BD!F718="","",BD!F718)</f>
        <v/>
      </c>
      <c r="H724" s="2" t="str">
        <f>IF(BD!L718="","",BD!L718)</f>
        <v/>
      </c>
      <c r="I724" s="2" t="str">
        <f>IF(BD!K718="","",BD!K718)</f>
        <v/>
      </c>
    </row>
    <row r="725" spans="1:9" x14ac:dyDescent="0.35">
      <c r="A725" s="4" t="str">
        <f>IF(BD!B719="","",BD!B719)</f>
        <v/>
      </c>
      <c r="B725" s="3" t="str">
        <f>IF(BD!C719="","",BD!C719)</f>
        <v/>
      </c>
      <c r="C725" s="3" t="str">
        <f>IF(BD!D719="","",BD!D719)</f>
        <v/>
      </c>
      <c r="D725" s="3" t="str">
        <f>IF(BD!E719="","",BD!E719)</f>
        <v/>
      </c>
      <c r="E725" s="25"/>
      <c r="F725" s="25"/>
      <c r="G725" s="2" t="str">
        <f>IF(BD!F719="","",BD!F719)</f>
        <v/>
      </c>
      <c r="H725" s="2" t="str">
        <f>IF(BD!L719="","",BD!L719)</f>
        <v/>
      </c>
      <c r="I725" s="2" t="str">
        <f>IF(BD!K719="","",BD!K719)</f>
        <v/>
      </c>
    </row>
    <row r="726" spans="1:9" x14ac:dyDescent="0.35">
      <c r="A726" s="4" t="str">
        <f>IF(BD!B720="","",BD!B720)</f>
        <v/>
      </c>
      <c r="B726" s="3" t="str">
        <f>IF(BD!C720="","",BD!C720)</f>
        <v/>
      </c>
      <c r="C726" s="3" t="str">
        <f>IF(BD!D720="","",BD!D720)</f>
        <v/>
      </c>
      <c r="D726" s="3" t="str">
        <f>IF(BD!E720="","",BD!E720)</f>
        <v/>
      </c>
      <c r="E726" s="25"/>
      <c r="F726" s="25"/>
      <c r="G726" s="2" t="str">
        <f>IF(BD!F720="","",BD!F720)</f>
        <v/>
      </c>
      <c r="H726" s="2" t="str">
        <f>IF(BD!L720="","",BD!L720)</f>
        <v/>
      </c>
      <c r="I726" s="2" t="str">
        <f>IF(BD!K720="","",BD!K720)</f>
        <v/>
      </c>
    </row>
    <row r="727" spans="1:9" x14ac:dyDescent="0.35">
      <c r="A727" s="4" t="str">
        <f>IF(BD!B721="","",BD!B721)</f>
        <v/>
      </c>
      <c r="B727" s="3" t="str">
        <f>IF(BD!C721="","",BD!C721)</f>
        <v/>
      </c>
      <c r="C727" s="3" t="str">
        <f>IF(BD!D721="","",BD!D721)</f>
        <v/>
      </c>
      <c r="D727" s="3" t="str">
        <f>IF(BD!E721="","",BD!E721)</f>
        <v/>
      </c>
      <c r="E727" s="25"/>
      <c r="F727" s="25"/>
      <c r="G727" s="2" t="str">
        <f>IF(BD!F721="","",BD!F721)</f>
        <v/>
      </c>
      <c r="H727" s="2" t="str">
        <f>IF(BD!L721="","",BD!L721)</f>
        <v/>
      </c>
      <c r="I727" s="2" t="str">
        <f>IF(BD!K721="","",BD!K721)</f>
        <v/>
      </c>
    </row>
    <row r="728" spans="1:9" x14ac:dyDescent="0.35">
      <c r="A728" s="4" t="str">
        <f>IF(BD!B722="","",BD!B722)</f>
        <v/>
      </c>
      <c r="B728" s="3" t="str">
        <f>IF(BD!C722="","",BD!C722)</f>
        <v/>
      </c>
      <c r="C728" s="3" t="str">
        <f>IF(BD!D722="","",BD!D722)</f>
        <v/>
      </c>
      <c r="D728" s="3" t="str">
        <f>IF(BD!E722="","",BD!E722)</f>
        <v/>
      </c>
      <c r="E728" s="25"/>
      <c r="F728" s="25"/>
      <c r="G728" s="2" t="str">
        <f>IF(BD!F722="","",BD!F722)</f>
        <v/>
      </c>
      <c r="H728" s="2" t="str">
        <f>IF(BD!L722="","",BD!L722)</f>
        <v/>
      </c>
      <c r="I728" s="2" t="str">
        <f>IF(BD!K722="","",BD!K722)</f>
        <v/>
      </c>
    </row>
    <row r="729" spans="1:9" x14ac:dyDescent="0.35">
      <c r="A729" s="4" t="str">
        <f>IF(BD!B723="","",BD!B723)</f>
        <v/>
      </c>
      <c r="B729" s="3" t="str">
        <f>IF(BD!C723="","",BD!C723)</f>
        <v/>
      </c>
      <c r="C729" s="3" t="str">
        <f>IF(BD!D723="","",BD!D723)</f>
        <v/>
      </c>
      <c r="D729" s="3" t="str">
        <f>IF(BD!E723="","",BD!E723)</f>
        <v/>
      </c>
      <c r="E729" s="25"/>
      <c r="F729" s="25"/>
      <c r="G729" s="2" t="str">
        <f>IF(BD!F723="","",BD!F723)</f>
        <v/>
      </c>
      <c r="H729" s="2" t="str">
        <f>IF(BD!L723="","",BD!L723)</f>
        <v/>
      </c>
      <c r="I729" s="2" t="str">
        <f>IF(BD!K723="","",BD!K723)</f>
        <v/>
      </c>
    </row>
    <row r="730" spans="1:9" x14ac:dyDescent="0.35">
      <c r="A730" s="4" t="str">
        <f>IF(BD!B724="","",BD!B724)</f>
        <v/>
      </c>
      <c r="B730" s="3" t="str">
        <f>IF(BD!C724="","",BD!C724)</f>
        <v/>
      </c>
      <c r="C730" s="3" t="str">
        <f>IF(BD!D724="","",BD!D724)</f>
        <v/>
      </c>
      <c r="D730" s="3" t="str">
        <f>IF(BD!E724="","",BD!E724)</f>
        <v/>
      </c>
      <c r="E730" s="25"/>
      <c r="F730" s="25"/>
      <c r="G730" s="2" t="str">
        <f>IF(BD!F724="","",BD!F724)</f>
        <v/>
      </c>
      <c r="H730" s="2" t="str">
        <f>IF(BD!L724="","",BD!L724)</f>
        <v/>
      </c>
      <c r="I730" s="2" t="str">
        <f>IF(BD!K724="","",BD!K724)</f>
        <v/>
      </c>
    </row>
    <row r="731" spans="1:9" x14ac:dyDescent="0.35">
      <c r="A731" s="4" t="str">
        <f>IF(BD!B725="","",BD!B725)</f>
        <v/>
      </c>
      <c r="B731" s="3" t="str">
        <f>IF(BD!C725="","",BD!C725)</f>
        <v/>
      </c>
      <c r="C731" s="3" t="str">
        <f>IF(BD!D725="","",BD!D725)</f>
        <v/>
      </c>
      <c r="D731" s="3" t="str">
        <f>IF(BD!E725="","",BD!E725)</f>
        <v/>
      </c>
      <c r="E731" s="25"/>
      <c r="F731" s="25"/>
      <c r="G731" s="2" t="str">
        <f>IF(BD!F725="","",BD!F725)</f>
        <v/>
      </c>
      <c r="H731" s="2" t="str">
        <f>IF(BD!L725="","",BD!L725)</f>
        <v/>
      </c>
      <c r="I731" s="2" t="str">
        <f>IF(BD!K725="","",BD!K725)</f>
        <v/>
      </c>
    </row>
    <row r="732" spans="1:9" x14ac:dyDescent="0.35">
      <c r="A732" s="4" t="str">
        <f>IF(BD!B726="","",BD!B726)</f>
        <v/>
      </c>
      <c r="B732" s="3" t="str">
        <f>IF(BD!C726="","",BD!C726)</f>
        <v/>
      </c>
      <c r="C732" s="3" t="str">
        <f>IF(BD!D726="","",BD!D726)</f>
        <v/>
      </c>
      <c r="D732" s="3" t="str">
        <f>IF(BD!E726="","",BD!E726)</f>
        <v/>
      </c>
      <c r="E732" s="25"/>
      <c r="F732" s="25"/>
      <c r="G732" s="2" t="str">
        <f>IF(BD!F726="","",BD!F726)</f>
        <v/>
      </c>
      <c r="H732" s="2" t="str">
        <f>IF(BD!L726="","",BD!L726)</f>
        <v/>
      </c>
      <c r="I732" s="2" t="str">
        <f>IF(BD!K726="","",BD!K726)</f>
        <v/>
      </c>
    </row>
    <row r="733" spans="1:9" x14ac:dyDescent="0.35">
      <c r="A733" s="4" t="str">
        <f>IF(BD!B727="","",BD!B727)</f>
        <v/>
      </c>
      <c r="B733" s="3" t="str">
        <f>IF(BD!C727="","",BD!C727)</f>
        <v/>
      </c>
      <c r="C733" s="3" t="str">
        <f>IF(BD!D727="","",BD!D727)</f>
        <v/>
      </c>
      <c r="D733" s="3" t="str">
        <f>IF(BD!E727="","",BD!E727)</f>
        <v/>
      </c>
      <c r="E733" s="25"/>
      <c r="F733" s="25"/>
      <c r="G733" s="2" t="str">
        <f>IF(BD!F727="","",BD!F727)</f>
        <v/>
      </c>
      <c r="H733" s="2" t="str">
        <f>IF(BD!L727="","",BD!L727)</f>
        <v/>
      </c>
      <c r="I733" s="2" t="str">
        <f>IF(BD!K727="","",BD!K727)</f>
        <v/>
      </c>
    </row>
    <row r="734" spans="1:9" x14ac:dyDescent="0.35">
      <c r="A734" s="4" t="str">
        <f>IF(BD!B728="","",BD!B728)</f>
        <v/>
      </c>
      <c r="B734" s="3" t="str">
        <f>IF(BD!C728="","",BD!C728)</f>
        <v/>
      </c>
      <c r="C734" s="3" t="str">
        <f>IF(BD!D728="","",BD!D728)</f>
        <v/>
      </c>
      <c r="D734" s="3" t="str">
        <f>IF(BD!E728="","",BD!E728)</f>
        <v/>
      </c>
      <c r="E734" s="25"/>
      <c r="F734" s="25"/>
      <c r="G734" s="2" t="str">
        <f>IF(BD!F728="","",BD!F728)</f>
        <v/>
      </c>
      <c r="H734" s="2" t="str">
        <f>IF(BD!L728="","",BD!L728)</f>
        <v/>
      </c>
      <c r="I734" s="2" t="str">
        <f>IF(BD!K728="","",BD!K728)</f>
        <v/>
      </c>
    </row>
    <row r="735" spans="1:9" x14ac:dyDescent="0.35">
      <c r="A735" s="4" t="str">
        <f>IF(BD!B729="","",BD!B729)</f>
        <v/>
      </c>
      <c r="B735" s="3" t="str">
        <f>IF(BD!C729="","",BD!C729)</f>
        <v/>
      </c>
      <c r="C735" s="3" t="str">
        <f>IF(BD!D729="","",BD!D729)</f>
        <v/>
      </c>
      <c r="D735" s="3" t="str">
        <f>IF(BD!E729="","",BD!E729)</f>
        <v/>
      </c>
      <c r="E735" s="25"/>
      <c r="F735" s="25"/>
      <c r="G735" s="2" t="str">
        <f>IF(BD!F729="","",BD!F729)</f>
        <v/>
      </c>
      <c r="H735" s="2" t="str">
        <f>IF(BD!L729="","",BD!L729)</f>
        <v/>
      </c>
      <c r="I735" s="2" t="str">
        <f>IF(BD!K729="","",BD!K729)</f>
        <v/>
      </c>
    </row>
    <row r="736" spans="1:9" x14ac:dyDescent="0.35">
      <c r="A736" s="4" t="str">
        <f>IF(BD!B730="","",BD!B730)</f>
        <v/>
      </c>
      <c r="B736" s="3" t="str">
        <f>IF(BD!C730="","",BD!C730)</f>
        <v/>
      </c>
      <c r="C736" s="3" t="str">
        <f>IF(BD!D730="","",BD!D730)</f>
        <v/>
      </c>
      <c r="D736" s="3" t="str">
        <f>IF(BD!E730="","",BD!E730)</f>
        <v/>
      </c>
      <c r="E736" s="25"/>
      <c r="F736" s="25"/>
      <c r="G736" s="2" t="str">
        <f>IF(BD!F730="","",BD!F730)</f>
        <v/>
      </c>
      <c r="H736" s="2" t="str">
        <f>IF(BD!L730="","",BD!L730)</f>
        <v/>
      </c>
      <c r="I736" s="2" t="str">
        <f>IF(BD!K730="","",BD!K730)</f>
        <v/>
      </c>
    </row>
    <row r="737" spans="1:9" x14ac:dyDescent="0.35">
      <c r="A737" s="4" t="str">
        <f>IF(BD!B731="","",BD!B731)</f>
        <v/>
      </c>
      <c r="B737" s="3" t="str">
        <f>IF(BD!C731="","",BD!C731)</f>
        <v/>
      </c>
      <c r="C737" s="3" t="str">
        <f>IF(BD!D731="","",BD!D731)</f>
        <v/>
      </c>
      <c r="D737" s="3" t="str">
        <f>IF(BD!E731="","",BD!E731)</f>
        <v/>
      </c>
      <c r="E737" s="25"/>
      <c r="F737" s="25"/>
      <c r="G737" s="2" t="str">
        <f>IF(BD!F731="","",BD!F731)</f>
        <v/>
      </c>
      <c r="H737" s="2" t="str">
        <f>IF(BD!L731="","",BD!L731)</f>
        <v/>
      </c>
      <c r="I737" s="2" t="str">
        <f>IF(BD!K731="","",BD!K731)</f>
        <v/>
      </c>
    </row>
    <row r="738" spans="1:9" x14ac:dyDescent="0.35">
      <c r="A738" s="4" t="str">
        <f>IF(BD!B732="","",BD!B732)</f>
        <v/>
      </c>
      <c r="B738" s="3" t="str">
        <f>IF(BD!C732="","",BD!C732)</f>
        <v/>
      </c>
      <c r="C738" s="3" t="str">
        <f>IF(BD!D732="","",BD!D732)</f>
        <v/>
      </c>
      <c r="D738" s="3" t="str">
        <f>IF(BD!E732="","",BD!E732)</f>
        <v/>
      </c>
      <c r="E738" s="25"/>
      <c r="F738" s="25"/>
      <c r="G738" s="2" t="str">
        <f>IF(BD!F732="","",BD!F732)</f>
        <v/>
      </c>
      <c r="H738" s="2" t="str">
        <f>IF(BD!L732="","",BD!L732)</f>
        <v/>
      </c>
      <c r="I738" s="2" t="str">
        <f>IF(BD!K732="","",BD!K732)</f>
        <v/>
      </c>
    </row>
    <row r="739" spans="1:9" x14ac:dyDescent="0.35">
      <c r="A739" s="4" t="str">
        <f>IF(BD!B733="","",BD!B733)</f>
        <v/>
      </c>
      <c r="B739" s="3" t="str">
        <f>IF(BD!C733="","",BD!C733)</f>
        <v/>
      </c>
      <c r="C739" s="3" t="str">
        <f>IF(BD!D733="","",BD!D733)</f>
        <v/>
      </c>
      <c r="D739" s="3" t="str">
        <f>IF(BD!E733="","",BD!E733)</f>
        <v/>
      </c>
      <c r="E739" s="25"/>
      <c r="F739" s="25"/>
      <c r="G739" s="2" t="str">
        <f>IF(BD!F733="","",BD!F733)</f>
        <v/>
      </c>
      <c r="H739" s="2" t="str">
        <f>IF(BD!L733="","",BD!L733)</f>
        <v/>
      </c>
      <c r="I739" s="2" t="str">
        <f>IF(BD!K733="","",BD!K733)</f>
        <v/>
      </c>
    </row>
    <row r="740" spans="1:9" x14ac:dyDescent="0.35">
      <c r="A740" s="4" t="str">
        <f>IF(BD!B734="","",BD!B734)</f>
        <v/>
      </c>
      <c r="B740" s="3" t="str">
        <f>IF(BD!C734="","",BD!C734)</f>
        <v/>
      </c>
      <c r="C740" s="3" t="str">
        <f>IF(BD!D734="","",BD!D734)</f>
        <v/>
      </c>
      <c r="D740" s="3" t="str">
        <f>IF(BD!E734="","",BD!E734)</f>
        <v/>
      </c>
      <c r="E740" s="25"/>
      <c r="F740" s="25"/>
      <c r="G740" s="2" t="str">
        <f>IF(BD!F734="","",BD!F734)</f>
        <v/>
      </c>
      <c r="H740" s="2" t="str">
        <f>IF(BD!L734="","",BD!L734)</f>
        <v/>
      </c>
      <c r="I740" s="2" t="str">
        <f>IF(BD!K734="","",BD!K734)</f>
        <v/>
      </c>
    </row>
    <row r="741" spans="1:9" x14ac:dyDescent="0.35">
      <c r="A741" s="4" t="str">
        <f>IF(BD!B735="","",BD!B735)</f>
        <v/>
      </c>
      <c r="B741" s="3" t="str">
        <f>IF(BD!C735="","",BD!C735)</f>
        <v/>
      </c>
      <c r="C741" s="3" t="str">
        <f>IF(BD!D735="","",BD!D735)</f>
        <v/>
      </c>
      <c r="D741" s="3" t="str">
        <f>IF(BD!E735="","",BD!E735)</f>
        <v/>
      </c>
      <c r="E741" s="25"/>
      <c r="F741" s="25"/>
      <c r="G741" s="2" t="str">
        <f>IF(BD!F735="","",BD!F735)</f>
        <v/>
      </c>
      <c r="H741" s="2" t="str">
        <f>IF(BD!L735="","",BD!L735)</f>
        <v/>
      </c>
      <c r="I741" s="2" t="str">
        <f>IF(BD!K735="","",BD!K735)</f>
        <v/>
      </c>
    </row>
    <row r="742" spans="1:9" x14ac:dyDescent="0.35">
      <c r="A742" s="4" t="str">
        <f>IF(BD!B736="","",BD!B736)</f>
        <v/>
      </c>
      <c r="B742" s="3" t="str">
        <f>IF(BD!C736="","",BD!C736)</f>
        <v/>
      </c>
      <c r="C742" s="3" t="str">
        <f>IF(BD!D736="","",BD!D736)</f>
        <v/>
      </c>
      <c r="D742" s="3" t="str">
        <f>IF(BD!E736="","",BD!E736)</f>
        <v/>
      </c>
      <c r="E742" s="25"/>
      <c r="F742" s="25"/>
      <c r="G742" s="2" t="str">
        <f>IF(BD!F736="","",BD!F736)</f>
        <v/>
      </c>
      <c r="H742" s="2" t="str">
        <f>IF(BD!L736="","",BD!L736)</f>
        <v/>
      </c>
      <c r="I742" s="2" t="str">
        <f>IF(BD!K736="","",BD!K736)</f>
        <v/>
      </c>
    </row>
    <row r="743" spans="1:9" x14ac:dyDescent="0.35">
      <c r="A743" s="4" t="str">
        <f>IF(BD!B737="","",BD!B737)</f>
        <v/>
      </c>
      <c r="B743" s="3" t="str">
        <f>IF(BD!C737="","",BD!C737)</f>
        <v/>
      </c>
      <c r="C743" s="3" t="str">
        <f>IF(BD!D737="","",BD!D737)</f>
        <v/>
      </c>
      <c r="D743" s="3" t="str">
        <f>IF(BD!E737="","",BD!E737)</f>
        <v/>
      </c>
      <c r="E743" s="25"/>
      <c r="F743" s="25"/>
      <c r="G743" s="2" t="str">
        <f>IF(BD!F737="","",BD!F737)</f>
        <v/>
      </c>
      <c r="H743" s="2" t="str">
        <f>IF(BD!L737="","",BD!L737)</f>
        <v/>
      </c>
      <c r="I743" s="2" t="str">
        <f>IF(BD!K737="","",BD!K737)</f>
        <v/>
      </c>
    </row>
    <row r="744" spans="1:9" x14ac:dyDescent="0.35">
      <c r="A744" s="4" t="str">
        <f>IF(BD!B738="","",BD!B738)</f>
        <v/>
      </c>
      <c r="B744" s="3" t="str">
        <f>IF(BD!C738="","",BD!C738)</f>
        <v/>
      </c>
      <c r="C744" s="3" t="str">
        <f>IF(BD!D738="","",BD!D738)</f>
        <v/>
      </c>
      <c r="D744" s="3" t="str">
        <f>IF(BD!E738="","",BD!E738)</f>
        <v/>
      </c>
      <c r="E744" s="25"/>
      <c r="F744" s="25"/>
      <c r="G744" s="2" t="str">
        <f>IF(BD!F738="","",BD!F738)</f>
        <v/>
      </c>
      <c r="H744" s="2" t="str">
        <f>IF(BD!L738="","",BD!L738)</f>
        <v/>
      </c>
      <c r="I744" s="2" t="str">
        <f>IF(BD!K738="","",BD!K738)</f>
        <v/>
      </c>
    </row>
    <row r="745" spans="1:9" x14ac:dyDescent="0.35">
      <c r="A745" s="4" t="str">
        <f>IF(BD!B739="","",BD!B739)</f>
        <v/>
      </c>
      <c r="B745" s="3" t="str">
        <f>IF(BD!C739="","",BD!C739)</f>
        <v/>
      </c>
      <c r="C745" s="3" t="str">
        <f>IF(BD!D739="","",BD!D739)</f>
        <v/>
      </c>
      <c r="D745" s="3" t="str">
        <f>IF(BD!E739="","",BD!E739)</f>
        <v/>
      </c>
      <c r="E745" s="25"/>
      <c r="F745" s="25"/>
      <c r="G745" s="2" t="str">
        <f>IF(BD!F739="","",BD!F739)</f>
        <v/>
      </c>
      <c r="H745" s="2" t="str">
        <f>IF(BD!L739="","",BD!L739)</f>
        <v/>
      </c>
      <c r="I745" s="2" t="str">
        <f>IF(BD!K739="","",BD!K739)</f>
        <v/>
      </c>
    </row>
    <row r="746" spans="1:9" x14ac:dyDescent="0.35">
      <c r="A746" s="4" t="str">
        <f>IF(BD!B740="","",BD!B740)</f>
        <v/>
      </c>
      <c r="B746" s="3" t="str">
        <f>IF(BD!C740="","",BD!C740)</f>
        <v/>
      </c>
      <c r="C746" s="3" t="str">
        <f>IF(BD!D740="","",BD!D740)</f>
        <v/>
      </c>
      <c r="D746" s="3" t="str">
        <f>IF(BD!E740="","",BD!E740)</f>
        <v/>
      </c>
      <c r="E746" s="25"/>
      <c r="F746" s="25"/>
      <c r="G746" s="2" t="str">
        <f>IF(BD!F740="","",BD!F740)</f>
        <v/>
      </c>
      <c r="H746" s="2" t="str">
        <f>IF(BD!L740="","",BD!L740)</f>
        <v/>
      </c>
      <c r="I746" s="2" t="str">
        <f>IF(BD!K740="","",BD!K740)</f>
        <v/>
      </c>
    </row>
    <row r="747" spans="1:9" x14ac:dyDescent="0.35">
      <c r="A747" s="4" t="str">
        <f>IF(BD!B741="","",BD!B741)</f>
        <v/>
      </c>
      <c r="B747" s="3" t="str">
        <f>IF(BD!C741="","",BD!C741)</f>
        <v/>
      </c>
      <c r="C747" s="3" t="str">
        <f>IF(BD!D741="","",BD!D741)</f>
        <v/>
      </c>
      <c r="D747" s="3" t="str">
        <f>IF(BD!E741="","",BD!E741)</f>
        <v/>
      </c>
      <c r="E747" s="25"/>
      <c r="F747" s="25"/>
      <c r="G747" s="2" t="str">
        <f>IF(BD!F741="","",BD!F741)</f>
        <v/>
      </c>
      <c r="H747" s="2" t="str">
        <f>IF(BD!L741="","",BD!L741)</f>
        <v/>
      </c>
      <c r="I747" s="2" t="str">
        <f>IF(BD!K741="","",BD!K741)</f>
        <v/>
      </c>
    </row>
    <row r="748" spans="1:9" x14ac:dyDescent="0.35">
      <c r="A748" s="4" t="str">
        <f>IF(BD!B742="","",BD!B742)</f>
        <v/>
      </c>
      <c r="B748" s="3" t="str">
        <f>IF(BD!C742="","",BD!C742)</f>
        <v/>
      </c>
      <c r="C748" s="3" t="str">
        <f>IF(BD!D742="","",BD!D742)</f>
        <v/>
      </c>
      <c r="D748" s="3" t="str">
        <f>IF(BD!E742="","",BD!E742)</f>
        <v/>
      </c>
      <c r="E748" s="25"/>
      <c r="F748" s="25"/>
      <c r="G748" s="2" t="str">
        <f>IF(BD!F742="","",BD!F742)</f>
        <v/>
      </c>
      <c r="H748" s="2" t="str">
        <f>IF(BD!L742="","",BD!L742)</f>
        <v/>
      </c>
      <c r="I748" s="2" t="str">
        <f>IF(BD!K742="","",BD!K742)</f>
        <v/>
      </c>
    </row>
    <row r="749" spans="1:9" x14ac:dyDescent="0.35">
      <c r="A749" s="4" t="str">
        <f>IF(BD!B743="","",BD!B743)</f>
        <v/>
      </c>
      <c r="B749" s="3" t="str">
        <f>IF(BD!C743="","",BD!C743)</f>
        <v/>
      </c>
      <c r="C749" s="3" t="str">
        <f>IF(BD!D743="","",BD!D743)</f>
        <v/>
      </c>
      <c r="D749" s="3" t="str">
        <f>IF(BD!E743="","",BD!E743)</f>
        <v/>
      </c>
      <c r="E749" s="25"/>
      <c r="F749" s="25"/>
      <c r="G749" s="2" t="str">
        <f>IF(BD!F743="","",BD!F743)</f>
        <v/>
      </c>
      <c r="H749" s="2" t="str">
        <f>IF(BD!L743="","",BD!L743)</f>
        <v/>
      </c>
      <c r="I749" s="2" t="str">
        <f>IF(BD!K743="","",BD!K743)</f>
        <v/>
      </c>
    </row>
    <row r="750" spans="1:9" x14ac:dyDescent="0.35">
      <c r="A750" s="4" t="str">
        <f>IF(BD!B744="","",BD!B744)</f>
        <v/>
      </c>
      <c r="B750" s="3" t="str">
        <f>IF(BD!C744="","",BD!C744)</f>
        <v/>
      </c>
      <c r="C750" s="3" t="str">
        <f>IF(BD!D744="","",BD!D744)</f>
        <v/>
      </c>
      <c r="D750" s="3" t="str">
        <f>IF(BD!E744="","",BD!E744)</f>
        <v/>
      </c>
      <c r="E750" s="25"/>
      <c r="F750" s="25"/>
      <c r="G750" s="2" t="str">
        <f>IF(BD!F744="","",BD!F744)</f>
        <v/>
      </c>
      <c r="H750" s="2" t="str">
        <f>IF(BD!L744="","",BD!L744)</f>
        <v/>
      </c>
      <c r="I750" s="2" t="str">
        <f>IF(BD!K744="","",BD!K744)</f>
        <v/>
      </c>
    </row>
    <row r="751" spans="1:9" x14ac:dyDescent="0.35">
      <c r="A751" s="4" t="str">
        <f>IF(BD!B745="","",BD!B745)</f>
        <v/>
      </c>
      <c r="B751" s="3" t="str">
        <f>IF(BD!C745="","",BD!C745)</f>
        <v/>
      </c>
      <c r="C751" s="3" t="str">
        <f>IF(BD!D745="","",BD!D745)</f>
        <v/>
      </c>
      <c r="D751" s="3" t="str">
        <f>IF(BD!E745="","",BD!E745)</f>
        <v/>
      </c>
      <c r="E751" s="25"/>
      <c r="F751" s="25"/>
      <c r="G751" s="2" t="str">
        <f>IF(BD!F745="","",BD!F745)</f>
        <v/>
      </c>
      <c r="H751" s="2" t="str">
        <f>IF(BD!L745="","",BD!L745)</f>
        <v/>
      </c>
      <c r="I751" s="2" t="str">
        <f>IF(BD!K745="","",BD!K745)</f>
        <v/>
      </c>
    </row>
    <row r="752" spans="1:9" x14ac:dyDescent="0.35">
      <c r="A752" s="4" t="str">
        <f>IF(BD!B746="","",BD!B746)</f>
        <v/>
      </c>
      <c r="B752" s="3" t="str">
        <f>IF(BD!C746="","",BD!C746)</f>
        <v/>
      </c>
      <c r="C752" s="3" t="str">
        <f>IF(BD!D746="","",BD!D746)</f>
        <v/>
      </c>
      <c r="D752" s="3" t="str">
        <f>IF(BD!E746="","",BD!E746)</f>
        <v/>
      </c>
      <c r="E752" s="25"/>
      <c r="F752" s="25"/>
      <c r="G752" s="2" t="str">
        <f>IF(BD!F746="","",BD!F746)</f>
        <v/>
      </c>
      <c r="H752" s="2" t="str">
        <f>IF(BD!L746="","",BD!L746)</f>
        <v/>
      </c>
      <c r="I752" s="2" t="str">
        <f>IF(BD!K746="","",BD!K746)</f>
        <v/>
      </c>
    </row>
    <row r="753" spans="1:9" x14ac:dyDescent="0.35">
      <c r="A753" s="4" t="str">
        <f>IF(BD!B747="","",BD!B747)</f>
        <v/>
      </c>
      <c r="B753" s="3" t="str">
        <f>IF(BD!C747="","",BD!C747)</f>
        <v/>
      </c>
      <c r="C753" s="3" t="str">
        <f>IF(BD!D747="","",BD!D747)</f>
        <v/>
      </c>
      <c r="D753" s="3" t="str">
        <f>IF(BD!E747="","",BD!E747)</f>
        <v/>
      </c>
      <c r="E753" s="25"/>
      <c r="F753" s="25"/>
      <c r="G753" s="2" t="str">
        <f>IF(BD!F747="","",BD!F747)</f>
        <v/>
      </c>
      <c r="H753" s="2" t="str">
        <f>IF(BD!L747="","",BD!L747)</f>
        <v/>
      </c>
      <c r="I753" s="2" t="str">
        <f>IF(BD!K747="","",BD!K747)</f>
        <v/>
      </c>
    </row>
    <row r="754" spans="1:9" x14ac:dyDescent="0.35">
      <c r="A754" s="4" t="str">
        <f>IF(BD!B748="","",BD!B748)</f>
        <v/>
      </c>
      <c r="B754" s="3" t="str">
        <f>IF(BD!C748="","",BD!C748)</f>
        <v/>
      </c>
      <c r="C754" s="3" t="str">
        <f>IF(BD!D748="","",BD!D748)</f>
        <v/>
      </c>
      <c r="D754" s="3" t="str">
        <f>IF(BD!E748="","",BD!E748)</f>
        <v/>
      </c>
      <c r="E754" s="25"/>
      <c r="F754" s="25"/>
      <c r="G754" s="2" t="str">
        <f>IF(BD!F748="","",BD!F748)</f>
        <v/>
      </c>
      <c r="H754" s="2" t="str">
        <f>IF(BD!L748="","",BD!L748)</f>
        <v/>
      </c>
      <c r="I754" s="2" t="str">
        <f>IF(BD!K748="","",BD!K748)</f>
        <v/>
      </c>
    </row>
    <row r="755" spans="1:9" x14ac:dyDescent="0.35">
      <c r="A755" s="4" t="str">
        <f>IF(BD!B749="","",BD!B749)</f>
        <v/>
      </c>
      <c r="B755" s="3" t="str">
        <f>IF(BD!C749="","",BD!C749)</f>
        <v/>
      </c>
      <c r="C755" s="3" t="str">
        <f>IF(BD!D749="","",BD!D749)</f>
        <v/>
      </c>
      <c r="D755" s="3" t="str">
        <f>IF(BD!E749="","",BD!E749)</f>
        <v/>
      </c>
      <c r="E755" s="25"/>
      <c r="F755" s="25"/>
      <c r="G755" s="2" t="str">
        <f>IF(BD!F749="","",BD!F749)</f>
        <v/>
      </c>
      <c r="H755" s="2" t="str">
        <f>IF(BD!L749="","",BD!L749)</f>
        <v/>
      </c>
      <c r="I755" s="2" t="str">
        <f>IF(BD!K749="","",BD!K749)</f>
        <v/>
      </c>
    </row>
    <row r="756" spans="1:9" x14ac:dyDescent="0.35">
      <c r="A756" s="4" t="str">
        <f>IF(BD!B750="","",BD!B750)</f>
        <v/>
      </c>
      <c r="B756" s="3" t="str">
        <f>IF(BD!C750="","",BD!C750)</f>
        <v/>
      </c>
      <c r="C756" s="3" t="str">
        <f>IF(BD!D750="","",BD!D750)</f>
        <v/>
      </c>
      <c r="D756" s="3" t="str">
        <f>IF(BD!E750="","",BD!E750)</f>
        <v/>
      </c>
      <c r="E756" s="25"/>
      <c r="F756" s="25"/>
      <c r="G756" s="2" t="str">
        <f>IF(BD!F750="","",BD!F750)</f>
        <v/>
      </c>
      <c r="H756" s="2" t="str">
        <f>IF(BD!L750="","",BD!L750)</f>
        <v/>
      </c>
      <c r="I756" s="2" t="str">
        <f>IF(BD!K750="","",BD!K750)</f>
        <v/>
      </c>
    </row>
    <row r="757" spans="1:9" x14ac:dyDescent="0.35">
      <c r="A757" s="4" t="str">
        <f>IF(BD!B751="","",BD!B751)</f>
        <v/>
      </c>
      <c r="B757" s="3" t="str">
        <f>IF(BD!C751="","",BD!C751)</f>
        <v/>
      </c>
      <c r="C757" s="3" t="str">
        <f>IF(BD!D751="","",BD!D751)</f>
        <v/>
      </c>
      <c r="D757" s="3" t="str">
        <f>IF(BD!E751="","",BD!E751)</f>
        <v/>
      </c>
      <c r="E757" s="25"/>
      <c r="F757" s="25"/>
      <c r="G757" s="2" t="str">
        <f>IF(BD!F751="","",BD!F751)</f>
        <v/>
      </c>
      <c r="H757" s="2" t="str">
        <f>IF(BD!L751="","",BD!L751)</f>
        <v/>
      </c>
      <c r="I757" s="2" t="str">
        <f>IF(BD!K751="","",BD!K751)</f>
        <v/>
      </c>
    </row>
    <row r="758" spans="1:9" x14ac:dyDescent="0.35">
      <c r="A758" s="4" t="str">
        <f>IF(BD!B752="","",BD!B752)</f>
        <v/>
      </c>
      <c r="B758" s="3" t="str">
        <f>IF(BD!C752="","",BD!C752)</f>
        <v/>
      </c>
      <c r="C758" s="3" t="str">
        <f>IF(BD!D752="","",BD!D752)</f>
        <v/>
      </c>
      <c r="D758" s="3" t="str">
        <f>IF(BD!E752="","",BD!E752)</f>
        <v/>
      </c>
      <c r="E758" s="25"/>
      <c r="F758" s="25"/>
      <c r="G758" s="2" t="str">
        <f>IF(BD!F752="","",BD!F752)</f>
        <v/>
      </c>
      <c r="H758" s="2" t="str">
        <f>IF(BD!L752="","",BD!L752)</f>
        <v/>
      </c>
      <c r="I758" s="2" t="str">
        <f>IF(BD!K752="","",BD!K752)</f>
        <v/>
      </c>
    </row>
    <row r="759" spans="1:9" x14ac:dyDescent="0.35">
      <c r="A759" s="4" t="str">
        <f>IF(BD!B753="","",BD!B753)</f>
        <v/>
      </c>
      <c r="B759" s="3" t="str">
        <f>IF(BD!C753="","",BD!C753)</f>
        <v/>
      </c>
      <c r="C759" s="3" t="str">
        <f>IF(BD!D753="","",BD!D753)</f>
        <v/>
      </c>
      <c r="D759" s="3" t="str">
        <f>IF(BD!E753="","",BD!E753)</f>
        <v/>
      </c>
      <c r="E759" s="25"/>
      <c r="F759" s="25"/>
      <c r="G759" s="2" t="str">
        <f>IF(BD!F753="","",BD!F753)</f>
        <v/>
      </c>
      <c r="H759" s="2" t="str">
        <f>IF(BD!L753="","",BD!L753)</f>
        <v/>
      </c>
      <c r="I759" s="2" t="str">
        <f>IF(BD!K753="","",BD!K753)</f>
        <v/>
      </c>
    </row>
    <row r="760" spans="1:9" x14ac:dyDescent="0.35">
      <c r="A760" s="4" t="str">
        <f>IF(BD!B754="","",BD!B754)</f>
        <v/>
      </c>
      <c r="B760" s="3" t="str">
        <f>IF(BD!C754="","",BD!C754)</f>
        <v/>
      </c>
      <c r="C760" s="3" t="str">
        <f>IF(BD!D754="","",BD!D754)</f>
        <v/>
      </c>
      <c r="D760" s="3" t="str">
        <f>IF(BD!E754="","",BD!E754)</f>
        <v/>
      </c>
      <c r="E760" s="25"/>
      <c r="F760" s="25"/>
      <c r="G760" s="2" t="str">
        <f>IF(BD!F754="","",BD!F754)</f>
        <v/>
      </c>
      <c r="H760" s="2" t="str">
        <f>IF(BD!L754="","",BD!L754)</f>
        <v/>
      </c>
      <c r="I760" s="2" t="str">
        <f>IF(BD!K754="","",BD!K754)</f>
        <v/>
      </c>
    </row>
    <row r="761" spans="1:9" x14ac:dyDescent="0.35">
      <c r="A761" s="4" t="str">
        <f>IF(BD!B755="","",BD!B755)</f>
        <v/>
      </c>
      <c r="B761" s="3" t="str">
        <f>IF(BD!C755="","",BD!C755)</f>
        <v/>
      </c>
      <c r="C761" s="3" t="str">
        <f>IF(BD!D755="","",BD!D755)</f>
        <v/>
      </c>
      <c r="D761" s="3" t="str">
        <f>IF(BD!E755="","",BD!E755)</f>
        <v/>
      </c>
      <c r="E761" s="25"/>
      <c r="F761" s="25"/>
      <c r="G761" s="2" t="str">
        <f>IF(BD!F755="","",BD!F755)</f>
        <v/>
      </c>
      <c r="H761" s="2" t="str">
        <f>IF(BD!L755="","",BD!L755)</f>
        <v/>
      </c>
      <c r="I761" s="2" t="str">
        <f>IF(BD!K755="","",BD!K755)</f>
        <v/>
      </c>
    </row>
    <row r="762" spans="1:9" x14ac:dyDescent="0.35">
      <c r="A762" s="4" t="str">
        <f>IF(BD!B756="","",BD!B756)</f>
        <v/>
      </c>
      <c r="B762" s="3" t="str">
        <f>IF(BD!C756="","",BD!C756)</f>
        <v/>
      </c>
      <c r="C762" s="3" t="str">
        <f>IF(BD!D756="","",BD!D756)</f>
        <v/>
      </c>
      <c r="D762" s="3" t="str">
        <f>IF(BD!E756="","",BD!E756)</f>
        <v/>
      </c>
      <c r="E762" s="25"/>
      <c r="F762" s="25"/>
      <c r="G762" s="2" t="str">
        <f>IF(BD!F756="","",BD!F756)</f>
        <v/>
      </c>
      <c r="H762" s="2" t="str">
        <f>IF(BD!L756="","",BD!L756)</f>
        <v/>
      </c>
      <c r="I762" s="2" t="str">
        <f>IF(BD!K756="","",BD!K756)</f>
        <v/>
      </c>
    </row>
    <row r="763" spans="1:9" x14ac:dyDescent="0.35">
      <c r="A763" s="4" t="str">
        <f>IF(BD!B757="","",BD!B757)</f>
        <v/>
      </c>
      <c r="B763" s="3" t="str">
        <f>IF(BD!C757="","",BD!C757)</f>
        <v/>
      </c>
      <c r="C763" s="3" t="str">
        <f>IF(BD!D757="","",BD!D757)</f>
        <v/>
      </c>
      <c r="D763" s="3" t="str">
        <f>IF(BD!E757="","",BD!E757)</f>
        <v/>
      </c>
      <c r="E763" s="25"/>
      <c r="F763" s="25"/>
      <c r="G763" s="2" t="str">
        <f>IF(BD!F757="","",BD!F757)</f>
        <v/>
      </c>
      <c r="H763" s="2" t="str">
        <f>IF(BD!L757="","",BD!L757)</f>
        <v/>
      </c>
      <c r="I763" s="2" t="str">
        <f>IF(BD!K757="","",BD!K757)</f>
        <v/>
      </c>
    </row>
    <row r="764" spans="1:9" x14ac:dyDescent="0.35">
      <c r="A764" s="4" t="str">
        <f>IF(BD!B758="","",BD!B758)</f>
        <v/>
      </c>
      <c r="B764" s="3" t="str">
        <f>IF(BD!C758="","",BD!C758)</f>
        <v/>
      </c>
      <c r="C764" s="3" t="str">
        <f>IF(BD!D758="","",BD!D758)</f>
        <v/>
      </c>
      <c r="D764" s="3" t="str">
        <f>IF(BD!E758="","",BD!E758)</f>
        <v/>
      </c>
      <c r="E764" s="25"/>
      <c r="F764" s="25"/>
      <c r="G764" s="2" t="str">
        <f>IF(BD!F758="","",BD!F758)</f>
        <v/>
      </c>
      <c r="H764" s="2" t="str">
        <f>IF(BD!L758="","",BD!L758)</f>
        <v/>
      </c>
      <c r="I764" s="2" t="str">
        <f>IF(BD!K758="","",BD!K758)</f>
        <v/>
      </c>
    </row>
    <row r="765" spans="1:9" x14ac:dyDescent="0.35">
      <c r="A765" s="4" t="str">
        <f>IF(BD!B759="","",BD!B759)</f>
        <v/>
      </c>
      <c r="B765" s="3" t="str">
        <f>IF(BD!C759="","",BD!C759)</f>
        <v/>
      </c>
      <c r="C765" s="3" t="str">
        <f>IF(BD!D759="","",BD!D759)</f>
        <v/>
      </c>
      <c r="D765" s="3" t="str">
        <f>IF(BD!E759="","",BD!E759)</f>
        <v/>
      </c>
      <c r="E765" s="25"/>
      <c r="F765" s="25"/>
      <c r="G765" s="2" t="str">
        <f>IF(BD!F759="","",BD!F759)</f>
        <v/>
      </c>
      <c r="H765" s="2" t="str">
        <f>IF(BD!L759="","",BD!L759)</f>
        <v/>
      </c>
      <c r="I765" s="2" t="str">
        <f>IF(BD!K759="","",BD!K759)</f>
        <v/>
      </c>
    </row>
    <row r="766" spans="1:9" x14ac:dyDescent="0.35">
      <c r="A766" s="4" t="str">
        <f>IF(BD!B760="","",BD!B760)</f>
        <v/>
      </c>
      <c r="B766" s="3" t="str">
        <f>IF(BD!C760="","",BD!C760)</f>
        <v/>
      </c>
      <c r="C766" s="3" t="str">
        <f>IF(BD!D760="","",BD!D760)</f>
        <v/>
      </c>
      <c r="D766" s="3" t="str">
        <f>IF(BD!E760="","",BD!E760)</f>
        <v/>
      </c>
      <c r="E766" s="25"/>
      <c r="F766" s="25"/>
      <c r="G766" s="2" t="str">
        <f>IF(BD!F760="","",BD!F760)</f>
        <v/>
      </c>
      <c r="H766" s="2" t="str">
        <f>IF(BD!L760="","",BD!L760)</f>
        <v/>
      </c>
      <c r="I766" s="2" t="str">
        <f>IF(BD!K760="","",BD!K760)</f>
        <v/>
      </c>
    </row>
    <row r="767" spans="1:9" x14ac:dyDescent="0.35">
      <c r="A767" s="4" t="str">
        <f>IF(BD!B761="","",BD!B761)</f>
        <v/>
      </c>
      <c r="B767" s="3" t="str">
        <f>IF(BD!C761="","",BD!C761)</f>
        <v/>
      </c>
      <c r="C767" s="3" t="str">
        <f>IF(BD!D761="","",BD!D761)</f>
        <v/>
      </c>
      <c r="D767" s="3" t="str">
        <f>IF(BD!E761="","",BD!E761)</f>
        <v/>
      </c>
      <c r="E767" s="25"/>
      <c r="F767" s="25"/>
      <c r="G767" s="2" t="str">
        <f>IF(BD!F761="","",BD!F761)</f>
        <v/>
      </c>
      <c r="H767" s="2" t="str">
        <f>IF(BD!L761="","",BD!L761)</f>
        <v/>
      </c>
      <c r="I767" s="2" t="str">
        <f>IF(BD!K761="","",BD!K761)</f>
        <v/>
      </c>
    </row>
    <row r="768" spans="1:9" x14ac:dyDescent="0.35">
      <c r="A768" s="4" t="str">
        <f>IF(BD!B762="","",BD!B762)</f>
        <v/>
      </c>
      <c r="B768" s="3" t="str">
        <f>IF(BD!C762="","",BD!C762)</f>
        <v/>
      </c>
      <c r="C768" s="3" t="str">
        <f>IF(BD!D762="","",BD!D762)</f>
        <v/>
      </c>
      <c r="D768" s="3" t="str">
        <f>IF(BD!E762="","",BD!E762)</f>
        <v/>
      </c>
      <c r="E768" s="25"/>
      <c r="F768" s="25"/>
      <c r="G768" s="2" t="str">
        <f>IF(BD!F762="","",BD!F762)</f>
        <v/>
      </c>
      <c r="H768" s="2" t="str">
        <f>IF(BD!L762="","",BD!L762)</f>
        <v/>
      </c>
      <c r="I768" s="2" t="str">
        <f>IF(BD!K762="","",BD!K762)</f>
        <v/>
      </c>
    </row>
    <row r="769" spans="1:9" x14ac:dyDescent="0.35">
      <c r="A769" s="4" t="str">
        <f>IF(BD!B763="","",BD!B763)</f>
        <v/>
      </c>
      <c r="B769" s="3" t="str">
        <f>IF(BD!C763="","",BD!C763)</f>
        <v/>
      </c>
      <c r="C769" s="3" t="str">
        <f>IF(BD!D763="","",BD!D763)</f>
        <v/>
      </c>
      <c r="D769" s="3" t="str">
        <f>IF(BD!E763="","",BD!E763)</f>
        <v/>
      </c>
      <c r="E769" s="25"/>
      <c r="F769" s="25"/>
      <c r="G769" s="2" t="str">
        <f>IF(BD!F763="","",BD!F763)</f>
        <v/>
      </c>
      <c r="H769" s="2" t="str">
        <f>IF(BD!L763="","",BD!L763)</f>
        <v/>
      </c>
      <c r="I769" s="2" t="str">
        <f>IF(BD!K763="","",BD!K763)</f>
        <v/>
      </c>
    </row>
    <row r="770" spans="1:9" x14ac:dyDescent="0.35">
      <c r="A770" s="4" t="str">
        <f>IF(BD!B764="","",BD!B764)</f>
        <v/>
      </c>
      <c r="B770" s="3" t="str">
        <f>IF(BD!C764="","",BD!C764)</f>
        <v/>
      </c>
      <c r="C770" s="3" t="str">
        <f>IF(BD!D764="","",BD!D764)</f>
        <v/>
      </c>
      <c r="D770" s="3" t="str">
        <f>IF(BD!E764="","",BD!E764)</f>
        <v/>
      </c>
      <c r="E770" s="25"/>
      <c r="F770" s="25"/>
      <c r="G770" s="2" t="str">
        <f>IF(BD!F764="","",BD!F764)</f>
        <v/>
      </c>
      <c r="H770" s="2" t="str">
        <f>IF(BD!L764="","",BD!L764)</f>
        <v/>
      </c>
      <c r="I770" s="2" t="str">
        <f>IF(BD!K764="","",BD!K764)</f>
        <v/>
      </c>
    </row>
    <row r="771" spans="1:9" x14ac:dyDescent="0.35">
      <c r="A771" s="4" t="str">
        <f>IF(BD!B765="","",BD!B765)</f>
        <v/>
      </c>
      <c r="B771" s="3" t="str">
        <f>IF(BD!C765="","",BD!C765)</f>
        <v/>
      </c>
      <c r="C771" s="3" t="str">
        <f>IF(BD!D765="","",BD!D765)</f>
        <v/>
      </c>
      <c r="D771" s="3" t="str">
        <f>IF(BD!E765="","",BD!E765)</f>
        <v/>
      </c>
      <c r="E771" s="25"/>
      <c r="F771" s="25"/>
      <c r="G771" s="2" t="str">
        <f>IF(BD!F765="","",BD!F765)</f>
        <v/>
      </c>
      <c r="H771" s="2" t="str">
        <f>IF(BD!L765="","",BD!L765)</f>
        <v/>
      </c>
      <c r="I771" s="2" t="str">
        <f>IF(BD!K765="","",BD!K765)</f>
        <v/>
      </c>
    </row>
    <row r="772" spans="1:9" x14ac:dyDescent="0.35">
      <c r="A772" s="4" t="str">
        <f>IF(BD!B766="","",BD!B766)</f>
        <v/>
      </c>
      <c r="B772" s="3" t="str">
        <f>IF(BD!C766="","",BD!C766)</f>
        <v/>
      </c>
      <c r="C772" s="3" t="str">
        <f>IF(BD!D766="","",BD!D766)</f>
        <v/>
      </c>
      <c r="D772" s="3" t="str">
        <f>IF(BD!E766="","",BD!E766)</f>
        <v/>
      </c>
      <c r="E772" s="25"/>
      <c r="F772" s="25"/>
      <c r="G772" s="2" t="str">
        <f>IF(BD!F766="","",BD!F766)</f>
        <v/>
      </c>
      <c r="H772" s="2" t="str">
        <f>IF(BD!L766="","",BD!L766)</f>
        <v/>
      </c>
      <c r="I772" s="2" t="str">
        <f>IF(BD!K766="","",BD!K766)</f>
        <v/>
      </c>
    </row>
    <row r="773" spans="1:9" x14ac:dyDescent="0.35">
      <c r="A773" s="4" t="str">
        <f>IF(BD!B767="","",BD!B767)</f>
        <v/>
      </c>
      <c r="B773" s="3" t="str">
        <f>IF(BD!C767="","",BD!C767)</f>
        <v/>
      </c>
      <c r="C773" s="3" t="str">
        <f>IF(BD!D767="","",BD!D767)</f>
        <v/>
      </c>
      <c r="D773" s="3" t="str">
        <f>IF(BD!E767="","",BD!E767)</f>
        <v/>
      </c>
      <c r="E773" s="25"/>
      <c r="F773" s="25"/>
      <c r="G773" s="2" t="str">
        <f>IF(BD!F767="","",BD!F767)</f>
        <v/>
      </c>
      <c r="H773" s="2" t="str">
        <f>IF(BD!L767="","",BD!L767)</f>
        <v/>
      </c>
      <c r="I773" s="2" t="str">
        <f>IF(BD!K767="","",BD!K767)</f>
        <v/>
      </c>
    </row>
    <row r="774" spans="1:9" x14ac:dyDescent="0.35">
      <c r="A774" s="4" t="str">
        <f>IF(BD!B768="","",BD!B768)</f>
        <v/>
      </c>
      <c r="B774" s="3" t="str">
        <f>IF(BD!C768="","",BD!C768)</f>
        <v/>
      </c>
      <c r="C774" s="3" t="str">
        <f>IF(BD!D768="","",BD!D768)</f>
        <v/>
      </c>
      <c r="D774" s="3" t="str">
        <f>IF(BD!E768="","",BD!E768)</f>
        <v/>
      </c>
      <c r="E774" s="25"/>
      <c r="F774" s="25"/>
      <c r="G774" s="2" t="str">
        <f>IF(BD!F768="","",BD!F768)</f>
        <v/>
      </c>
      <c r="H774" s="2" t="str">
        <f>IF(BD!L768="","",BD!L768)</f>
        <v/>
      </c>
      <c r="I774" s="2" t="str">
        <f>IF(BD!K768="","",BD!K768)</f>
        <v/>
      </c>
    </row>
    <row r="775" spans="1:9" x14ac:dyDescent="0.35">
      <c r="A775" s="4" t="str">
        <f>IF(BD!B769="","",BD!B769)</f>
        <v/>
      </c>
      <c r="B775" s="3" t="str">
        <f>IF(BD!C769="","",BD!C769)</f>
        <v/>
      </c>
      <c r="C775" s="3" t="str">
        <f>IF(BD!D769="","",BD!D769)</f>
        <v/>
      </c>
      <c r="D775" s="3" t="str">
        <f>IF(BD!E769="","",BD!E769)</f>
        <v/>
      </c>
      <c r="E775" s="25"/>
      <c r="F775" s="25"/>
      <c r="G775" s="2" t="str">
        <f>IF(BD!F769="","",BD!F769)</f>
        <v/>
      </c>
      <c r="H775" s="2" t="str">
        <f>IF(BD!L769="","",BD!L769)</f>
        <v/>
      </c>
      <c r="I775" s="2" t="str">
        <f>IF(BD!K769="","",BD!K769)</f>
        <v/>
      </c>
    </row>
    <row r="776" spans="1:9" x14ac:dyDescent="0.35">
      <c r="A776" s="4" t="str">
        <f>IF(BD!B770="","",BD!B770)</f>
        <v/>
      </c>
      <c r="B776" s="3" t="str">
        <f>IF(BD!C770="","",BD!C770)</f>
        <v/>
      </c>
      <c r="C776" s="3" t="str">
        <f>IF(BD!D770="","",BD!D770)</f>
        <v/>
      </c>
      <c r="D776" s="3" t="str">
        <f>IF(BD!E770="","",BD!E770)</f>
        <v/>
      </c>
      <c r="E776" s="25"/>
      <c r="F776" s="25"/>
      <c r="G776" s="2" t="str">
        <f>IF(BD!F770="","",BD!F770)</f>
        <v/>
      </c>
      <c r="H776" s="2" t="str">
        <f>IF(BD!L770="","",BD!L770)</f>
        <v/>
      </c>
      <c r="I776" s="2" t="str">
        <f>IF(BD!K770="","",BD!K770)</f>
        <v/>
      </c>
    </row>
    <row r="777" spans="1:9" x14ac:dyDescent="0.35">
      <c r="A777" s="4" t="str">
        <f>IF(BD!B771="","",BD!B771)</f>
        <v/>
      </c>
      <c r="B777" s="3" t="str">
        <f>IF(BD!C771="","",BD!C771)</f>
        <v/>
      </c>
      <c r="C777" s="3" t="str">
        <f>IF(BD!D771="","",BD!D771)</f>
        <v/>
      </c>
      <c r="D777" s="3" t="str">
        <f>IF(BD!E771="","",BD!E771)</f>
        <v/>
      </c>
      <c r="E777" s="25"/>
      <c r="F777" s="25"/>
      <c r="G777" s="2" t="str">
        <f>IF(BD!F771="","",BD!F771)</f>
        <v/>
      </c>
      <c r="H777" s="2" t="str">
        <f>IF(BD!L771="","",BD!L771)</f>
        <v/>
      </c>
      <c r="I777" s="2" t="str">
        <f>IF(BD!K771="","",BD!K771)</f>
        <v/>
      </c>
    </row>
    <row r="778" spans="1:9" x14ac:dyDescent="0.35">
      <c r="A778" s="4" t="str">
        <f>IF(BD!B772="","",BD!B772)</f>
        <v/>
      </c>
      <c r="B778" s="3" t="str">
        <f>IF(BD!C772="","",BD!C772)</f>
        <v/>
      </c>
      <c r="C778" s="3" t="str">
        <f>IF(BD!D772="","",BD!D772)</f>
        <v/>
      </c>
      <c r="D778" s="3" t="str">
        <f>IF(BD!E772="","",BD!E772)</f>
        <v/>
      </c>
      <c r="E778" s="25"/>
      <c r="F778" s="25"/>
      <c r="G778" s="2" t="str">
        <f>IF(BD!F772="","",BD!F772)</f>
        <v/>
      </c>
      <c r="H778" s="2" t="str">
        <f>IF(BD!L772="","",BD!L772)</f>
        <v/>
      </c>
      <c r="I778" s="2" t="str">
        <f>IF(BD!K772="","",BD!K772)</f>
        <v/>
      </c>
    </row>
    <row r="779" spans="1:9" x14ac:dyDescent="0.35">
      <c r="A779" s="4" t="str">
        <f>IF(BD!B773="","",BD!B773)</f>
        <v/>
      </c>
      <c r="B779" s="3" t="str">
        <f>IF(BD!C773="","",BD!C773)</f>
        <v/>
      </c>
      <c r="C779" s="3" t="str">
        <f>IF(BD!D773="","",BD!D773)</f>
        <v/>
      </c>
      <c r="D779" s="3" t="str">
        <f>IF(BD!E773="","",BD!E773)</f>
        <v/>
      </c>
      <c r="E779" s="25"/>
      <c r="F779" s="25"/>
      <c r="G779" s="2" t="str">
        <f>IF(BD!F773="","",BD!F773)</f>
        <v/>
      </c>
      <c r="H779" s="2" t="str">
        <f>IF(BD!L773="","",BD!L773)</f>
        <v/>
      </c>
      <c r="I779" s="2" t="str">
        <f>IF(BD!K773="","",BD!K773)</f>
        <v/>
      </c>
    </row>
    <row r="780" spans="1:9" x14ac:dyDescent="0.35">
      <c r="A780" s="4" t="str">
        <f>IF(BD!B774="","",BD!B774)</f>
        <v/>
      </c>
      <c r="B780" s="3" t="str">
        <f>IF(BD!C774="","",BD!C774)</f>
        <v/>
      </c>
      <c r="C780" s="3" t="str">
        <f>IF(BD!D774="","",BD!D774)</f>
        <v/>
      </c>
      <c r="D780" s="3" t="str">
        <f>IF(BD!E774="","",BD!E774)</f>
        <v/>
      </c>
      <c r="E780" s="25"/>
      <c r="F780" s="25"/>
      <c r="G780" s="2" t="str">
        <f>IF(BD!F774="","",BD!F774)</f>
        <v/>
      </c>
      <c r="H780" s="2" t="str">
        <f>IF(BD!L774="","",BD!L774)</f>
        <v/>
      </c>
      <c r="I780" s="2" t="str">
        <f>IF(BD!K774="","",BD!K774)</f>
        <v/>
      </c>
    </row>
    <row r="781" spans="1:9" x14ac:dyDescent="0.35">
      <c r="A781" s="4" t="str">
        <f>IF(BD!B775="","",BD!B775)</f>
        <v/>
      </c>
      <c r="B781" s="3" t="str">
        <f>IF(BD!C775="","",BD!C775)</f>
        <v/>
      </c>
      <c r="C781" s="3" t="str">
        <f>IF(BD!D775="","",BD!D775)</f>
        <v/>
      </c>
      <c r="D781" s="3" t="str">
        <f>IF(BD!E775="","",BD!E775)</f>
        <v/>
      </c>
      <c r="E781" s="25"/>
      <c r="F781" s="25"/>
      <c r="G781" s="2" t="str">
        <f>IF(BD!F775="","",BD!F775)</f>
        <v/>
      </c>
      <c r="H781" s="2" t="str">
        <f>IF(BD!L775="","",BD!L775)</f>
        <v/>
      </c>
      <c r="I781" s="2" t="str">
        <f>IF(BD!K775="","",BD!K775)</f>
        <v/>
      </c>
    </row>
    <row r="782" spans="1:9" x14ac:dyDescent="0.35">
      <c r="A782" s="4" t="str">
        <f>IF(BD!B776="","",BD!B776)</f>
        <v/>
      </c>
      <c r="B782" s="3" t="str">
        <f>IF(BD!C776="","",BD!C776)</f>
        <v/>
      </c>
      <c r="C782" s="3" t="str">
        <f>IF(BD!D776="","",BD!D776)</f>
        <v/>
      </c>
      <c r="D782" s="3" t="str">
        <f>IF(BD!E776="","",BD!E776)</f>
        <v/>
      </c>
      <c r="E782" s="25"/>
      <c r="F782" s="25"/>
      <c r="G782" s="2" t="str">
        <f>IF(BD!F776="","",BD!F776)</f>
        <v/>
      </c>
      <c r="H782" s="2" t="str">
        <f>IF(BD!L776="","",BD!L776)</f>
        <v/>
      </c>
      <c r="I782" s="2" t="str">
        <f>IF(BD!K776="","",BD!K776)</f>
        <v/>
      </c>
    </row>
    <row r="783" spans="1:9" x14ac:dyDescent="0.35">
      <c r="A783" s="4" t="str">
        <f>IF(BD!B777="","",BD!B777)</f>
        <v/>
      </c>
      <c r="B783" s="3" t="str">
        <f>IF(BD!C777="","",BD!C777)</f>
        <v/>
      </c>
      <c r="C783" s="3" t="str">
        <f>IF(BD!D777="","",BD!D777)</f>
        <v/>
      </c>
      <c r="D783" s="3" t="str">
        <f>IF(BD!E777="","",BD!E777)</f>
        <v/>
      </c>
      <c r="E783" s="25"/>
      <c r="F783" s="25"/>
      <c r="G783" s="2" t="str">
        <f>IF(BD!F777="","",BD!F777)</f>
        <v/>
      </c>
      <c r="H783" s="2" t="str">
        <f>IF(BD!L777="","",BD!L777)</f>
        <v/>
      </c>
      <c r="I783" s="2" t="str">
        <f>IF(BD!K777="","",BD!K777)</f>
        <v/>
      </c>
    </row>
    <row r="784" spans="1:9" x14ac:dyDescent="0.35">
      <c r="A784" s="4" t="str">
        <f>IF(BD!B778="","",BD!B778)</f>
        <v/>
      </c>
      <c r="B784" s="3" t="str">
        <f>IF(BD!C778="","",BD!C778)</f>
        <v/>
      </c>
      <c r="C784" s="3" t="str">
        <f>IF(BD!D778="","",BD!D778)</f>
        <v/>
      </c>
      <c r="D784" s="3" t="str">
        <f>IF(BD!E778="","",BD!E778)</f>
        <v/>
      </c>
      <c r="E784" s="25"/>
      <c r="F784" s="25"/>
      <c r="G784" s="2" t="str">
        <f>IF(BD!F778="","",BD!F778)</f>
        <v/>
      </c>
      <c r="H784" s="2" t="str">
        <f>IF(BD!L778="","",BD!L778)</f>
        <v/>
      </c>
      <c r="I784" s="2" t="str">
        <f>IF(BD!K778="","",BD!K778)</f>
        <v/>
      </c>
    </row>
    <row r="785" spans="1:9" x14ac:dyDescent="0.35">
      <c r="A785" s="4" t="str">
        <f>IF(BD!B779="","",BD!B779)</f>
        <v/>
      </c>
      <c r="B785" s="3" t="str">
        <f>IF(BD!C779="","",BD!C779)</f>
        <v/>
      </c>
      <c r="C785" s="3" t="str">
        <f>IF(BD!D779="","",BD!D779)</f>
        <v/>
      </c>
      <c r="D785" s="3" t="str">
        <f>IF(BD!E779="","",BD!E779)</f>
        <v/>
      </c>
      <c r="E785" s="25"/>
      <c r="F785" s="25"/>
      <c r="G785" s="2" t="str">
        <f>IF(BD!F779="","",BD!F779)</f>
        <v/>
      </c>
      <c r="H785" s="2" t="str">
        <f>IF(BD!L779="","",BD!L779)</f>
        <v/>
      </c>
      <c r="I785" s="2" t="str">
        <f>IF(BD!K779="","",BD!K779)</f>
        <v/>
      </c>
    </row>
    <row r="786" spans="1:9" x14ac:dyDescent="0.35">
      <c r="A786" s="4" t="str">
        <f>IF(BD!B780="","",BD!B780)</f>
        <v/>
      </c>
      <c r="B786" s="3" t="str">
        <f>IF(BD!C780="","",BD!C780)</f>
        <v/>
      </c>
      <c r="C786" s="3" t="str">
        <f>IF(BD!D780="","",BD!D780)</f>
        <v/>
      </c>
      <c r="D786" s="3" t="str">
        <f>IF(BD!E780="","",BD!E780)</f>
        <v/>
      </c>
      <c r="E786" s="25"/>
      <c r="F786" s="25"/>
      <c r="G786" s="2" t="str">
        <f>IF(BD!F780="","",BD!F780)</f>
        <v/>
      </c>
      <c r="H786" s="2" t="str">
        <f>IF(BD!L780="","",BD!L780)</f>
        <v/>
      </c>
      <c r="I786" s="2" t="str">
        <f>IF(BD!K780="","",BD!K780)</f>
        <v/>
      </c>
    </row>
    <row r="787" spans="1:9" x14ac:dyDescent="0.35">
      <c r="A787" s="4" t="str">
        <f>IF(BD!B781="","",BD!B781)</f>
        <v/>
      </c>
      <c r="B787" s="3" t="str">
        <f>IF(BD!C781="","",BD!C781)</f>
        <v/>
      </c>
      <c r="C787" s="3" t="str">
        <f>IF(BD!D781="","",BD!D781)</f>
        <v/>
      </c>
      <c r="D787" s="3" t="str">
        <f>IF(BD!E781="","",BD!E781)</f>
        <v/>
      </c>
      <c r="E787" s="25"/>
      <c r="F787" s="25"/>
      <c r="G787" s="2" t="str">
        <f>IF(BD!F781="","",BD!F781)</f>
        <v/>
      </c>
      <c r="H787" s="2" t="str">
        <f>IF(BD!L781="","",BD!L781)</f>
        <v/>
      </c>
      <c r="I787" s="2" t="str">
        <f>IF(BD!K781="","",BD!K781)</f>
        <v/>
      </c>
    </row>
    <row r="788" spans="1:9" x14ac:dyDescent="0.35">
      <c r="A788" s="4" t="str">
        <f>IF(BD!B782="","",BD!B782)</f>
        <v/>
      </c>
      <c r="B788" s="3" t="str">
        <f>IF(BD!C782="","",BD!C782)</f>
        <v/>
      </c>
      <c r="C788" s="3" t="str">
        <f>IF(BD!D782="","",BD!D782)</f>
        <v/>
      </c>
      <c r="D788" s="3" t="str">
        <f>IF(BD!E782="","",BD!E782)</f>
        <v/>
      </c>
      <c r="E788" s="25"/>
      <c r="F788" s="25"/>
      <c r="G788" s="2" t="str">
        <f>IF(BD!F782="","",BD!F782)</f>
        <v/>
      </c>
      <c r="H788" s="2" t="str">
        <f>IF(BD!L782="","",BD!L782)</f>
        <v/>
      </c>
      <c r="I788" s="2" t="str">
        <f>IF(BD!K782="","",BD!K782)</f>
        <v/>
      </c>
    </row>
    <row r="789" spans="1:9" x14ac:dyDescent="0.35">
      <c r="A789" s="4" t="str">
        <f>IF(BD!B783="","",BD!B783)</f>
        <v/>
      </c>
      <c r="B789" s="3" t="str">
        <f>IF(BD!C783="","",BD!C783)</f>
        <v/>
      </c>
      <c r="C789" s="3" t="str">
        <f>IF(BD!D783="","",BD!D783)</f>
        <v/>
      </c>
      <c r="D789" s="3" t="str">
        <f>IF(BD!E783="","",BD!E783)</f>
        <v/>
      </c>
      <c r="E789" s="25"/>
      <c r="F789" s="25"/>
      <c r="G789" s="2" t="str">
        <f>IF(BD!F783="","",BD!F783)</f>
        <v/>
      </c>
      <c r="H789" s="2" t="str">
        <f>IF(BD!L783="","",BD!L783)</f>
        <v/>
      </c>
      <c r="I789" s="2" t="str">
        <f>IF(BD!K783="","",BD!K783)</f>
        <v/>
      </c>
    </row>
    <row r="790" spans="1:9" x14ac:dyDescent="0.35">
      <c r="A790" s="4" t="str">
        <f>IF(BD!B784="","",BD!B784)</f>
        <v/>
      </c>
      <c r="B790" s="3" t="str">
        <f>IF(BD!C784="","",BD!C784)</f>
        <v/>
      </c>
      <c r="C790" s="3" t="str">
        <f>IF(BD!D784="","",BD!D784)</f>
        <v/>
      </c>
      <c r="D790" s="3" t="str">
        <f>IF(BD!E784="","",BD!E784)</f>
        <v/>
      </c>
      <c r="E790" s="25"/>
      <c r="F790" s="25"/>
      <c r="G790" s="2" t="str">
        <f>IF(BD!F784="","",BD!F784)</f>
        <v/>
      </c>
      <c r="H790" s="2" t="str">
        <f>IF(BD!L784="","",BD!L784)</f>
        <v/>
      </c>
      <c r="I790" s="2" t="str">
        <f>IF(BD!K784="","",BD!K784)</f>
        <v/>
      </c>
    </row>
    <row r="791" spans="1:9" x14ac:dyDescent="0.35">
      <c r="A791" s="4" t="str">
        <f>IF(BD!B785="","",BD!B785)</f>
        <v/>
      </c>
      <c r="B791" s="3" t="str">
        <f>IF(BD!C785="","",BD!C785)</f>
        <v/>
      </c>
      <c r="C791" s="3" t="str">
        <f>IF(BD!D785="","",BD!D785)</f>
        <v/>
      </c>
      <c r="D791" s="3" t="str">
        <f>IF(BD!E785="","",BD!E785)</f>
        <v/>
      </c>
      <c r="E791" s="25"/>
      <c r="F791" s="25"/>
      <c r="G791" s="2" t="str">
        <f>IF(BD!F785="","",BD!F785)</f>
        <v/>
      </c>
      <c r="H791" s="2" t="str">
        <f>IF(BD!L785="","",BD!L785)</f>
        <v/>
      </c>
      <c r="I791" s="2" t="str">
        <f>IF(BD!K785="","",BD!K785)</f>
        <v/>
      </c>
    </row>
    <row r="792" spans="1:9" x14ac:dyDescent="0.35">
      <c r="A792" s="4" t="str">
        <f>IF(BD!B786="","",BD!B786)</f>
        <v/>
      </c>
      <c r="B792" s="3" t="str">
        <f>IF(BD!C786="","",BD!C786)</f>
        <v/>
      </c>
      <c r="C792" s="3" t="str">
        <f>IF(BD!D786="","",BD!D786)</f>
        <v/>
      </c>
      <c r="D792" s="3" t="str">
        <f>IF(BD!E786="","",BD!E786)</f>
        <v/>
      </c>
      <c r="E792" s="25"/>
      <c r="F792" s="25"/>
      <c r="G792" s="2" t="str">
        <f>IF(BD!F786="","",BD!F786)</f>
        <v/>
      </c>
      <c r="H792" s="2" t="str">
        <f>IF(BD!L786="","",BD!L786)</f>
        <v/>
      </c>
      <c r="I792" s="2" t="str">
        <f>IF(BD!K786="","",BD!K786)</f>
        <v/>
      </c>
    </row>
    <row r="793" spans="1:9" x14ac:dyDescent="0.35">
      <c r="A793" s="4" t="str">
        <f>IF(BD!B787="","",BD!B787)</f>
        <v/>
      </c>
      <c r="B793" s="3" t="str">
        <f>IF(BD!C787="","",BD!C787)</f>
        <v/>
      </c>
      <c r="C793" s="3" t="str">
        <f>IF(BD!D787="","",BD!D787)</f>
        <v/>
      </c>
      <c r="D793" s="3" t="str">
        <f>IF(BD!E787="","",BD!E787)</f>
        <v/>
      </c>
      <c r="E793" s="25"/>
      <c r="F793" s="25"/>
      <c r="G793" s="2" t="str">
        <f>IF(BD!F787="","",BD!F787)</f>
        <v/>
      </c>
      <c r="H793" s="2" t="str">
        <f>IF(BD!L787="","",BD!L787)</f>
        <v/>
      </c>
      <c r="I793" s="2" t="str">
        <f>IF(BD!K787="","",BD!K787)</f>
        <v/>
      </c>
    </row>
    <row r="794" spans="1:9" x14ac:dyDescent="0.35">
      <c r="A794" s="4" t="str">
        <f>IF(BD!B788="","",BD!B788)</f>
        <v/>
      </c>
      <c r="B794" s="3" t="str">
        <f>IF(BD!C788="","",BD!C788)</f>
        <v/>
      </c>
      <c r="C794" s="3" t="str">
        <f>IF(BD!D788="","",BD!D788)</f>
        <v/>
      </c>
      <c r="D794" s="3" t="str">
        <f>IF(BD!E788="","",BD!E788)</f>
        <v/>
      </c>
      <c r="E794" s="25"/>
      <c r="F794" s="25"/>
      <c r="G794" s="2" t="str">
        <f>IF(BD!F788="","",BD!F788)</f>
        <v/>
      </c>
      <c r="H794" s="2" t="str">
        <f>IF(BD!L788="","",BD!L788)</f>
        <v/>
      </c>
      <c r="I794" s="2" t="str">
        <f>IF(BD!K788="","",BD!K788)</f>
        <v/>
      </c>
    </row>
    <row r="795" spans="1:9" x14ac:dyDescent="0.35">
      <c r="A795" s="4" t="str">
        <f>IF(BD!B789="","",BD!B789)</f>
        <v/>
      </c>
      <c r="B795" s="3" t="str">
        <f>IF(BD!C789="","",BD!C789)</f>
        <v/>
      </c>
      <c r="C795" s="3" t="str">
        <f>IF(BD!D789="","",BD!D789)</f>
        <v/>
      </c>
      <c r="D795" s="3" t="str">
        <f>IF(BD!E789="","",BD!E789)</f>
        <v/>
      </c>
      <c r="E795" s="25"/>
      <c r="F795" s="25"/>
      <c r="G795" s="2" t="str">
        <f>IF(BD!F789="","",BD!F789)</f>
        <v/>
      </c>
      <c r="H795" s="2" t="str">
        <f>IF(BD!L789="","",BD!L789)</f>
        <v/>
      </c>
      <c r="I795" s="2" t="str">
        <f>IF(BD!K789="","",BD!K789)</f>
        <v/>
      </c>
    </row>
    <row r="796" spans="1:9" x14ac:dyDescent="0.35">
      <c r="A796" s="4" t="str">
        <f>IF(BD!B790="","",BD!B790)</f>
        <v/>
      </c>
      <c r="B796" s="3" t="str">
        <f>IF(BD!C790="","",BD!C790)</f>
        <v/>
      </c>
      <c r="C796" s="3" t="str">
        <f>IF(BD!D790="","",BD!D790)</f>
        <v/>
      </c>
      <c r="D796" s="3" t="str">
        <f>IF(BD!E790="","",BD!E790)</f>
        <v/>
      </c>
      <c r="E796" s="25"/>
      <c r="F796" s="25"/>
      <c r="G796" s="2" t="str">
        <f>IF(BD!F790="","",BD!F790)</f>
        <v/>
      </c>
      <c r="H796" s="2" t="str">
        <f>IF(BD!L790="","",BD!L790)</f>
        <v/>
      </c>
      <c r="I796" s="2" t="str">
        <f>IF(BD!K790="","",BD!K790)</f>
        <v/>
      </c>
    </row>
    <row r="797" spans="1:9" x14ac:dyDescent="0.35">
      <c r="A797" s="4" t="str">
        <f>IF(BD!B791="","",BD!B791)</f>
        <v/>
      </c>
      <c r="B797" s="3" t="str">
        <f>IF(BD!C791="","",BD!C791)</f>
        <v/>
      </c>
      <c r="C797" s="3" t="str">
        <f>IF(BD!D791="","",BD!D791)</f>
        <v/>
      </c>
      <c r="D797" s="3" t="str">
        <f>IF(BD!E791="","",BD!E791)</f>
        <v/>
      </c>
      <c r="E797" s="25"/>
      <c r="F797" s="25"/>
      <c r="G797" s="2" t="str">
        <f>IF(BD!F791="","",BD!F791)</f>
        <v/>
      </c>
      <c r="H797" s="2" t="str">
        <f>IF(BD!L791="","",BD!L791)</f>
        <v/>
      </c>
      <c r="I797" s="2" t="str">
        <f>IF(BD!K791="","",BD!K791)</f>
        <v/>
      </c>
    </row>
    <row r="798" spans="1:9" x14ac:dyDescent="0.35">
      <c r="A798" s="4" t="str">
        <f>IF(BD!B792="","",BD!B792)</f>
        <v/>
      </c>
      <c r="B798" s="3" t="str">
        <f>IF(BD!C792="","",BD!C792)</f>
        <v/>
      </c>
      <c r="C798" s="3" t="str">
        <f>IF(BD!D792="","",BD!D792)</f>
        <v/>
      </c>
      <c r="D798" s="3" t="str">
        <f>IF(BD!E792="","",BD!E792)</f>
        <v/>
      </c>
      <c r="E798" s="25"/>
      <c r="F798" s="25"/>
      <c r="G798" s="2" t="str">
        <f>IF(BD!F792="","",BD!F792)</f>
        <v/>
      </c>
      <c r="H798" s="2" t="str">
        <f>IF(BD!L792="","",BD!L792)</f>
        <v/>
      </c>
      <c r="I798" s="2" t="str">
        <f>IF(BD!K792="","",BD!K792)</f>
        <v/>
      </c>
    </row>
    <row r="799" spans="1:9" x14ac:dyDescent="0.35">
      <c r="A799" s="4" t="str">
        <f>IF(BD!B793="","",BD!B793)</f>
        <v/>
      </c>
      <c r="B799" s="3" t="str">
        <f>IF(BD!C793="","",BD!C793)</f>
        <v/>
      </c>
      <c r="C799" s="3" t="str">
        <f>IF(BD!D793="","",BD!D793)</f>
        <v/>
      </c>
      <c r="D799" s="3" t="str">
        <f>IF(BD!E793="","",BD!E793)</f>
        <v/>
      </c>
      <c r="E799" s="25"/>
      <c r="F799" s="25"/>
      <c r="G799" s="2" t="str">
        <f>IF(BD!F793="","",BD!F793)</f>
        <v/>
      </c>
      <c r="H799" s="2" t="str">
        <f>IF(BD!L793="","",BD!L793)</f>
        <v/>
      </c>
      <c r="I799" s="2" t="str">
        <f>IF(BD!K793="","",BD!K793)</f>
        <v/>
      </c>
    </row>
    <row r="800" spans="1:9" x14ac:dyDescent="0.35">
      <c r="A800" s="4" t="str">
        <f>IF(BD!B794="","",BD!B794)</f>
        <v/>
      </c>
      <c r="B800" s="3" t="str">
        <f>IF(BD!C794="","",BD!C794)</f>
        <v/>
      </c>
      <c r="C800" s="3" t="str">
        <f>IF(BD!D794="","",BD!D794)</f>
        <v/>
      </c>
      <c r="D800" s="3" t="str">
        <f>IF(BD!E794="","",BD!E794)</f>
        <v/>
      </c>
      <c r="E800" s="25"/>
      <c r="F800" s="25"/>
      <c r="G800" s="2" t="str">
        <f>IF(BD!F794="","",BD!F794)</f>
        <v/>
      </c>
      <c r="H800" s="2" t="str">
        <f>IF(BD!L794="","",BD!L794)</f>
        <v/>
      </c>
      <c r="I800" s="2" t="str">
        <f>IF(BD!K794="","",BD!K794)</f>
        <v/>
      </c>
    </row>
    <row r="801" spans="1:9" x14ac:dyDescent="0.35">
      <c r="A801" s="4" t="str">
        <f>IF(BD!B795="","",BD!B795)</f>
        <v/>
      </c>
      <c r="B801" s="3" t="str">
        <f>IF(BD!C795="","",BD!C795)</f>
        <v/>
      </c>
      <c r="C801" s="3" t="str">
        <f>IF(BD!D795="","",BD!D795)</f>
        <v/>
      </c>
      <c r="D801" s="3" t="str">
        <f>IF(BD!E795="","",BD!E795)</f>
        <v/>
      </c>
      <c r="E801" s="25"/>
      <c r="F801" s="25"/>
      <c r="G801" s="2" t="str">
        <f>IF(BD!F795="","",BD!F795)</f>
        <v/>
      </c>
      <c r="H801" s="2" t="str">
        <f>IF(BD!L795="","",BD!L795)</f>
        <v/>
      </c>
      <c r="I801" s="2" t="str">
        <f>IF(BD!K795="","",BD!K795)</f>
        <v/>
      </c>
    </row>
    <row r="802" spans="1:9" x14ac:dyDescent="0.35">
      <c r="A802" s="4" t="str">
        <f>IF(BD!B796="","",BD!B796)</f>
        <v/>
      </c>
      <c r="B802" s="3" t="str">
        <f>IF(BD!C796="","",BD!C796)</f>
        <v/>
      </c>
      <c r="C802" s="3" t="str">
        <f>IF(BD!D796="","",BD!D796)</f>
        <v/>
      </c>
      <c r="D802" s="3" t="str">
        <f>IF(BD!E796="","",BD!E796)</f>
        <v/>
      </c>
      <c r="E802" s="25"/>
      <c r="F802" s="25"/>
      <c r="G802" s="2" t="str">
        <f>IF(BD!F796="","",BD!F796)</f>
        <v/>
      </c>
      <c r="H802" s="2" t="str">
        <f>IF(BD!L796="","",BD!L796)</f>
        <v/>
      </c>
      <c r="I802" s="2" t="str">
        <f>IF(BD!K796="","",BD!K796)</f>
        <v/>
      </c>
    </row>
    <row r="803" spans="1:9" x14ac:dyDescent="0.35">
      <c r="A803" s="4" t="str">
        <f>IF(BD!B797="","",BD!B797)</f>
        <v/>
      </c>
      <c r="B803" s="3" t="str">
        <f>IF(BD!C797="","",BD!C797)</f>
        <v/>
      </c>
      <c r="C803" s="3" t="str">
        <f>IF(BD!D797="","",BD!D797)</f>
        <v/>
      </c>
      <c r="D803" s="3" t="str">
        <f>IF(BD!E797="","",BD!E797)</f>
        <v/>
      </c>
      <c r="E803" s="25"/>
      <c r="F803" s="25"/>
      <c r="G803" s="2" t="str">
        <f>IF(BD!F797="","",BD!F797)</f>
        <v/>
      </c>
      <c r="H803" s="2" t="str">
        <f>IF(BD!L797="","",BD!L797)</f>
        <v/>
      </c>
      <c r="I803" s="2" t="str">
        <f>IF(BD!K797="","",BD!K797)</f>
        <v/>
      </c>
    </row>
    <row r="804" spans="1:9" x14ac:dyDescent="0.35">
      <c r="A804" s="4" t="str">
        <f>IF(BD!B798="","",BD!B798)</f>
        <v/>
      </c>
      <c r="B804" s="3" t="str">
        <f>IF(BD!C798="","",BD!C798)</f>
        <v/>
      </c>
      <c r="C804" s="3" t="str">
        <f>IF(BD!D798="","",BD!D798)</f>
        <v/>
      </c>
      <c r="D804" s="3" t="str">
        <f>IF(BD!E798="","",BD!E798)</f>
        <v/>
      </c>
      <c r="E804" s="25"/>
      <c r="F804" s="25"/>
      <c r="G804" s="2" t="str">
        <f>IF(BD!F798="","",BD!F798)</f>
        <v/>
      </c>
      <c r="H804" s="2" t="str">
        <f>IF(BD!L798="","",BD!L798)</f>
        <v/>
      </c>
      <c r="I804" s="2" t="str">
        <f>IF(BD!K798="","",BD!K798)</f>
        <v/>
      </c>
    </row>
    <row r="805" spans="1:9" x14ac:dyDescent="0.35">
      <c r="A805" s="4" t="str">
        <f>IF(BD!B799="","",BD!B799)</f>
        <v/>
      </c>
      <c r="B805" s="3" t="str">
        <f>IF(BD!C799="","",BD!C799)</f>
        <v/>
      </c>
      <c r="C805" s="3" t="str">
        <f>IF(BD!D799="","",BD!D799)</f>
        <v/>
      </c>
      <c r="D805" s="3" t="str">
        <f>IF(BD!E799="","",BD!E799)</f>
        <v/>
      </c>
      <c r="E805" s="25"/>
      <c r="F805" s="25"/>
      <c r="G805" s="2" t="str">
        <f>IF(BD!F799="","",BD!F799)</f>
        <v/>
      </c>
      <c r="H805" s="2" t="str">
        <f>IF(BD!L799="","",BD!L799)</f>
        <v/>
      </c>
      <c r="I805" s="2" t="str">
        <f>IF(BD!K799="","",BD!K799)</f>
        <v/>
      </c>
    </row>
    <row r="806" spans="1:9" x14ac:dyDescent="0.35">
      <c r="A806" s="4" t="str">
        <f>IF(BD!B800="","",BD!B800)</f>
        <v/>
      </c>
      <c r="B806" s="3" t="str">
        <f>IF(BD!C800="","",BD!C800)</f>
        <v/>
      </c>
      <c r="C806" s="3" t="str">
        <f>IF(BD!D800="","",BD!D800)</f>
        <v/>
      </c>
      <c r="D806" s="3" t="str">
        <f>IF(BD!E800="","",BD!E800)</f>
        <v/>
      </c>
      <c r="E806" s="25"/>
      <c r="F806" s="25"/>
      <c r="G806" s="2" t="str">
        <f>IF(BD!F800="","",BD!F800)</f>
        <v/>
      </c>
      <c r="H806" s="2" t="str">
        <f>IF(BD!L800="","",BD!L800)</f>
        <v/>
      </c>
      <c r="I806" s="2" t="str">
        <f>IF(BD!K800="","",BD!K800)</f>
        <v/>
      </c>
    </row>
    <row r="807" spans="1:9" x14ac:dyDescent="0.35">
      <c r="A807" s="4" t="str">
        <f>IF(BD!B801="","",BD!B801)</f>
        <v/>
      </c>
      <c r="B807" s="3" t="str">
        <f>IF(BD!C801="","",BD!C801)</f>
        <v/>
      </c>
      <c r="C807" s="3" t="str">
        <f>IF(BD!D801="","",BD!D801)</f>
        <v/>
      </c>
      <c r="D807" s="3" t="str">
        <f>IF(BD!E801="","",BD!E801)</f>
        <v/>
      </c>
      <c r="E807" s="25"/>
      <c r="F807" s="25"/>
      <c r="G807" s="2" t="str">
        <f>IF(BD!F801="","",BD!F801)</f>
        <v/>
      </c>
      <c r="H807" s="2" t="str">
        <f>IF(BD!L801="","",BD!L801)</f>
        <v/>
      </c>
      <c r="I807" s="2" t="str">
        <f>IF(BD!K801="","",BD!K801)</f>
        <v/>
      </c>
    </row>
    <row r="808" spans="1:9" x14ac:dyDescent="0.35">
      <c r="A808" s="4" t="str">
        <f>IF(BD!B802="","",BD!B802)</f>
        <v/>
      </c>
      <c r="B808" s="3" t="str">
        <f>IF(BD!C802="","",BD!C802)</f>
        <v/>
      </c>
      <c r="C808" s="3" t="str">
        <f>IF(BD!D802="","",BD!D802)</f>
        <v/>
      </c>
      <c r="D808" s="3" t="str">
        <f>IF(BD!E802="","",BD!E802)</f>
        <v/>
      </c>
      <c r="E808" s="25"/>
      <c r="F808" s="25"/>
      <c r="G808" s="2" t="str">
        <f>IF(BD!F802="","",BD!F802)</f>
        <v/>
      </c>
      <c r="H808" s="2" t="str">
        <f>IF(BD!L802="","",BD!L802)</f>
        <v/>
      </c>
      <c r="I808" s="2" t="str">
        <f>IF(BD!K802="","",BD!K802)</f>
        <v/>
      </c>
    </row>
    <row r="809" spans="1:9" x14ac:dyDescent="0.35">
      <c r="A809" s="4" t="str">
        <f>IF(BD!B803="","",BD!B803)</f>
        <v/>
      </c>
      <c r="B809" s="3" t="str">
        <f>IF(BD!C803="","",BD!C803)</f>
        <v/>
      </c>
      <c r="C809" s="3" t="str">
        <f>IF(BD!D803="","",BD!D803)</f>
        <v/>
      </c>
      <c r="D809" s="3" t="str">
        <f>IF(BD!E803="","",BD!E803)</f>
        <v/>
      </c>
      <c r="E809" s="25"/>
      <c r="F809" s="25"/>
      <c r="G809" s="2" t="str">
        <f>IF(BD!F803="","",BD!F803)</f>
        <v/>
      </c>
      <c r="H809" s="2" t="str">
        <f>IF(BD!L803="","",BD!L803)</f>
        <v/>
      </c>
      <c r="I809" s="2" t="str">
        <f>IF(BD!K803="","",BD!K803)</f>
        <v/>
      </c>
    </row>
    <row r="810" spans="1:9" x14ac:dyDescent="0.35">
      <c r="A810" s="4" t="str">
        <f>IF(BD!B804="","",BD!B804)</f>
        <v/>
      </c>
      <c r="B810" s="3" t="str">
        <f>IF(BD!C804="","",BD!C804)</f>
        <v/>
      </c>
      <c r="C810" s="3" t="str">
        <f>IF(BD!D804="","",BD!D804)</f>
        <v/>
      </c>
      <c r="D810" s="3" t="str">
        <f>IF(BD!E804="","",BD!E804)</f>
        <v/>
      </c>
      <c r="E810" s="25"/>
      <c r="F810" s="25"/>
      <c r="G810" s="2" t="str">
        <f>IF(BD!F804="","",BD!F804)</f>
        <v/>
      </c>
      <c r="H810" s="2" t="str">
        <f>IF(BD!L804="","",BD!L804)</f>
        <v/>
      </c>
      <c r="I810" s="2" t="str">
        <f>IF(BD!K804="","",BD!K804)</f>
        <v/>
      </c>
    </row>
    <row r="811" spans="1:9" x14ac:dyDescent="0.35">
      <c r="A811" s="4" t="str">
        <f>IF(BD!B805="","",BD!B805)</f>
        <v/>
      </c>
      <c r="B811" s="3" t="str">
        <f>IF(BD!C805="","",BD!C805)</f>
        <v/>
      </c>
      <c r="C811" s="3" t="str">
        <f>IF(BD!D805="","",BD!D805)</f>
        <v/>
      </c>
      <c r="D811" s="3" t="str">
        <f>IF(BD!E805="","",BD!E805)</f>
        <v/>
      </c>
      <c r="E811" s="25"/>
      <c r="F811" s="25"/>
      <c r="G811" s="2" t="str">
        <f>IF(BD!F805="","",BD!F805)</f>
        <v/>
      </c>
      <c r="H811" s="2" t="str">
        <f>IF(BD!L805="","",BD!L805)</f>
        <v/>
      </c>
      <c r="I811" s="2" t="str">
        <f>IF(BD!K805="","",BD!K805)</f>
        <v/>
      </c>
    </row>
    <row r="812" spans="1:9" x14ac:dyDescent="0.35">
      <c r="A812" s="4" t="str">
        <f>IF(BD!B806="","",BD!B806)</f>
        <v/>
      </c>
      <c r="B812" s="3" t="str">
        <f>IF(BD!C806="","",BD!C806)</f>
        <v/>
      </c>
      <c r="C812" s="3" t="str">
        <f>IF(BD!D806="","",BD!D806)</f>
        <v/>
      </c>
      <c r="D812" s="3" t="str">
        <f>IF(BD!E806="","",BD!E806)</f>
        <v/>
      </c>
      <c r="E812" s="25"/>
      <c r="F812" s="25"/>
      <c r="G812" s="2" t="str">
        <f>IF(BD!F806="","",BD!F806)</f>
        <v/>
      </c>
      <c r="H812" s="2" t="str">
        <f>IF(BD!L806="","",BD!L806)</f>
        <v/>
      </c>
      <c r="I812" s="2" t="str">
        <f>IF(BD!K806="","",BD!K806)</f>
        <v/>
      </c>
    </row>
    <row r="813" spans="1:9" x14ac:dyDescent="0.35">
      <c r="A813" s="4" t="str">
        <f>IF(BD!B807="","",BD!B807)</f>
        <v/>
      </c>
      <c r="B813" s="3" t="str">
        <f>IF(BD!C807="","",BD!C807)</f>
        <v/>
      </c>
      <c r="C813" s="3" t="str">
        <f>IF(BD!D807="","",BD!D807)</f>
        <v/>
      </c>
      <c r="D813" s="3" t="str">
        <f>IF(BD!E807="","",BD!E807)</f>
        <v/>
      </c>
      <c r="E813" s="25"/>
      <c r="F813" s="25"/>
      <c r="G813" s="2" t="str">
        <f>IF(BD!F807="","",BD!F807)</f>
        <v/>
      </c>
      <c r="H813" s="2" t="str">
        <f>IF(BD!L807="","",BD!L807)</f>
        <v/>
      </c>
      <c r="I813" s="2" t="str">
        <f>IF(BD!K807="","",BD!K807)</f>
        <v/>
      </c>
    </row>
    <row r="814" spans="1:9" x14ac:dyDescent="0.35">
      <c r="A814" s="4" t="str">
        <f>IF(BD!B808="","",BD!B808)</f>
        <v/>
      </c>
      <c r="B814" s="3" t="str">
        <f>IF(BD!C808="","",BD!C808)</f>
        <v/>
      </c>
      <c r="C814" s="3" t="str">
        <f>IF(BD!D808="","",BD!D808)</f>
        <v/>
      </c>
      <c r="D814" s="3" t="str">
        <f>IF(BD!E808="","",BD!E808)</f>
        <v/>
      </c>
      <c r="E814" s="25"/>
      <c r="F814" s="25"/>
      <c r="G814" s="2" t="str">
        <f>IF(BD!F808="","",BD!F808)</f>
        <v/>
      </c>
      <c r="H814" s="2" t="str">
        <f>IF(BD!L808="","",BD!L808)</f>
        <v/>
      </c>
      <c r="I814" s="2" t="str">
        <f>IF(BD!K808="","",BD!K808)</f>
        <v/>
      </c>
    </row>
    <row r="815" spans="1:9" x14ac:dyDescent="0.35">
      <c r="A815" s="4" t="str">
        <f>IF(BD!B809="","",BD!B809)</f>
        <v/>
      </c>
      <c r="B815" s="3" t="str">
        <f>IF(BD!C809="","",BD!C809)</f>
        <v/>
      </c>
      <c r="C815" s="3" t="str">
        <f>IF(BD!D809="","",BD!D809)</f>
        <v/>
      </c>
      <c r="D815" s="3" t="str">
        <f>IF(BD!E809="","",BD!E809)</f>
        <v/>
      </c>
      <c r="E815" s="25"/>
      <c r="F815" s="25"/>
      <c r="G815" s="2" t="str">
        <f>IF(BD!F809="","",BD!F809)</f>
        <v/>
      </c>
      <c r="H815" s="2" t="str">
        <f>IF(BD!L809="","",BD!L809)</f>
        <v/>
      </c>
      <c r="I815" s="2" t="str">
        <f>IF(BD!K809="","",BD!K809)</f>
        <v/>
      </c>
    </row>
    <row r="816" spans="1:9" x14ac:dyDescent="0.35">
      <c r="A816" s="4" t="str">
        <f>IF(BD!B810="","",BD!B810)</f>
        <v/>
      </c>
      <c r="B816" s="3" t="str">
        <f>IF(BD!C810="","",BD!C810)</f>
        <v/>
      </c>
      <c r="C816" s="3" t="str">
        <f>IF(BD!D810="","",BD!D810)</f>
        <v/>
      </c>
      <c r="D816" s="3" t="str">
        <f>IF(BD!E810="","",BD!E810)</f>
        <v/>
      </c>
      <c r="E816" s="25"/>
      <c r="F816" s="25"/>
      <c r="G816" s="2" t="str">
        <f>IF(BD!F810="","",BD!F810)</f>
        <v/>
      </c>
      <c r="H816" s="2" t="str">
        <f>IF(BD!L810="","",BD!L810)</f>
        <v/>
      </c>
      <c r="I816" s="2" t="str">
        <f>IF(BD!K810="","",BD!K810)</f>
        <v/>
      </c>
    </row>
    <row r="817" spans="1:9" x14ac:dyDescent="0.35">
      <c r="A817" s="4" t="str">
        <f>IF(BD!B811="","",BD!B811)</f>
        <v/>
      </c>
      <c r="B817" s="3" t="str">
        <f>IF(BD!C811="","",BD!C811)</f>
        <v/>
      </c>
      <c r="C817" s="3" t="str">
        <f>IF(BD!D811="","",BD!D811)</f>
        <v/>
      </c>
      <c r="D817" s="3" t="str">
        <f>IF(BD!E811="","",BD!E811)</f>
        <v/>
      </c>
      <c r="E817" s="25"/>
      <c r="F817" s="25"/>
      <c r="G817" s="2" t="str">
        <f>IF(BD!F811="","",BD!F811)</f>
        <v/>
      </c>
      <c r="H817" s="2" t="str">
        <f>IF(BD!L811="","",BD!L811)</f>
        <v/>
      </c>
      <c r="I817" s="2" t="str">
        <f>IF(BD!K811="","",BD!K811)</f>
        <v/>
      </c>
    </row>
    <row r="818" spans="1:9" x14ac:dyDescent="0.35">
      <c r="A818" s="4" t="str">
        <f>IF(BD!B812="","",BD!B812)</f>
        <v/>
      </c>
      <c r="B818" s="3" t="str">
        <f>IF(BD!C812="","",BD!C812)</f>
        <v/>
      </c>
      <c r="C818" s="3" t="str">
        <f>IF(BD!D812="","",BD!D812)</f>
        <v/>
      </c>
      <c r="D818" s="3" t="str">
        <f>IF(BD!E812="","",BD!E812)</f>
        <v/>
      </c>
      <c r="E818" s="25"/>
      <c r="F818" s="25"/>
      <c r="G818" s="2" t="str">
        <f>IF(BD!F812="","",BD!F812)</f>
        <v/>
      </c>
      <c r="H818" s="2" t="str">
        <f>IF(BD!L812="","",BD!L812)</f>
        <v/>
      </c>
      <c r="I818" s="2" t="str">
        <f>IF(BD!K812="","",BD!K812)</f>
        <v/>
      </c>
    </row>
    <row r="819" spans="1:9" x14ac:dyDescent="0.35">
      <c r="A819" s="4" t="str">
        <f>IF(BD!B813="","",BD!B813)</f>
        <v/>
      </c>
      <c r="B819" s="3" t="str">
        <f>IF(BD!C813="","",BD!C813)</f>
        <v/>
      </c>
      <c r="C819" s="3" t="str">
        <f>IF(BD!D813="","",BD!D813)</f>
        <v/>
      </c>
      <c r="D819" s="3" t="str">
        <f>IF(BD!E813="","",BD!E813)</f>
        <v/>
      </c>
      <c r="E819" s="25"/>
      <c r="F819" s="25"/>
      <c r="G819" s="2" t="str">
        <f>IF(BD!F813="","",BD!F813)</f>
        <v/>
      </c>
      <c r="H819" s="2" t="str">
        <f>IF(BD!L813="","",BD!L813)</f>
        <v/>
      </c>
      <c r="I819" s="2" t="str">
        <f>IF(BD!K813="","",BD!K813)</f>
        <v/>
      </c>
    </row>
    <row r="820" spans="1:9" x14ac:dyDescent="0.35">
      <c r="A820" s="4" t="str">
        <f>IF(BD!B814="","",BD!B814)</f>
        <v/>
      </c>
      <c r="B820" s="3" t="str">
        <f>IF(BD!C814="","",BD!C814)</f>
        <v/>
      </c>
      <c r="C820" s="3" t="str">
        <f>IF(BD!D814="","",BD!D814)</f>
        <v/>
      </c>
      <c r="D820" s="3" t="str">
        <f>IF(BD!E814="","",BD!E814)</f>
        <v/>
      </c>
      <c r="E820" s="25"/>
      <c r="F820" s="25"/>
      <c r="G820" s="2" t="str">
        <f>IF(BD!F814="","",BD!F814)</f>
        <v/>
      </c>
      <c r="H820" s="2" t="str">
        <f>IF(BD!L814="","",BD!L814)</f>
        <v/>
      </c>
      <c r="I820" s="2" t="str">
        <f>IF(BD!K814="","",BD!K814)</f>
        <v/>
      </c>
    </row>
    <row r="821" spans="1:9" x14ac:dyDescent="0.35">
      <c r="A821" s="4" t="str">
        <f>IF(BD!B815="","",BD!B815)</f>
        <v/>
      </c>
      <c r="B821" s="3" t="str">
        <f>IF(BD!C815="","",BD!C815)</f>
        <v/>
      </c>
      <c r="C821" s="3" t="str">
        <f>IF(BD!D815="","",BD!D815)</f>
        <v/>
      </c>
      <c r="D821" s="3" t="str">
        <f>IF(BD!E815="","",BD!E815)</f>
        <v/>
      </c>
      <c r="E821" s="25"/>
      <c r="F821" s="25"/>
      <c r="G821" s="2" t="str">
        <f>IF(BD!F815="","",BD!F815)</f>
        <v/>
      </c>
      <c r="H821" s="2" t="str">
        <f>IF(BD!L815="","",BD!L815)</f>
        <v/>
      </c>
      <c r="I821" s="2" t="str">
        <f>IF(BD!K815="","",BD!K815)</f>
        <v/>
      </c>
    </row>
    <row r="822" spans="1:9" x14ac:dyDescent="0.35">
      <c r="A822" s="4" t="str">
        <f>IF(BD!B816="","",BD!B816)</f>
        <v/>
      </c>
      <c r="B822" s="3" t="str">
        <f>IF(BD!C816="","",BD!C816)</f>
        <v/>
      </c>
      <c r="C822" s="3" t="str">
        <f>IF(BD!D816="","",BD!D816)</f>
        <v/>
      </c>
      <c r="D822" s="3" t="str">
        <f>IF(BD!E816="","",BD!E816)</f>
        <v/>
      </c>
      <c r="E822" s="25"/>
      <c r="F822" s="25"/>
      <c r="G822" s="2" t="str">
        <f>IF(BD!F816="","",BD!F816)</f>
        <v/>
      </c>
      <c r="H822" s="2" t="str">
        <f>IF(BD!L816="","",BD!L816)</f>
        <v/>
      </c>
      <c r="I822" s="2" t="str">
        <f>IF(BD!K816="","",BD!K816)</f>
        <v/>
      </c>
    </row>
    <row r="823" spans="1:9" x14ac:dyDescent="0.35">
      <c r="A823" s="4" t="str">
        <f>IF(BD!B817="","",BD!B817)</f>
        <v/>
      </c>
      <c r="B823" s="3" t="str">
        <f>IF(BD!C817="","",BD!C817)</f>
        <v/>
      </c>
      <c r="C823" s="3" t="str">
        <f>IF(BD!D817="","",BD!D817)</f>
        <v/>
      </c>
      <c r="D823" s="3" t="str">
        <f>IF(BD!E817="","",BD!E817)</f>
        <v/>
      </c>
      <c r="E823" s="25"/>
      <c r="F823" s="25"/>
      <c r="G823" s="2" t="str">
        <f>IF(BD!F817="","",BD!F817)</f>
        <v/>
      </c>
      <c r="H823" s="2" t="str">
        <f>IF(BD!L817="","",BD!L817)</f>
        <v/>
      </c>
      <c r="I823" s="2" t="str">
        <f>IF(BD!K817="","",BD!K817)</f>
        <v/>
      </c>
    </row>
    <row r="824" spans="1:9" x14ac:dyDescent="0.35">
      <c r="A824" s="4" t="str">
        <f>IF(BD!B818="","",BD!B818)</f>
        <v/>
      </c>
      <c r="B824" s="3" t="str">
        <f>IF(BD!C818="","",BD!C818)</f>
        <v/>
      </c>
      <c r="C824" s="3" t="str">
        <f>IF(BD!D818="","",BD!D818)</f>
        <v/>
      </c>
      <c r="D824" s="3" t="str">
        <f>IF(BD!E818="","",BD!E818)</f>
        <v/>
      </c>
      <c r="E824" s="25"/>
      <c r="F824" s="25"/>
      <c r="G824" s="2" t="str">
        <f>IF(BD!F818="","",BD!F818)</f>
        <v/>
      </c>
      <c r="H824" s="2" t="str">
        <f>IF(BD!L818="","",BD!L818)</f>
        <v/>
      </c>
      <c r="I824" s="2" t="str">
        <f>IF(BD!K818="","",BD!K818)</f>
        <v/>
      </c>
    </row>
    <row r="825" spans="1:9" x14ac:dyDescent="0.35">
      <c r="A825" s="4" t="str">
        <f>IF(BD!B819="","",BD!B819)</f>
        <v/>
      </c>
      <c r="B825" s="3" t="str">
        <f>IF(BD!C819="","",BD!C819)</f>
        <v/>
      </c>
      <c r="C825" s="3" t="str">
        <f>IF(BD!D819="","",BD!D819)</f>
        <v/>
      </c>
      <c r="D825" s="3" t="str">
        <f>IF(BD!E819="","",BD!E819)</f>
        <v/>
      </c>
      <c r="E825" s="25"/>
      <c r="F825" s="25"/>
      <c r="G825" s="2" t="str">
        <f>IF(BD!F819="","",BD!F819)</f>
        <v/>
      </c>
      <c r="H825" s="2" t="str">
        <f>IF(BD!L819="","",BD!L819)</f>
        <v/>
      </c>
      <c r="I825" s="2" t="str">
        <f>IF(BD!K819="","",BD!K819)</f>
        <v/>
      </c>
    </row>
    <row r="826" spans="1:9" x14ac:dyDescent="0.35">
      <c r="A826" s="4" t="str">
        <f>IF(BD!B820="","",BD!B820)</f>
        <v/>
      </c>
      <c r="B826" s="3" t="str">
        <f>IF(BD!C820="","",BD!C820)</f>
        <v/>
      </c>
      <c r="C826" s="3" t="str">
        <f>IF(BD!D820="","",BD!D820)</f>
        <v/>
      </c>
      <c r="D826" s="3" t="str">
        <f>IF(BD!E820="","",BD!E820)</f>
        <v/>
      </c>
      <c r="E826" s="25"/>
      <c r="F826" s="25"/>
      <c r="G826" s="2" t="str">
        <f>IF(BD!F820="","",BD!F820)</f>
        <v/>
      </c>
      <c r="H826" s="2" t="str">
        <f>IF(BD!L820="","",BD!L820)</f>
        <v/>
      </c>
      <c r="I826" s="2" t="str">
        <f>IF(BD!K820="","",BD!K820)</f>
        <v/>
      </c>
    </row>
    <row r="827" spans="1:9" x14ac:dyDescent="0.35">
      <c r="A827" s="4" t="str">
        <f>IF(BD!B821="","",BD!B821)</f>
        <v/>
      </c>
      <c r="B827" s="3" t="str">
        <f>IF(BD!C821="","",BD!C821)</f>
        <v/>
      </c>
      <c r="C827" s="3" t="str">
        <f>IF(BD!D821="","",BD!D821)</f>
        <v/>
      </c>
      <c r="D827" s="3" t="str">
        <f>IF(BD!E821="","",BD!E821)</f>
        <v/>
      </c>
      <c r="E827" s="25"/>
      <c r="F827" s="25"/>
      <c r="G827" s="2" t="str">
        <f>IF(BD!F821="","",BD!F821)</f>
        <v/>
      </c>
      <c r="H827" s="2" t="str">
        <f>IF(BD!L821="","",BD!L821)</f>
        <v/>
      </c>
      <c r="I827" s="2" t="str">
        <f>IF(BD!K821="","",BD!K821)</f>
        <v/>
      </c>
    </row>
    <row r="828" spans="1:9" x14ac:dyDescent="0.35">
      <c r="A828" s="4" t="str">
        <f>IF(BD!B822="","",BD!B822)</f>
        <v/>
      </c>
      <c r="B828" s="3" t="str">
        <f>IF(BD!C822="","",BD!C822)</f>
        <v/>
      </c>
      <c r="C828" s="3" t="str">
        <f>IF(BD!D822="","",BD!D822)</f>
        <v/>
      </c>
      <c r="D828" s="3" t="str">
        <f>IF(BD!E822="","",BD!E822)</f>
        <v/>
      </c>
      <c r="E828" s="25"/>
      <c r="F828" s="25"/>
      <c r="G828" s="2" t="str">
        <f>IF(BD!F822="","",BD!F822)</f>
        <v/>
      </c>
      <c r="H828" s="2" t="str">
        <f>IF(BD!L822="","",BD!L822)</f>
        <v/>
      </c>
      <c r="I828" s="2" t="str">
        <f>IF(BD!K822="","",BD!K822)</f>
        <v/>
      </c>
    </row>
    <row r="829" spans="1:9" x14ac:dyDescent="0.35">
      <c r="A829" s="4" t="str">
        <f>IF(BD!B823="","",BD!B823)</f>
        <v/>
      </c>
      <c r="B829" s="3" t="str">
        <f>IF(BD!C823="","",BD!C823)</f>
        <v/>
      </c>
      <c r="C829" s="3" t="str">
        <f>IF(BD!D823="","",BD!D823)</f>
        <v/>
      </c>
      <c r="D829" s="3" t="str">
        <f>IF(BD!E823="","",BD!E823)</f>
        <v/>
      </c>
      <c r="E829" s="25"/>
      <c r="F829" s="25"/>
      <c r="G829" s="2" t="str">
        <f>IF(BD!F823="","",BD!F823)</f>
        <v/>
      </c>
      <c r="H829" s="2" t="str">
        <f>IF(BD!L823="","",BD!L823)</f>
        <v/>
      </c>
      <c r="I829" s="2" t="str">
        <f>IF(BD!K823="","",BD!K823)</f>
        <v/>
      </c>
    </row>
    <row r="830" spans="1:9" x14ac:dyDescent="0.35">
      <c r="A830" s="4" t="str">
        <f>IF(BD!B824="","",BD!B824)</f>
        <v/>
      </c>
      <c r="B830" s="3" t="str">
        <f>IF(BD!C824="","",BD!C824)</f>
        <v/>
      </c>
      <c r="C830" s="3" t="str">
        <f>IF(BD!D824="","",BD!D824)</f>
        <v/>
      </c>
      <c r="D830" s="3" t="str">
        <f>IF(BD!E824="","",BD!E824)</f>
        <v/>
      </c>
      <c r="E830" s="25"/>
      <c r="F830" s="25"/>
      <c r="G830" s="2" t="str">
        <f>IF(BD!F824="","",BD!F824)</f>
        <v/>
      </c>
      <c r="H830" s="2" t="str">
        <f>IF(BD!L824="","",BD!L824)</f>
        <v/>
      </c>
      <c r="I830" s="2" t="str">
        <f>IF(BD!K824="","",BD!K824)</f>
        <v/>
      </c>
    </row>
    <row r="831" spans="1:9" x14ac:dyDescent="0.35">
      <c r="A831" s="4" t="str">
        <f>IF(BD!B825="","",BD!B825)</f>
        <v/>
      </c>
      <c r="B831" s="3" t="str">
        <f>IF(BD!C825="","",BD!C825)</f>
        <v/>
      </c>
      <c r="C831" s="3" t="str">
        <f>IF(BD!D825="","",BD!D825)</f>
        <v/>
      </c>
      <c r="D831" s="3" t="str">
        <f>IF(BD!E825="","",BD!E825)</f>
        <v/>
      </c>
      <c r="E831" s="25"/>
      <c r="F831" s="25"/>
      <c r="G831" s="2" t="str">
        <f>IF(BD!F825="","",BD!F825)</f>
        <v/>
      </c>
      <c r="H831" s="2" t="str">
        <f>IF(BD!L825="","",BD!L825)</f>
        <v/>
      </c>
      <c r="I831" s="2" t="str">
        <f>IF(BD!K825="","",BD!K825)</f>
        <v/>
      </c>
    </row>
    <row r="832" spans="1:9" x14ac:dyDescent="0.35">
      <c r="A832" s="4" t="str">
        <f>IF(BD!B826="","",BD!B826)</f>
        <v/>
      </c>
      <c r="B832" s="3" t="str">
        <f>IF(BD!C826="","",BD!C826)</f>
        <v/>
      </c>
      <c r="C832" s="3" t="str">
        <f>IF(BD!D826="","",BD!D826)</f>
        <v/>
      </c>
      <c r="D832" s="3" t="str">
        <f>IF(BD!E826="","",BD!E826)</f>
        <v/>
      </c>
      <c r="E832" s="25"/>
      <c r="F832" s="25"/>
      <c r="G832" s="2" t="str">
        <f>IF(BD!F826="","",BD!F826)</f>
        <v/>
      </c>
      <c r="H832" s="2" t="str">
        <f>IF(BD!L826="","",BD!L826)</f>
        <v/>
      </c>
      <c r="I832" s="2" t="str">
        <f>IF(BD!K826="","",BD!K826)</f>
        <v/>
      </c>
    </row>
    <row r="833" spans="1:9" x14ac:dyDescent="0.35">
      <c r="A833" s="4" t="str">
        <f>IF(BD!B827="","",BD!B827)</f>
        <v/>
      </c>
      <c r="B833" s="3" t="str">
        <f>IF(BD!C827="","",BD!C827)</f>
        <v/>
      </c>
      <c r="C833" s="3" t="str">
        <f>IF(BD!D827="","",BD!D827)</f>
        <v/>
      </c>
      <c r="D833" s="3" t="str">
        <f>IF(BD!E827="","",BD!E827)</f>
        <v/>
      </c>
      <c r="E833" s="25"/>
      <c r="F833" s="25"/>
      <c r="G833" s="2" t="str">
        <f>IF(BD!F827="","",BD!F827)</f>
        <v/>
      </c>
      <c r="H833" s="2" t="str">
        <f>IF(BD!L827="","",BD!L827)</f>
        <v/>
      </c>
      <c r="I833" s="2" t="str">
        <f>IF(BD!K827="","",BD!K827)</f>
        <v/>
      </c>
    </row>
    <row r="834" spans="1:9" x14ac:dyDescent="0.35">
      <c r="A834" s="4" t="str">
        <f>IF(BD!B828="","",BD!B828)</f>
        <v/>
      </c>
      <c r="B834" s="3" t="str">
        <f>IF(BD!C828="","",BD!C828)</f>
        <v/>
      </c>
      <c r="C834" s="3" t="str">
        <f>IF(BD!D828="","",BD!D828)</f>
        <v/>
      </c>
      <c r="D834" s="3" t="str">
        <f>IF(BD!E828="","",BD!E828)</f>
        <v/>
      </c>
      <c r="E834" s="25"/>
      <c r="F834" s="25"/>
      <c r="G834" s="2" t="str">
        <f>IF(BD!F828="","",BD!F828)</f>
        <v/>
      </c>
      <c r="H834" s="2" t="str">
        <f>IF(BD!L828="","",BD!L828)</f>
        <v/>
      </c>
      <c r="I834" s="2" t="str">
        <f>IF(BD!K828="","",BD!K828)</f>
        <v/>
      </c>
    </row>
    <row r="835" spans="1:9" x14ac:dyDescent="0.35">
      <c r="A835" s="4" t="str">
        <f>IF(BD!B829="","",BD!B829)</f>
        <v/>
      </c>
      <c r="B835" s="3" t="str">
        <f>IF(BD!C829="","",BD!C829)</f>
        <v/>
      </c>
      <c r="C835" s="3" t="str">
        <f>IF(BD!D829="","",BD!D829)</f>
        <v/>
      </c>
      <c r="D835" s="3" t="str">
        <f>IF(BD!E829="","",BD!E829)</f>
        <v/>
      </c>
      <c r="E835" s="25"/>
      <c r="F835" s="25"/>
      <c r="G835" s="2" t="str">
        <f>IF(BD!F829="","",BD!F829)</f>
        <v/>
      </c>
      <c r="H835" s="2" t="str">
        <f>IF(BD!L829="","",BD!L829)</f>
        <v/>
      </c>
      <c r="I835" s="2" t="str">
        <f>IF(BD!K829="","",BD!K829)</f>
        <v/>
      </c>
    </row>
    <row r="836" spans="1:9" x14ac:dyDescent="0.35">
      <c r="A836" s="4" t="str">
        <f>IF(BD!B830="","",BD!B830)</f>
        <v/>
      </c>
      <c r="B836" s="3" t="str">
        <f>IF(BD!C830="","",BD!C830)</f>
        <v/>
      </c>
      <c r="C836" s="3" t="str">
        <f>IF(BD!D830="","",BD!D830)</f>
        <v/>
      </c>
      <c r="D836" s="3" t="str">
        <f>IF(BD!E830="","",BD!E830)</f>
        <v/>
      </c>
      <c r="E836" s="25"/>
      <c r="F836" s="25"/>
      <c r="G836" s="2" t="str">
        <f>IF(BD!F830="","",BD!F830)</f>
        <v/>
      </c>
      <c r="H836" s="2" t="str">
        <f>IF(BD!L830="","",BD!L830)</f>
        <v/>
      </c>
      <c r="I836" s="2" t="str">
        <f>IF(BD!K830="","",BD!K830)</f>
        <v/>
      </c>
    </row>
    <row r="837" spans="1:9" x14ac:dyDescent="0.35">
      <c r="A837" s="4" t="str">
        <f>IF(BD!B831="","",BD!B831)</f>
        <v/>
      </c>
      <c r="B837" s="3" t="str">
        <f>IF(BD!C831="","",BD!C831)</f>
        <v/>
      </c>
      <c r="C837" s="3" t="str">
        <f>IF(BD!D831="","",BD!D831)</f>
        <v/>
      </c>
      <c r="D837" s="3" t="str">
        <f>IF(BD!E831="","",BD!E831)</f>
        <v/>
      </c>
      <c r="E837" s="25"/>
      <c r="F837" s="25"/>
      <c r="G837" s="2" t="str">
        <f>IF(BD!F831="","",BD!F831)</f>
        <v/>
      </c>
      <c r="H837" s="2" t="str">
        <f>IF(BD!L831="","",BD!L831)</f>
        <v/>
      </c>
      <c r="I837" s="2" t="str">
        <f>IF(BD!K831="","",BD!K831)</f>
        <v/>
      </c>
    </row>
    <row r="838" spans="1:9" x14ac:dyDescent="0.35">
      <c r="A838" s="4" t="str">
        <f>IF(BD!B832="","",BD!B832)</f>
        <v/>
      </c>
      <c r="B838" s="3" t="str">
        <f>IF(BD!C832="","",BD!C832)</f>
        <v/>
      </c>
      <c r="C838" s="3" t="str">
        <f>IF(BD!D832="","",BD!D832)</f>
        <v/>
      </c>
      <c r="D838" s="3" t="str">
        <f>IF(BD!E832="","",BD!E832)</f>
        <v/>
      </c>
      <c r="E838" s="25"/>
      <c r="F838" s="25"/>
      <c r="G838" s="2" t="str">
        <f>IF(BD!F832="","",BD!F832)</f>
        <v/>
      </c>
      <c r="H838" s="2" t="str">
        <f>IF(BD!L832="","",BD!L832)</f>
        <v/>
      </c>
      <c r="I838" s="2" t="str">
        <f>IF(BD!K832="","",BD!K832)</f>
        <v/>
      </c>
    </row>
    <row r="839" spans="1:9" x14ac:dyDescent="0.35">
      <c r="A839" s="4" t="str">
        <f>IF(BD!B833="","",BD!B833)</f>
        <v/>
      </c>
      <c r="B839" s="3" t="str">
        <f>IF(BD!C833="","",BD!C833)</f>
        <v/>
      </c>
      <c r="C839" s="3" t="str">
        <f>IF(BD!D833="","",BD!D833)</f>
        <v/>
      </c>
      <c r="D839" s="3" t="str">
        <f>IF(BD!E833="","",BD!E833)</f>
        <v/>
      </c>
      <c r="E839" s="25"/>
      <c r="F839" s="25"/>
      <c r="G839" s="2" t="str">
        <f>IF(BD!F833="","",BD!F833)</f>
        <v/>
      </c>
      <c r="H839" s="2" t="str">
        <f>IF(BD!L833="","",BD!L833)</f>
        <v/>
      </c>
      <c r="I839" s="2" t="str">
        <f>IF(BD!K833="","",BD!K833)</f>
        <v/>
      </c>
    </row>
    <row r="840" spans="1:9" x14ac:dyDescent="0.35">
      <c r="A840" s="4" t="str">
        <f>IF(BD!B834="","",BD!B834)</f>
        <v/>
      </c>
      <c r="B840" s="3" t="str">
        <f>IF(BD!C834="","",BD!C834)</f>
        <v/>
      </c>
      <c r="C840" s="3" t="str">
        <f>IF(BD!D834="","",BD!D834)</f>
        <v/>
      </c>
      <c r="D840" s="3" t="str">
        <f>IF(BD!E834="","",BD!E834)</f>
        <v/>
      </c>
      <c r="E840" s="25"/>
      <c r="F840" s="25"/>
      <c r="G840" s="2" t="str">
        <f>IF(BD!F834="","",BD!F834)</f>
        <v/>
      </c>
      <c r="H840" s="2" t="str">
        <f>IF(BD!L834="","",BD!L834)</f>
        <v/>
      </c>
      <c r="I840" s="2" t="str">
        <f>IF(BD!K834="","",BD!K834)</f>
        <v/>
      </c>
    </row>
    <row r="841" spans="1:9" x14ac:dyDescent="0.35">
      <c r="A841" s="4" t="str">
        <f>IF(BD!B835="","",BD!B835)</f>
        <v/>
      </c>
      <c r="B841" s="3" t="str">
        <f>IF(BD!C835="","",BD!C835)</f>
        <v/>
      </c>
      <c r="C841" s="3" t="str">
        <f>IF(BD!D835="","",BD!D835)</f>
        <v/>
      </c>
      <c r="D841" s="3" t="str">
        <f>IF(BD!E835="","",BD!E835)</f>
        <v/>
      </c>
      <c r="E841" s="25"/>
      <c r="F841" s="25"/>
      <c r="G841" s="2" t="str">
        <f>IF(BD!F835="","",BD!F835)</f>
        <v/>
      </c>
      <c r="H841" s="2" t="str">
        <f>IF(BD!L835="","",BD!L835)</f>
        <v/>
      </c>
      <c r="I841" s="2" t="str">
        <f>IF(BD!K835="","",BD!K835)</f>
        <v/>
      </c>
    </row>
    <row r="842" spans="1:9" x14ac:dyDescent="0.35">
      <c r="A842" s="4" t="str">
        <f>IF(BD!B836="","",BD!B836)</f>
        <v/>
      </c>
      <c r="B842" s="3" t="str">
        <f>IF(BD!C836="","",BD!C836)</f>
        <v/>
      </c>
      <c r="C842" s="3" t="str">
        <f>IF(BD!D836="","",BD!D836)</f>
        <v/>
      </c>
      <c r="D842" s="3" t="str">
        <f>IF(BD!E836="","",BD!E836)</f>
        <v/>
      </c>
      <c r="E842" s="25"/>
      <c r="F842" s="25"/>
      <c r="G842" s="2" t="str">
        <f>IF(BD!F836="","",BD!F836)</f>
        <v/>
      </c>
      <c r="H842" s="2" t="str">
        <f>IF(BD!L836="","",BD!L836)</f>
        <v/>
      </c>
      <c r="I842" s="2" t="str">
        <f>IF(BD!K836="","",BD!K836)</f>
        <v/>
      </c>
    </row>
    <row r="843" spans="1:9" x14ac:dyDescent="0.35">
      <c r="A843" s="4" t="str">
        <f>IF(BD!B837="","",BD!B837)</f>
        <v/>
      </c>
      <c r="B843" s="3" t="str">
        <f>IF(BD!C837="","",BD!C837)</f>
        <v/>
      </c>
      <c r="C843" s="3" t="str">
        <f>IF(BD!D837="","",BD!D837)</f>
        <v/>
      </c>
      <c r="D843" s="3" t="str">
        <f>IF(BD!E837="","",BD!E837)</f>
        <v/>
      </c>
      <c r="E843" s="25"/>
      <c r="F843" s="25"/>
      <c r="G843" s="2" t="str">
        <f>IF(BD!F837="","",BD!F837)</f>
        <v/>
      </c>
      <c r="H843" s="2" t="str">
        <f>IF(BD!L837="","",BD!L837)</f>
        <v/>
      </c>
      <c r="I843" s="2" t="str">
        <f>IF(BD!K837="","",BD!K837)</f>
        <v/>
      </c>
    </row>
    <row r="844" spans="1:9" x14ac:dyDescent="0.35">
      <c r="A844" s="4" t="str">
        <f>IF(BD!B838="","",BD!B838)</f>
        <v/>
      </c>
      <c r="B844" s="3" t="str">
        <f>IF(BD!C838="","",BD!C838)</f>
        <v/>
      </c>
      <c r="C844" s="3" t="str">
        <f>IF(BD!D838="","",BD!D838)</f>
        <v/>
      </c>
      <c r="D844" s="3" t="str">
        <f>IF(BD!E838="","",BD!E838)</f>
        <v/>
      </c>
      <c r="E844" s="25"/>
      <c r="F844" s="25"/>
      <c r="G844" s="2" t="str">
        <f>IF(BD!F838="","",BD!F838)</f>
        <v/>
      </c>
      <c r="H844" s="2" t="str">
        <f>IF(BD!L838="","",BD!L838)</f>
        <v/>
      </c>
      <c r="I844" s="2" t="str">
        <f>IF(BD!K838="","",BD!K838)</f>
        <v/>
      </c>
    </row>
    <row r="845" spans="1:9" x14ac:dyDescent="0.35">
      <c r="A845" s="4" t="str">
        <f>IF(BD!B839="","",BD!B839)</f>
        <v/>
      </c>
      <c r="B845" s="3" t="str">
        <f>IF(BD!C839="","",BD!C839)</f>
        <v/>
      </c>
      <c r="C845" s="3" t="str">
        <f>IF(BD!D839="","",BD!D839)</f>
        <v/>
      </c>
      <c r="D845" s="3" t="str">
        <f>IF(BD!E839="","",BD!E839)</f>
        <v/>
      </c>
      <c r="E845" s="25"/>
      <c r="F845" s="25"/>
      <c r="G845" s="2" t="str">
        <f>IF(BD!F839="","",BD!F839)</f>
        <v/>
      </c>
      <c r="H845" s="2" t="str">
        <f>IF(BD!L839="","",BD!L839)</f>
        <v/>
      </c>
      <c r="I845" s="2" t="str">
        <f>IF(BD!K839="","",BD!K839)</f>
        <v/>
      </c>
    </row>
    <row r="846" spans="1:9" x14ac:dyDescent="0.35">
      <c r="A846" s="4" t="str">
        <f>IF(BD!B840="","",BD!B840)</f>
        <v/>
      </c>
      <c r="B846" s="3" t="str">
        <f>IF(BD!C840="","",BD!C840)</f>
        <v/>
      </c>
      <c r="C846" s="3" t="str">
        <f>IF(BD!D840="","",BD!D840)</f>
        <v/>
      </c>
      <c r="D846" s="3" t="str">
        <f>IF(BD!E840="","",BD!E840)</f>
        <v/>
      </c>
      <c r="E846" s="25"/>
      <c r="F846" s="25"/>
      <c r="G846" s="2" t="str">
        <f>IF(BD!F840="","",BD!F840)</f>
        <v/>
      </c>
      <c r="H846" s="2" t="str">
        <f>IF(BD!L840="","",BD!L840)</f>
        <v/>
      </c>
      <c r="I846" s="2" t="str">
        <f>IF(BD!K840="","",BD!K840)</f>
        <v/>
      </c>
    </row>
    <row r="847" spans="1:9" x14ac:dyDescent="0.35">
      <c r="A847" s="4" t="str">
        <f>IF(BD!B841="","",BD!B841)</f>
        <v/>
      </c>
      <c r="B847" s="3" t="str">
        <f>IF(BD!C841="","",BD!C841)</f>
        <v/>
      </c>
      <c r="C847" s="3" t="str">
        <f>IF(BD!D841="","",BD!D841)</f>
        <v/>
      </c>
      <c r="D847" s="3" t="str">
        <f>IF(BD!E841="","",BD!E841)</f>
        <v/>
      </c>
      <c r="E847" s="25"/>
      <c r="F847" s="25"/>
      <c r="G847" s="2" t="str">
        <f>IF(BD!F841="","",BD!F841)</f>
        <v/>
      </c>
      <c r="H847" s="2" t="str">
        <f>IF(BD!L841="","",BD!L841)</f>
        <v/>
      </c>
      <c r="I847" s="2" t="str">
        <f>IF(BD!K841="","",BD!K841)</f>
        <v/>
      </c>
    </row>
    <row r="848" spans="1:9" x14ac:dyDescent="0.35">
      <c r="A848" s="4" t="str">
        <f>IF(BD!B842="","",BD!B842)</f>
        <v/>
      </c>
      <c r="B848" s="3" t="str">
        <f>IF(BD!C842="","",BD!C842)</f>
        <v/>
      </c>
      <c r="C848" s="3" t="str">
        <f>IF(BD!D842="","",BD!D842)</f>
        <v/>
      </c>
      <c r="D848" s="3" t="str">
        <f>IF(BD!E842="","",BD!E842)</f>
        <v/>
      </c>
      <c r="E848" s="25"/>
      <c r="F848" s="25"/>
      <c r="G848" s="2" t="str">
        <f>IF(BD!F842="","",BD!F842)</f>
        <v/>
      </c>
      <c r="H848" s="2" t="str">
        <f>IF(BD!L842="","",BD!L842)</f>
        <v/>
      </c>
      <c r="I848" s="2" t="str">
        <f>IF(BD!K842="","",BD!K842)</f>
        <v/>
      </c>
    </row>
    <row r="849" spans="1:9" x14ac:dyDescent="0.35">
      <c r="A849" s="4" t="str">
        <f>IF(BD!B843="","",BD!B843)</f>
        <v/>
      </c>
      <c r="B849" s="3" t="str">
        <f>IF(BD!C843="","",BD!C843)</f>
        <v/>
      </c>
      <c r="C849" s="3" t="str">
        <f>IF(BD!D843="","",BD!D843)</f>
        <v/>
      </c>
      <c r="D849" s="3" t="str">
        <f>IF(BD!E843="","",BD!E843)</f>
        <v/>
      </c>
      <c r="E849" s="25"/>
      <c r="F849" s="25"/>
      <c r="G849" s="2" t="str">
        <f>IF(BD!F843="","",BD!F843)</f>
        <v/>
      </c>
      <c r="H849" s="2" t="str">
        <f>IF(BD!L843="","",BD!L843)</f>
        <v/>
      </c>
      <c r="I849" s="2" t="str">
        <f>IF(BD!K843="","",BD!K843)</f>
        <v/>
      </c>
    </row>
    <row r="850" spans="1:9" x14ac:dyDescent="0.35">
      <c r="A850" s="4" t="str">
        <f>IF(BD!B844="","",BD!B844)</f>
        <v/>
      </c>
      <c r="B850" s="3" t="str">
        <f>IF(BD!C844="","",BD!C844)</f>
        <v/>
      </c>
      <c r="C850" s="3" t="str">
        <f>IF(BD!D844="","",BD!D844)</f>
        <v/>
      </c>
      <c r="D850" s="3" t="str">
        <f>IF(BD!E844="","",BD!E844)</f>
        <v/>
      </c>
      <c r="E850" s="25"/>
      <c r="F850" s="25"/>
      <c r="G850" s="2" t="str">
        <f>IF(BD!F844="","",BD!F844)</f>
        <v/>
      </c>
      <c r="H850" s="2" t="str">
        <f>IF(BD!L844="","",BD!L844)</f>
        <v/>
      </c>
      <c r="I850" s="2" t="str">
        <f>IF(BD!K844="","",BD!K844)</f>
        <v/>
      </c>
    </row>
    <row r="851" spans="1:9" x14ac:dyDescent="0.35">
      <c r="A851" s="4" t="str">
        <f>IF(BD!B845="","",BD!B845)</f>
        <v/>
      </c>
      <c r="B851" s="3" t="str">
        <f>IF(BD!C845="","",BD!C845)</f>
        <v/>
      </c>
      <c r="C851" s="3" t="str">
        <f>IF(BD!D845="","",BD!D845)</f>
        <v/>
      </c>
      <c r="D851" s="3" t="str">
        <f>IF(BD!E845="","",BD!E845)</f>
        <v/>
      </c>
      <c r="E851" s="25"/>
      <c r="F851" s="25"/>
      <c r="G851" s="2" t="str">
        <f>IF(BD!F845="","",BD!F845)</f>
        <v/>
      </c>
      <c r="H851" s="2" t="str">
        <f>IF(BD!L845="","",BD!L845)</f>
        <v/>
      </c>
      <c r="I851" s="2" t="str">
        <f>IF(BD!K845="","",BD!K845)</f>
        <v/>
      </c>
    </row>
    <row r="852" spans="1:9" x14ac:dyDescent="0.35">
      <c r="A852" s="4" t="str">
        <f>IF(BD!B846="","",BD!B846)</f>
        <v/>
      </c>
      <c r="B852" s="3" t="str">
        <f>IF(BD!C846="","",BD!C846)</f>
        <v/>
      </c>
      <c r="C852" s="3" t="str">
        <f>IF(BD!D846="","",BD!D846)</f>
        <v/>
      </c>
      <c r="D852" s="3" t="str">
        <f>IF(BD!E846="","",BD!E846)</f>
        <v/>
      </c>
      <c r="E852" s="25"/>
      <c r="F852" s="25"/>
      <c r="G852" s="2" t="str">
        <f>IF(BD!F846="","",BD!F846)</f>
        <v/>
      </c>
      <c r="H852" s="2" t="str">
        <f>IF(BD!L846="","",BD!L846)</f>
        <v/>
      </c>
      <c r="I852" s="2" t="str">
        <f>IF(BD!K846="","",BD!K846)</f>
        <v/>
      </c>
    </row>
    <row r="853" spans="1:9" x14ac:dyDescent="0.35">
      <c r="A853" s="4" t="str">
        <f>IF(BD!B847="","",BD!B847)</f>
        <v/>
      </c>
      <c r="B853" s="3" t="str">
        <f>IF(BD!C847="","",BD!C847)</f>
        <v/>
      </c>
      <c r="C853" s="3" t="str">
        <f>IF(BD!D847="","",BD!D847)</f>
        <v/>
      </c>
      <c r="D853" s="3" t="str">
        <f>IF(BD!E847="","",BD!E847)</f>
        <v/>
      </c>
      <c r="E853" s="25"/>
      <c r="F853" s="25"/>
      <c r="G853" s="2" t="str">
        <f>IF(BD!F847="","",BD!F847)</f>
        <v/>
      </c>
      <c r="H853" s="2" t="str">
        <f>IF(BD!L847="","",BD!L847)</f>
        <v/>
      </c>
      <c r="I853" s="2" t="str">
        <f>IF(BD!K847="","",BD!K847)</f>
        <v/>
      </c>
    </row>
    <row r="854" spans="1:9" x14ac:dyDescent="0.35">
      <c r="A854" s="4" t="str">
        <f>IF(BD!B848="","",BD!B848)</f>
        <v/>
      </c>
      <c r="B854" s="3" t="str">
        <f>IF(BD!C848="","",BD!C848)</f>
        <v/>
      </c>
      <c r="C854" s="3" t="str">
        <f>IF(BD!D848="","",BD!D848)</f>
        <v/>
      </c>
      <c r="D854" s="3" t="str">
        <f>IF(BD!E848="","",BD!E848)</f>
        <v/>
      </c>
      <c r="E854" s="25"/>
      <c r="F854" s="25"/>
      <c r="G854" s="2" t="str">
        <f>IF(BD!F848="","",BD!F848)</f>
        <v/>
      </c>
      <c r="H854" s="2" t="str">
        <f>IF(BD!L848="","",BD!L848)</f>
        <v/>
      </c>
      <c r="I854" s="2" t="str">
        <f>IF(BD!K848="","",BD!K848)</f>
        <v/>
      </c>
    </row>
    <row r="855" spans="1:9" x14ac:dyDescent="0.35">
      <c r="A855" s="4" t="str">
        <f>IF(BD!B849="","",BD!B849)</f>
        <v/>
      </c>
      <c r="B855" s="3" t="str">
        <f>IF(BD!C849="","",BD!C849)</f>
        <v/>
      </c>
      <c r="C855" s="3" t="str">
        <f>IF(BD!D849="","",BD!D849)</f>
        <v/>
      </c>
      <c r="D855" s="3" t="str">
        <f>IF(BD!E849="","",BD!E849)</f>
        <v/>
      </c>
      <c r="E855" s="25"/>
      <c r="F855" s="25"/>
      <c r="G855" s="2" t="str">
        <f>IF(BD!F849="","",BD!F849)</f>
        <v/>
      </c>
      <c r="H855" s="2" t="str">
        <f>IF(BD!L849="","",BD!L849)</f>
        <v/>
      </c>
      <c r="I855" s="2" t="str">
        <f>IF(BD!K849="","",BD!K849)</f>
        <v/>
      </c>
    </row>
    <row r="856" spans="1:9" x14ac:dyDescent="0.35">
      <c r="A856" s="4" t="str">
        <f>IF(BD!B850="","",BD!B850)</f>
        <v/>
      </c>
      <c r="B856" s="3" t="str">
        <f>IF(BD!C850="","",BD!C850)</f>
        <v/>
      </c>
      <c r="C856" s="3" t="str">
        <f>IF(BD!D850="","",BD!D850)</f>
        <v/>
      </c>
      <c r="D856" s="3" t="str">
        <f>IF(BD!E850="","",BD!E850)</f>
        <v/>
      </c>
      <c r="E856" s="25"/>
      <c r="F856" s="25"/>
      <c r="G856" s="2" t="str">
        <f>IF(BD!F850="","",BD!F850)</f>
        <v/>
      </c>
      <c r="H856" s="2" t="str">
        <f>IF(BD!L850="","",BD!L850)</f>
        <v/>
      </c>
      <c r="I856" s="2" t="str">
        <f>IF(BD!K850="","",BD!K850)</f>
        <v/>
      </c>
    </row>
    <row r="857" spans="1:9" x14ac:dyDescent="0.35">
      <c r="A857" s="4" t="str">
        <f>IF(BD!B851="","",BD!B851)</f>
        <v/>
      </c>
      <c r="B857" s="3" t="str">
        <f>IF(BD!C851="","",BD!C851)</f>
        <v/>
      </c>
      <c r="C857" s="3" t="str">
        <f>IF(BD!D851="","",BD!D851)</f>
        <v/>
      </c>
      <c r="D857" s="3" t="str">
        <f>IF(BD!E851="","",BD!E851)</f>
        <v/>
      </c>
      <c r="E857" s="25"/>
      <c r="F857" s="25"/>
      <c r="G857" s="2" t="str">
        <f>IF(BD!F851="","",BD!F851)</f>
        <v/>
      </c>
      <c r="H857" s="2" t="str">
        <f>IF(BD!L851="","",BD!L851)</f>
        <v/>
      </c>
      <c r="I857" s="2" t="str">
        <f>IF(BD!K851="","",BD!K851)</f>
        <v/>
      </c>
    </row>
    <row r="858" spans="1:9" x14ac:dyDescent="0.35">
      <c r="A858" s="4" t="str">
        <f>IF(BD!B852="","",BD!B852)</f>
        <v/>
      </c>
      <c r="B858" s="3" t="str">
        <f>IF(BD!C852="","",BD!C852)</f>
        <v/>
      </c>
      <c r="C858" s="3" t="str">
        <f>IF(BD!D852="","",BD!D852)</f>
        <v/>
      </c>
      <c r="D858" s="3" t="str">
        <f>IF(BD!E852="","",BD!E852)</f>
        <v/>
      </c>
      <c r="E858" s="25"/>
      <c r="F858" s="25"/>
      <c r="G858" s="2" t="str">
        <f>IF(BD!F852="","",BD!F852)</f>
        <v/>
      </c>
      <c r="H858" s="2" t="str">
        <f>IF(BD!L852="","",BD!L852)</f>
        <v/>
      </c>
      <c r="I858" s="2" t="str">
        <f>IF(BD!K852="","",BD!K852)</f>
        <v/>
      </c>
    </row>
    <row r="859" spans="1:9" x14ac:dyDescent="0.35">
      <c r="A859" s="4" t="str">
        <f>IF(BD!B853="","",BD!B853)</f>
        <v/>
      </c>
      <c r="B859" s="3" t="str">
        <f>IF(BD!C853="","",BD!C853)</f>
        <v/>
      </c>
      <c r="C859" s="3" t="str">
        <f>IF(BD!D853="","",BD!D853)</f>
        <v/>
      </c>
      <c r="D859" s="3" t="str">
        <f>IF(BD!E853="","",BD!E853)</f>
        <v/>
      </c>
      <c r="E859" s="25"/>
      <c r="F859" s="25"/>
      <c r="G859" s="2" t="str">
        <f>IF(BD!F853="","",BD!F853)</f>
        <v/>
      </c>
      <c r="H859" s="2" t="str">
        <f>IF(BD!L853="","",BD!L853)</f>
        <v/>
      </c>
      <c r="I859" s="2" t="str">
        <f>IF(BD!K853="","",BD!K853)</f>
        <v/>
      </c>
    </row>
    <row r="860" spans="1:9" x14ac:dyDescent="0.35">
      <c r="A860" s="4" t="str">
        <f>IF(BD!B854="","",BD!B854)</f>
        <v/>
      </c>
      <c r="B860" s="3" t="str">
        <f>IF(BD!C854="","",BD!C854)</f>
        <v/>
      </c>
      <c r="C860" s="3" t="str">
        <f>IF(BD!D854="","",BD!D854)</f>
        <v/>
      </c>
      <c r="D860" s="3" t="str">
        <f>IF(BD!E854="","",BD!E854)</f>
        <v/>
      </c>
      <c r="E860" s="25"/>
      <c r="F860" s="25"/>
      <c r="G860" s="2" t="str">
        <f>IF(BD!F854="","",BD!F854)</f>
        <v/>
      </c>
      <c r="H860" s="2" t="str">
        <f>IF(BD!L854="","",BD!L854)</f>
        <v/>
      </c>
      <c r="I860" s="2" t="str">
        <f>IF(BD!K854="","",BD!K854)</f>
        <v/>
      </c>
    </row>
    <row r="861" spans="1:9" x14ac:dyDescent="0.35">
      <c r="A861" s="4" t="str">
        <f>IF(BD!B855="","",BD!B855)</f>
        <v/>
      </c>
      <c r="B861" s="3" t="str">
        <f>IF(BD!C855="","",BD!C855)</f>
        <v/>
      </c>
      <c r="C861" s="3" t="str">
        <f>IF(BD!D855="","",BD!D855)</f>
        <v/>
      </c>
      <c r="D861" s="3" t="str">
        <f>IF(BD!E855="","",BD!E855)</f>
        <v/>
      </c>
      <c r="E861" s="25"/>
      <c r="F861" s="25"/>
      <c r="G861" s="2" t="str">
        <f>IF(BD!F855="","",BD!F855)</f>
        <v/>
      </c>
      <c r="H861" s="2" t="str">
        <f>IF(BD!L855="","",BD!L855)</f>
        <v/>
      </c>
      <c r="I861" s="2" t="str">
        <f>IF(BD!K855="","",BD!K855)</f>
        <v/>
      </c>
    </row>
    <row r="862" spans="1:9" x14ac:dyDescent="0.35">
      <c r="A862" s="4" t="str">
        <f>IF(BD!B856="","",BD!B856)</f>
        <v/>
      </c>
      <c r="B862" s="3" t="str">
        <f>IF(BD!C856="","",BD!C856)</f>
        <v/>
      </c>
      <c r="C862" s="3" t="str">
        <f>IF(BD!D856="","",BD!D856)</f>
        <v/>
      </c>
      <c r="D862" s="3" t="str">
        <f>IF(BD!E856="","",BD!E856)</f>
        <v/>
      </c>
      <c r="E862" s="25"/>
      <c r="F862" s="25"/>
      <c r="G862" s="2" t="str">
        <f>IF(BD!F856="","",BD!F856)</f>
        <v/>
      </c>
      <c r="H862" s="2" t="str">
        <f>IF(BD!L856="","",BD!L856)</f>
        <v/>
      </c>
      <c r="I862" s="2" t="str">
        <f>IF(BD!K856="","",BD!K856)</f>
        <v/>
      </c>
    </row>
    <row r="863" spans="1:9" x14ac:dyDescent="0.35">
      <c r="A863" s="4" t="str">
        <f>IF(BD!B857="","",BD!B857)</f>
        <v/>
      </c>
      <c r="B863" s="3" t="str">
        <f>IF(BD!C857="","",BD!C857)</f>
        <v/>
      </c>
      <c r="C863" s="3" t="str">
        <f>IF(BD!D857="","",BD!D857)</f>
        <v/>
      </c>
      <c r="D863" s="3" t="str">
        <f>IF(BD!E857="","",BD!E857)</f>
        <v/>
      </c>
      <c r="E863" s="25"/>
      <c r="F863" s="25"/>
      <c r="G863" s="2" t="str">
        <f>IF(BD!F857="","",BD!F857)</f>
        <v/>
      </c>
      <c r="H863" s="2" t="str">
        <f>IF(BD!L857="","",BD!L857)</f>
        <v/>
      </c>
      <c r="I863" s="2" t="str">
        <f>IF(BD!K857="","",BD!K857)</f>
        <v/>
      </c>
    </row>
    <row r="864" spans="1:9" x14ac:dyDescent="0.35">
      <c r="A864" s="4" t="str">
        <f>IF(BD!B858="","",BD!B858)</f>
        <v/>
      </c>
      <c r="B864" s="3" t="str">
        <f>IF(BD!C858="","",BD!C858)</f>
        <v/>
      </c>
      <c r="C864" s="3" t="str">
        <f>IF(BD!D858="","",BD!D858)</f>
        <v/>
      </c>
      <c r="D864" s="3" t="str">
        <f>IF(BD!E858="","",BD!E858)</f>
        <v/>
      </c>
      <c r="E864" s="25"/>
      <c r="F864" s="25"/>
      <c r="G864" s="2" t="str">
        <f>IF(BD!F858="","",BD!F858)</f>
        <v/>
      </c>
      <c r="H864" s="2" t="str">
        <f>IF(BD!L858="","",BD!L858)</f>
        <v/>
      </c>
      <c r="I864" s="2" t="str">
        <f>IF(BD!K858="","",BD!K858)</f>
        <v/>
      </c>
    </row>
    <row r="865" spans="1:9" x14ac:dyDescent="0.35">
      <c r="A865" s="4" t="str">
        <f>IF(BD!B859="","",BD!B859)</f>
        <v/>
      </c>
      <c r="B865" s="3" t="str">
        <f>IF(BD!C859="","",BD!C859)</f>
        <v/>
      </c>
      <c r="C865" s="3" t="str">
        <f>IF(BD!D859="","",BD!D859)</f>
        <v/>
      </c>
      <c r="D865" s="3" t="str">
        <f>IF(BD!E859="","",BD!E859)</f>
        <v/>
      </c>
      <c r="E865" s="25"/>
      <c r="F865" s="25"/>
      <c r="G865" s="2" t="str">
        <f>IF(BD!F859="","",BD!F859)</f>
        <v/>
      </c>
      <c r="H865" s="2" t="str">
        <f>IF(BD!L859="","",BD!L859)</f>
        <v/>
      </c>
      <c r="I865" s="2" t="str">
        <f>IF(BD!K859="","",BD!K859)</f>
        <v/>
      </c>
    </row>
    <row r="866" spans="1:9" x14ac:dyDescent="0.35">
      <c r="A866" s="4" t="str">
        <f>IF(BD!B860="","",BD!B860)</f>
        <v/>
      </c>
      <c r="B866" s="3" t="str">
        <f>IF(BD!C860="","",BD!C860)</f>
        <v/>
      </c>
      <c r="C866" s="3" t="str">
        <f>IF(BD!D860="","",BD!D860)</f>
        <v/>
      </c>
      <c r="D866" s="3" t="str">
        <f>IF(BD!E860="","",BD!E860)</f>
        <v/>
      </c>
      <c r="E866" s="25"/>
      <c r="F866" s="25"/>
      <c r="G866" s="2" t="str">
        <f>IF(BD!F860="","",BD!F860)</f>
        <v/>
      </c>
      <c r="H866" s="2" t="str">
        <f>IF(BD!L860="","",BD!L860)</f>
        <v/>
      </c>
      <c r="I866" s="2" t="str">
        <f>IF(BD!K860="","",BD!K860)</f>
        <v/>
      </c>
    </row>
    <row r="867" spans="1:9" x14ac:dyDescent="0.35">
      <c r="A867" s="4" t="str">
        <f>IF(BD!B861="","",BD!B861)</f>
        <v/>
      </c>
      <c r="B867" s="3" t="str">
        <f>IF(BD!C861="","",BD!C861)</f>
        <v/>
      </c>
      <c r="C867" s="3" t="str">
        <f>IF(BD!D861="","",BD!D861)</f>
        <v/>
      </c>
      <c r="D867" s="3" t="str">
        <f>IF(BD!E861="","",BD!E861)</f>
        <v/>
      </c>
      <c r="E867" s="25"/>
      <c r="F867" s="25"/>
      <c r="G867" s="2" t="str">
        <f>IF(BD!F861="","",BD!F861)</f>
        <v/>
      </c>
      <c r="H867" s="2" t="str">
        <f>IF(BD!L861="","",BD!L861)</f>
        <v/>
      </c>
      <c r="I867" s="2" t="str">
        <f>IF(BD!K861="","",BD!K861)</f>
        <v/>
      </c>
    </row>
    <row r="868" spans="1:9" x14ac:dyDescent="0.35">
      <c r="A868" s="4" t="str">
        <f>IF(BD!B862="","",BD!B862)</f>
        <v/>
      </c>
      <c r="B868" s="3" t="str">
        <f>IF(BD!C862="","",BD!C862)</f>
        <v/>
      </c>
      <c r="C868" s="3" t="str">
        <f>IF(BD!D862="","",BD!D862)</f>
        <v/>
      </c>
      <c r="D868" s="3" t="str">
        <f>IF(BD!E862="","",BD!E862)</f>
        <v/>
      </c>
      <c r="E868" s="25"/>
      <c r="F868" s="25"/>
      <c r="G868" s="2" t="str">
        <f>IF(BD!F862="","",BD!F862)</f>
        <v/>
      </c>
      <c r="H868" s="2" t="str">
        <f>IF(BD!L862="","",BD!L862)</f>
        <v/>
      </c>
      <c r="I868" s="2" t="str">
        <f>IF(BD!K862="","",BD!K862)</f>
        <v/>
      </c>
    </row>
    <row r="869" spans="1:9" x14ac:dyDescent="0.35">
      <c r="A869" s="4" t="str">
        <f>IF(BD!B863="","",BD!B863)</f>
        <v/>
      </c>
      <c r="B869" s="3" t="str">
        <f>IF(BD!C863="","",BD!C863)</f>
        <v/>
      </c>
      <c r="C869" s="3" t="str">
        <f>IF(BD!D863="","",BD!D863)</f>
        <v/>
      </c>
      <c r="D869" s="3" t="str">
        <f>IF(BD!E863="","",BD!E863)</f>
        <v/>
      </c>
      <c r="E869" s="25"/>
      <c r="F869" s="25"/>
      <c r="G869" s="2" t="str">
        <f>IF(BD!F863="","",BD!F863)</f>
        <v/>
      </c>
      <c r="H869" s="2" t="str">
        <f>IF(BD!L863="","",BD!L863)</f>
        <v/>
      </c>
      <c r="I869" s="2" t="str">
        <f>IF(BD!K863="","",BD!K863)</f>
        <v/>
      </c>
    </row>
    <row r="870" spans="1:9" x14ac:dyDescent="0.35">
      <c r="A870" s="4" t="str">
        <f>IF(BD!B864="","",BD!B864)</f>
        <v/>
      </c>
      <c r="B870" s="3" t="str">
        <f>IF(BD!C864="","",BD!C864)</f>
        <v/>
      </c>
      <c r="C870" s="3" t="str">
        <f>IF(BD!D864="","",BD!D864)</f>
        <v/>
      </c>
      <c r="D870" s="3" t="str">
        <f>IF(BD!E864="","",BD!E864)</f>
        <v/>
      </c>
      <c r="E870" s="25"/>
      <c r="F870" s="25"/>
      <c r="G870" s="2" t="str">
        <f>IF(BD!F864="","",BD!F864)</f>
        <v/>
      </c>
      <c r="H870" s="2" t="str">
        <f>IF(BD!L864="","",BD!L864)</f>
        <v/>
      </c>
      <c r="I870" s="2" t="str">
        <f>IF(BD!K864="","",BD!K864)</f>
        <v/>
      </c>
    </row>
    <row r="871" spans="1:9" x14ac:dyDescent="0.35">
      <c r="A871" s="4" t="str">
        <f>IF(BD!B865="","",BD!B865)</f>
        <v/>
      </c>
      <c r="B871" s="3" t="str">
        <f>IF(BD!C865="","",BD!C865)</f>
        <v/>
      </c>
      <c r="C871" s="3" t="str">
        <f>IF(BD!D865="","",BD!D865)</f>
        <v/>
      </c>
      <c r="D871" s="3" t="str">
        <f>IF(BD!E865="","",BD!E865)</f>
        <v/>
      </c>
      <c r="E871" s="25"/>
      <c r="F871" s="25"/>
      <c r="G871" s="2" t="str">
        <f>IF(BD!F865="","",BD!F865)</f>
        <v/>
      </c>
      <c r="H871" s="2" t="str">
        <f>IF(BD!L865="","",BD!L865)</f>
        <v/>
      </c>
      <c r="I871" s="2" t="str">
        <f>IF(BD!K865="","",BD!K865)</f>
        <v/>
      </c>
    </row>
    <row r="872" spans="1:9" x14ac:dyDescent="0.35">
      <c r="A872" s="4" t="str">
        <f>IF(BD!B866="","",BD!B866)</f>
        <v/>
      </c>
      <c r="B872" s="3" t="str">
        <f>IF(BD!C866="","",BD!C866)</f>
        <v/>
      </c>
      <c r="C872" s="3" t="str">
        <f>IF(BD!D866="","",BD!D866)</f>
        <v/>
      </c>
      <c r="D872" s="3" t="str">
        <f>IF(BD!E866="","",BD!E866)</f>
        <v/>
      </c>
      <c r="E872" s="25"/>
      <c r="F872" s="25"/>
      <c r="G872" s="2" t="str">
        <f>IF(BD!F866="","",BD!F866)</f>
        <v/>
      </c>
      <c r="H872" s="2" t="str">
        <f>IF(BD!L866="","",BD!L866)</f>
        <v/>
      </c>
      <c r="I872" s="2" t="str">
        <f>IF(BD!K866="","",BD!K866)</f>
        <v/>
      </c>
    </row>
    <row r="873" spans="1:9" x14ac:dyDescent="0.35">
      <c r="A873" s="4" t="str">
        <f>IF(BD!B867="","",BD!B867)</f>
        <v/>
      </c>
      <c r="B873" s="3" t="str">
        <f>IF(BD!C867="","",BD!C867)</f>
        <v/>
      </c>
      <c r="C873" s="3" t="str">
        <f>IF(BD!D867="","",BD!D867)</f>
        <v/>
      </c>
      <c r="D873" s="3" t="str">
        <f>IF(BD!E867="","",BD!E867)</f>
        <v/>
      </c>
      <c r="E873" s="25"/>
      <c r="F873" s="25"/>
      <c r="G873" s="2" t="str">
        <f>IF(BD!F867="","",BD!F867)</f>
        <v/>
      </c>
      <c r="H873" s="2" t="str">
        <f>IF(BD!L867="","",BD!L867)</f>
        <v/>
      </c>
      <c r="I873" s="2" t="str">
        <f>IF(BD!K867="","",BD!K867)</f>
        <v/>
      </c>
    </row>
    <row r="874" spans="1:9" x14ac:dyDescent="0.35">
      <c r="A874" s="4" t="str">
        <f>IF(BD!B868="","",BD!B868)</f>
        <v/>
      </c>
      <c r="B874" s="3" t="str">
        <f>IF(BD!C868="","",BD!C868)</f>
        <v/>
      </c>
      <c r="C874" s="3" t="str">
        <f>IF(BD!D868="","",BD!D868)</f>
        <v/>
      </c>
      <c r="D874" s="3" t="str">
        <f>IF(BD!E868="","",BD!E868)</f>
        <v/>
      </c>
      <c r="E874" s="25"/>
      <c r="F874" s="25"/>
      <c r="G874" s="2" t="str">
        <f>IF(BD!F868="","",BD!F868)</f>
        <v/>
      </c>
      <c r="H874" s="2" t="str">
        <f>IF(BD!L868="","",BD!L868)</f>
        <v/>
      </c>
      <c r="I874" s="2" t="str">
        <f>IF(BD!K868="","",BD!K868)</f>
        <v/>
      </c>
    </row>
    <row r="875" spans="1:9" x14ac:dyDescent="0.35">
      <c r="A875" s="4" t="str">
        <f>IF(BD!B869="","",BD!B869)</f>
        <v/>
      </c>
      <c r="B875" s="3" t="str">
        <f>IF(BD!C869="","",BD!C869)</f>
        <v/>
      </c>
      <c r="C875" s="3" t="str">
        <f>IF(BD!D869="","",BD!D869)</f>
        <v/>
      </c>
      <c r="D875" s="3" t="str">
        <f>IF(BD!E869="","",BD!E869)</f>
        <v/>
      </c>
      <c r="E875" s="25"/>
      <c r="F875" s="25"/>
      <c r="G875" s="2" t="str">
        <f>IF(BD!F869="","",BD!F869)</f>
        <v/>
      </c>
      <c r="H875" s="2" t="str">
        <f>IF(BD!L869="","",BD!L869)</f>
        <v/>
      </c>
      <c r="I875" s="2" t="str">
        <f>IF(BD!K869="","",BD!K869)</f>
        <v/>
      </c>
    </row>
    <row r="876" spans="1:9" x14ac:dyDescent="0.35">
      <c r="A876" s="4" t="str">
        <f>IF(BD!B870="","",BD!B870)</f>
        <v/>
      </c>
      <c r="B876" s="3" t="str">
        <f>IF(BD!C870="","",BD!C870)</f>
        <v/>
      </c>
      <c r="C876" s="3" t="str">
        <f>IF(BD!D870="","",BD!D870)</f>
        <v/>
      </c>
      <c r="D876" s="3" t="str">
        <f>IF(BD!E870="","",BD!E870)</f>
        <v/>
      </c>
      <c r="E876" s="25"/>
      <c r="F876" s="25"/>
      <c r="G876" s="2" t="str">
        <f>IF(BD!F870="","",BD!F870)</f>
        <v/>
      </c>
      <c r="H876" s="2" t="str">
        <f>IF(BD!L870="","",BD!L870)</f>
        <v/>
      </c>
      <c r="I876" s="2" t="str">
        <f>IF(BD!K870="","",BD!K870)</f>
        <v/>
      </c>
    </row>
    <row r="877" spans="1:9" x14ac:dyDescent="0.35">
      <c r="A877" s="4" t="str">
        <f>IF(BD!B871="","",BD!B871)</f>
        <v/>
      </c>
      <c r="B877" s="3" t="str">
        <f>IF(BD!C871="","",BD!C871)</f>
        <v/>
      </c>
      <c r="C877" s="3" t="str">
        <f>IF(BD!D871="","",BD!D871)</f>
        <v/>
      </c>
      <c r="D877" s="3" t="str">
        <f>IF(BD!E871="","",BD!E871)</f>
        <v/>
      </c>
      <c r="E877" s="25"/>
      <c r="F877" s="25"/>
      <c r="G877" s="2" t="str">
        <f>IF(BD!F871="","",BD!F871)</f>
        <v/>
      </c>
      <c r="H877" s="2" t="str">
        <f>IF(BD!L871="","",BD!L871)</f>
        <v/>
      </c>
      <c r="I877" s="2" t="str">
        <f>IF(BD!K871="","",BD!K871)</f>
        <v/>
      </c>
    </row>
    <row r="878" spans="1:9" x14ac:dyDescent="0.35">
      <c r="A878" s="4" t="str">
        <f>IF(BD!B872="","",BD!B872)</f>
        <v/>
      </c>
      <c r="B878" s="3" t="str">
        <f>IF(BD!C872="","",BD!C872)</f>
        <v/>
      </c>
      <c r="C878" s="3" t="str">
        <f>IF(BD!D872="","",BD!D872)</f>
        <v/>
      </c>
      <c r="D878" s="3" t="str">
        <f>IF(BD!E872="","",BD!E872)</f>
        <v/>
      </c>
      <c r="E878" s="25"/>
      <c r="F878" s="25"/>
      <c r="G878" s="2" t="str">
        <f>IF(BD!F872="","",BD!F872)</f>
        <v/>
      </c>
      <c r="H878" s="2" t="str">
        <f>IF(BD!L872="","",BD!L872)</f>
        <v/>
      </c>
      <c r="I878" s="2" t="str">
        <f>IF(BD!K872="","",BD!K872)</f>
        <v/>
      </c>
    </row>
    <row r="879" spans="1:9" x14ac:dyDescent="0.35">
      <c r="A879" s="4" t="str">
        <f>IF(BD!B873="","",BD!B873)</f>
        <v/>
      </c>
      <c r="B879" s="3" t="str">
        <f>IF(BD!C873="","",BD!C873)</f>
        <v/>
      </c>
      <c r="C879" s="3" t="str">
        <f>IF(BD!D873="","",BD!D873)</f>
        <v/>
      </c>
      <c r="D879" s="3" t="str">
        <f>IF(BD!E873="","",BD!E873)</f>
        <v/>
      </c>
      <c r="E879" s="25"/>
      <c r="F879" s="25"/>
      <c r="G879" s="2" t="str">
        <f>IF(BD!F873="","",BD!F873)</f>
        <v/>
      </c>
      <c r="H879" s="2" t="str">
        <f>IF(BD!L873="","",BD!L873)</f>
        <v/>
      </c>
      <c r="I879" s="2" t="str">
        <f>IF(BD!K873="","",BD!K873)</f>
        <v/>
      </c>
    </row>
    <row r="880" spans="1:9" x14ac:dyDescent="0.35">
      <c r="A880" s="4" t="str">
        <f>IF(BD!B874="","",BD!B874)</f>
        <v/>
      </c>
      <c r="B880" s="3" t="str">
        <f>IF(BD!C874="","",BD!C874)</f>
        <v/>
      </c>
      <c r="C880" s="3" t="str">
        <f>IF(BD!D874="","",BD!D874)</f>
        <v/>
      </c>
      <c r="D880" s="3" t="str">
        <f>IF(BD!E874="","",BD!E874)</f>
        <v/>
      </c>
      <c r="E880" s="25"/>
      <c r="F880" s="25"/>
      <c r="G880" s="2" t="str">
        <f>IF(BD!F874="","",BD!F874)</f>
        <v/>
      </c>
      <c r="H880" s="2" t="str">
        <f>IF(BD!L874="","",BD!L874)</f>
        <v/>
      </c>
      <c r="I880" s="2" t="str">
        <f>IF(BD!K874="","",BD!K874)</f>
        <v/>
      </c>
    </row>
    <row r="881" spans="1:9" x14ac:dyDescent="0.35">
      <c r="A881" s="4" t="str">
        <f>IF(BD!B875="","",BD!B875)</f>
        <v/>
      </c>
      <c r="B881" s="3" t="str">
        <f>IF(BD!C875="","",BD!C875)</f>
        <v/>
      </c>
      <c r="C881" s="3" t="str">
        <f>IF(BD!D875="","",BD!D875)</f>
        <v/>
      </c>
      <c r="D881" s="3" t="str">
        <f>IF(BD!E875="","",BD!E875)</f>
        <v/>
      </c>
      <c r="E881" s="25"/>
      <c r="F881" s="25"/>
      <c r="G881" s="2" t="str">
        <f>IF(BD!F875="","",BD!F875)</f>
        <v/>
      </c>
      <c r="H881" s="2" t="str">
        <f>IF(BD!L875="","",BD!L875)</f>
        <v/>
      </c>
      <c r="I881" s="2" t="str">
        <f>IF(BD!K875="","",BD!K875)</f>
        <v/>
      </c>
    </row>
    <row r="882" spans="1:9" x14ac:dyDescent="0.35">
      <c r="A882" s="4" t="str">
        <f>IF(BD!B876="","",BD!B876)</f>
        <v/>
      </c>
      <c r="B882" s="3" t="str">
        <f>IF(BD!C876="","",BD!C876)</f>
        <v/>
      </c>
      <c r="C882" s="3" t="str">
        <f>IF(BD!D876="","",BD!D876)</f>
        <v/>
      </c>
      <c r="D882" s="3" t="str">
        <f>IF(BD!E876="","",BD!E876)</f>
        <v/>
      </c>
      <c r="E882" s="25"/>
      <c r="F882" s="25"/>
      <c r="G882" s="2" t="str">
        <f>IF(BD!F876="","",BD!F876)</f>
        <v/>
      </c>
      <c r="H882" s="2" t="str">
        <f>IF(BD!L876="","",BD!L876)</f>
        <v/>
      </c>
      <c r="I882" s="2" t="str">
        <f>IF(BD!K876="","",BD!K876)</f>
        <v/>
      </c>
    </row>
    <row r="883" spans="1:9" x14ac:dyDescent="0.35">
      <c r="A883" s="4" t="str">
        <f>IF(BD!B877="","",BD!B877)</f>
        <v/>
      </c>
      <c r="B883" s="3" t="str">
        <f>IF(BD!C877="","",BD!C877)</f>
        <v/>
      </c>
      <c r="C883" s="3" t="str">
        <f>IF(BD!D877="","",BD!D877)</f>
        <v/>
      </c>
      <c r="D883" s="3" t="str">
        <f>IF(BD!E877="","",BD!E877)</f>
        <v/>
      </c>
      <c r="E883" s="25"/>
      <c r="F883" s="25"/>
      <c r="G883" s="2" t="str">
        <f>IF(BD!F877="","",BD!F877)</f>
        <v/>
      </c>
      <c r="H883" s="2" t="str">
        <f>IF(BD!L877="","",BD!L877)</f>
        <v/>
      </c>
      <c r="I883" s="2" t="str">
        <f>IF(BD!K877="","",BD!K877)</f>
        <v/>
      </c>
    </row>
    <row r="884" spans="1:9" x14ac:dyDescent="0.35">
      <c r="A884" s="4" t="str">
        <f>IF(BD!B878="","",BD!B878)</f>
        <v/>
      </c>
      <c r="B884" s="3" t="str">
        <f>IF(BD!C878="","",BD!C878)</f>
        <v/>
      </c>
      <c r="C884" s="3" t="str">
        <f>IF(BD!D878="","",BD!D878)</f>
        <v/>
      </c>
      <c r="D884" s="3" t="str">
        <f>IF(BD!E878="","",BD!E878)</f>
        <v/>
      </c>
      <c r="E884" s="25"/>
      <c r="F884" s="25"/>
      <c r="G884" s="2" t="str">
        <f>IF(BD!F878="","",BD!F878)</f>
        <v/>
      </c>
      <c r="H884" s="2" t="str">
        <f>IF(BD!L878="","",BD!L878)</f>
        <v/>
      </c>
      <c r="I884" s="2" t="str">
        <f>IF(BD!K878="","",BD!K878)</f>
        <v/>
      </c>
    </row>
    <row r="885" spans="1:9" x14ac:dyDescent="0.35">
      <c r="A885" s="4" t="str">
        <f>IF(BD!B879="","",BD!B879)</f>
        <v/>
      </c>
      <c r="B885" s="3" t="str">
        <f>IF(BD!C879="","",BD!C879)</f>
        <v/>
      </c>
      <c r="C885" s="3" t="str">
        <f>IF(BD!D879="","",BD!D879)</f>
        <v/>
      </c>
      <c r="D885" s="3" t="str">
        <f>IF(BD!E879="","",BD!E879)</f>
        <v/>
      </c>
      <c r="E885" s="25"/>
      <c r="F885" s="25"/>
      <c r="G885" s="2" t="str">
        <f>IF(BD!F879="","",BD!F879)</f>
        <v/>
      </c>
      <c r="H885" s="2" t="str">
        <f>IF(BD!L879="","",BD!L879)</f>
        <v/>
      </c>
      <c r="I885" s="2" t="str">
        <f>IF(BD!K879="","",BD!K879)</f>
        <v/>
      </c>
    </row>
    <row r="886" spans="1:9" x14ac:dyDescent="0.35">
      <c r="A886" s="4" t="str">
        <f>IF(BD!B880="","",BD!B880)</f>
        <v/>
      </c>
      <c r="B886" s="3" t="str">
        <f>IF(BD!C880="","",BD!C880)</f>
        <v/>
      </c>
      <c r="C886" s="3" t="str">
        <f>IF(BD!D880="","",BD!D880)</f>
        <v/>
      </c>
      <c r="D886" s="3" t="str">
        <f>IF(BD!E880="","",BD!E880)</f>
        <v/>
      </c>
      <c r="E886" s="25"/>
      <c r="F886" s="25"/>
      <c r="G886" s="2" t="str">
        <f>IF(BD!F880="","",BD!F880)</f>
        <v/>
      </c>
      <c r="H886" s="2" t="str">
        <f>IF(BD!L880="","",BD!L880)</f>
        <v/>
      </c>
      <c r="I886" s="2" t="str">
        <f>IF(BD!K880="","",BD!K880)</f>
        <v/>
      </c>
    </row>
    <row r="887" spans="1:9" x14ac:dyDescent="0.35">
      <c r="A887" s="4" t="str">
        <f>IF(BD!B881="","",BD!B881)</f>
        <v/>
      </c>
      <c r="B887" s="3" t="str">
        <f>IF(BD!C881="","",BD!C881)</f>
        <v/>
      </c>
      <c r="C887" s="3" t="str">
        <f>IF(BD!D881="","",BD!D881)</f>
        <v/>
      </c>
      <c r="D887" s="3" t="str">
        <f>IF(BD!E881="","",BD!E881)</f>
        <v/>
      </c>
      <c r="E887" s="25"/>
      <c r="F887" s="25"/>
      <c r="G887" s="2" t="str">
        <f>IF(BD!F881="","",BD!F881)</f>
        <v/>
      </c>
      <c r="H887" s="2" t="str">
        <f>IF(BD!L881="","",BD!L881)</f>
        <v/>
      </c>
      <c r="I887" s="2" t="str">
        <f>IF(BD!K881="","",BD!K881)</f>
        <v/>
      </c>
    </row>
    <row r="888" spans="1:9" x14ac:dyDescent="0.35">
      <c r="A888" s="4" t="str">
        <f>IF(BD!B882="","",BD!B882)</f>
        <v/>
      </c>
      <c r="B888" s="3" t="str">
        <f>IF(BD!C882="","",BD!C882)</f>
        <v/>
      </c>
      <c r="C888" s="3" t="str">
        <f>IF(BD!D882="","",BD!D882)</f>
        <v/>
      </c>
      <c r="D888" s="3" t="str">
        <f>IF(BD!E882="","",BD!E882)</f>
        <v/>
      </c>
      <c r="E888" s="25"/>
      <c r="F888" s="25"/>
      <c r="G888" s="2" t="str">
        <f>IF(BD!F882="","",BD!F882)</f>
        <v/>
      </c>
      <c r="H888" s="2" t="str">
        <f>IF(BD!L882="","",BD!L882)</f>
        <v/>
      </c>
      <c r="I888" s="2" t="str">
        <f>IF(BD!K882="","",BD!K882)</f>
        <v/>
      </c>
    </row>
    <row r="889" spans="1:9" x14ac:dyDescent="0.35">
      <c r="A889" s="4" t="str">
        <f>IF(BD!B883="","",BD!B883)</f>
        <v/>
      </c>
      <c r="B889" s="3" t="str">
        <f>IF(BD!C883="","",BD!C883)</f>
        <v/>
      </c>
      <c r="C889" s="3" t="str">
        <f>IF(BD!D883="","",BD!D883)</f>
        <v/>
      </c>
      <c r="D889" s="3" t="str">
        <f>IF(BD!E883="","",BD!E883)</f>
        <v/>
      </c>
      <c r="E889" s="25"/>
      <c r="F889" s="25"/>
      <c r="G889" s="2" t="str">
        <f>IF(BD!F883="","",BD!F883)</f>
        <v/>
      </c>
      <c r="H889" s="2" t="str">
        <f>IF(BD!L883="","",BD!L883)</f>
        <v/>
      </c>
      <c r="I889" s="2" t="str">
        <f>IF(BD!K883="","",BD!K883)</f>
        <v/>
      </c>
    </row>
    <row r="890" spans="1:9" x14ac:dyDescent="0.35">
      <c r="A890" s="4" t="str">
        <f>IF(BD!B884="","",BD!B884)</f>
        <v/>
      </c>
      <c r="B890" s="3" t="str">
        <f>IF(BD!C884="","",BD!C884)</f>
        <v/>
      </c>
      <c r="C890" s="3" t="str">
        <f>IF(BD!D884="","",BD!D884)</f>
        <v/>
      </c>
      <c r="D890" s="3" t="str">
        <f>IF(BD!E884="","",BD!E884)</f>
        <v/>
      </c>
      <c r="E890" s="25"/>
      <c r="F890" s="25"/>
      <c r="G890" s="2" t="str">
        <f>IF(BD!F884="","",BD!F884)</f>
        <v/>
      </c>
      <c r="H890" s="2" t="str">
        <f>IF(BD!L884="","",BD!L884)</f>
        <v/>
      </c>
      <c r="I890" s="2" t="str">
        <f>IF(BD!K884="","",BD!K884)</f>
        <v/>
      </c>
    </row>
    <row r="891" spans="1:9" x14ac:dyDescent="0.35">
      <c r="A891" s="4" t="str">
        <f>IF(BD!B885="","",BD!B885)</f>
        <v/>
      </c>
      <c r="B891" s="3" t="str">
        <f>IF(BD!C885="","",BD!C885)</f>
        <v/>
      </c>
      <c r="C891" s="3" t="str">
        <f>IF(BD!D885="","",BD!D885)</f>
        <v/>
      </c>
      <c r="D891" s="3" t="str">
        <f>IF(BD!E885="","",BD!E885)</f>
        <v/>
      </c>
      <c r="E891" s="25"/>
      <c r="F891" s="25"/>
      <c r="G891" s="2" t="str">
        <f>IF(BD!F885="","",BD!F885)</f>
        <v/>
      </c>
      <c r="H891" s="2" t="str">
        <f>IF(BD!L885="","",BD!L885)</f>
        <v/>
      </c>
      <c r="I891" s="2" t="str">
        <f>IF(BD!K885="","",BD!K885)</f>
        <v/>
      </c>
    </row>
    <row r="892" spans="1:9" x14ac:dyDescent="0.35">
      <c r="A892" s="4" t="str">
        <f>IF(BD!B886="","",BD!B886)</f>
        <v/>
      </c>
      <c r="B892" s="3" t="str">
        <f>IF(BD!C886="","",BD!C886)</f>
        <v/>
      </c>
      <c r="C892" s="3" t="str">
        <f>IF(BD!D886="","",BD!D886)</f>
        <v/>
      </c>
      <c r="D892" s="3" t="str">
        <f>IF(BD!E886="","",BD!E886)</f>
        <v/>
      </c>
      <c r="E892" s="25"/>
      <c r="F892" s="25"/>
      <c r="G892" s="2" t="str">
        <f>IF(BD!F886="","",BD!F886)</f>
        <v/>
      </c>
      <c r="H892" s="2" t="str">
        <f>IF(BD!L886="","",BD!L886)</f>
        <v/>
      </c>
      <c r="I892" s="2" t="str">
        <f>IF(BD!K886="","",BD!K886)</f>
        <v/>
      </c>
    </row>
    <row r="893" spans="1:9" x14ac:dyDescent="0.35">
      <c r="A893" s="4" t="str">
        <f>IF(BD!B887="","",BD!B887)</f>
        <v/>
      </c>
      <c r="B893" s="3" t="str">
        <f>IF(BD!C887="","",BD!C887)</f>
        <v/>
      </c>
      <c r="C893" s="3" t="str">
        <f>IF(BD!D887="","",BD!D887)</f>
        <v/>
      </c>
      <c r="D893" s="3" t="str">
        <f>IF(BD!E887="","",BD!E887)</f>
        <v/>
      </c>
      <c r="E893" s="25"/>
      <c r="F893" s="25"/>
      <c r="G893" s="2" t="str">
        <f>IF(BD!F887="","",BD!F887)</f>
        <v/>
      </c>
      <c r="H893" s="2" t="str">
        <f>IF(BD!L887="","",BD!L887)</f>
        <v/>
      </c>
      <c r="I893" s="2" t="str">
        <f>IF(BD!K887="","",BD!K887)</f>
        <v/>
      </c>
    </row>
    <row r="894" spans="1:9" x14ac:dyDescent="0.35">
      <c r="A894" s="4" t="str">
        <f>IF(BD!B888="","",BD!B888)</f>
        <v/>
      </c>
      <c r="B894" s="3" t="str">
        <f>IF(BD!C888="","",BD!C888)</f>
        <v/>
      </c>
      <c r="C894" s="3" t="str">
        <f>IF(BD!D888="","",BD!D888)</f>
        <v/>
      </c>
      <c r="D894" s="3" t="str">
        <f>IF(BD!E888="","",BD!E888)</f>
        <v/>
      </c>
      <c r="E894" s="25"/>
      <c r="F894" s="25"/>
      <c r="G894" s="2" t="str">
        <f>IF(BD!F888="","",BD!F888)</f>
        <v/>
      </c>
      <c r="H894" s="2" t="str">
        <f>IF(BD!L888="","",BD!L888)</f>
        <v/>
      </c>
      <c r="I894" s="2" t="str">
        <f>IF(BD!K888="","",BD!K888)</f>
        <v/>
      </c>
    </row>
    <row r="895" spans="1:9" x14ac:dyDescent="0.35">
      <c r="A895" s="4" t="str">
        <f>IF(BD!B889="","",BD!B889)</f>
        <v/>
      </c>
      <c r="B895" s="3" t="str">
        <f>IF(BD!C889="","",BD!C889)</f>
        <v/>
      </c>
      <c r="C895" s="3" t="str">
        <f>IF(BD!D889="","",BD!D889)</f>
        <v/>
      </c>
      <c r="D895" s="3" t="str">
        <f>IF(BD!E889="","",BD!E889)</f>
        <v/>
      </c>
      <c r="E895" s="25"/>
      <c r="F895" s="25"/>
      <c r="G895" s="2" t="str">
        <f>IF(BD!F889="","",BD!F889)</f>
        <v/>
      </c>
      <c r="H895" s="2" t="str">
        <f>IF(BD!L889="","",BD!L889)</f>
        <v/>
      </c>
      <c r="I895" s="2" t="str">
        <f>IF(BD!K889="","",BD!K889)</f>
        <v/>
      </c>
    </row>
    <row r="896" spans="1:9" x14ac:dyDescent="0.35">
      <c r="A896" s="4" t="str">
        <f>IF(BD!B890="","",BD!B890)</f>
        <v/>
      </c>
      <c r="B896" s="3" t="str">
        <f>IF(BD!C890="","",BD!C890)</f>
        <v/>
      </c>
      <c r="C896" s="3" t="str">
        <f>IF(BD!D890="","",BD!D890)</f>
        <v/>
      </c>
      <c r="D896" s="3" t="str">
        <f>IF(BD!E890="","",BD!E890)</f>
        <v/>
      </c>
      <c r="E896" s="25"/>
      <c r="F896" s="25"/>
      <c r="G896" s="2" t="str">
        <f>IF(BD!F890="","",BD!F890)</f>
        <v/>
      </c>
      <c r="H896" s="2" t="str">
        <f>IF(BD!L890="","",BD!L890)</f>
        <v/>
      </c>
      <c r="I896" s="2" t="str">
        <f>IF(BD!K890="","",BD!K890)</f>
        <v/>
      </c>
    </row>
    <row r="897" spans="1:9" x14ac:dyDescent="0.35">
      <c r="A897" s="4" t="str">
        <f>IF(BD!B891="","",BD!B891)</f>
        <v/>
      </c>
      <c r="B897" s="3" t="str">
        <f>IF(BD!C891="","",BD!C891)</f>
        <v/>
      </c>
      <c r="C897" s="3" t="str">
        <f>IF(BD!D891="","",BD!D891)</f>
        <v/>
      </c>
      <c r="D897" s="3" t="str">
        <f>IF(BD!E891="","",BD!E891)</f>
        <v/>
      </c>
      <c r="E897" s="25"/>
      <c r="F897" s="25"/>
      <c r="G897" s="2" t="str">
        <f>IF(BD!F891="","",BD!F891)</f>
        <v/>
      </c>
      <c r="H897" s="2" t="str">
        <f>IF(BD!L891="","",BD!L891)</f>
        <v/>
      </c>
      <c r="I897" s="2" t="str">
        <f>IF(BD!K891="","",BD!K891)</f>
        <v/>
      </c>
    </row>
    <row r="898" spans="1:9" x14ac:dyDescent="0.35">
      <c r="A898" s="4" t="str">
        <f>IF(BD!B892="","",BD!B892)</f>
        <v/>
      </c>
      <c r="B898" s="3" t="str">
        <f>IF(BD!C892="","",BD!C892)</f>
        <v/>
      </c>
      <c r="C898" s="3" t="str">
        <f>IF(BD!D892="","",BD!D892)</f>
        <v/>
      </c>
      <c r="D898" s="3" t="str">
        <f>IF(BD!E892="","",BD!E892)</f>
        <v/>
      </c>
      <c r="E898" s="25"/>
      <c r="F898" s="25"/>
      <c r="G898" s="2" t="str">
        <f>IF(BD!F892="","",BD!F892)</f>
        <v/>
      </c>
      <c r="H898" s="2" t="str">
        <f>IF(BD!L892="","",BD!L892)</f>
        <v/>
      </c>
      <c r="I898" s="2" t="str">
        <f>IF(BD!K892="","",BD!K892)</f>
        <v/>
      </c>
    </row>
    <row r="899" spans="1:9" x14ac:dyDescent="0.35">
      <c r="A899" s="4" t="str">
        <f>IF(BD!B893="","",BD!B893)</f>
        <v/>
      </c>
      <c r="B899" s="3" t="str">
        <f>IF(BD!C893="","",BD!C893)</f>
        <v/>
      </c>
      <c r="C899" s="3" t="str">
        <f>IF(BD!D893="","",BD!D893)</f>
        <v/>
      </c>
      <c r="D899" s="3" t="str">
        <f>IF(BD!E893="","",BD!E893)</f>
        <v/>
      </c>
      <c r="E899" s="25"/>
      <c r="F899" s="25"/>
      <c r="G899" s="2" t="str">
        <f>IF(BD!F893="","",BD!F893)</f>
        <v/>
      </c>
      <c r="H899" s="2" t="str">
        <f>IF(BD!L893="","",BD!L893)</f>
        <v/>
      </c>
      <c r="I899" s="2" t="str">
        <f>IF(BD!K893="","",BD!K893)</f>
        <v/>
      </c>
    </row>
    <row r="900" spans="1:9" x14ac:dyDescent="0.35">
      <c r="A900" s="4" t="str">
        <f>IF(BD!B894="","",BD!B894)</f>
        <v/>
      </c>
      <c r="B900" s="3" t="str">
        <f>IF(BD!C894="","",BD!C894)</f>
        <v/>
      </c>
      <c r="C900" s="3" t="str">
        <f>IF(BD!D894="","",BD!D894)</f>
        <v/>
      </c>
      <c r="D900" s="3" t="str">
        <f>IF(BD!E894="","",BD!E894)</f>
        <v/>
      </c>
      <c r="E900" s="25"/>
      <c r="F900" s="25"/>
      <c r="G900" s="2" t="str">
        <f>IF(BD!F894="","",BD!F894)</f>
        <v/>
      </c>
      <c r="H900" s="2" t="str">
        <f>IF(BD!L894="","",BD!L894)</f>
        <v/>
      </c>
      <c r="I900" s="2" t="str">
        <f>IF(BD!K894="","",BD!K894)</f>
        <v/>
      </c>
    </row>
    <row r="901" spans="1:9" x14ac:dyDescent="0.35">
      <c r="A901" s="4" t="str">
        <f>IF(BD!B895="","",BD!B895)</f>
        <v/>
      </c>
      <c r="B901" s="3" t="str">
        <f>IF(BD!C895="","",BD!C895)</f>
        <v/>
      </c>
      <c r="C901" s="3" t="str">
        <f>IF(BD!D895="","",BD!D895)</f>
        <v/>
      </c>
      <c r="D901" s="3" t="str">
        <f>IF(BD!E895="","",BD!E895)</f>
        <v/>
      </c>
      <c r="E901" s="25"/>
      <c r="F901" s="25"/>
      <c r="G901" s="2" t="str">
        <f>IF(BD!F895="","",BD!F895)</f>
        <v/>
      </c>
      <c r="H901" s="2" t="str">
        <f>IF(BD!L895="","",BD!L895)</f>
        <v/>
      </c>
      <c r="I901" s="2" t="str">
        <f>IF(BD!K895="","",BD!K895)</f>
        <v/>
      </c>
    </row>
    <row r="902" spans="1:9" x14ac:dyDescent="0.35">
      <c r="A902" s="4" t="str">
        <f>IF(BD!B896="","",BD!B896)</f>
        <v/>
      </c>
      <c r="B902" s="3" t="str">
        <f>IF(BD!C896="","",BD!C896)</f>
        <v/>
      </c>
      <c r="C902" s="3" t="str">
        <f>IF(BD!D896="","",BD!D896)</f>
        <v/>
      </c>
      <c r="D902" s="3" t="str">
        <f>IF(BD!E896="","",BD!E896)</f>
        <v/>
      </c>
      <c r="E902" s="25"/>
      <c r="F902" s="25"/>
      <c r="G902" s="2" t="str">
        <f>IF(BD!F896="","",BD!F896)</f>
        <v/>
      </c>
      <c r="H902" s="2" t="str">
        <f>IF(BD!L896="","",BD!L896)</f>
        <v/>
      </c>
      <c r="I902" s="2" t="str">
        <f>IF(BD!K896="","",BD!K896)</f>
        <v/>
      </c>
    </row>
    <row r="903" spans="1:9" x14ac:dyDescent="0.35">
      <c r="A903" s="4" t="str">
        <f>IF(BD!B897="","",BD!B897)</f>
        <v/>
      </c>
      <c r="B903" s="3" t="str">
        <f>IF(BD!C897="","",BD!C897)</f>
        <v/>
      </c>
      <c r="C903" s="3" t="str">
        <f>IF(BD!D897="","",BD!D897)</f>
        <v/>
      </c>
      <c r="D903" s="3" t="str">
        <f>IF(BD!E897="","",BD!E897)</f>
        <v/>
      </c>
      <c r="E903" s="25"/>
      <c r="F903" s="25"/>
      <c r="G903" s="2" t="str">
        <f>IF(BD!F897="","",BD!F897)</f>
        <v/>
      </c>
      <c r="H903" s="2" t="str">
        <f>IF(BD!L897="","",BD!L897)</f>
        <v/>
      </c>
      <c r="I903" s="2" t="str">
        <f>IF(BD!K897="","",BD!K897)</f>
        <v/>
      </c>
    </row>
    <row r="904" spans="1:9" x14ac:dyDescent="0.35">
      <c r="A904" s="4" t="str">
        <f>IF(BD!B898="","",BD!B898)</f>
        <v/>
      </c>
      <c r="B904" s="3" t="str">
        <f>IF(BD!C898="","",BD!C898)</f>
        <v/>
      </c>
      <c r="C904" s="3" t="str">
        <f>IF(BD!D898="","",BD!D898)</f>
        <v/>
      </c>
      <c r="D904" s="3" t="str">
        <f>IF(BD!E898="","",BD!E898)</f>
        <v/>
      </c>
      <c r="E904" s="25"/>
      <c r="F904" s="25"/>
      <c r="G904" s="2" t="str">
        <f>IF(BD!F898="","",BD!F898)</f>
        <v/>
      </c>
      <c r="H904" s="2" t="str">
        <f>IF(BD!L898="","",BD!L898)</f>
        <v/>
      </c>
      <c r="I904" s="2" t="str">
        <f>IF(BD!K898="","",BD!K898)</f>
        <v/>
      </c>
    </row>
    <row r="905" spans="1:9" x14ac:dyDescent="0.35">
      <c r="A905" s="4" t="str">
        <f>IF(BD!B899="","",BD!B899)</f>
        <v/>
      </c>
      <c r="B905" s="3" t="str">
        <f>IF(BD!C899="","",BD!C899)</f>
        <v/>
      </c>
      <c r="C905" s="3" t="str">
        <f>IF(BD!D899="","",BD!D899)</f>
        <v/>
      </c>
      <c r="D905" s="3" t="str">
        <f>IF(BD!E899="","",BD!E899)</f>
        <v/>
      </c>
      <c r="E905" s="25"/>
      <c r="F905" s="25"/>
      <c r="G905" s="2" t="str">
        <f>IF(BD!F899="","",BD!F899)</f>
        <v/>
      </c>
      <c r="H905" s="2" t="str">
        <f>IF(BD!L899="","",BD!L899)</f>
        <v/>
      </c>
      <c r="I905" s="2" t="str">
        <f>IF(BD!K899="","",BD!K899)</f>
        <v/>
      </c>
    </row>
    <row r="906" spans="1:9" x14ac:dyDescent="0.35">
      <c r="A906" s="4" t="str">
        <f>IF(BD!B900="","",BD!B900)</f>
        <v/>
      </c>
      <c r="B906" s="3" t="str">
        <f>IF(BD!C900="","",BD!C900)</f>
        <v/>
      </c>
      <c r="C906" s="3" t="str">
        <f>IF(BD!D900="","",BD!D900)</f>
        <v/>
      </c>
      <c r="D906" s="3" t="str">
        <f>IF(BD!E900="","",BD!E900)</f>
        <v/>
      </c>
      <c r="E906" s="25"/>
      <c r="F906" s="25"/>
      <c r="G906" s="2" t="str">
        <f>IF(BD!F900="","",BD!F900)</f>
        <v/>
      </c>
      <c r="H906" s="2" t="str">
        <f>IF(BD!L900="","",BD!L900)</f>
        <v/>
      </c>
      <c r="I906" s="2" t="str">
        <f>IF(BD!K900="","",BD!K900)</f>
        <v/>
      </c>
    </row>
    <row r="907" spans="1:9" x14ac:dyDescent="0.35">
      <c r="A907" s="4" t="str">
        <f>IF(BD!B901="","",BD!B901)</f>
        <v/>
      </c>
      <c r="B907" s="3" t="str">
        <f>IF(BD!C901="","",BD!C901)</f>
        <v/>
      </c>
      <c r="C907" s="3" t="str">
        <f>IF(BD!D901="","",BD!D901)</f>
        <v/>
      </c>
      <c r="D907" s="3" t="str">
        <f>IF(BD!E901="","",BD!E901)</f>
        <v/>
      </c>
      <c r="E907" s="25"/>
      <c r="F907" s="25"/>
      <c r="G907" s="2" t="str">
        <f>IF(BD!F901="","",BD!F901)</f>
        <v/>
      </c>
      <c r="H907" s="2" t="str">
        <f>IF(BD!L901="","",BD!L901)</f>
        <v/>
      </c>
      <c r="I907" s="2" t="str">
        <f>IF(BD!K901="","",BD!K901)</f>
        <v/>
      </c>
    </row>
    <row r="908" spans="1:9" x14ac:dyDescent="0.35">
      <c r="A908" s="4" t="str">
        <f>IF(BD!B902="","",BD!B902)</f>
        <v/>
      </c>
      <c r="B908" s="3" t="str">
        <f>IF(BD!C902="","",BD!C902)</f>
        <v/>
      </c>
      <c r="C908" s="3" t="str">
        <f>IF(BD!D902="","",BD!D902)</f>
        <v/>
      </c>
      <c r="D908" s="3" t="str">
        <f>IF(BD!E902="","",BD!E902)</f>
        <v/>
      </c>
      <c r="E908" s="25"/>
      <c r="F908" s="25"/>
      <c r="G908" s="2" t="str">
        <f>IF(BD!F902="","",BD!F902)</f>
        <v/>
      </c>
      <c r="H908" s="2" t="str">
        <f>IF(BD!L902="","",BD!L902)</f>
        <v/>
      </c>
      <c r="I908" s="2" t="str">
        <f>IF(BD!K902="","",BD!K902)</f>
        <v/>
      </c>
    </row>
    <row r="909" spans="1:9" x14ac:dyDescent="0.35">
      <c r="A909" s="4" t="str">
        <f>IF(BD!B903="","",BD!B903)</f>
        <v/>
      </c>
      <c r="B909" s="3" t="str">
        <f>IF(BD!C903="","",BD!C903)</f>
        <v/>
      </c>
      <c r="C909" s="3" t="str">
        <f>IF(BD!D903="","",BD!D903)</f>
        <v/>
      </c>
      <c r="D909" s="3" t="str">
        <f>IF(BD!E903="","",BD!E903)</f>
        <v/>
      </c>
      <c r="E909" s="25"/>
      <c r="F909" s="25"/>
      <c r="G909" s="2" t="str">
        <f>IF(BD!F903="","",BD!F903)</f>
        <v/>
      </c>
      <c r="H909" s="2" t="str">
        <f>IF(BD!L903="","",BD!L903)</f>
        <v/>
      </c>
      <c r="I909" s="2" t="str">
        <f>IF(BD!K903="","",BD!K903)</f>
        <v/>
      </c>
    </row>
    <row r="910" spans="1:9" x14ac:dyDescent="0.35">
      <c r="A910" s="4" t="str">
        <f>IF(BD!B904="","",BD!B904)</f>
        <v/>
      </c>
      <c r="B910" s="3" t="str">
        <f>IF(BD!C904="","",BD!C904)</f>
        <v/>
      </c>
      <c r="C910" s="3" t="str">
        <f>IF(BD!D904="","",BD!D904)</f>
        <v/>
      </c>
      <c r="D910" s="3" t="str">
        <f>IF(BD!E904="","",BD!E904)</f>
        <v/>
      </c>
      <c r="E910" s="25"/>
      <c r="F910" s="25"/>
      <c r="G910" s="2" t="str">
        <f>IF(BD!F904="","",BD!F904)</f>
        <v/>
      </c>
      <c r="H910" s="2" t="str">
        <f>IF(BD!L904="","",BD!L904)</f>
        <v/>
      </c>
      <c r="I910" s="2" t="str">
        <f>IF(BD!K904="","",BD!K904)</f>
        <v/>
      </c>
    </row>
    <row r="911" spans="1:9" x14ac:dyDescent="0.35">
      <c r="A911" s="4" t="str">
        <f>IF(BD!B905="","",BD!B905)</f>
        <v/>
      </c>
      <c r="B911" s="3" t="str">
        <f>IF(BD!C905="","",BD!C905)</f>
        <v/>
      </c>
      <c r="C911" s="3" t="str">
        <f>IF(BD!D905="","",BD!D905)</f>
        <v/>
      </c>
      <c r="D911" s="3" t="str">
        <f>IF(BD!E905="","",BD!E905)</f>
        <v/>
      </c>
      <c r="E911" s="25"/>
      <c r="F911" s="25"/>
      <c r="G911" s="2" t="str">
        <f>IF(BD!F905="","",BD!F905)</f>
        <v/>
      </c>
      <c r="H911" s="2" t="str">
        <f>IF(BD!L905="","",BD!L905)</f>
        <v/>
      </c>
      <c r="I911" s="2" t="str">
        <f>IF(BD!K905="","",BD!K905)</f>
        <v/>
      </c>
    </row>
    <row r="912" spans="1:9" x14ac:dyDescent="0.35">
      <c r="A912" s="4" t="str">
        <f>IF(BD!B906="","",BD!B906)</f>
        <v/>
      </c>
      <c r="B912" s="3" t="str">
        <f>IF(BD!C906="","",BD!C906)</f>
        <v/>
      </c>
      <c r="C912" s="3" t="str">
        <f>IF(BD!D906="","",BD!D906)</f>
        <v/>
      </c>
      <c r="D912" s="3" t="str">
        <f>IF(BD!E906="","",BD!E906)</f>
        <v/>
      </c>
      <c r="E912" s="25"/>
      <c r="F912" s="25"/>
      <c r="G912" s="2" t="str">
        <f>IF(BD!F906="","",BD!F906)</f>
        <v/>
      </c>
      <c r="H912" s="2" t="str">
        <f>IF(BD!L906="","",BD!L906)</f>
        <v/>
      </c>
      <c r="I912" s="2" t="str">
        <f>IF(BD!K906="","",BD!K906)</f>
        <v/>
      </c>
    </row>
    <row r="913" spans="1:9" x14ac:dyDescent="0.35">
      <c r="A913" s="4" t="str">
        <f>IF(BD!B907="","",BD!B907)</f>
        <v/>
      </c>
      <c r="B913" s="3" t="str">
        <f>IF(BD!C907="","",BD!C907)</f>
        <v/>
      </c>
      <c r="C913" s="3" t="str">
        <f>IF(BD!D907="","",BD!D907)</f>
        <v/>
      </c>
      <c r="D913" s="3" t="str">
        <f>IF(BD!E907="","",BD!E907)</f>
        <v/>
      </c>
      <c r="E913" s="25"/>
      <c r="F913" s="25"/>
      <c r="G913" s="2" t="str">
        <f>IF(BD!F907="","",BD!F907)</f>
        <v/>
      </c>
      <c r="H913" s="2" t="str">
        <f>IF(BD!L907="","",BD!L907)</f>
        <v/>
      </c>
      <c r="I913" s="2" t="str">
        <f>IF(BD!K907="","",BD!K907)</f>
        <v/>
      </c>
    </row>
    <row r="914" spans="1:9" x14ac:dyDescent="0.35">
      <c r="A914" s="4" t="str">
        <f>IF(BD!B908="","",BD!B908)</f>
        <v/>
      </c>
      <c r="B914" s="3" t="str">
        <f>IF(BD!C908="","",BD!C908)</f>
        <v/>
      </c>
      <c r="C914" s="3" t="str">
        <f>IF(BD!D908="","",BD!D908)</f>
        <v/>
      </c>
      <c r="D914" s="3" t="str">
        <f>IF(BD!E908="","",BD!E908)</f>
        <v/>
      </c>
      <c r="E914" s="25"/>
      <c r="F914" s="25"/>
      <c r="G914" s="2" t="str">
        <f>IF(BD!F908="","",BD!F908)</f>
        <v/>
      </c>
      <c r="H914" s="2" t="str">
        <f>IF(BD!L908="","",BD!L908)</f>
        <v/>
      </c>
      <c r="I914" s="2" t="str">
        <f>IF(BD!K908="","",BD!K908)</f>
        <v/>
      </c>
    </row>
    <row r="915" spans="1:9" x14ac:dyDescent="0.35">
      <c r="A915" s="4" t="str">
        <f>IF(BD!B909="","",BD!B909)</f>
        <v/>
      </c>
      <c r="B915" s="3" t="str">
        <f>IF(BD!C909="","",BD!C909)</f>
        <v/>
      </c>
      <c r="C915" s="3" t="str">
        <f>IF(BD!D909="","",BD!D909)</f>
        <v/>
      </c>
      <c r="D915" s="3" t="str">
        <f>IF(BD!E909="","",BD!E909)</f>
        <v/>
      </c>
      <c r="E915" s="25"/>
      <c r="F915" s="25"/>
      <c r="G915" s="2" t="str">
        <f>IF(BD!F909="","",BD!F909)</f>
        <v/>
      </c>
      <c r="H915" s="2" t="str">
        <f>IF(BD!L909="","",BD!L909)</f>
        <v/>
      </c>
      <c r="I915" s="2" t="str">
        <f>IF(BD!K909="","",BD!K909)</f>
        <v/>
      </c>
    </row>
    <row r="916" spans="1:9" x14ac:dyDescent="0.35">
      <c r="A916" s="4" t="str">
        <f>IF(BD!B910="","",BD!B910)</f>
        <v/>
      </c>
      <c r="B916" s="3" t="str">
        <f>IF(BD!C910="","",BD!C910)</f>
        <v/>
      </c>
      <c r="C916" s="3" t="str">
        <f>IF(BD!D910="","",BD!D910)</f>
        <v/>
      </c>
      <c r="D916" s="3" t="str">
        <f>IF(BD!E910="","",BD!E910)</f>
        <v/>
      </c>
      <c r="E916" s="25"/>
      <c r="F916" s="25"/>
      <c r="G916" s="2" t="str">
        <f>IF(BD!F910="","",BD!F910)</f>
        <v/>
      </c>
      <c r="H916" s="2" t="str">
        <f>IF(BD!L910="","",BD!L910)</f>
        <v/>
      </c>
      <c r="I916" s="2" t="str">
        <f>IF(BD!K910="","",BD!K910)</f>
        <v/>
      </c>
    </row>
    <row r="917" spans="1:9" x14ac:dyDescent="0.35">
      <c r="A917" s="4" t="str">
        <f>IF(BD!B911="","",BD!B911)</f>
        <v/>
      </c>
      <c r="B917" s="3" t="str">
        <f>IF(BD!C911="","",BD!C911)</f>
        <v/>
      </c>
      <c r="C917" s="3" t="str">
        <f>IF(BD!D911="","",BD!D911)</f>
        <v/>
      </c>
      <c r="D917" s="3" t="str">
        <f>IF(BD!E911="","",BD!E911)</f>
        <v/>
      </c>
      <c r="E917" s="25"/>
      <c r="F917" s="25"/>
      <c r="G917" s="2" t="str">
        <f>IF(BD!F911="","",BD!F911)</f>
        <v/>
      </c>
      <c r="H917" s="2" t="str">
        <f>IF(BD!L911="","",BD!L911)</f>
        <v/>
      </c>
      <c r="I917" s="2" t="str">
        <f>IF(BD!K911="","",BD!K911)</f>
        <v/>
      </c>
    </row>
    <row r="918" spans="1:9" x14ac:dyDescent="0.35">
      <c r="A918" s="4" t="str">
        <f>IF(BD!B912="","",BD!B912)</f>
        <v/>
      </c>
      <c r="B918" s="3" t="str">
        <f>IF(BD!C912="","",BD!C912)</f>
        <v/>
      </c>
      <c r="C918" s="3" t="str">
        <f>IF(BD!D912="","",BD!D912)</f>
        <v/>
      </c>
      <c r="D918" s="3" t="str">
        <f>IF(BD!E912="","",BD!E912)</f>
        <v/>
      </c>
      <c r="E918" s="25"/>
      <c r="F918" s="25"/>
      <c r="G918" s="2" t="str">
        <f>IF(BD!F912="","",BD!F912)</f>
        <v/>
      </c>
      <c r="H918" s="2" t="str">
        <f>IF(BD!L912="","",BD!L912)</f>
        <v/>
      </c>
      <c r="I918" s="2" t="str">
        <f>IF(BD!K912="","",BD!K912)</f>
        <v/>
      </c>
    </row>
    <row r="919" spans="1:9" x14ac:dyDescent="0.35">
      <c r="A919" s="4" t="str">
        <f>IF(BD!B913="","",BD!B913)</f>
        <v/>
      </c>
      <c r="B919" s="3" t="str">
        <f>IF(BD!C913="","",BD!C913)</f>
        <v/>
      </c>
      <c r="C919" s="3" t="str">
        <f>IF(BD!D913="","",BD!D913)</f>
        <v/>
      </c>
      <c r="D919" s="3" t="str">
        <f>IF(BD!E913="","",BD!E913)</f>
        <v/>
      </c>
      <c r="E919" s="25"/>
      <c r="F919" s="25"/>
      <c r="G919" s="2" t="str">
        <f>IF(BD!F913="","",BD!F913)</f>
        <v/>
      </c>
      <c r="H919" s="2" t="str">
        <f>IF(BD!L913="","",BD!L913)</f>
        <v/>
      </c>
      <c r="I919" s="2" t="str">
        <f>IF(BD!K913="","",BD!K913)</f>
        <v/>
      </c>
    </row>
    <row r="920" spans="1:9" x14ac:dyDescent="0.35">
      <c r="A920" s="4" t="str">
        <f>IF(BD!B914="","",BD!B914)</f>
        <v/>
      </c>
      <c r="B920" s="3" t="str">
        <f>IF(BD!C914="","",BD!C914)</f>
        <v/>
      </c>
      <c r="C920" s="3" t="str">
        <f>IF(BD!D914="","",BD!D914)</f>
        <v/>
      </c>
      <c r="D920" s="3" t="str">
        <f>IF(BD!E914="","",BD!E914)</f>
        <v/>
      </c>
      <c r="E920" s="25"/>
      <c r="F920" s="25"/>
      <c r="G920" s="2" t="str">
        <f>IF(BD!F914="","",BD!F914)</f>
        <v/>
      </c>
      <c r="H920" s="2" t="str">
        <f>IF(BD!L914="","",BD!L914)</f>
        <v/>
      </c>
      <c r="I920" s="2" t="str">
        <f>IF(BD!K914="","",BD!K914)</f>
        <v/>
      </c>
    </row>
    <row r="921" spans="1:9" x14ac:dyDescent="0.35">
      <c r="A921" s="4" t="str">
        <f>IF(BD!B915="","",BD!B915)</f>
        <v/>
      </c>
      <c r="B921" s="3" t="str">
        <f>IF(BD!C915="","",BD!C915)</f>
        <v/>
      </c>
      <c r="C921" s="3" t="str">
        <f>IF(BD!D915="","",BD!D915)</f>
        <v/>
      </c>
      <c r="D921" s="3" t="str">
        <f>IF(BD!E915="","",BD!E915)</f>
        <v/>
      </c>
      <c r="E921" s="25"/>
      <c r="F921" s="25"/>
      <c r="G921" s="2" t="str">
        <f>IF(BD!F915="","",BD!F915)</f>
        <v/>
      </c>
      <c r="H921" s="2" t="str">
        <f>IF(BD!L915="","",BD!L915)</f>
        <v/>
      </c>
      <c r="I921" s="2" t="str">
        <f>IF(BD!K915="","",BD!K915)</f>
        <v/>
      </c>
    </row>
    <row r="922" spans="1:9" x14ac:dyDescent="0.35">
      <c r="A922" s="4" t="str">
        <f>IF(BD!B916="","",BD!B916)</f>
        <v/>
      </c>
      <c r="B922" s="3" t="str">
        <f>IF(BD!C916="","",BD!C916)</f>
        <v/>
      </c>
      <c r="C922" s="3" t="str">
        <f>IF(BD!D916="","",BD!D916)</f>
        <v/>
      </c>
      <c r="D922" s="3" t="str">
        <f>IF(BD!E916="","",BD!E916)</f>
        <v/>
      </c>
      <c r="E922" s="25"/>
      <c r="F922" s="25"/>
      <c r="G922" s="2" t="str">
        <f>IF(BD!F916="","",BD!F916)</f>
        <v/>
      </c>
      <c r="H922" s="2" t="str">
        <f>IF(BD!L916="","",BD!L916)</f>
        <v/>
      </c>
      <c r="I922" s="2" t="str">
        <f>IF(BD!K916="","",BD!K916)</f>
        <v/>
      </c>
    </row>
    <row r="923" spans="1:9" x14ac:dyDescent="0.35">
      <c r="A923" s="4" t="str">
        <f>IF(BD!B917="","",BD!B917)</f>
        <v/>
      </c>
      <c r="B923" s="3" t="str">
        <f>IF(BD!C917="","",BD!C917)</f>
        <v/>
      </c>
      <c r="C923" s="3" t="str">
        <f>IF(BD!D917="","",BD!D917)</f>
        <v/>
      </c>
      <c r="D923" s="3" t="str">
        <f>IF(BD!E917="","",BD!E917)</f>
        <v/>
      </c>
      <c r="E923" s="25"/>
      <c r="F923" s="25"/>
      <c r="G923" s="2" t="str">
        <f>IF(BD!F917="","",BD!F917)</f>
        <v/>
      </c>
      <c r="H923" s="2" t="str">
        <f>IF(BD!L917="","",BD!L917)</f>
        <v/>
      </c>
      <c r="I923" s="2" t="str">
        <f>IF(BD!K917="","",BD!K917)</f>
        <v/>
      </c>
    </row>
    <row r="924" spans="1:9" x14ac:dyDescent="0.35">
      <c r="A924" s="4" t="str">
        <f>IF(BD!B918="","",BD!B918)</f>
        <v/>
      </c>
      <c r="B924" s="3" t="str">
        <f>IF(BD!C918="","",BD!C918)</f>
        <v/>
      </c>
      <c r="C924" s="3" t="str">
        <f>IF(BD!D918="","",BD!D918)</f>
        <v/>
      </c>
      <c r="D924" s="3" t="str">
        <f>IF(BD!E918="","",BD!E918)</f>
        <v/>
      </c>
      <c r="E924" s="25"/>
      <c r="F924" s="25"/>
      <c r="G924" s="2" t="str">
        <f>IF(BD!F918="","",BD!F918)</f>
        <v/>
      </c>
      <c r="H924" s="2" t="str">
        <f>IF(BD!L918="","",BD!L918)</f>
        <v/>
      </c>
      <c r="I924" s="2" t="str">
        <f>IF(BD!K918="","",BD!K918)</f>
        <v/>
      </c>
    </row>
    <row r="925" spans="1:9" x14ac:dyDescent="0.35">
      <c r="A925" s="4" t="str">
        <f>IF(BD!B919="","",BD!B919)</f>
        <v/>
      </c>
      <c r="B925" s="3" t="str">
        <f>IF(BD!C919="","",BD!C919)</f>
        <v/>
      </c>
      <c r="C925" s="3" t="str">
        <f>IF(BD!D919="","",BD!D919)</f>
        <v/>
      </c>
      <c r="D925" s="3" t="str">
        <f>IF(BD!E919="","",BD!E919)</f>
        <v/>
      </c>
      <c r="E925" s="25"/>
      <c r="F925" s="25"/>
      <c r="G925" s="2" t="str">
        <f>IF(BD!F919="","",BD!F919)</f>
        <v/>
      </c>
      <c r="H925" s="2" t="str">
        <f>IF(BD!L919="","",BD!L919)</f>
        <v/>
      </c>
      <c r="I925" s="2" t="str">
        <f>IF(BD!K919="","",BD!K919)</f>
        <v/>
      </c>
    </row>
    <row r="926" spans="1:9" x14ac:dyDescent="0.35">
      <c r="A926" s="4" t="str">
        <f>IF(BD!B920="","",BD!B920)</f>
        <v/>
      </c>
      <c r="B926" s="3" t="str">
        <f>IF(BD!C920="","",BD!C920)</f>
        <v/>
      </c>
      <c r="C926" s="3" t="str">
        <f>IF(BD!D920="","",BD!D920)</f>
        <v/>
      </c>
      <c r="D926" s="3" t="str">
        <f>IF(BD!E920="","",BD!E920)</f>
        <v/>
      </c>
      <c r="E926" s="25"/>
      <c r="F926" s="25"/>
      <c r="G926" s="2" t="str">
        <f>IF(BD!F920="","",BD!F920)</f>
        <v/>
      </c>
      <c r="H926" s="2" t="str">
        <f>IF(BD!L920="","",BD!L920)</f>
        <v/>
      </c>
      <c r="I926" s="2" t="str">
        <f>IF(BD!K920="","",BD!K920)</f>
        <v/>
      </c>
    </row>
    <row r="927" spans="1:9" x14ac:dyDescent="0.35">
      <c r="A927" s="4" t="str">
        <f>IF(BD!B921="","",BD!B921)</f>
        <v/>
      </c>
      <c r="B927" s="3" t="str">
        <f>IF(BD!C921="","",BD!C921)</f>
        <v/>
      </c>
      <c r="C927" s="3" t="str">
        <f>IF(BD!D921="","",BD!D921)</f>
        <v/>
      </c>
      <c r="D927" s="3" t="str">
        <f>IF(BD!E921="","",BD!E921)</f>
        <v/>
      </c>
      <c r="E927" s="25"/>
      <c r="F927" s="25"/>
      <c r="G927" s="2" t="str">
        <f>IF(BD!F921="","",BD!F921)</f>
        <v/>
      </c>
      <c r="H927" s="2" t="str">
        <f>IF(BD!L921="","",BD!L921)</f>
        <v/>
      </c>
      <c r="I927" s="2" t="str">
        <f>IF(BD!K921="","",BD!K921)</f>
        <v/>
      </c>
    </row>
    <row r="928" spans="1:9" x14ac:dyDescent="0.35">
      <c r="A928" s="4" t="str">
        <f>IF(BD!B922="","",BD!B922)</f>
        <v/>
      </c>
      <c r="B928" s="3" t="str">
        <f>IF(BD!C922="","",BD!C922)</f>
        <v/>
      </c>
      <c r="C928" s="3" t="str">
        <f>IF(BD!D922="","",BD!D922)</f>
        <v/>
      </c>
      <c r="D928" s="3" t="str">
        <f>IF(BD!E922="","",BD!E922)</f>
        <v/>
      </c>
      <c r="E928" s="25"/>
      <c r="F928" s="25"/>
      <c r="G928" s="2" t="str">
        <f>IF(BD!F922="","",BD!F922)</f>
        <v/>
      </c>
      <c r="H928" s="2" t="str">
        <f>IF(BD!L922="","",BD!L922)</f>
        <v/>
      </c>
      <c r="I928" s="2" t="str">
        <f>IF(BD!K922="","",BD!K922)</f>
        <v/>
      </c>
    </row>
    <row r="929" spans="1:9" x14ac:dyDescent="0.35">
      <c r="A929" s="4" t="str">
        <f>IF(BD!B923="","",BD!B923)</f>
        <v/>
      </c>
      <c r="B929" s="3" t="str">
        <f>IF(BD!C923="","",BD!C923)</f>
        <v/>
      </c>
      <c r="C929" s="3" t="str">
        <f>IF(BD!D923="","",BD!D923)</f>
        <v/>
      </c>
      <c r="D929" s="3" t="str">
        <f>IF(BD!E923="","",BD!E923)</f>
        <v/>
      </c>
      <c r="E929" s="25"/>
      <c r="F929" s="25"/>
      <c r="G929" s="2" t="str">
        <f>IF(BD!F923="","",BD!F923)</f>
        <v/>
      </c>
      <c r="H929" s="2" t="str">
        <f>IF(BD!L923="","",BD!L923)</f>
        <v/>
      </c>
      <c r="I929" s="2" t="str">
        <f>IF(BD!K923="","",BD!K923)</f>
        <v/>
      </c>
    </row>
    <row r="930" spans="1:9" x14ac:dyDescent="0.35">
      <c r="A930" s="4" t="str">
        <f>IF(BD!B924="","",BD!B924)</f>
        <v/>
      </c>
      <c r="B930" s="3" t="str">
        <f>IF(BD!C924="","",BD!C924)</f>
        <v/>
      </c>
      <c r="C930" s="3" t="str">
        <f>IF(BD!D924="","",BD!D924)</f>
        <v/>
      </c>
      <c r="D930" s="3" t="str">
        <f>IF(BD!E924="","",BD!E924)</f>
        <v/>
      </c>
      <c r="E930" s="25"/>
      <c r="F930" s="25"/>
      <c r="G930" s="2" t="str">
        <f>IF(BD!F924="","",BD!F924)</f>
        <v/>
      </c>
      <c r="H930" s="2" t="str">
        <f>IF(BD!L924="","",BD!L924)</f>
        <v/>
      </c>
      <c r="I930" s="2" t="str">
        <f>IF(BD!K924="","",BD!K924)</f>
        <v/>
      </c>
    </row>
    <row r="931" spans="1:9" x14ac:dyDescent="0.35">
      <c r="A931" s="4" t="str">
        <f>IF(BD!B925="","",BD!B925)</f>
        <v/>
      </c>
      <c r="B931" s="3" t="str">
        <f>IF(BD!C925="","",BD!C925)</f>
        <v/>
      </c>
      <c r="C931" s="3" t="str">
        <f>IF(BD!D925="","",BD!D925)</f>
        <v/>
      </c>
      <c r="D931" s="3" t="str">
        <f>IF(BD!E925="","",BD!E925)</f>
        <v/>
      </c>
      <c r="E931" s="25"/>
      <c r="F931" s="25"/>
      <c r="G931" s="2" t="str">
        <f>IF(BD!F925="","",BD!F925)</f>
        <v/>
      </c>
      <c r="H931" s="2" t="str">
        <f>IF(BD!L925="","",BD!L925)</f>
        <v/>
      </c>
      <c r="I931" s="2" t="str">
        <f>IF(BD!K925="","",BD!K925)</f>
        <v/>
      </c>
    </row>
    <row r="932" spans="1:9" x14ac:dyDescent="0.35">
      <c r="A932" s="4" t="str">
        <f>IF(BD!B926="","",BD!B926)</f>
        <v/>
      </c>
      <c r="B932" s="3" t="str">
        <f>IF(BD!C926="","",BD!C926)</f>
        <v/>
      </c>
      <c r="C932" s="3" t="str">
        <f>IF(BD!D926="","",BD!D926)</f>
        <v/>
      </c>
      <c r="D932" s="3" t="str">
        <f>IF(BD!E926="","",BD!E926)</f>
        <v/>
      </c>
      <c r="E932" s="25"/>
      <c r="F932" s="25"/>
      <c r="G932" s="2" t="str">
        <f>IF(BD!F926="","",BD!F926)</f>
        <v/>
      </c>
      <c r="H932" s="2" t="str">
        <f>IF(BD!L926="","",BD!L926)</f>
        <v/>
      </c>
      <c r="I932" s="2" t="str">
        <f>IF(BD!K926="","",BD!K926)</f>
        <v/>
      </c>
    </row>
    <row r="933" spans="1:9" x14ac:dyDescent="0.35">
      <c r="A933" s="4" t="str">
        <f>IF(BD!B927="","",BD!B927)</f>
        <v/>
      </c>
      <c r="B933" s="3" t="str">
        <f>IF(BD!C927="","",BD!C927)</f>
        <v/>
      </c>
      <c r="C933" s="3" t="str">
        <f>IF(BD!D927="","",BD!D927)</f>
        <v/>
      </c>
      <c r="D933" s="3" t="str">
        <f>IF(BD!E927="","",BD!E927)</f>
        <v/>
      </c>
      <c r="E933" s="25"/>
      <c r="F933" s="25"/>
      <c r="G933" s="2" t="str">
        <f>IF(BD!F927="","",BD!F927)</f>
        <v/>
      </c>
      <c r="H933" s="2" t="str">
        <f>IF(BD!L927="","",BD!L927)</f>
        <v/>
      </c>
      <c r="I933" s="2" t="str">
        <f>IF(BD!K927="","",BD!K927)</f>
        <v/>
      </c>
    </row>
    <row r="934" spans="1:9" x14ac:dyDescent="0.35">
      <c r="A934" s="4" t="str">
        <f>IF(BD!B928="","",BD!B928)</f>
        <v/>
      </c>
      <c r="B934" s="3" t="str">
        <f>IF(BD!C928="","",BD!C928)</f>
        <v/>
      </c>
      <c r="C934" s="3" t="str">
        <f>IF(BD!D928="","",BD!D928)</f>
        <v/>
      </c>
      <c r="D934" s="3" t="str">
        <f>IF(BD!E928="","",BD!E928)</f>
        <v/>
      </c>
      <c r="E934" s="25"/>
      <c r="F934" s="25"/>
      <c r="G934" s="2" t="str">
        <f>IF(BD!F928="","",BD!F928)</f>
        <v/>
      </c>
      <c r="H934" s="2" t="str">
        <f>IF(BD!L928="","",BD!L928)</f>
        <v/>
      </c>
      <c r="I934" s="2" t="str">
        <f>IF(BD!K928="","",BD!K928)</f>
        <v/>
      </c>
    </row>
    <row r="935" spans="1:9" x14ac:dyDescent="0.35">
      <c r="A935" s="4" t="str">
        <f>IF(BD!B929="","",BD!B929)</f>
        <v/>
      </c>
      <c r="B935" s="3" t="str">
        <f>IF(BD!C929="","",BD!C929)</f>
        <v/>
      </c>
      <c r="C935" s="3" t="str">
        <f>IF(BD!D929="","",BD!D929)</f>
        <v/>
      </c>
      <c r="D935" s="3" t="str">
        <f>IF(BD!E929="","",BD!E929)</f>
        <v/>
      </c>
      <c r="E935" s="25"/>
      <c r="F935" s="25"/>
      <c r="G935" s="2" t="str">
        <f>IF(BD!F929="","",BD!F929)</f>
        <v/>
      </c>
      <c r="H935" s="2" t="str">
        <f>IF(BD!L929="","",BD!L929)</f>
        <v/>
      </c>
      <c r="I935" s="2" t="str">
        <f>IF(BD!K929="","",BD!K929)</f>
        <v/>
      </c>
    </row>
    <row r="936" spans="1:9" x14ac:dyDescent="0.35">
      <c r="A936" s="4" t="str">
        <f>IF(BD!B930="","",BD!B930)</f>
        <v/>
      </c>
      <c r="B936" s="3" t="str">
        <f>IF(BD!C930="","",BD!C930)</f>
        <v/>
      </c>
      <c r="C936" s="3" t="str">
        <f>IF(BD!D930="","",BD!D930)</f>
        <v/>
      </c>
      <c r="D936" s="3" t="str">
        <f>IF(BD!E930="","",BD!E930)</f>
        <v/>
      </c>
      <c r="E936" s="25"/>
      <c r="F936" s="25"/>
      <c r="G936" s="2" t="str">
        <f>IF(BD!F930="","",BD!F930)</f>
        <v/>
      </c>
      <c r="H936" s="2" t="str">
        <f>IF(BD!L930="","",BD!L930)</f>
        <v/>
      </c>
      <c r="I936" s="2" t="str">
        <f>IF(BD!K930="","",BD!K930)</f>
        <v/>
      </c>
    </row>
    <row r="937" spans="1:9" x14ac:dyDescent="0.35">
      <c r="A937" s="4" t="str">
        <f>IF(BD!B931="","",BD!B931)</f>
        <v/>
      </c>
      <c r="B937" s="3" t="str">
        <f>IF(BD!C931="","",BD!C931)</f>
        <v/>
      </c>
      <c r="C937" s="3" t="str">
        <f>IF(BD!D931="","",BD!D931)</f>
        <v/>
      </c>
      <c r="D937" s="3" t="str">
        <f>IF(BD!E931="","",BD!E931)</f>
        <v/>
      </c>
      <c r="E937" s="25"/>
      <c r="F937" s="25"/>
      <c r="G937" s="2" t="str">
        <f>IF(BD!F931="","",BD!F931)</f>
        <v/>
      </c>
      <c r="H937" s="2" t="str">
        <f>IF(BD!L931="","",BD!L931)</f>
        <v/>
      </c>
      <c r="I937" s="2" t="str">
        <f>IF(BD!K931="","",BD!K931)</f>
        <v/>
      </c>
    </row>
    <row r="938" spans="1:9" x14ac:dyDescent="0.35">
      <c r="A938" s="4" t="str">
        <f>IF(BD!B932="","",BD!B932)</f>
        <v/>
      </c>
      <c r="B938" s="3" t="str">
        <f>IF(BD!C932="","",BD!C932)</f>
        <v/>
      </c>
      <c r="C938" s="3" t="str">
        <f>IF(BD!D932="","",BD!D932)</f>
        <v/>
      </c>
      <c r="D938" s="3" t="str">
        <f>IF(BD!E932="","",BD!E932)</f>
        <v/>
      </c>
      <c r="E938" s="25"/>
      <c r="F938" s="25"/>
      <c r="G938" s="2" t="str">
        <f>IF(BD!F932="","",BD!F932)</f>
        <v/>
      </c>
      <c r="H938" s="2" t="str">
        <f>IF(BD!L932="","",BD!L932)</f>
        <v/>
      </c>
      <c r="I938" s="2" t="str">
        <f>IF(BD!K932="","",BD!K932)</f>
        <v/>
      </c>
    </row>
    <row r="939" spans="1:9" x14ac:dyDescent="0.35">
      <c r="A939" s="4" t="str">
        <f>IF(BD!B933="","",BD!B933)</f>
        <v/>
      </c>
      <c r="B939" s="3" t="str">
        <f>IF(BD!C933="","",BD!C933)</f>
        <v/>
      </c>
      <c r="C939" s="3" t="str">
        <f>IF(BD!D933="","",BD!D933)</f>
        <v/>
      </c>
      <c r="D939" s="3" t="str">
        <f>IF(BD!E933="","",BD!E933)</f>
        <v/>
      </c>
      <c r="E939" s="25"/>
      <c r="F939" s="25"/>
      <c r="G939" s="2" t="str">
        <f>IF(BD!F933="","",BD!F933)</f>
        <v/>
      </c>
      <c r="H939" s="2" t="str">
        <f>IF(BD!L933="","",BD!L933)</f>
        <v/>
      </c>
      <c r="I939" s="2" t="str">
        <f>IF(BD!K933="","",BD!K933)</f>
        <v/>
      </c>
    </row>
    <row r="940" spans="1:9" x14ac:dyDescent="0.35">
      <c r="A940" s="4" t="str">
        <f>IF(BD!B934="","",BD!B934)</f>
        <v/>
      </c>
      <c r="B940" s="3" t="str">
        <f>IF(BD!C934="","",BD!C934)</f>
        <v/>
      </c>
      <c r="C940" s="3" t="str">
        <f>IF(BD!D934="","",BD!D934)</f>
        <v/>
      </c>
      <c r="D940" s="3" t="str">
        <f>IF(BD!E934="","",BD!E934)</f>
        <v/>
      </c>
      <c r="E940" s="25"/>
      <c r="F940" s="25"/>
      <c r="G940" s="2" t="str">
        <f>IF(BD!F934="","",BD!F934)</f>
        <v/>
      </c>
      <c r="H940" s="2" t="str">
        <f>IF(BD!L934="","",BD!L934)</f>
        <v/>
      </c>
      <c r="I940" s="2" t="str">
        <f>IF(BD!K934="","",BD!K934)</f>
        <v/>
      </c>
    </row>
    <row r="941" spans="1:9" x14ac:dyDescent="0.35">
      <c r="A941" s="4" t="str">
        <f>IF(BD!B935="","",BD!B935)</f>
        <v/>
      </c>
      <c r="B941" s="3" t="str">
        <f>IF(BD!C935="","",BD!C935)</f>
        <v/>
      </c>
      <c r="C941" s="3" t="str">
        <f>IF(BD!D935="","",BD!D935)</f>
        <v/>
      </c>
      <c r="D941" s="3" t="str">
        <f>IF(BD!E935="","",BD!E935)</f>
        <v/>
      </c>
      <c r="E941" s="25"/>
      <c r="F941" s="25"/>
      <c r="G941" s="2" t="str">
        <f>IF(BD!F935="","",BD!F935)</f>
        <v/>
      </c>
      <c r="H941" s="2" t="str">
        <f>IF(BD!L935="","",BD!L935)</f>
        <v/>
      </c>
      <c r="I941" s="2" t="str">
        <f>IF(BD!K935="","",BD!K935)</f>
        <v/>
      </c>
    </row>
    <row r="942" spans="1:9" x14ac:dyDescent="0.35">
      <c r="A942" s="4" t="str">
        <f>IF(BD!B936="","",BD!B936)</f>
        <v/>
      </c>
      <c r="B942" s="3" t="str">
        <f>IF(BD!C936="","",BD!C936)</f>
        <v/>
      </c>
      <c r="C942" s="3" t="str">
        <f>IF(BD!D936="","",BD!D936)</f>
        <v/>
      </c>
      <c r="D942" s="3" t="str">
        <f>IF(BD!E936="","",BD!E936)</f>
        <v/>
      </c>
      <c r="E942" s="25"/>
      <c r="F942" s="25"/>
      <c r="G942" s="2" t="str">
        <f>IF(BD!F936="","",BD!F936)</f>
        <v/>
      </c>
      <c r="H942" s="2" t="str">
        <f>IF(BD!L936="","",BD!L936)</f>
        <v/>
      </c>
      <c r="I942" s="2" t="str">
        <f>IF(BD!K936="","",BD!K936)</f>
        <v/>
      </c>
    </row>
    <row r="943" spans="1:9" x14ac:dyDescent="0.35">
      <c r="A943" s="4" t="str">
        <f>IF(BD!B937="","",BD!B937)</f>
        <v/>
      </c>
      <c r="B943" s="3" t="str">
        <f>IF(BD!C937="","",BD!C937)</f>
        <v/>
      </c>
      <c r="C943" s="3" t="str">
        <f>IF(BD!D937="","",BD!D937)</f>
        <v/>
      </c>
      <c r="D943" s="3" t="str">
        <f>IF(BD!E937="","",BD!E937)</f>
        <v/>
      </c>
      <c r="E943" s="25"/>
      <c r="F943" s="25"/>
      <c r="G943" s="2" t="str">
        <f>IF(BD!F937="","",BD!F937)</f>
        <v/>
      </c>
      <c r="H943" s="2" t="str">
        <f>IF(BD!L937="","",BD!L937)</f>
        <v/>
      </c>
      <c r="I943" s="2" t="str">
        <f>IF(BD!K937="","",BD!K937)</f>
        <v/>
      </c>
    </row>
    <row r="944" spans="1:9" x14ac:dyDescent="0.35">
      <c r="A944" s="4" t="str">
        <f>IF(BD!B938="","",BD!B938)</f>
        <v/>
      </c>
      <c r="B944" s="3" t="str">
        <f>IF(BD!C938="","",BD!C938)</f>
        <v/>
      </c>
      <c r="C944" s="3" t="str">
        <f>IF(BD!D938="","",BD!D938)</f>
        <v/>
      </c>
      <c r="D944" s="3" t="str">
        <f>IF(BD!E938="","",BD!E938)</f>
        <v/>
      </c>
      <c r="E944" s="25"/>
      <c r="F944" s="25"/>
      <c r="G944" s="2" t="str">
        <f>IF(BD!F938="","",BD!F938)</f>
        <v/>
      </c>
      <c r="H944" s="2" t="str">
        <f>IF(BD!L938="","",BD!L938)</f>
        <v/>
      </c>
      <c r="I944" s="2" t="str">
        <f>IF(BD!K938="","",BD!K938)</f>
        <v/>
      </c>
    </row>
    <row r="945" spans="1:9" x14ac:dyDescent="0.35">
      <c r="A945" s="4" t="str">
        <f>IF(BD!B939="","",BD!B939)</f>
        <v/>
      </c>
      <c r="B945" s="3" t="str">
        <f>IF(BD!C939="","",BD!C939)</f>
        <v/>
      </c>
      <c r="C945" s="3" t="str">
        <f>IF(BD!D939="","",BD!D939)</f>
        <v/>
      </c>
      <c r="D945" s="3" t="str">
        <f>IF(BD!E939="","",BD!E939)</f>
        <v/>
      </c>
      <c r="E945" s="25"/>
      <c r="F945" s="25"/>
      <c r="G945" s="2" t="str">
        <f>IF(BD!F939="","",BD!F939)</f>
        <v/>
      </c>
      <c r="H945" s="2" t="str">
        <f>IF(BD!L939="","",BD!L939)</f>
        <v/>
      </c>
      <c r="I945" s="2" t="str">
        <f>IF(BD!K939="","",BD!K939)</f>
        <v/>
      </c>
    </row>
    <row r="946" spans="1:9" x14ac:dyDescent="0.35">
      <c r="A946" s="4" t="str">
        <f>IF(BD!B940="","",BD!B940)</f>
        <v/>
      </c>
      <c r="B946" s="3" t="str">
        <f>IF(BD!C940="","",BD!C940)</f>
        <v/>
      </c>
      <c r="C946" s="3" t="str">
        <f>IF(BD!D940="","",BD!D940)</f>
        <v/>
      </c>
      <c r="D946" s="3" t="str">
        <f>IF(BD!E940="","",BD!E940)</f>
        <v/>
      </c>
      <c r="E946" s="25"/>
      <c r="F946" s="25"/>
      <c r="G946" s="2" t="str">
        <f>IF(BD!F940="","",BD!F940)</f>
        <v/>
      </c>
      <c r="H946" s="2" t="str">
        <f>IF(BD!L940="","",BD!L940)</f>
        <v/>
      </c>
      <c r="I946" s="2" t="str">
        <f>IF(BD!K940="","",BD!K940)</f>
        <v/>
      </c>
    </row>
    <row r="947" spans="1:9" x14ac:dyDescent="0.35">
      <c r="A947" s="4" t="str">
        <f>IF(BD!B941="","",BD!B941)</f>
        <v/>
      </c>
      <c r="B947" s="3" t="str">
        <f>IF(BD!C941="","",BD!C941)</f>
        <v/>
      </c>
      <c r="C947" s="3" t="str">
        <f>IF(BD!D941="","",BD!D941)</f>
        <v/>
      </c>
      <c r="D947" s="3" t="str">
        <f>IF(BD!E941="","",BD!E941)</f>
        <v/>
      </c>
      <c r="E947" s="25"/>
      <c r="F947" s="25"/>
      <c r="G947" s="2" t="str">
        <f>IF(BD!F941="","",BD!F941)</f>
        <v/>
      </c>
      <c r="H947" s="2" t="str">
        <f>IF(BD!L941="","",BD!L941)</f>
        <v/>
      </c>
      <c r="I947" s="2" t="str">
        <f>IF(BD!K941="","",BD!K941)</f>
        <v/>
      </c>
    </row>
    <row r="948" spans="1:9" x14ac:dyDescent="0.35">
      <c r="A948" s="4" t="str">
        <f>IF(BD!B942="","",BD!B942)</f>
        <v/>
      </c>
      <c r="B948" s="3" t="str">
        <f>IF(BD!C942="","",BD!C942)</f>
        <v/>
      </c>
      <c r="C948" s="3" t="str">
        <f>IF(BD!D942="","",BD!D942)</f>
        <v/>
      </c>
      <c r="D948" s="3" t="str">
        <f>IF(BD!E942="","",BD!E942)</f>
        <v/>
      </c>
      <c r="E948" s="25"/>
      <c r="F948" s="25"/>
      <c r="G948" s="2" t="str">
        <f>IF(BD!F942="","",BD!F942)</f>
        <v/>
      </c>
      <c r="H948" s="2" t="str">
        <f>IF(BD!L942="","",BD!L942)</f>
        <v/>
      </c>
      <c r="I948" s="2" t="str">
        <f>IF(BD!K942="","",BD!K942)</f>
        <v/>
      </c>
    </row>
    <row r="949" spans="1:9" x14ac:dyDescent="0.35">
      <c r="A949" s="4" t="str">
        <f>IF(BD!B943="","",BD!B943)</f>
        <v/>
      </c>
      <c r="B949" s="3" t="str">
        <f>IF(BD!C943="","",BD!C943)</f>
        <v/>
      </c>
      <c r="C949" s="3" t="str">
        <f>IF(BD!D943="","",BD!D943)</f>
        <v/>
      </c>
      <c r="D949" s="3" t="str">
        <f>IF(BD!E943="","",BD!E943)</f>
        <v/>
      </c>
      <c r="E949" s="25"/>
      <c r="F949" s="25"/>
      <c r="G949" s="2" t="str">
        <f>IF(BD!F943="","",BD!F943)</f>
        <v/>
      </c>
      <c r="H949" s="2" t="str">
        <f>IF(BD!L943="","",BD!L943)</f>
        <v/>
      </c>
      <c r="I949" s="2" t="str">
        <f>IF(BD!K943="","",BD!K943)</f>
        <v/>
      </c>
    </row>
    <row r="950" spans="1:9" x14ac:dyDescent="0.35">
      <c r="A950" s="4" t="str">
        <f>IF(BD!B944="","",BD!B944)</f>
        <v/>
      </c>
      <c r="B950" s="3" t="str">
        <f>IF(BD!C944="","",BD!C944)</f>
        <v/>
      </c>
      <c r="C950" s="3" t="str">
        <f>IF(BD!D944="","",BD!D944)</f>
        <v/>
      </c>
      <c r="D950" s="3" t="str">
        <f>IF(BD!E944="","",BD!E944)</f>
        <v/>
      </c>
      <c r="E950" s="25"/>
      <c r="F950" s="25"/>
      <c r="G950" s="2" t="str">
        <f>IF(BD!F944="","",BD!F944)</f>
        <v/>
      </c>
      <c r="H950" s="2" t="str">
        <f>IF(BD!L944="","",BD!L944)</f>
        <v/>
      </c>
      <c r="I950" s="2" t="str">
        <f>IF(BD!K944="","",BD!K944)</f>
        <v/>
      </c>
    </row>
    <row r="951" spans="1:9" x14ac:dyDescent="0.35">
      <c r="A951" s="4" t="str">
        <f>IF(BD!B945="","",BD!B945)</f>
        <v/>
      </c>
      <c r="B951" s="3" t="str">
        <f>IF(BD!C945="","",BD!C945)</f>
        <v/>
      </c>
      <c r="C951" s="3" t="str">
        <f>IF(BD!D945="","",BD!D945)</f>
        <v/>
      </c>
      <c r="D951" s="3" t="str">
        <f>IF(BD!E945="","",BD!E945)</f>
        <v/>
      </c>
      <c r="E951" s="25"/>
      <c r="F951" s="25"/>
      <c r="G951" s="2" t="str">
        <f>IF(BD!F945="","",BD!F945)</f>
        <v/>
      </c>
      <c r="H951" s="2" t="str">
        <f>IF(BD!L945="","",BD!L945)</f>
        <v/>
      </c>
      <c r="I951" s="2" t="str">
        <f>IF(BD!K945="","",BD!K945)</f>
        <v/>
      </c>
    </row>
    <row r="952" spans="1:9" x14ac:dyDescent="0.35">
      <c r="A952" s="4" t="str">
        <f>IF(BD!B946="","",BD!B946)</f>
        <v/>
      </c>
      <c r="B952" s="3" t="str">
        <f>IF(BD!C946="","",BD!C946)</f>
        <v/>
      </c>
      <c r="C952" s="3" t="str">
        <f>IF(BD!D946="","",BD!D946)</f>
        <v/>
      </c>
      <c r="D952" s="3" t="str">
        <f>IF(BD!E946="","",BD!E946)</f>
        <v/>
      </c>
      <c r="E952" s="25"/>
      <c r="F952" s="25"/>
      <c r="G952" s="2" t="str">
        <f>IF(BD!F946="","",BD!F946)</f>
        <v/>
      </c>
      <c r="H952" s="2" t="str">
        <f>IF(BD!L946="","",BD!L946)</f>
        <v/>
      </c>
      <c r="I952" s="2" t="str">
        <f>IF(BD!K946="","",BD!K946)</f>
        <v/>
      </c>
    </row>
    <row r="953" spans="1:9" x14ac:dyDescent="0.35">
      <c r="A953" s="4" t="str">
        <f>IF(BD!B947="","",BD!B947)</f>
        <v/>
      </c>
      <c r="B953" s="3" t="str">
        <f>IF(BD!C947="","",BD!C947)</f>
        <v/>
      </c>
      <c r="C953" s="3" t="str">
        <f>IF(BD!D947="","",BD!D947)</f>
        <v/>
      </c>
      <c r="D953" s="3" t="str">
        <f>IF(BD!E947="","",BD!E947)</f>
        <v/>
      </c>
      <c r="E953" s="25"/>
      <c r="F953" s="25"/>
      <c r="G953" s="2" t="str">
        <f>IF(BD!F947="","",BD!F947)</f>
        <v/>
      </c>
      <c r="H953" s="2" t="str">
        <f>IF(BD!L947="","",BD!L947)</f>
        <v/>
      </c>
      <c r="I953" s="2" t="str">
        <f>IF(BD!K947="","",BD!K947)</f>
        <v/>
      </c>
    </row>
    <row r="954" spans="1:9" x14ac:dyDescent="0.35">
      <c r="A954" s="4" t="str">
        <f>IF(BD!B948="","",BD!B948)</f>
        <v/>
      </c>
      <c r="B954" s="3" t="str">
        <f>IF(BD!C948="","",BD!C948)</f>
        <v/>
      </c>
      <c r="C954" s="3" t="str">
        <f>IF(BD!D948="","",BD!D948)</f>
        <v/>
      </c>
      <c r="D954" s="3" t="str">
        <f>IF(BD!E948="","",BD!E948)</f>
        <v/>
      </c>
      <c r="E954" s="25"/>
      <c r="F954" s="25"/>
      <c r="G954" s="2" t="str">
        <f>IF(BD!F948="","",BD!F948)</f>
        <v/>
      </c>
      <c r="H954" s="2" t="str">
        <f>IF(BD!L948="","",BD!L948)</f>
        <v/>
      </c>
      <c r="I954" s="2" t="str">
        <f>IF(BD!K948="","",BD!K948)</f>
        <v/>
      </c>
    </row>
    <row r="955" spans="1:9" x14ac:dyDescent="0.35">
      <c r="A955" s="4" t="str">
        <f>IF(BD!B949="","",BD!B949)</f>
        <v/>
      </c>
      <c r="B955" s="3" t="str">
        <f>IF(BD!C949="","",BD!C949)</f>
        <v/>
      </c>
      <c r="C955" s="3" t="str">
        <f>IF(BD!D949="","",BD!D949)</f>
        <v/>
      </c>
      <c r="D955" s="3" t="str">
        <f>IF(BD!E949="","",BD!E949)</f>
        <v/>
      </c>
      <c r="E955" s="25"/>
      <c r="F955" s="25"/>
      <c r="G955" s="2" t="str">
        <f>IF(BD!F949="","",BD!F949)</f>
        <v/>
      </c>
      <c r="H955" s="2" t="str">
        <f>IF(BD!L949="","",BD!L949)</f>
        <v/>
      </c>
      <c r="I955" s="2" t="str">
        <f>IF(BD!K949="","",BD!K949)</f>
        <v/>
      </c>
    </row>
    <row r="956" spans="1:9" x14ac:dyDescent="0.35">
      <c r="A956" s="4" t="str">
        <f>IF(BD!B950="","",BD!B950)</f>
        <v/>
      </c>
      <c r="B956" s="3" t="str">
        <f>IF(BD!C950="","",BD!C950)</f>
        <v/>
      </c>
      <c r="C956" s="3" t="str">
        <f>IF(BD!D950="","",BD!D950)</f>
        <v/>
      </c>
      <c r="D956" s="3" t="str">
        <f>IF(BD!E950="","",BD!E950)</f>
        <v/>
      </c>
      <c r="E956" s="25"/>
      <c r="F956" s="25"/>
      <c r="G956" s="2" t="str">
        <f>IF(BD!F950="","",BD!F950)</f>
        <v/>
      </c>
      <c r="H956" s="2" t="str">
        <f>IF(BD!L950="","",BD!L950)</f>
        <v/>
      </c>
      <c r="I956" s="2" t="str">
        <f>IF(BD!K950="","",BD!K950)</f>
        <v/>
      </c>
    </row>
    <row r="957" spans="1:9" x14ac:dyDescent="0.35">
      <c r="A957" s="4" t="str">
        <f>IF(BD!B951="","",BD!B951)</f>
        <v/>
      </c>
      <c r="B957" s="3" t="str">
        <f>IF(BD!C951="","",BD!C951)</f>
        <v/>
      </c>
      <c r="C957" s="3" t="str">
        <f>IF(BD!D951="","",BD!D951)</f>
        <v/>
      </c>
      <c r="D957" s="3" t="str">
        <f>IF(BD!E951="","",BD!E951)</f>
        <v/>
      </c>
      <c r="E957" s="25"/>
      <c r="F957" s="25"/>
      <c r="G957" s="2" t="str">
        <f>IF(BD!F951="","",BD!F951)</f>
        <v/>
      </c>
      <c r="H957" s="2" t="str">
        <f>IF(BD!L951="","",BD!L951)</f>
        <v/>
      </c>
      <c r="I957" s="2" t="str">
        <f>IF(BD!K951="","",BD!K951)</f>
        <v/>
      </c>
    </row>
    <row r="958" spans="1:9" x14ac:dyDescent="0.35">
      <c r="A958" s="4" t="str">
        <f>IF(BD!B952="","",BD!B952)</f>
        <v/>
      </c>
      <c r="B958" s="3" t="str">
        <f>IF(BD!C952="","",BD!C952)</f>
        <v/>
      </c>
      <c r="C958" s="3" t="str">
        <f>IF(BD!D952="","",BD!D952)</f>
        <v/>
      </c>
      <c r="D958" s="3" t="str">
        <f>IF(BD!E952="","",BD!E952)</f>
        <v/>
      </c>
      <c r="E958" s="25"/>
      <c r="F958" s="25"/>
      <c r="G958" s="2" t="str">
        <f>IF(BD!F952="","",BD!F952)</f>
        <v/>
      </c>
      <c r="H958" s="2" t="str">
        <f>IF(BD!L952="","",BD!L952)</f>
        <v/>
      </c>
      <c r="I958" s="2" t="str">
        <f>IF(BD!K952="","",BD!K952)</f>
        <v/>
      </c>
    </row>
    <row r="959" spans="1:9" x14ac:dyDescent="0.35">
      <c r="A959" s="4" t="str">
        <f>IF(BD!B953="","",BD!B953)</f>
        <v/>
      </c>
      <c r="B959" s="3" t="str">
        <f>IF(BD!C953="","",BD!C953)</f>
        <v/>
      </c>
      <c r="C959" s="3" t="str">
        <f>IF(BD!D953="","",BD!D953)</f>
        <v/>
      </c>
      <c r="D959" s="3" t="str">
        <f>IF(BD!E953="","",BD!E953)</f>
        <v/>
      </c>
      <c r="E959" s="25"/>
      <c r="F959" s="25"/>
      <c r="G959" s="2" t="str">
        <f>IF(BD!F953="","",BD!F953)</f>
        <v/>
      </c>
      <c r="H959" s="2" t="str">
        <f>IF(BD!L953="","",BD!L953)</f>
        <v/>
      </c>
      <c r="I959" s="2" t="str">
        <f>IF(BD!K953="","",BD!K953)</f>
        <v/>
      </c>
    </row>
    <row r="960" spans="1:9" x14ac:dyDescent="0.35">
      <c r="A960" s="4" t="str">
        <f>IF(BD!B954="","",BD!B954)</f>
        <v/>
      </c>
      <c r="B960" s="3" t="str">
        <f>IF(BD!C954="","",BD!C954)</f>
        <v/>
      </c>
      <c r="C960" s="3" t="str">
        <f>IF(BD!D954="","",BD!D954)</f>
        <v/>
      </c>
      <c r="D960" s="3" t="str">
        <f>IF(BD!E954="","",BD!E954)</f>
        <v/>
      </c>
      <c r="E960" s="25"/>
      <c r="F960" s="25"/>
      <c r="G960" s="2" t="str">
        <f>IF(BD!F954="","",BD!F954)</f>
        <v/>
      </c>
      <c r="H960" s="2" t="str">
        <f>IF(BD!L954="","",BD!L954)</f>
        <v/>
      </c>
      <c r="I960" s="2" t="str">
        <f>IF(BD!K954="","",BD!K954)</f>
        <v/>
      </c>
    </row>
    <row r="961" spans="1:9" x14ac:dyDescent="0.35">
      <c r="A961" s="4" t="str">
        <f>IF(BD!B955="","",BD!B955)</f>
        <v/>
      </c>
      <c r="B961" s="3" t="str">
        <f>IF(BD!C955="","",BD!C955)</f>
        <v/>
      </c>
      <c r="C961" s="3" t="str">
        <f>IF(BD!D955="","",BD!D955)</f>
        <v/>
      </c>
      <c r="D961" s="3" t="str">
        <f>IF(BD!E955="","",BD!E955)</f>
        <v/>
      </c>
      <c r="E961" s="25"/>
      <c r="F961" s="25"/>
      <c r="G961" s="2" t="str">
        <f>IF(BD!F955="","",BD!F955)</f>
        <v/>
      </c>
      <c r="H961" s="2" t="str">
        <f>IF(BD!L955="","",BD!L955)</f>
        <v/>
      </c>
      <c r="I961" s="2" t="str">
        <f>IF(BD!K955="","",BD!K955)</f>
        <v/>
      </c>
    </row>
    <row r="962" spans="1:9" x14ac:dyDescent="0.35">
      <c r="A962" s="4" t="str">
        <f>IF(BD!B956="","",BD!B956)</f>
        <v/>
      </c>
      <c r="B962" s="3" t="str">
        <f>IF(BD!C956="","",BD!C956)</f>
        <v/>
      </c>
      <c r="C962" s="3" t="str">
        <f>IF(BD!D956="","",BD!D956)</f>
        <v/>
      </c>
      <c r="D962" s="3" t="str">
        <f>IF(BD!E956="","",BD!E956)</f>
        <v/>
      </c>
      <c r="E962" s="25"/>
      <c r="F962" s="25"/>
      <c r="G962" s="2" t="str">
        <f>IF(BD!F956="","",BD!F956)</f>
        <v/>
      </c>
      <c r="H962" s="2" t="str">
        <f>IF(BD!L956="","",BD!L956)</f>
        <v/>
      </c>
      <c r="I962" s="2" t="str">
        <f>IF(BD!K956="","",BD!K956)</f>
        <v/>
      </c>
    </row>
    <row r="963" spans="1:9" x14ac:dyDescent="0.35">
      <c r="A963" s="4" t="str">
        <f>IF(BD!B957="","",BD!B957)</f>
        <v/>
      </c>
      <c r="B963" s="3" t="str">
        <f>IF(BD!C957="","",BD!C957)</f>
        <v/>
      </c>
      <c r="C963" s="3" t="str">
        <f>IF(BD!D957="","",BD!D957)</f>
        <v/>
      </c>
      <c r="D963" s="3" t="str">
        <f>IF(BD!E957="","",BD!E957)</f>
        <v/>
      </c>
      <c r="E963" s="25"/>
      <c r="F963" s="25"/>
      <c r="G963" s="2" t="str">
        <f>IF(BD!F957="","",BD!F957)</f>
        <v/>
      </c>
      <c r="H963" s="2" t="str">
        <f>IF(BD!L957="","",BD!L957)</f>
        <v/>
      </c>
      <c r="I963" s="2" t="str">
        <f>IF(BD!K957="","",BD!K957)</f>
        <v/>
      </c>
    </row>
    <row r="964" spans="1:9" x14ac:dyDescent="0.35">
      <c r="A964" s="4" t="str">
        <f>IF(BD!B958="","",BD!B958)</f>
        <v/>
      </c>
      <c r="B964" s="3" t="str">
        <f>IF(BD!C958="","",BD!C958)</f>
        <v/>
      </c>
      <c r="C964" s="3" t="str">
        <f>IF(BD!D958="","",BD!D958)</f>
        <v/>
      </c>
      <c r="D964" s="3" t="str">
        <f>IF(BD!E958="","",BD!E958)</f>
        <v/>
      </c>
      <c r="E964" s="25"/>
      <c r="F964" s="25"/>
      <c r="G964" s="2" t="str">
        <f>IF(BD!F958="","",BD!F958)</f>
        <v/>
      </c>
      <c r="H964" s="2" t="str">
        <f>IF(BD!L958="","",BD!L958)</f>
        <v/>
      </c>
      <c r="I964" s="2" t="str">
        <f>IF(BD!K958="","",BD!K958)</f>
        <v/>
      </c>
    </row>
    <row r="965" spans="1:9" x14ac:dyDescent="0.35">
      <c r="A965" s="4" t="str">
        <f>IF(BD!B959="","",BD!B959)</f>
        <v/>
      </c>
      <c r="B965" s="3" t="str">
        <f>IF(BD!C959="","",BD!C959)</f>
        <v/>
      </c>
      <c r="C965" s="3" t="str">
        <f>IF(BD!D959="","",BD!D959)</f>
        <v/>
      </c>
      <c r="D965" s="3" t="str">
        <f>IF(BD!E959="","",BD!E959)</f>
        <v/>
      </c>
      <c r="E965" s="25"/>
      <c r="F965" s="25"/>
      <c r="G965" s="2" t="str">
        <f>IF(BD!F959="","",BD!F959)</f>
        <v/>
      </c>
      <c r="H965" s="2" t="str">
        <f>IF(BD!L959="","",BD!L959)</f>
        <v/>
      </c>
      <c r="I965" s="2" t="str">
        <f>IF(BD!K959="","",BD!K959)</f>
        <v/>
      </c>
    </row>
    <row r="966" spans="1:9" x14ac:dyDescent="0.35">
      <c r="A966" s="4" t="str">
        <f>IF(BD!B960="","",BD!B960)</f>
        <v/>
      </c>
      <c r="B966" s="3" t="str">
        <f>IF(BD!C960="","",BD!C960)</f>
        <v/>
      </c>
      <c r="C966" s="3" t="str">
        <f>IF(BD!D960="","",BD!D960)</f>
        <v/>
      </c>
      <c r="D966" s="3" t="str">
        <f>IF(BD!E960="","",BD!E960)</f>
        <v/>
      </c>
      <c r="E966" s="25"/>
      <c r="F966" s="25"/>
      <c r="G966" s="2" t="str">
        <f>IF(BD!F960="","",BD!F960)</f>
        <v/>
      </c>
      <c r="H966" s="2" t="str">
        <f>IF(BD!L960="","",BD!L960)</f>
        <v/>
      </c>
      <c r="I966" s="2" t="str">
        <f>IF(BD!K960="","",BD!K960)</f>
        <v/>
      </c>
    </row>
    <row r="967" spans="1:9" x14ac:dyDescent="0.35">
      <c r="A967" s="4" t="str">
        <f>IF(BD!B961="","",BD!B961)</f>
        <v/>
      </c>
      <c r="B967" s="3" t="str">
        <f>IF(BD!C961="","",BD!C961)</f>
        <v/>
      </c>
      <c r="C967" s="3" t="str">
        <f>IF(BD!D961="","",BD!D961)</f>
        <v/>
      </c>
      <c r="D967" s="3" t="str">
        <f>IF(BD!E961="","",BD!E961)</f>
        <v/>
      </c>
      <c r="E967" s="25"/>
      <c r="F967" s="25"/>
      <c r="G967" s="2" t="str">
        <f>IF(BD!F961="","",BD!F961)</f>
        <v/>
      </c>
      <c r="H967" s="2" t="str">
        <f>IF(BD!L961="","",BD!L961)</f>
        <v/>
      </c>
      <c r="I967" s="2" t="str">
        <f>IF(BD!K961="","",BD!K961)</f>
        <v/>
      </c>
    </row>
    <row r="968" spans="1:9" x14ac:dyDescent="0.35">
      <c r="A968" s="4" t="str">
        <f>IF(BD!B962="","",BD!B962)</f>
        <v/>
      </c>
      <c r="B968" s="3" t="str">
        <f>IF(BD!C962="","",BD!C962)</f>
        <v/>
      </c>
      <c r="C968" s="3" t="str">
        <f>IF(BD!D962="","",BD!D962)</f>
        <v/>
      </c>
      <c r="D968" s="3" t="str">
        <f>IF(BD!E962="","",BD!E962)</f>
        <v/>
      </c>
      <c r="E968" s="25"/>
      <c r="F968" s="25"/>
      <c r="G968" s="2" t="str">
        <f>IF(BD!F962="","",BD!F962)</f>
        <v/>
      </c>
      <c r="H968" s="2" t="str">
        <f>IF(BD!L962="","",BD!L962)</f>
        <v/>
      </c>
      <c r="I968" s="2" t="str">
        <f>IF(BD!K962="","",BD!K962)</f>
        <v/>
      </c>
    </row>
    <row r="969" spans="1:9" x14ac:dyDescent="0.35">
      <c r="A969" s="4" t="str">
        <f>IF(BD!B963="","",BD!B963)</f>
        <v/>
      </c>
      <c r="B969" s="3" t="str">
        <f>IF(BD!C963="","",BD!C963)</f>
        <v/>
      </c>
      <c r="C969" s="3" t="str">
        <f>IF(BD!D963="","",BD!D963)</f>
        <v/>
      </c>
      <c r="D969" s="3" t="str">
        <f>IF(BD!E963="","",BD!E963)</f>
        <v/>
      </c>
      <c r="E969" s="25"/>
      <c r="F969" s="25"/>
      <c r="G969" s="2" t="str">
        <f>IF(BD!F963="","",BD!F963)</f>
        <v/>
      </c>
      <c r="H969" s="2" t="str">
        <f>IF(BD!L963="","",BD!L963)</f>
        <v/>
      </c>
      <c r="I969" s="2" t="str">
        <f>IF(BD!K963="","",BD!K963)</f>
        <v/>
      </c>
    </row>
    <row r="970" spans="1:9" x14ac:dyDescent="0.35">
      <c r="A970" s="4" t="str">
        <f>IF(BD!B964="","",BD!B964)</f>
        <v/>
      </c>
      <c r="B970" s="3" t="str">
        <f>IF(BD!C964="","",BD!C964)</f>
        <v/>
      </c>
      <c r="C970" s="3" t="str">
        <f>IF(BD!D964="","",BD!D964)</f>
        <v/>
      </c>
      <c r="D970" s="3" t="str">
        <f>IF(BD!E964="","",BD!E964)</f>
        <v/>
      </c>
      <c r="E970" s="25"/>
      <c r="F970" s="25"/>
      <c r="G970" s="2" t="str">
        <f>IF(BD!F964="","",BD!F964)</f>
        <v/>
      </c>
      <c r="H970" s="2" t="str">
        <f>IF(BD!L964="","",BD!L964)</f>
        <v/>
      </c>
      <c r="I970" s="2" t="str">
        <f>IF(BD!K964="","",BD!K964)</f>
        <v/>
      </c>
    </row>
    <row r="971" spans="1:9" x14ac:dyDescent="0.35">
      <c r="A971" s="4" t="str">
        <f>IF(BD!B965="","",BD!B965)</f>
        <v/>
      </c>
      <c r="B971" s="3" t="str">
        <f>IF(BD!C965="","",BD!C965)</f>
        <v/>
      </c>
      <c r="C971" s="3" t="str">
        <f>IF(BD!D965="","",BD!D965)</f>
        <v/>
      </c>
      <c r="D971" s="3" t="str">
        <f>IF(BD!E965="","",BD!E965)</f>
        <v/>
      </c>
      <c r="E971" s="25"/>
      <c r="F971" s="25"/>
      <c r="G971" s="2" t="str">
        <f>IF(BD!F965="","",BD!F965)</f>
        <v/>
      </c>
      <c r="H971" s="2" t="str">
        <f>IF(BD!L965="","",BD!L965)</f>
        <v/>
      </c>
      <c r="I971" s="2" t="str">
        <f>IF(BD!K965="","",BD!K965)</f>
        <v/>
      </c>
    </row>
    <row r="972" spans="1:9" x14ac:dyDescent="0.35">
      <c r="A972" s="4" t="str">
        <f>IF(BD!B966="","",BD!B966)</f>
        <v/>
      </c>
      <c r="B972" s="3" t="str">
        <f>IF(BD!C966="","",BD!C966)</f>
        <v/>
      </c>
      <c r="C972" s="3" t="str">
        <f>IF(BD!D966="","",BD!D966)</f>
        <v/>
      </c>
      <c r="D972" s="3" t="str">
        <f>IF(BD!E966="","",BD!E966)</f>
        <v/>
      </c>
      <c r="E972" s="25"/>
      <c r="F972" s="25"/>
      <c r="G972" s="2" t="str">
        <f>IF(BD!F966="","",BD!F966)</f>
        <v/>
      </c>
      <c r="H972" s="2" t="str">
        <f>IF(BD!L966="","",BD!L966)</f>
        <v/>
      </c>
      <c r="I972" s="2" t="str">
        <f>IF(BD!K966="","",BD!K966)</f>
        <v/>
      </c>
    </row>
    <row r="973" spans="1:9" x14ac:dyDescent="0.35">
      <c r="A973" s="4" t="str">
        <f>IF(BD!B967="","",BD!B967)</f>
        <v/>
      </c>
      <c r="B973" s="3" t="str">
        <f>IF(BD!C967="","",BD!C967)</f>
        <v/>
      </c>
      <c r="C973" s="3" t="str">
        <f>IF(BD!D967="","",BD!D967)</f>
        <v/>
      </c>
      <c r="D973" s="3" t="str">
        <f>IF(BD!E967="","",BD!E967)</f>
        <v/>
      </c>
      <c r="E973" s="25"/>
      <c r="F973" s="25"/>
      <c r="G973" s="2" t="str">
        <f>IF(BD!F967="","",BD!F967)</f>
        <v/>
      </c>
      <c r="H973" s="2" t="str">
        <f>IF(BD!L967="","",BD!L967)</f>
        <v/>
      </c>
      <c r="I973" s="2" t="str">
        <f>IF(BD!K967="","",BD!K967)</f>
        <v/>
      </c>
    </row>
    <row r="974" spans="1:9" x14ac:dyDescent="0.35">
      <c r="A974" s="4" t="str">
        <f>IF(BD!B968="","",BD!B968)</f>
        <v/>
      </c>
      <c r="B974" s="3" t="str">
        <f>IF(BD!C968="","",BD!C968)</f>
        <v/>
      </c>
      <c r="C974" s="3" t="str">
        <f>IF(BD!D968="","",BD!D968)</f>
        <v/>
      </c>
      <c r="D974" s="3" t="str">
        <f>IF(BD!E968="","",BD!E968)</f>
        <v/>
      </c>
      <c r="E974" s="25"/>
      <c r="F974" s="25"/>
      <c r="G974" s="2" t="str">
        <f>IF(BD!F968="","",BD!F968)</f>
        <v/>
      </c>
      <c r="H974" s="2" t="str">
        <f>IF(BD!L968="","",BD!L968)</f>
        <v/>
      </c>
      <c r="I974" s="2" t="str">
        <f>IF(BD!K968="","",BD!K968)</f>
        <v/>
      </c>
    </row>
    <row r="975" spans="1:9" x14ac:dyDescent="0.35">
      <c r="A975" s="4" t="str">
        <f>IF(BD!B969="","",BD!B969)</f>
        <v/>
      </c>
      <c r="B975" s="3" t="str">
        <f>IF(BD!C969="","",BD!C969)</f>
        <v/>
      </c>
      <c r="C975" s="3" t="str">
        <f>IF(BD!D969="","",BD!D969)</f>
        <v/>
      </c>
      <c r="D975" s="3" t="str">
        <f>IF(BD!E969="","",BD!E969)</f>
        <v/>
      </c>
      <c r="E975" s="25"/>
      <c r="F975" s="25"/>
      <c r="G975" s="2" t="str">
        <f>IF(BD!F969="","",BD!F969)</f>
        <v/>
      </c>
      <c r="H975" s="2" t="str">
        <f>IF(BD!L969="","",BD!L969)</f>
        <v/>
      </c>
      <c r="I975" s="2" t="str">
        <f>IF(BD!K969="","",BD!K969)</f>
        <v/>
      </c>
    </row>
    <row r="976" spans="1:9" x14ac:dyDescent="0.35">
      <c r="A976" s="4" t="str">
        <f>IF(BD!B970="","",BD!B970)</f>
        <v/>
      </c>
      <c r="B976" s="3" t="str">
        <f>IF(BD!C970="","",BD!C970)</f>
        <v/>
      </c>
      <c r="C976" s="3" t="str">
        <f>IF(BD!D970="","",BD!D970)</f>
        <v/>
      </c>
      <c r="D976" s="3" t="str">
        <f>IF(BD!E970="","",BD!E970)</f>
        <v/>
      </c>
      <c r="E976" s="25"/>
      <c r="F976" s="25"/>
      <c r="G976" s="2" t="str">
        <f>IF(BD!F970="","",BD!F970)</f>
        <v/>
      </c>
      <c r="H976" s="2" t="str">
        <f>IF(BD!L970="","",BD!L970)</f>
        <v/>
      </c>
      <c r="I976" s="2" t="str">
        <f>IF(BD!K970="","",BD!K970)</f>
        <v/>
      </c>
    </row>
    <row r="977" spans="1:9" x14ac:dyDescent="0.35">
      <c r="A977" s="4" t="str">
        <f>IF(BD!B971="","",BD!B971)</f>
        <v/>
      </c>
      <c r="B977" s="3" t="str">
        <f>IF(BD!C971="","",BD!C971)</f>
        <v/>
      </c>
      <c r="C977" s="3" t="str">
        <f>IF(BD!D971="","",BD!D971)</f>
        <v/>
      </c>
      <c r="D977" s="3" t="str">
        <f>IF(BD!E971="","",BD!E971)</f>
        <v/>
      </c>
      <c r="E977" s="25"/>
      <c r="F977" s="25"/>
      <c r="G977" s="2" t="str">
        <f>IF(BD!F971="","",BD!F971)</f>
        <v/>
      </c>
      <c r="H977" s="2" t="str">
        <f>IF(BD!L971="","",BD!L971)</f>
        <v/>
      </c>
      <c r="I977" s="2" t="str">
        <f>IF(BD!K971="","",BD!K971)</f>
        <v/>
      </c>
    </row>
    <row r="978" spans="1:9" x14ac:dyDescent="0.35">
      <c r="A978" s="4" t="str">
        <f>IF(BD!B972="","",BD!B972)</f>
        <v/>
      </c>
      <c r="B978" s="3" t="str">
        <f>IF(BD!C972="","",BD!C972)</f>
        <v/>
      </c>
      <c r="C978" s="3" t="str">
        <f>IF(BD!D972="","",BD!D972)</f>
        <v/>
      </c>
      <c r="D978" s="3" t="str">
        <f>IF(BD!E972="","",BD!E972)</f>
        <v/>
      </c>
      <c r="E978" s="25"/>
      <c r="F978" s="25"/>
      <c r="G978" s="2" t="str">
        <f>IF(BD!F972="","",BD!F972)</f>
        <v/>
      </c>
      <c r="H978" s="2" t="str">
        <f>IF(BD!L972="","",BD!L972)</f>
        <v/>
      </c>
      <c r="I978" s="2" t="str">
        <f>IF(BD!K972="","",BD!K972)</f>
        <v/>
      </c>
    </row>
    <row r="979" spans="1:9" x14ac:dyDescent="0.35">
      <c r="A979" s="4" t="str">
        <f>IF(BD!B973="","",BD!B973)</f>
        <v/>
      </c>
      <c r="B979" s="3" t="str">
        <f>IF(BD!C973="","",BD!C973)</f>
        <v/>
      </c>
      <c r="C979" s="3" t="str">
        <f>IF(BD!D973="","",BD!D973)</f>
        <v/>
      </c>
      <c r="D979" s="3" t="str">
        <f>IF(BD!E973="","",BD!E973)</f>
        <v/>
      </c>
      <c r="E979" s="25"/>
      <c r="F979" s="25"/>
      <c r="G979" s="2" t="str">
        <f>IF(BD!F973="","",BD!F973)</f>
        <v/>
      </c>
      <c r="H979" s="2" t="str">
        <f>IF(BD!L973="","",BD!L973)</f>
        <v/>
      </c>
      <c r="I979" s="2" t="str">
        <f>IF(BD!K973="","",BD!K973)</f>
        <v/>
      </c>
    </row>
    <row r="980" spans="1:9" x14ac:dyDescent="0.35">
      <c r="A980" s="4" t="str">
        <f>IF(BD!B974="","",BD!B974)</f>
        <v/>
      </c>
      <c r="B980" s="3" t="str">
        <f>IF(BD!C974="","",BD!C974)</f>
        <v/>
      </c>
      <c r="C980" s="3" t="str">
        <f>IF(BD!D974="","",BD!D974)</f>
        <v/>
      </c>
      <c r="D980" s="3" t="str">
        <f>IF(BD!E974="","",BD!E974)</f>
        <v/>
      </c>
      <c r="E980" s="25"/>
      <c r="F980" s="25"/>
      <c r="G980" s="2" t="str">
        <f>IF(BD!F974="","",BD!F974)</f>
        <v/>
      </c>
      <c r="H980" s="2" t="str">
        <f>IF(BD!L974="","",BD!L974)</f>
        <v/>
      </c>
      <c r="I980" s="2" t="str">
        <f>IF(BD!K974="","",BD!K974)</f>
        <v/>
      </c>
    </row>
    <row r="981" spans="1:9" x14ac:dyDescent="0.35">
      <c r="A981" s="4" t="str">
        <f>IF(BD!B975="","",BD!B975)</f>
        <v/>
      </c>
      <c r="B981" s="3" t="str">
        <f>IF(BD!C975="","",BD!C975)</f>
        <v/>
      </c>
      <c r="C981" s="3" t="str">
        <f>IF(BD!D975="","",BD!D975)</f>
        <v/>
      </c>
      <c r="D981" s="3" t="str">
        <f>IF(BD!E975="","",BD!E975)</f>
        <v/>
      </c>
      <c r="E981" s="25"/>
      <c r="F981" s="25"/>
      <c r="G981" s="2" t="str">
        <f>IF(BD!F975="","",BD!F975)</f>
        <v/>
      </c>
      <c r="H981" s="2" t="str">
        <f>IF(BD!L975="","",BD!L975)</f>
        <v/>
      </c>
      <c r="I981" s="2" t="str">
        <f>IF(BD!K975="","",BD!K975)</f>
        <v/>
      </c>
    </row>
    <row r="982" spans="1:9" x14ac:dyDescent="0.35">
      <c r="A982" s="4" t="str">
        <f>IF(BD!B976="","",BD!B976)</f>
        <v/>
      </c>
      <c r="B982" s="3" t="str">
        <f>IF(BD!C976="","",BD!C976)</f>
        <v/>
      </c>
      <c r="C982" s="3" t="str">
        <f>IF(BD!D976="","",BD!D976)</f>
        <v/>
      </c>
      <c r="D982" s="3" t="str">
        <f>IF(BD!E976="","",BD!E976)</f>
        <v/>
      </c>
      <c r="E982" s="25"/>
      <c r="F982" s="25"/>
      <c r="G982" s="2" t="str">
        <f>IF(BD!F976="","",BD!F976)</f>
        <v/>
      </c>
      <c r="H982" s="2" t="str">
        <f>IF(BD!L976="","",BD!L976)</f>
        <v/>
      </c>
      <c r="I982" s="2" t="str">
        <f>IF(BD!K976="","",BD!K976)</f>
        <v/>
      </c>
    </row>
    <row r="983" spans="1:9" x14ac:dyDescent="0.35">
      <c r="A983" s="4" t="str">
        <f>IF(BD!B977="","",BD!B977)</f>
        <v/>
      </c>
      <c r="B983" s="3" t="str">
        <f>IF(BD!C977="","",BD!C977)</f>
        <v/>
      </c>
      <c r="C983" s="3" t="str">
        <f>IF(BD!D977="","",BD!D977)</f>
        <v/>
      </c>
      <c r="D983" s="3" t="str">
        <f>IF(BD!E977="","",BD!E977)</f>
        <v/>
      </c>
      <c r="E983" s="25"/>
      <c r="F983" s="25"/>
      <c r="G983" s="2" t="str">
        <f>IF(BD!F977="","",BD!F977)</f>
        <v/>
      </c>
      <c r="H983" s="2" t="str">
        <f>IF(BD!L977="","",BD!L977)</f>
        <v/>
      </c>
      <c r="I983" s="2" t="str">
        <f>IF(BD!K977="","",BD!K977)</f>
        <v/>
      </c>
    </row>
    <row r="984" spans="1:9" x14ac:dyDescent="0.35">
      <c r="A984" s="4" t="str">
        <f>IF(BD!B978="","",BD!B978)</f>
        <v/>
      </c>
      <c r="B984" s="3" t="str">
        <f>IF(BD!C978="","",BD!C978)</f>
        <v/>
      </c>
      <c r="C984" s="3" t="str">
        <f>IF(BD!D978="","",BD!D978)</f>
        <v/>
      </c>
      <c r="D984" s="3" t="str">
        <f>IF(BD!E978="","",BD!E978)</f>
        <v/>
      </c>
      <c r="E984" s="25"/>
      <c r="F984" s="25"/>
      <c r="G984" s="2" t="str">
        <f>IF(BD!F978="","",BD!F978)</f>
        <v/>
      </c>
      <c r="H984" s="2" t="str">
        <f>IF(BD!L978="","",BD!L978)</f>
        <v/>
      </c>
      <c r="I984" s="2" t="str">
        <f>IF(BD!K978="","",BD!K978)</f>
        <v/>
      </c>
    </row>
    <row r="985" spans="1:9" x14ac:dyDescent="0.35">
      <c r="A985" s="4" t="str">
        <f>IF(BD!B979="","",BD!B979)</f>
        <v/>
      </c>
      <c r="B985" s="3" t="str">
        <f>IF(BD!C979="","",BD!C979)</f>
        <v/>
      </c>
      <c r="C985" s="3" t="str">
        <f>IF(BD!D979="","",BD!D979)</f>
        <v/>
      </c>
      <c r="D985" s="3" t="str">
        <f>IF(BD!E979="","",BD!E979)</f>
        <v/>
      </c>
      <c r="E985" s="25"/>
      <c r="F985" s="25"/>
      <c r="G985" s="2" t="str">
        <f>IF(BD!F979="","",BD!F979)</f>
        <v/>
      </c>
      <c r="H985" s="2" t="str">
        <f>IF(BD!L979="","",BD!L979)</f>
        <v/>
      </c>
      <c r="I985" s="2" t="str">
        <f>IF(BD!K979="","",BD!K979)</f>
        <v/>
      </c>
    </row>
    <row r="986" spans="1:9" x14ac:dyDescent="0.35">
      <c r="A986" s="4" t="str">
        <f>IF(BD!B980="","",BD!B980)</f>
        <v/>
      </c>
      <c r="B986" s="3" t="str">
        <f>IF(BD!C980="","",BD!C980)</f>
        <v/>
      </c>
      <c r="C986" s="3" t="str">
        <f>IF(BD!D980="","",BD!D980)</f>
        <v/>
      </c>
      <c r="D986" s="3" t="str">
        <f>IF(BD!E980="","",BD!E980)</f>
        <v/>
      </c>
      <c r="E986" s="25"/>
      <c r="F986" s="25"/>
      <c r="G986" s="2" t="str">
        <f>IF(BD!F980="","",BD!F980)</f>
        <v/>
      </c>
      <c r="H986" s="2" t="str">
        <f>IF(BD!L980="","",BD!L980)</f>
        <v/>
      </c>
      <c r="I986" s="2" t="str">
        <f>IF(BD!K980="","",BD!K980)</f>
        <v/>
      </c>
    </row>
    <row r="987" spans="1:9" x14ac:dyDescent="0.35">
      <c r="A987" s="4" t="str">
        <f>IF(BD!B981="","",BD!B981)</f>
        <v/>
      </c>
      <c r="B987" s="3" t="str">
        <f>IF(BD!C981="","",BD!C981)</f>
        <v/>
      </c>
      <c r="C987" s="3" t="str">
        <f>IF(BD!D981="","",BD!D981)</f>
        <v/>
      </c>
      <c r="D987" s="3" t="str">
        <f>IF(BD!E981="","",BD!E981)</f>
        <v/>
      </c>
      <c r="E987" s="25"/>
      <c r="F987" s="25"/>
      <c r="G987" s="2" t="str">
        <f>IF(BD!F981="","",BD!F981)</f>
        <v/>
      </c>
      <c r="H987" s="2" t="str">
        <f>IF(BD!L981="","",BD!L981)</f>
        <v/>
      </c>
      <c r="I987" s="2" t="str">
        <f>IF(BD!K981="","",BD!K981)</f>
        <v/>
      </c>
    </row>
    <row r="988" spans="1:9" x14ac:dyDescent="0.35">
      <c r="A988" s="4" t="str">
        <f>IF(BD!B982="","",BD!B982)</f>
        <v/>
      </c>
      <c r="B988" s="3" t="str">
        <f>IF(BD!C982="","",BD!C982)</f>
        <v/>
      </c>
      <c r="C988" s="3" t="str">
        <f>IF(BD!D982="","",BD!D982)</f>
        <v/>
      </c>
      <c r="D988" s="3" t="str">
        <f>IF(BD!E982="","",BD!E982)</f>
        <v/>
      </c>
      <c r="E988" s="25"/>
      <c r="F988" s="25"/>
      <c r="G988" s="2" t="str">
        <f>IF(BD!F982="","",BD!F982)</f>
        <v/>
      </c>
      <c r="H988" s="2" t="str">
        <f>IF(BD!L982="","",BD!L982)</f>
        <v/>
      </c>
      <c r="I988" s="2" t="str">
        <f>IF(BD!K982="","",BD!K982)</f>
        <v/>
      </c>
    </row>
    <row r="989" spans="1:9" x14ac:dyDescent="0.35">
      <c r="A989" s="4" t="str">
        <f>IF(BD!B983="","",BD!B983)</f>
        <v/>
      </c>
      <c r="B989" s="3" t="str">
        <f>IF(BD!C983="","",BD!C983)</f>
        <v/>
      </c>
      <c r="C989" s="3" t="str">
        <f>IF(BD!D983="","",BD!D983)</f>
        <v/>
      </c>
      <c r="D989" s="3" t="str">
        <f>IF(BD!E983="","",BD!E983)</f>
        <v/>
      </c>
      <c r="E989" s="25"/>
      <c r="F989" s="25"/>
      <c r="G989" s="2" t="str">
        <f>IF(BD!F983="","",BD!F983)</f>
        <v/>
      </c>
      <c r="H989" s="2" t="str">
        <f>IF(BD!L983="","",BD!L983)</f>
        <v/>
      </c>
      <c r="I989" s="2" t="str">
        <f>IF(BD!K983="","",BD!K983)</f>
        <v/>
      </c>
    </row>
    <row r="990" spans="1:9" x14ac:dyDescent="0.35">
      <c r="A990" s="4" t="str">
        <f>IF(BD!B984="","",BD!B984)</f>
        <v/>
      </c>
      <c r="B990" s="3" t="str">
        <f>IF(BD!C984="","",BD!C984)</f>
        <v/>
      </c>
      <c r="C990" s="3" t="str">
        <f>IF(BD!D984="","",BD!D984)</f>
        <v/>
      </c>
      <c r="D990" s="3" t="str">
        <f>IF(BD!E984="","",BD!E984)</f>
        <v/>
      </c>
      <c r="E990" s="25"/>
      <c r="F990" s="25"/>
      <c r="G990" s="2" t="str">
        <f>IF(BD!F984="","",BD!F984)</f>
        <v/>
      </c>
      <c r="H990" s="2" t="str">
        <f>IF(BD!L984="","",BD!L984)</f>
        <v/>
      </c>
      <c r="I990" s="2" t="str">
        <f>IF(BD!K984="","",BD!K984)</f>
        <v/>
      </c>
    </row>
    <row r="991" spans="1:9" x14ac:dyDescent="0.35">
      <c r="A991" s="4" t="str">
        <f>IF(BD!B985="","",BD!B985)</f>
        <v/>
      </c>
      <c r="B991" s="3" t="str">
        <f>IF(BD!C985="","",BD!C985)</f>
        <v/>
      </c>
      <c r="C991" s="3" t="str">
        <f>IF(BD!D985="","",BD!D985)</f>
        <v/>
      </c>
      <c r="D991" s="3" t="str">
        <f>IF(BD!E985="","",BD!E985)</f>
        <v/>
      </c>
      <c r="E991" s="25"/>
      <c r="F991" s="25"/>
      <c r="G991" s="2" t="str">
        <f>IF(BD!F985="","",BD!F985)</f>
        <v/>
      </c>
      <c r="H991" s="2" t="str">
        <f>IF(BD!L985="","",BD!L985)</f>
        <v/>
      </c>
      <c r="I991" s="2" t="str">
        <f>IF(BD!K985="","",BD!K985)</f>
        <v/>
      </c>
    </row>
    <row r="992" spans="1:9" x14ac:dyDescent="0.35">
      <c r="A992" s="4" t="str">
        <f>IF(BD!B986="","",BD!B986)</f>
        <v/>
      </c>
      <c r="B992" s="3" t="str">
        <f>IF(BD!C986="","",BD!C986)</f>
        <v/>
      </c>
      <c r="C992" s="3" t="str">
        <f>IF(BD!D986="","",BD!D986)</f>
        <v/>
      </c>
      <c r="D992" s="3" t="str">
        <f>IF(BD!E986="","",BD!E986)</f>
        <v/>
      </c>
      <c r="E992" s="25"/>
      <c r="F992" s="25"/>
      <c r="G992" s="2" t="str">
        <f>IF(BD!F986="","",BD!F986)</f>
        <v/>
      </c>
      <c r="H992" s="2" t="str">
        <f>IF(BD!L986="","",BD!L986)</f>
        <v/>
      </c>
      <c r="I992" s="2" t="str">
        <f>IF(BD!K986="","",BD!K986)</f>
        <v/>
      </c>
    </row>
    <row r="993" spans="1:9" x14ac:dyDescent="0.35">
      <c r="A993" s="4" t="str">
        <f>IF(BD!B987="","",BD!B987)</f>
        <v/>
      </c>
      <c r="B993" s="3" t="str">
        <f>IF(BD!C987="","",BD!C987)</f>
        <v/>
      </c>
      <c r="C993" s="3" t="str">
        <f>IF(BD!D987="","",BD!D987)</f>
        <v/>
      </c>
      <c r="D993" s="3" t="str">
        <f>IF(BD!E987="","",BD!E987)</f>
        <v/>
      </c>
      <c r="E993" s="25"/>
      <c r="F993" s="25"/>
      <c r="G993" s="2" t="str">
        <f>IF(BD!F987="","",BD!F987)</f>
        <v/>
      </c>
      <c r="H993" s="2" t="str">
        <f>IF(BD!L987="","",BD!L987)</f>
        <v/>
      </c>
      <c r="I993" s="2" t="str">
        <f>IF(BD!K987="","",BD!K987)</f>
        <v/>
      </c>
    </row>
    <row r="994" spans="1:9" x14ac:dyDescent="0.35">
      <c r="A994" s="4" t="str">
        <f>IF(BD!B988="","",BD!B988)</f>
        <v/>
      </c>
      <c r="B994" s="3" t="str">
        <f>IF(BD!C988="","",BD!C988)</f>
        <v/>
      </c>
      <c r="C994" s="3" t="str">
        <f>IF(BD!D988="","",BD!D988)</f>
        <v/>
      </c>
      <c r="D994" s="3" t="str">
        <f>IF(BD!E988="","",BD!E988)</f>
        <v/>
      </c>
      <c r="E994" s="25"/>
      <c r="F994" s="25"/>
      <c r="G994" s="2" t="str">
        <f>IF(BD!F988="","",BD!F988)</f>
        <v/>
      </c>
      <c r="H994" s="2" t="str">
        <f>IF(BD!L988="","",BD!L988)</f>
        <v/>
      </c>
      <c r="I994" s="2" t="str">
        <f>IF(BD!K988="","",BD!K988)</f>
        <v/>
      </c>
    </row>
    <row r="995" spans="1:9" x14ac:dyDescent="0.35">
      <c r="A995" s="4" t="str">
        <f>IF(BD!B989="","",BD!B989)</f>
        <v/>
      </c>
      <c r="B995" s="3" t="str">
        <f>IF(BD!C989="","",BD!C989)</f>
        <v/>
      </c>
      <c r="C995" s="3" t="str">
        <f>IF(BD!D989="","",BD!D989)</f>
        <v/>
      </c>
      <c r="D995" s="3" t="str">
        <f>IF(BD!E989="","",BD!E989)</f>
        <v/>
      </c>
      <c r="E995" s="25"/>
      <c r="F995" s="25"/>
      <c r="G995" s="2" t="str">
        <f>IF(BD!F989="","",BD!F989)</f>
        <v/>
      </c>
      <c r="H995" s="2" t="str">
        <f>IF(BD!L989="","",BD!L989)</f>
        <v/>
      </c>
      <c r="I995" s="2" t="str">
        <f>IF(BD!K989="","",BD!K989)</f>
        <v/>
      </c>
    </row>
    <row r="996" spans="1:9" x14ac:dyDescent="0.35">
      <c r="A996" s="4" t="str">
        <f>IF(BD!B990="","",BD!B990)</f>
        <v/>
      </c>
      <c r="B996" s="3" t="str">
        <f>IF(BD!C990="","",BD!C990)</f>
        <v/>
      </c>
      <c r="C996" s="3" t="str">
        <f>IF(BD!D990="","",BD!D990)</f>
        <v/>
      </c>
      <c r="D996" s="3" t="str">
        <f>IF(BD!E990="","",BD!E990)</f>
        <v/>
      </c>
      <c r="E996" s="25"/>
      <c r="F996" s="25"/>
      <c r="G996" s="2" t="str">
        <f>IF(BD!F990="","",BD!F990)</f>
        <v/>
      </c>
      <c r="H996" s="2" t="str">
        <f>IF(BD!L990="","",BD!L990)</f>
        <v/>
      </c>
      <c r="I996" s="2" t="str">
        <f>IF(BD!K990="","",BD!K990)</f>
        <v/>
      </c>
    </row>
    <row r="997" spans="1:9" x14ac:dyDescent="0.35">
      <c r="A997" s="4" t="str">
        <f>IF(BD!B991="","",BD!B991)</f>
        <v/>
      </c>
      <c r="B997" s="3" t="str">
        <f>IF(BD!C991="","",BD!C991)</f>
        <v/>
      </c>
      <c r="C997" s="3" t="str">
        <f>IF(BD!D991="","",BD!D991)</f>
        <v/>
      </c>
      <c r="D997" s="3" t="str">
        <f>IF(BD!E991="","",BD!E991)</f>
        <v/>
      </c>
      <c r="E997" s="25"/>
      <c r="F997" s="25"/>
      <c r="G997" s="2" t="str">
        <f>IF(BD!F991="","",BD!F991)</f>
        <v/>
      </c>
      <c r="H997" s="2" t="str">
        <f>IF(BD!L991="","",BD!L991)</f>
        <v/>
      </c>
      <c r="I997" s="2" t="str">
        <f>IF(BD!K991="","",BD!K991)</f>
        <v/>
      </c>
    </row>
    <row r="998" spans="1:9" x14ac:dyDescent="0.35">
      <c r="A998" s="4" t="str">
        <f>IF(BD!B992="","",BD!B992)</f>
        <v/>
      </c>
      <c r="B998" s="3" t="str">
        <f>IF(BD!C992="","",BD!C992)</f>
        <v/>
      </c>
      <c r="C998" s="3" t="str">
        <f>IF(BD!D992="","",BD!D992)</f>
        <v/>
      </c>
      <c r="D998" s="3" t="str">
        <f>IF(BD!E992="","",BD!E992)</f>
        <v/>
      </c>
      <c r="E998" s="25"/>
      <c r="F998" s="25"/>
      <c r="G998" s="2" t="str">
        <f>IF(BD!F992="","",BD!F992)</f>
        <v/>
      </c>
      <c r="H998" s="2" t="str">
        <f>IF(BD!L992="","",BD!L992)</f>
        <v/>
      </c>
      <c r="I998" s="2" t="str">
        <f>IF(BD!K992="","",BD!K992)</f>
        <v/>
      </c>
    </row>
    <row r="999" spans="1:9" x14ac:dyDescent="0.35">
      <c r="A999" s="4" t="str">
        <f>IF(BD!B993="","",BD!B993)</f>
        <v/>
      </c>
      <c r="B999" s="3" t="str">
        <f>IF(BD!C993="","",BD!C993)</f>
        <v/>
      </c>
      <c r="C999" s="3" t="str">
        <f>IF(BD!D993="","",BD!D993)</f>
        <v/>
      </c>
      <c r="D999" s="3" t="str">
        <f>IF(BD!E993="","",BD!E993)</f>
        <v/>
      </c>
      <c r="E999" s="25"/>
      <c r="F999" s="25"/>
      <c r="G999" s="2" t="str">
        <f>IF(BD!F993="","",BD!F993)</f>
        <v/>
      </c>
      <c r="H999" s="2" t="str">
        <f>IF(BD!L993="","",BD!L993)</f>
        <v/>
      </c>
      <c r="I999" s="2" t="str">
        <f>IF(BD!K993="","",BD!K993)</f>
        <v/>
      </c>
    </row>
    <row r="1000" spans="1:9" x14ac:dyDescent="0.35">
      <c r="A1000" s="4" t="str">
        <f>IF(BD!B994="","",BD!B994)</f>
        <v/>
      </c>
      <c r="B1000" s="3" t="str">
        <f>IF(BD!C994="","",BD!C994)</f>
        <v/>
      </c>
      <c r="C1000" s="3" t="str">
        <f>IF(BD!D994="","",BD!D994)</f>
        <v/>
      </c>
      <c r="D1000" s="3" t="str">
        <f>IF(BD!E994="","",BD!E994)</f>
        <v/>
      </c>
      <c r="E1000" s="25"/>
      <c r="F1000" s="25"/>
      <c r="G1000" s="2" t="str">
        <f>IF(BD!F994="","",BD!F994)</f>
        <v/>
      </c>
      <c r="H1000" s="2" t="str">
        <f>IF(BD!L994="","",BD!L994)</f>
        <v/>
      </c>
      <c r="I1000" s="2" t="str">
        <f>IF(BD!K994="","",BD!K994)</f>
        <v/>
      </c>
    </row>
    <row r="1001" spans="1:9" x14ac:dyDescent="0.35">
      <c r="A1001" s="4" t="str">
        <f>IF(BD!B995="","",BD!B995)</f>
        <v/>
      </c>
      <c r="B1001" s="3" t="str">
        <f>IF(BD!C995="","",BD!C995)</f>
        <v/>
      </c>
      <c r="C1001" s="3" t="str">
        <f>IF(BD!D995="","",BD!D995)</f>
        <v/>
      </c>
      <c r="D1001" s="3" t="str">
        <f>IF(BD!E995="","",BD!E995)</f>
        <v/>
      </c>
      <c r="E1001" s="25"/>
      <c r="F1001" s="25"/>
      <c r="G1001" s="2" t="str">
        <f>IF(BD!F995="","",BD!F995)</f>
        <v/>
      </c>
      <c r="H1001" s="2" t="str">
        <f>IF(BD!L995="","",BD!L995)</f>
        <v/>
      </c>
      <c r="I1001" s="2" t="str">
        <f>IF(BD!K995="","",BD!K995)</f>
        <v/>
      </c>
    </row>
    <row r="1002" spans="1:9" x14ac:dyDescent="0.35">
      <c r="A1002" s="4" t="str">
        <f>IF(BD!B996="","",BD!B996)</f>
        <v/>
      </c>
      <c r="B1002" s="3" t="str">
        <f>IF(BD!C996="","",BD!C996)</f>
        <v/>
      </c>
      <c r="C1002" s="3" t="str">
        <f>IF(BD!D996="","",BD!D996)</f>
        <v/>
      </c>
      <c r="D1002" s="3" t="str">
        <f>IF(BD!E996="","",BD!E996)</f>
        <v/>
      </c>
      <c r="E1002" s="25"/>
      <c r="F1002" s="25"/>
      <c r="G1002" s="2" t="str">
        <f>IF(BD!F996="","",BD!F996)</f>
        <v/>
      </c>
      <c r="H1002" s="2" t="str">
        <f>IF(BD!L996="","",BD!L996)</f>
        <v/>
      </c>
      <c r="I1002" s="2" t="str">
        <f>IF(BD!K996="","",BD!K996)</f>
        <v/>
      </c>
    </row>
    <row r="1003" spans="1:9" x14ac:dyDescent="0.35">
      <c r="A1003" s="4" t="str">
        <f>IF(BD!B997="","",BD!B997)</f>
        <v/>
      </c>
      <c r="B1003" s="3" t="str">
        <f>IF(BD!C997="","",BD!C997)</f>
        <v/>
      </c>
      <c r="C1003" s="3" t="str">
        <f>IF(BD!D997="","",BD!D997)</f>
        <v/>
      </c>
      <c r="D1003" s="3" t="str">
        <f>IF(BD!E997="","",BD!E997)</f>
        <v/>
      </c>
      <c r="E1003" s="25"/>
      <c r="F1003" s="25"/>
      <c r="G1003" s="2" t="str">
        <f>IF(BD!F997="","",BD!F997)</f>
        <v/>
      </c>
      <c r="H1003" s="5" t="str">
        <f>IF(BD!L997="","",BD!L997)</f>
        <v/>
      </c>
      <c r="I1003" s="5" t="str">
        <f>IF(BD!K997="","",BD!K997)</f>
        <v/>
      </c>
    </row>
  </sheetData>
  <sheetProtection algorithmName="SHA-512" hashValue="QAaBWqGYlxLIxzH6LMTe3oP8Uc8wIhpeI7lONWWDmbkn+D9/kiTMpMAQ3J3A3WLpG00QO59igX96TTjznBpNbg==" saltValue="1MFXtXClbezCl4p410OqGg==" spinCount="100000" sheet="1" objects="1" scenarios="1" formatColumns="0" formatRows="0" autoFilter="0"/>
  <pageMargins left="0.7" right="0.7" top="0.75" bottom="0.75" header="0.3" footer="0.3"/>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AFC5C831-2B1F-4F4B-9FA5-9A69D4F04AC3}">
          <x14:formula1>
            <xm:f>Parametros!$A$2:$A$12</xm:f>
          </x14:formula1>
          <xm:sqref>F13:F1003</xm:sqref>
        </x14:dataValidation>
      </x14:dataValidations>
    </ext>
    <ext xmlns:x15="http://schemas.microsoft.com/office/spreadsheetml/2010/11/main" uri="{3A4CF648-6AED-40f4-86FF-DC5316D8AED3}">
      <x14:slicerList xmlns:x14="http://schemas.microsoft.com/office/spreadsheetml/2009/9/main">
        <x14:slicer r:id="rId3"/>
      </x14:slicerList>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B293F3-A9B3-4A1F-BADC-07F40DAFDF57}">
  <sheetPr codeName="Hoja17"/>
  <dimension ref="A1"/>
  <sheetViews>
    <sheetView showGridLines="0" zoomScaleNormal="100" workbookViewId="0">
      <selection activeCell="E2" sqref="E2"/>
    </sheetView>
  </sheetViews>
  <sheetFormatPr baseColWidth="10" defaultRowHeight="14.5" x14ac:dyDescent="0.35"/>
  <sheetData/>
  <sheetProtection algorithmName="SHA-512" hashValue="twIqpsnk84PpmV6XCwfbQ4yT9xSQbjQ0qn5F2P9y0mdjPm76Yn4EhGP2ac/Idumy0JsojnPd9DhJOA/MbyjFEQ==" saltValue="c7GCqm9zhp1Dzobsj+29pQ==" spinCount="100000" sheet="1" objects="1" scenarios="1" formatColumns="0" formatRows="0"/>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B7B349-977F-44CF-9061-7E969CB1A017}">
  <sheetPr codeName="Hoja13"/>
  <dimension ref="A1:AH351"/>
  <sheetViews>
    <sheetView showGridLines="0" topLeftCell="B1" workbookViewId="0">
      <selection activeCell="E9" sqref="E9"/>
    </sheetView>
  </sheetViews>
  <sheetFormatPr baseColWidth="10" defaultRowHeight="14.5" x14ac:dyDescent="0.35"/>
  <cols>
    <col min="1" max="1" width="10.90625" hidden="1" customWidth="1"/>
    <col min="2" max="2" width="7" bestFit="1" customWidth="1"/>
    <col min="3" max="3" width="26.1796875" bestFit="1" customWidth="1"/>
    <col min="4" max="4" width="28.7265625" bestFit="1" customWidth="1"/>
    <col min="5" max="5" width="78" customWidth="1"/>
    <col min="10" max="10" width="35.26953125" bestFit="1" customWidth="1"/>
    <col min="11" max="11" width="42.54296875" bestFit="1" customWidth="1"/>
    <col min="12" max="12" width="35.26953125" customWidth="1"/>
    <col min="13" max="13" width="20.6328125" bestFit="1" customWidth="1"/>
    <col min="14" max="22" width="9.90625" customWidth="1"/>
    <col min="23" max="31" width="9.90625" style="21" customWidth="1"/>
    <col min="34" max="34" width="77.90625" bestFit="1" customWidth="1"/>
  </cols>
  <sheetData>
    <row r="1" spans="1:34" x14ac:dyDescent="0.35">
      <c r="W1"/>
      <c r="X1"/>
      <c r="Y1"/>
      <c r="Z1"/>
      <c r="AA1"/>
      <c r="AB1"/>
      <c r="AC1"/>
      <c r="AD1"/>
      <c r="AE1"/>
    </row>
    <row r="2" spans="1:34" x14ac:dyDescent="0.35">
      <c r="AH2" s="24"/>
    </row>
    <row r="4" spans="1:34" x14ac:dyDescent="0.35">
      <c r="W4" s="29"/>
      <c r="X4" s="29"/>
      <c r="AH4">
        <f>COUNTA(BaseDatos[Aux3])-COUNTIF(BaseDatos[Aux3],"")</f>
        <v>346</v>
      </c>
    </row>
    <row r="5" spans="1:34" ht="72.5" x14ac:dyDescent="0.35">
      <c r="A5" s="23" t="s">
        <v>420</v>
      </c>
      <c r="B5" s="30" t="s">
        <v>19</v>
      </c>
      <c r="C5" s="31" t="s">
        <v>20</v>
      </c>
      <c r="D5" s="31" t="s">
        <v>21</v>
      </c>
      <c r="E5" s="31" t="s">
        <v>22</v>
      </c>
      <c r="F5" s="31" t="s">
        <v>23</v>
      </c>
      <c r="G5" s="31" t="s">
        <v>67</v>
      </c>
      <c r="H5" s="32" t="s">
        <v>68</v>
      </c>
      <c r="I5" s="31" t="s">
        <v>69</v>
      </c>
      <c r="J5" s="31" t="s">
        <v>70</v>
      </c>
      <c r="K5" s="31" t="s">
        <v>408</v>
      </c>
      <c r="L5" s="31" t="s">
        <v>772</v>
      </c>
      <c r="M5" s="31" t="s">
        <v>713</v>
      </c>
      <c r="N5" s="31" t="s">
        <v>424</v>
      </c>
      <c r="O5" s="31" t="s">
        <v>714</v>
      </c>
      <c r="P5" s="31" t="s">
        <v>715</v>
      </c>
      <c r="Q5" s="31" t="s">
        <v>716</v>
      </c>
      <c r="R5" s="31" t="s">
        <v>717</v>
      </c>
      <c r="S5" s="31" t="s">
        <v>718</v>
      </c>
      <c r="T5" s="31" t="s">
        <v>719</v>
      </c>
      <c r="U5" s="31" t="s">
        <v>720</v>
      </c>
      <c r="V5" s="31" t="s">
        <v>721</v>
      </c>
      <c r="W5" s="22" t="s">
        <v>417</v>
      </c>
      <c r="X5" s="22" t="s">
        <v>418</v>
      </c>
      <c r="Y5" s="22" t="s">
        <v>419</v>
      </c>
      <c r="Z5" s="22" t="s">
        <v>414</v>
      </c>
      <c r="AA5" s="22" t="s">
        <v>415</v>
      </c>
      <c r="AB5" s="22" t="s">
        <v>416</v>
      </c>
      <c r="AC5" s="22" t="s">
        <v>413</v>
      </c>
      <c r="AD5" s="22" t="s">
        <v>412</v>
      </c>
      <c r="AE5" s="22" t="s">
        <v>407</v>
      </c>
      <c r="AF5" s="12" t="s">
        <v>341</v>
      </c>
      <c r="AG5" s="13" t="s">
        <v>342</v>
      </c>
      <c r="AH5" s="13" t="s">
        <v>343</v>
      </c>
    </row>
    <row r="6" spans="1:34" x14ac:dyDescent="0.35">
      <c r="A6" s="2" t="str">
        <f>BaseDatos[[#This Row],[Material]]</f>
        <v>Block_Concrete block</v>
      </c>
      <c r="B6" s="3" t="s">
        <v>423</v>
      </c>
      <c r="C6" s="2" t="s">
        <v>7</v>
      </c>
      <c r="D6" s="2" t="s">
        <v>37</v>
      </c>
      <c r="E6" s="2" t="s">
        <v>432</v>
      </c>
      <c r="F6" s="2" t="s">
        <v>8</v>
      </c>
      <c r="G6" s="6">
        <v>2.6</v>
      </c>
      <c r="H6" s="6">
        <v>3.7</v>
      </c>
      <c r="I6" s="6">
        <v>0.24</v>
      </c>
      <c r="J6" s="2" t="s">
        <v>71</v>
      </c>
      <c r="K6" s="16" t="s">
        <v>421</v>
      </c>
      <c r="L6" s="16" t="s">
        <v>422</v>
      </c>
      <c r="M6" s="16"/>
      <c r="N6" s="16"/>
      <c r="O6" s="16"/>
      <c r="P6" s="16"/>
      <c r="Q6" s="16"/>
      <c r="R6" s="16"/>
      <c r="S6" s="16"/>
      <c r="T6" s="16"/>
      <c r="U6" s="16"/>
      <c r="V6" s="11"/>
      <c r="AF6" s="19">
        <f>--ISNUMBER(IFERROR(SEARCH($AH$2,BaseDatos[[#This Row],[Material]],1),""))</f>
        <v>1</v>
      </c>
      <c r="AG6" s="8">
        <f>IF(AF6=1,COUNTIF($AF$6:AF6,1),"")</f>
        <v>1</v>
      </c>
      <c r="AH6" s="9" t="str">
        <f>IFERROR(INDEX(BaseDatos[Material],MATCH(ROWS($AG$6:AG6),BaseDatos[Aux2],0)),"")</f>
        <v>Block_Concrete block</v>
      </c>
    </row>
    <row r="7" spans="1:34" x14ac:dyDescent="0.35">
      <c r="A7" s="2" t="str">
        <f>BaseDatos[[#This Row],[Material]]</f>
        <v>Block_Concrete block - 390 × 190 × 90 mm</v>
      </c>
      <c r="B7" s="3" t="str">
        <f t="shared" ref="B7:D22" si="0">B6</f>
        <v>EPiC</v>
      </c>
      <c r="C7" s="2" t="str">
        <f t="shared" si="0"/>
        <v>Concrete and plaster products</v>
      </c>
      <c r="D7" s="2" t="str">
        <f t="shared" si="0"/>
        <v>Blocks</v>
      </c>
      <c r="E7" s="2" t="s">
        <v>433</v>
      </c>
      <c r="F7" s="2" t="s">
        <v>351</v>
      </c>
      <c r="G7" s="6">
        <v>24.3</v>
      </c>
      <c r="H7" s="6">
        <v>34.200000000000003</v>
      </c>
      <c r="I7" s="6">
        <v>2.2000000000000002</v>
      </c>
      <c r="J7" s="2" t="s">
        <v>71</v>
      </c>
      <c r="K7" s="16" t="s">
        <v>421</v>
      </c>
      <c r="L7" s="16" t="s">
        <v>422</v>
      </c>
      <c r="M7" s="16"/>
      <c r="N7" s="16"/>
      <c r="O7" s="16"/>
      <c r="P7" s="16"/>
      <c r="Q7" s="16"/>
      <c r="R7" s="16"/>
      <c r="S7" s="16"/>
      <c r="T7" s="16"/>
      <c r="U7" s="16"/>
      <c r="V7" s="11"/>
      <c r="AF7" s="19">
        <f>--ISNUMBER(IFERROR(SEARCH($AH$2,BaseDatos[[#This Row],[Material]],1),""))</f>
        <v>1</v>
      </c>
      <c r="AG7" s="8">
        <f>IF(AF7=1,COUNTIF($AF$6:AF7,1),"")</f>
        <v>2</v>
      </c>
      <c r="AH7" s="9" t="str">
        <f>IFERROR(INDEX(BaseDatos[Material],MATCH(ROWS($AG$6:AG7),BaseDatos[Aux2],0)),"")</f>
        <v>Block_Concrete block - 390 × 190 × 90 mm</v>
      </c>
    </row>
    <row r="8" spans="1:34" x14ac:dyDescent="0.35">
      <c r="A8" s="2" t="str">
        <f>BaseDatos[[#This Row],[Material]]</f>
        <v>Block_Concrete block - 390 × 190 × 140 mm</v>
      </c>
      <c r="B8" s="3" t="str">
        <f t="shared" si="0"/>
        <v>EPiC</v>
      </c>
      <c r="C8" s="2" t="str">
        <f t="shared" si="0"/>
        <v>Concrete and plaster products</v>
      </c>
      <c r="D8" s="2" t="str">
        <f t="shared" si="0"/>
        <v>Blocks</v>
      </c>
      <c r="E8" s="2" t="s">
        <v>434</v>
      </c>
      <c r="F8" s="2" t="s">
        <v>351</v>
      </c>
      <c r="G8" s="6">
        <v>29.6</v>
      </c>
      <c r="H8" s="6">
        <v>41.6</v>
      </c>
      <c r="I8" s="6">
        <v>2.7</v>
      </c>
      <c r="J8" s="2" t="s">
        <v>71</v>
      </c>
      <c r="K8" s="16" t="s">
        <v>421</v>
      </c>
      <c r="L8" s="16" t="s">
        <v>422</v>
      </c>
      <c r="M8" s="16"/>
      <c r="N8" s="16"/>
      <c r="O8" s="16"/>
      <c r="P8" s="16"/>
      <c r="Q8" s="16"/>
      <c r="R8" s="16"/>
      <c r="S8" s="16"/>
      <c r="T8" s="16"/>
      <c r="U8" s="16"/>
      <c r="V8" s="11"/>
      <c r="AF8" s="19">
        <f>--ISNUMBER(IFERROR(SEARCH($AH$2,BaseDatos[[#This Row],[Material]],1),""))</f>
        <v>1</v>
      </c>
      <c r="AG8" s="8">
        <f>IF(AF8=1,COUNTIF($AF$6:AF8,1),"")</f>
        <v>3</v>
      </c>
      <c r="AH8" s="9" t="str">
        <f>IFERROR(INDEX(BaseDatos[Material],MATCH(ROWS($AG$6:AG8),BaseDatos[Aux2],0)),"")</f>
        <v>Block_Concrete block - 390 × 190 × 140 mm</v>
      </c>
    </row>
    <row r="9" spans="1:34" x14ac:dyDescent="0.35">
      <c r="A9" s="2" t="str">
        <f>BaseDatos[[#This Row],[Material]]</f>
        <v>Block_Concrete block - 390 × 190 × 190 mm</v>
      </c>
      <c r="B9" s="3" t="str">
        <f t="shared" si="0"/>
        <v>EPiC</v>
      </c>
      <c r="C9" s="2" t="str">
        <f t="shared" si="0"/>
        <v>Concrete and plaster products</v>
      </c>
      <c r="D9" s="2" t="str">
        <f t="shared" si="0"/>
        <v>Blocks</v>
      </c>
      <c r="E9" s="2" t="s">
        <v>435</v>
      </c>
      <c r="F9" s="2" t="s">
        <v>351</v>
      </c>
      <c r="G9" s="6">
        <v>35.200000000000003</v>
      </c>
      <c r="H9" s="6">
        <v>49.4</v>
      </c>
      <c r="I9" s="6">
        <v>3.2</v>
      </c>
      <c r="J9" s="2" t="s">
        <v>71</v>
      </c>
      <c r="K9" s="16" t="s">
        <v>421</v>
      </c>
      <c r="L9" s="16" t="s">
        <v>422</v>
      </c>
      <c r="M9" s="16"/>
      <c r="N9" s="16"/>
      <c r="O9" s="16"/>
      <c r="P9" s="16"/>
      <c r="Q9" s="16"/>
      <c r="R9" s="16"/>
      <c r="S9" s="16"/>
      <c r="T9" s="16"/>
      <c r="U9" s="16"/>
      <c r="V9" s="11"/>
      <c r="AF9" s="19">
        <f>--ISNUMBER(IFERROR(SEARCH($AH$2,BaseDatos[[#This Row],[Material]],1),""))</f>
        <v>1</v>
      </c>
      <c r="AG9" s="8">
        <f>IF(AF9=1,COUNTIF($AF$6:AF9,1),"")</f>
        <v>4</v>
      </c>
      <c r="AH9" s="9" t="str">
        <f>IFERROR(INDEX(BaseDatos[Material],MATCH(ROWS($AG$6:AG9),BaseDatos[Aux2],0)),"")</f>
        <v>Block_Concrete block - 390 × 190 × 190 mm</v>
      </c>
    </row>
    <row r="10" spans="1:34" x14ac:dyDescent="0.35">
      <c r="A10" s="2" t="str">
        <f>BaseDatos[[#This Row],[Material]]</f>
        <v>Cemento_Cement mortar</v>
      </c>
      <c r="B10" s="3" t="str">
        <f t="shared" si="0"/>
        <v>EPiC</v>
      </c>
      <c r="C10" s="2" t="str">
        <f t="shared" si="0"/>
        <v>Concrete and plaster products</v>
      </c>
      <c r="D10" s="2" t="s">
        <v>38</v>
      </c>
      <c r="E10" s="2" t="s">
        <v>436</v>
      </c>
      <c r="F10" s="2" t="s">
        <v>8</v>
      </c>
      <c r="G10" s="6">
        <v>3.9</v>
      </c>
      <c r="H10" s="6">
        <v>3.7</v>
      </c>
      <c r="I10" s="6">
        <v>0.35</v>
      </c>
      <c r="J10" s="2" t="s">
        <v>72</v>
      </c>
      <c r="K10" s="16" t="s">
        <v>421</v>
      </c>
      <c r="L10" s="16" t="s">
        <v>422</v>
      </c>
      <c r="M10" s="16"/>
      <c r="N10" s="16"/>
      <c r="O10" s="16"/>
      <c r="P10" s="16"/>
      <c r="Q10" s="16"/>
      <c r="R10" s="16"/>
      <c r="S10" s="16"/>
      <c r="T10" s="16"/>
      <c r="U10" s="16"/>
      <c r="V10" s="11"/>
      <c r="AF10" s="19">
        <f>--ISNUMBER(IFERROR(SEARCH($AH$2,BaseDatos[[#This Row],[Material]],1),""))</f>
        <v>1</v>
      </c>
      <c r="AG10" s="8">
        <f>IF(AF10=1,COUNTIF($AF$6:AF10,1),"")</f>
        <v>5</v>
      </c>
      <c r="AH10" s="9" t="str">
        <f>IFERROR(INDEX(BaseDatos[Material],MATCH(ROWS($AG$6:AG10),BaseDatos[Aux2],0)),"")</f>
        <v>Cemento_Cement mortar</v>
      </c>
    </row>
    <row r="11" spans="1:34" x14ac:dyDescent="0.35">
      <c r="A11" s="2" t="str">
        <f>BaseDatos[[#This Row],[Material]]</f>
        <v>Cemento_Portland cement</v>
      </c>
      <c r="B11" s="3" t="str">
        <f t="shared" si="0"/>
        <v>EPiC</v>
      </c>
      <c r="C11" s="2" t="str">
        <f t="shared" si="0"/>
        <v>Concrete and plaster products</v>
      </c>
      <c r="D11" s="2" t="str">
        <f>D10</f>
        <v>Cement</v>
      </c>
      <c r="E11" s="2" t="s">
        <v>437</v>
      </c>
      <c r="F11" s="2" t="s">
        <v>8</v>
      </c>
      <c r="G11" s="6">
        <v>11.8</v>
      </c>
      <c r="H11" s="6">
        <v>7.8</v>
      </c>
      <c r="I11" s="6">
        <v>1.3</v>
      </c>
      <c r="J11" s="2" t="s">
        <v>73</v>
      </c>
      <c r="K11" s="16" t="s">
        <v>421</v>
      </c>
      <c r="L11" s="16" t="s">
        <v>422</v>
      </c>
      <c r="M11" s="16"/>
      <c r="N11" s="16"/>
      <c r="O11" s="16"/>
      <c r="P11" s="16"/>
      <c r="Q11" s="16"/>
      <c r="R11" s="16"/>
      <c r="S11" s="16"/>
      <c r="T11" s="16"/>
      <c r="U11" s="16"/>
      <c r="V11" s="11"/>
      <c r="AF11" s="19">
        <f>--ISNUMBER(IFERROR(SEARCH($AH$2,BaseDatos[[#This Row],[Material]],1),""))</f>
        <v>1</v>
      </c>
      <c r="AG11" s="8">
        <f>IF(AF11=1,COUNTIF($AF$6:AF11,1),"")</f>
        <v>6</v>
      </c>
      <c r="AH11" s="9" t="str">
        <f>IFERROR(INDEX(BaseDatos[Material],MATCH(ROWS($AG$6:AG11),BaseDatos[Aux2],0)),"")</f>
        <v>Cemento_Portland cement</v>
      </c>
    </row>
    <row r="12" spans="1:34" x14ac:dyDescent="0.35">
      <c r="A12" s="2" t="str">
        <f>BaseDatos[[#This Row],[Material]]</f>
        <v>Concreto_AAC block - 600 × 200 × 100 mm</v>
      </c>
      <c r="B12" s="3" t="str">
        <f t="shared" si="0"/>
        <v>EPiC</v>
      </c>
      <c r="C12" s="2" t="str">
        <f t="shared" si="0"/>
        <v>Concrete and plaster products</v>
      </c>
      <c r="D12" s="2" t="s">
        <v>39</v>
      </c>
      <c r="E12" s="2" t="s">
        <v>438</v>
      </c>
      <c r="F12" s="2" t="s">
        <v>351</v>
      </c>
      <c r="G12" s="6">
        <v>56.4</v>
      </c>
      <c r="H12" s="6">
        <v>55.4</v>
      </c>
      <c r="I12" s="6">
        <v>4.7</v>
      </c>
      <c r="J12" s="2" t="s">
        <v>74</v>
      </c>
      <c r="K12" s="16" t="s">
        <v>421</v>
      </c>
      <c r="L12" s="16" t="s">
        <v>422</v>
      </c>
      <c r="M12" s="16"/>
      <c r="N12" s="16"/>
      <c r="O12" s="16"/>
      <c r="P12" s="16"/>
      <c r="Q12" s="16"/>
      <c r="R12" s="16"/>
      <c r="S12" s="16"/>
      <c r="T12" s="16"/>
      <c r="U12" s="16"/>
      <c r="V12" s="11"/>
      <c r="AF12" s="19">
        <f>--ISNUMBER(IFERROR(SEARCH($AH$2,BaseDatos[[#This Row],[Material]],1),""))</f>
        <v>1</v>
      </c>
      <c r="AG12" s="8">
        <f>IF(AF12=1,COUNTIF($AF$6:AF12,1),"")</f>
        <v>7</v>
      </c>
      <c r="AH12" s="9" t="str">
        <f>IFERROR(INDEX(BaseDatos[Material],MATCH(ROWS($AG$6:AG12),BaseDatos[Aux2],0)),"")</f>
        <v>Concreto_AAC block - 600 × 200 × 100 mm</v>
      </c>
    </row>
    <row r="13" spans="1:34" x14ac:dyDescent="0.35">
      <c r="A13" s="2" t="str">
        <f>BaseDatos[[#This Row],[Material]]</f>
        <v>Concreto_AAC block - 600 × 200 × 150 mm</v>
      </c>
      <c r="B13" s="3" t="str">
        <f t="shared" si="0"/>
        <v>EPiC</v>
      </c>
      <c r="C13" s="2" t="str">
        <f t="shared" si="0"/>
        <v>Concrete and plaster products</v>
      </c>
      <c r="D13" s="2" t="str">
        <f t="shared" si="0"/>
        <v>Concrete</v>
      </c>
      <c r="E13" s="2" t="s">
        <v>439</v>
      </c>
      <c r="F13" s="2" t="s">
        <v>351</v>
      </c>
      <c r="G13" s="6">
        <v>84.5</v>
      </c>
      <c r="H13" s="6">
        <v>83</v>
      </c>
      <c r="I13" s="6">
        <v>7</v>
      </c>
      <c r="J13" s="2" t="s">
        <v>74</v>
      </c>
      <c r="K13" s="16" t="s">
        <v>421</v>
      </c>
      <c r="L13" s="16" t="s">
        <v>422</v>
      </c>
      <c r="M13" s="16"/>
      <c r="N13" s="16"/>
      <c r="O13" s="16"/>
      <c r="P13" s="16"/>
      <c r="Q13" s="16"/>
      <c r="R13" s="16"/>
      <c r="S13" s="16"/>
      <c r="T13" s="16"/>
      <c r="U13" s="16"/>
      <c r="V13" s="11"/>
      <c r="AF13" s="19">
        <f>--ISNUMBER(IFERROR(SEARCH($AH$2,BaseDatos[[#This Row],[Material]],1),""))</f>
        <v>1</v>
      </c>
      <c r="AG13" s="8">
        <f>IF(AF13=1,COUNTIF($AF$6:AF13,1),"")</f>
        <v>8</v>
      </c>
      <c r="AH13" s="9" t="str">
        <f>IFERROR(INDEX(BaseDatos[Material],MATCH(ROWS($AG$6:AG13),BaseDatos[Aux2],0)),"")</f>
        <v>Concreto_AAC block - 600 × 200 × 150 mm</v>
      </c>
    </row>
    <row r="14" spans="1:34" x14ac:dyDescent="0.35">
      <c r="A14" s="2" t="str">
        <f>BaseDatos[[#This Row],[Material]]</f>
        <v>Concreto_AAC block - 600 × 200 × 200 mm</v>
      </c>
      <c r="B14" s="3" t="str">
        <f t="shared" si="0"/>
        <v>EPiC</v>
      </c>
      <c r="C14" s="2" t="str">
        <f t="shared" si="0"/>
        <v>Concrete and plaster products</v>
      </c>
      <c r="D14" s="2" t="str">
        <f t="shared" si="0"/>
        <v>Concrete</v>
      </c>
      <c r="E14" s="2" t="s">
        <v>440</v>
      </c>
      <c r="F14" s="2" t="s">
        <v>351</v>
      </c>
      <c r="G14" s="6">
        <v>113</v>
      </c>
      <c r="H14" s="6">
        <v>111</v>
      </c>
      <c r="I14" s="6">
        <v>9.4</v>
      </c>
      <c r="J14" s="2" t="s">
        <v>74</v>
      </c>
      <c r="K14" s="16" t="s">
        <v>421</v>
      </c>
      <c r="L14" s="16" t="s">
        <v>422</v>
      </c>
      <c r="M14" s="16"/>
      <c r="N14" s="16"/>
      <c r="O14" s="16"/>
      <c r="P14" s="16"/>
      <c r="Q14" s="16"/>
      <c r="R14" s="16"/>
      <c r="S14" s="16"/>
      <c r="T14" s="16"/>
      <c r="U14" s="16"/>
      <c r="V14" s="11"/>
      <c r="AF14" s="19">
        <f>--ISNUMBER(IFERROR(SEARCH($AH$2,BaseDatos[[#This Row],[Material]],1),""))</f>
        <v>1</v>
      </c>
      <c r="AG14" s="8">
        <f>IF(AF14=1,COUNTIF($AF$6:AF14,1),"")</f>
        <v>9</v>
      </c>
      <c r="AH14" s="9" t="str">
        <f>IFERROR(INDEX(BaseDatos[Material],MATCH(ROWS($AG$6:AG14),BaseDatos[Aux2],0)),"")</f>
        <v>Concreto_AAC block - 600 × 200 × 200 mm</v>
      </c>
    </row>
    <row r="15" spans="1:34" x14ac:dyDescent="0.35">
      <c r="A15" s="2" t="str">
        <f>BaseDatos[[#This Row],[Material]]</f>
        <v>Concreto_Autoclaved aerated concrete (AAC)</v>
      </c>
      <c r="B15" s="3" t="str">
        <f t="shared" si="0"/>
        <v>EPiC</v>
      </c>
      <c r="C15" s="2" t="str">
        <f t="shared" si="0"/>
        <v>Concrete and plaster products</v>
      </c>
      <c r="D15" s="2" t="str">
        <f t="shared" si="0"/>
        <v>Concrete</v>
      </c>
      <c r="E15" s="2" t="s">
        <v>441</v>
      </c>
      <c r="F15" s="2" t="s">
        <v>8</v>
      </c>
      <c r="G15" s="6">
        <v>8.5</v>
      </c>
      <c r="H15" s="6">
        <v>8.4</v>
      </c>
      <c r="I15" s="6">
        <v>0.71</v>
      </c>
      <c r="J15" s="2" t="s">
        <v>74</v>
      </c>
      <c r="K15" s="16" t="s">
        <v>421</v>
      </c>
      <c r="L15" s="16" t="s">
        <v>422</v>
      </c>
      <c r="M15" s="16"/>
      <c r="N15" s="16"/>
      <c r="O15" s="16"/>
      <c r="P15" s="16"/>
      <c r="Q15" s="16"/>
      <c r="R15" s="16"/>
      <c r="S15" s="16"/>
      <c r="T15" s="16"/>
      <c r="U15" s="16"/>
      <c r="V15" s="11"/>
      <c r="AF15" s="19">
        <f>--ISNUMBER(IFERROR(SEARCH($AH$2,BaseDatos[[#This Row],[Material]],1),""))</f>
        <v>1</v>
      </c>
      <c r="AG15" s="8">
        <f>IF(AF15=1,COUNTIF($AF$6:AF15,1),"")</f>
        <v>10</v>
      </c>
      <c r="AH15" s="9" t="str">
        <f>IFERROR(INDEX(BaseDatos[Material],MATCH(ROWS($AG$6:AG15),BaseDatos[Aux2],0)),"")</f>
        <v>Concreto_Autoclaved aerated concrete (AAC)</v>
      </c>
    </row>
    <row r="16" spans="1:34" x14ac:dyDescent="0.35">
      <c r="A16" s="2" t="str">
        <f>BaseDatos[[#This Row],[Material]]</f>
        <v>Concreto_Concrete 20 MPa</v>
      </c>
      <c r="B16" s="3" t="str">
        <f t="shared" si="0"/>
        <v>EPiC</v>
      </c>
      <c r="C16" s="2" t="str">
        <f t="shared" si="0"/>
        <v>Concrete and plaster products</v>
      </c>
      <c r="D16" s="2" t="str">
        <f t="shared" si="0"/>
        <v>Concrete</v>
      </c>
      <c r="E16" s="2" t="s">
        <v>442</v>
      </c>
      <c r="F16" s="2" t="s">
        <v>9</v>
      </c>
      <c r="G16" s="6" t="s">
        <v>75</v>
      </c>
      <c r="H16" s="6" t="s">
        <v>76</v>
      </c>
      <c r="I16" s="6">
        <v>328</v>
      </c>
      <c r="J16" s="2" t="s">
        <v>77</v>
      </c>
      <c r="K16" s="16" t="s">
        <v>421</v>
      </c>
      <c r="L16" s="16" t="s">
        <v>422</v>
      </c>
      <c r="M16" s="16"/>
      <c r="N16" s="16"/>
      <c r="O16" s="16"/>
      <c r="P16" s="16"/>
      <c r="Q16" s="16"/>
      <c r="R16" s="16"/>
      <c r="S16" s="16"/>
      <c r="T16" s="16"/>
      <c r="U16" s="16"/>
      <c r="V16" s="11"/>
      <c r="AF16" s="19">
        <f>--ISNUMBER(IFERROR(SEARCH($AH$2,BaseDatos[[#This Row],[Material]],1),""))</f>
        <v>1</v>
      </c>
      <c r="AG16" s="8">
        <f>IF(AF16=1,COUNTIF($AF$6:AF16,1),"")</f>
        <v>11</v>
      </c>
      <c r="AH16" s="9" t="str">
        <f>IFERROR(INDEX(BaseDatos[Material],MATCH(ROWS($AG$6:AG16),BaseDatos[Aux2],0)),"")</f>
        <v>Concreto_Concrete 20 MPa</v>
      </c>
    </row>
    <row r="17" spans="1:34" x14ac:dyDescent="0.35">
      <c r="A17" s="2" t="str">
        <f>BaseDatos[[#This Row],[Material]]</f>
        <v>Concreto_Concrete 20 MPa - 30% fly ash</v>
      </c>
      <c r="B17" s="3" t="str">
        <f t="shared" si="0"/>
        <v>EPiC</v>
      </c>
      <c r="C17" s="2" t="str">
        <f t="shared" si="0"/>
        <v>Concrete and plaster products</v>
      </c>
      <c r="D17" s="2" t="str">
        <f t="shared" si="0"/>
        <v>Concrete</v>
      </c>
      <c r="E17" s="2" t="s">
        <v>443</v>
      </c>
      <c r="F17" s="2" t="s">
        <v>9</v>
      </c>
      <c r="G17" s="6" t="s">
        <v>78</v>
      </c>
      <c r="H17" s="6" t="s">
        <v>79</v>
      </c>
      <c r="I17" s="6">
        <v>251</v>
      </c>
      <c r="J17" s="2" t="s">
        <v>77</v>
      </c>
      <c r="K17" s="16" t="s">
        <v>421</v>
      </c>
      <c r="L17" s="16" t="s">
        <v>422</v>
      </c>
      <c r="M17" s="16"/>
      <c r="N17" s="16"/>
      <c r="O17" s="16"/>
      <c r="P17" s="16"/>
      <c r="Q17" s="16"/>
      <c r="R17" s="16"/>
      <c r="S17" s="16"/>
      <c r="T17" s="16"/>
      <c r="U17" s="16"/>
      <c r="V17" s="11"/>
      <c r="AF17" s="19">
        <f>--ISNUMBER(IFERROR(SEARCH($AH$2,BaseDatos[[#This Row],[Material]],1),""))</f>
        <v>1</v>
      </c>
      <c r="AG17" s="8">
        <f>IF(AF17=1,COUNTIF($AF$6:AF17,1),"")</f>
        <v>12</v>
      </c>
      <c r="AH17" s="9" t="str">
        <f>IFERROR(INDEX(BaseDatos[Material],MATCH(ROWS($AG$6:AG17),BaseDatos[Aux2],0)),"")</f>
        <v>Concreto_Concrete 20 MPa - 30% fly ash</v>
      </c>
    </row>
    <row r="18" spans="1:34" x14ac:dyDescent="0.35">
      <c r="A18" s="2" t="str">
        <f>BaseDatos[[#This Row],[Material]]</f>
        <v>Concreto_Concrete 20 MPa - 30% GGBFS</v>
      </c>
      <c r="B18" s="3" t="str">
        <f t="shared" si="0"/>
        <v>EPiC</v>
      </c>
      <c r="C18" s="2" t="str">
        <f t="shared" si="0"/>
        <v>Concrete and plaster products</v>
      </c>
      <c r="D18" s="2" t="str">
        <f t="shared" si="0"/>
        <v>Concrete</v>
      </c>
      <c r="E18" s="2" t="s">
        <v>444</v>
      </c>
      <c r="F18" s="2" t="s">
        <v>9</v>
      </c>
      <c r="G18" s="6" t="s">
        <v>80</v>
      </c>
      <c r="H18" s="6" t="s">
        <v>81</v>
      </c>
      <c r="I18" s="6">
        <v>263</v>
      </c>
      <c r="J18" s="2" t="s">
        <v>77</v>
      </c>
      <c r="K18" s="16" t="s">
        <v>421</v>
      </c>
      <c r="L18" s="16" t="s">
        <v>422</v>
      </c>
      <c r="M18" s="16"/>
      <c r="N18" s="16"/>
      <c r="O18" s="16"/>
      <c r="P18" s="16"/>
      <c r="Q18" s="16"/>
      <c r="R18" s="16"/>
      <c r="S18" s="16"/>
      <c r="T18" s="16"/>
      <c r="U18" s="16"/>
      <c r="V18" s="11"/>
      <c r="AF18" s="19">
        <f>--ISNUMBER(IFERROR(SEARCH($AH$2,BaseDatos[[#This Row],[Material]],1),""))</f>
        <v>1</v>
      </c>
      <c r="AG18" s="8">
        <f>IF(AF18=1,COUNTIF($AF$6:AF18,1),"")</f>
        <v>13</v>
      </c>
      <c r="AH18" s="9" t="str">
        <f>IFERROR(INDEX(BaseDatos[Material],MATCH(ROWS($AG$6:AG18),BaseDatos[Aux2],0)),"")</f>
        <v>Concreto_Concrete 20 MPa - 30% GGBFS</v>
      </c>
    </row>
    <row r="19" spans="1:34" x14ac:dyDescent="0.35">
      <c r="A19" s="2" t="str">
        <f>BaseDatos[[#This Row],[Material]]</f>
        <v>Concreto_Concrete 25 MPa</v>
      </c>
      <c r="B19" s="3" t="str">
        <f t="shared" si="0"/>
        <v>EPiC</v>
      </c>
      <c r="C19" s="2" t="str">
        <f t="shared" si="0"/>
        <v>Concrete and plaster products</v>
      </c>
      <c r="D19" s="2" t="str">
        <f t="shared" si="0"/>
        <v>Concrete</v>
      </c>
      <c r="E19" s="2" t="s">
        <v>445</v>
      </c>
      <c r="F19" s="2" t="s">
        <v>9</v>
      </c>
      <c r="G19" s="6" t="s">
        <v>82</v>
      </c>
      <c r="H19" s="6" t="s">
        <v>83</v>
      </c>
      <c r="I19" s="6">
        <v>361</v>
      </c>
      <c r="J19" s="2" t="s">
        <v>84</v>
      </c>
      <c r="K19" s="16" t="s">
        <v>421</v>
      </c>
      <c r="L19" s="16" t="s">
        <v>422</v>
      </c>
      <c r="M19" s="16"/>
      <c r="N19" s="16"/>
      <c r="O19" s="16"/>
      <c r="P19" s="16"/>
      <c r="Q19" s="16"/>
      <c r="R19" s="16"/>
      <c r="S19" s="16"/>
      <c r="T19" s="16"/>
      <c r="U19" s="16"/>
      <c r="V19" s="11"/>
      <c r="AF19" s="19">
        <f>--ISNUMBER(IFERROR(SEARCH($AH$2,BaseDatos[[#This Row],[Material]],1),""))</f>
        <v>1</v>
      </c>
      <c r="AG19" s="8">
        <f>IF(AF19=1,COUNTIF($AF$6:AF19,1),"")</f>
        <v>14</v>
      </c>
      <c r="AH19" s="9" t="str">
        <f>IFERROR(INDEX(BaseDatos[Material],MATCH(ROWS($AG$6:AG19),BaseDatos[Aux2],0)),"")</f>
        <v>Concreto_Concrete 25 MPa</v>
      </c>
    </row>
    <row r="20" spans="1:34" x14ac:dyDescent="0.35">
      <c r="A20" s="2" t="str">
        <f>BaseDatos[[#This Row],[Material]]</f>
        <v>Concreto_Concrete 25 MPa - 30% fly ash</v>
      </c>
      <c r="B20" s="3" t="str">
        <f t="shared" si="0"/>
        <v>EPiC</v>
      </c>
      <c r="C20" s="2" t="str">
        <f t="shared" si="0"/>
        <v>Concrete and plaster products</v>
      </c>
      <c r="D20" s="2" t="str">
        <f t="shared" si="0"/>
        <v>Concrete</v>
      </c>
      <c r="E20" s="2" t="s">
        <v>446</v>
      </c>
      <c r="F20" s="2" t="s">
        <v>9</v>
      </c>
      <c r="G20" s="6" t="s">
        <v>85</v>
      </c>
      <c r="H20" s="6" t="s">
        <v>86</v>
      </c>
      <c r="I20" s="6">
        <v>277</v>
      </c>
      <c r="J20" s="2" t="s">
        <v>84</v>
      </c>
      <c r="K20" s="16" t="s">
        <v>421</v>
      </c>
      <c r="L20" s="16" t="s">
        <v>422</v>
      </c>
      <c r="M20" s="16"/>
      <c r="N20" s="16"/>
      <c r="O20" s="16"/>
      <c r="P20" s="16"/>
      <c r="Q20" s="16"/>
      <c r="R20" s="16"/>
      <c r="S20" s="16"/>
      <c r="T20" s="16"/>
      <c r="U20" s="16"/>
      <c r="V20" s="11"/>
      <c r="AF20" s="19">
        <f>--ISNUMBER(IFERROR(SEARCH($AH$2,BaseDatos[[#This Row],[Material]],1),""))</f>
        <v>1</v>
      </c>
      <c r="AG20" s="8">
        <f>IF(AF20=1,COUNTIF($AF$6:AF20,1),"")</f>
        <v>15</v>
      </c>
      <c r="AH20" s="9" t="str">
        <f>IFERROR(INDEX(BaseDatos[Material],MATCH(ROWS($AG$6:AG20),BaseDatos[Aux2],0)),"")</f>
        <v>Concreto_Concrete 25 MPa - 30% fly ash</v>
      </c>
    </row>
    <row r="21" spans="1:34" x14ac:dyDescent="0.35">
      <c r="A21" s="2" t="str">
        <f>BaseDatos[[#This Row],[Material]]</f>
        <v>Concreto_concrete 25 MPa - 30% GGBFS</v>
      </c>
      <c r="B21" s="3" t="str">
        <f t="shared" si="0"/>
        <v>EPiC</v>
      </c>
      <c r="C21" s="2" t="str">
        <f t="shared" si="0"/>
        <v>Concrete and plaster products</v>
      </c>
      <c r="D21" s="2" t="str">
        <f t="shared" si="0"/>
        <v>Concrete</v>
      </c>
      <c r="E21" s="2" t="s">
        <v>447</v>
      </c>
      <c r="F21" s="2" t="s">
        <v>9</v>
      </c>
      <c r="G21" s="6" t="s">
        <v>87</v>
      </c>
      <c r="H21" s="6" t="s">
        <v>88</v>
      </c>
      <c r="I21" s="6">
        <v>293</v>
      </c>
      <c r="J21" s="2" t="s">
        <v>84</v>
      </c>
      <c r="K21" s="16" t="s">
        <v>421</v>
      </c>
      <c r="L21" s="16" t="s">
        <v>422</v>
      </c>
      <c r="M21" s="16"/>
      <c r="N21" s="16"/>
      <c r="O21" s="16"/>
      <c r="P21" s="16"/>
      <c r="Q21" s="16"/>
      <c r="R21" s="16"/>
      <c r="S21" s="16"/>
      <c r="T21" s="16"/>
      <c r="U21" s="16"/>
      <c r="V21" s="11"/>
      <c r="AF21" s="19">
        <f>--ISNUMBER(IFERROR(SEARCH($AH$2,BaseDatos[[#This Row],[Material]],1),""))</f>
        <v>1</v>
      </c>
      <c r="AG21" s="8">
        <f>IF(AF21=1,COUNTIF($AF$6:AF21,1),"")</f>
        <v>16</v>
      </c>
      <c r="AH21" s="9" t="str">
        <f>IFERROR(INDEX(BaseDatos[Material],MATCH(ROWS($AG$6:AG21),BaseDatos[Aux2],0)),"")</f>
        <v>Concreto_concrete 25 MPa - 30% GGBFS</v>
      </c>
    </row>
    <row r="22" spans="1:34" x14ac:dyDescent="0.35">
      <c r="A22" s="2" t="str">
        <f>BaseDatos[[#This Row],[Material]]</f>
        <v>Concreto_Concrete 32 MPa</v>
      </c>
      <c r="B22" s="3" t="str">
        <f t="shared" si="0"/>
        <v>EPiC</v>
      </c>
      <c r="C22" s="2" t="str">
        <f t="shared" si="0"/>
        <v>Concrete and plaster products</v>
      </c>
      <c r="D22" s="2" t="str">
        <f t="shared" si="0"/>
        <v>Concrete</v>
      </c>
      <c r="E22" s="2" t="s">
        <v>448</v>
      </c>
      <c r="F22" s="2" t="s">
        <v>9</v>
      </c>
      <c r="G22" s="6" t="s">
        <v>89</v>
      </c>
      <c r="H22" s="6" t="s">
        <v>90</v>
      </c>
      <c r="I22" s="6">
        <v>416</v>
      </c>
      <c r="J22" s="2" t="s">
        <v>91</v>
      </c>
      <c r="K22" s="16" t="s">
        <v>421</v>
      </c>
      <c r="L22" s="16" t="s">
        <v>422</v>
      </c>
      <c r="M22" s="16"/>
      <c r="N22" s="16"/>
      <c r="O22" s="16"/>
      <c r="P22" s="16"/>
      <c r="Q22" s="16"/>
      <c r="R22" s="16"/>
      <c r="S22" s="16"/>
      <c r="T22" s="16"/>
      <c r="U22" s="16"/>
      <c r="V22" s="11"/>
      <c r="AF22" s="19">
        <f>--ISNUMBER(IFERROR(SEARCH($AH$2,BaseDatos[[#This Row],[Material]],1),""))</f>
        <v>1</v>
      </c>
      <c r="AG22" s="8">
        <f>IF(AF22=1,COUNTIF($AF$6:AF22,1),"")</f>
        <v>17</v>
      </c>
      <c r="AH22" s="9" t="str">
        <f>IFERROR(INDEX(BaseDatos[Material],MATCH(ROWS($AG$6:AG22),BaseDatos[Aux2],0)),"")</f>
        <v>Concreto_Concrete 32 MPa</v>
      </c>
    </row>
    <row r="23" spans="1:34" x14ac:dyDescent="0.35">
      <c r="A23" s="2" t="str">
        <f>BaseDatos[[#This Row],[Material]]</f>
        <v>Concreto_Concrete 32 MPa - 30% fly ash</v>
      </c>
      <c r="B23" s="3" t="str">
        <f t="shared" ref="B23:D38" si="1">B22</f>
        <v>EPiC</v>
      </c>
      <c r="C23" s="2" t="str">
        <f t="shared" si="1"/>
        <v>Concrete and plaster products</v>
      </c>
      <c r="D23" s="2" t="str">
        <f t="shared" si="1"/>
        <v>Concrete</v>
      </c>
      <c r="E23" s="2" t="s">
        <v>449</v>
      </c>
      <c r="F23" s="2" t="s">
        <v>9</v>
      </c>
      <c r="G23" s="6" t="s">
        <v>92</v>
      </c>
      <c r="H23" s="6" t="s">
        <v>93</v>
      </c>
      <c r="I23" s="6">
        <v>314</v>
      </c>
      <c r="J23" s="2" t="s">
        <v>91</v>
      </c>
      <c r="K23" s="16" t="s">
        <v>421</v>
      </c>
      <c r="L23" s="16" t="s">
        <v>422</v>
      </c>
      <c r="M23" s="16"/>
      <c r="N23" s="16"/>
      <c r="O23" s="16"/>
      <c r="P23" s="16"/>
      <c r="Q23" s="16"/>
      <c r="R23" s="16"/>
      <c r="S23" s="16"/>
      <c r="T23" s="16"/>
      <c r="U23" s="16"/>
      <c r="V23" s="11"/>
      <c r="AF23" s="19">
        <f>--ISNUMBER(IFERROR(SEARCH($AH$2,BaseDatos[[#This Row],[Material]],1),""))</f>
        <v>1</v>
      </c>
      <c r="AG23" s="8">
        <f>IF(AF23=1,COUNTIF($AF$6:AF23,1),"")</f>
        <v>18</v>
      </c>
      <c r="AH23" s="9" t="str">
        <f>IFERROR(INDEX(BaseDatos[Material],MATCH(ROWS($AG$6:AG23),BaseDatos[Aux2],0)),"")</f>
        <v>Concreto_Concrete 32 MPa - 30% fly ash</v>
      </c>
    </row>
    <row r="24" spans="1:34" x14ac:dyDescent="0.35">
      <c r="A24" s="2" t="str">
        <f>BaseDatos[[#This Row],[Material]]</f>
        <v>Concreto_Concrete 32 MPa - 30% GGBFS</v>
      </c>
      <c r="B24" s="3" t="str">
        <f t="shared" si="1"/>
        <v>EPiC</v>
      </c>
      <c r="C24" s="2" t="str">
        <f t="shared" si="1"/>
        <v>Concrete and plaster products</v>
      </c>
      <c r="D24" s="2" t="str">
        <f t="shared" si="1"/>
        <v>Concrete</v>
      </c>
      <c r="E24" s="2" t="s">
        <v>450</v>
      </c>
      <c r="F24" s="2" t="s">
        <v>9</v>
      </c>
      <c r="G24" s="6" t="s">
        <v>94</v>
      </c>
      <c r="H24" s="6" t="s">
        <v>95</v>
      </c>
      <c r="I24" s="6">
        <v>331</v>
      </c>
      <c r="J24" s="2" t="s">
        <v>91</v>
      </c>
      <c r="K24" s="16" t="s">
        <v>421</v>
      </c>
      <c r="L24" s="16" t="s">
        <v>422</v>
      </c>
      <c r="M24" s="16"/>
      <c r="N24" s="16"/>
      <c r="O24" s="16"/>
      <c r="P24" s="16"/>
      <c r="Q24" s="16"/>
      <c r="R24" s="16"/>
      <c r="S24" s="16"/>
      <c r="T24" s="16"/>
      <c r="U24" s="16"/>
      <c r="V24" s="11"/>
      <c r="AF24" s="19">
        <f>--ISNUMBER(IFERROR(SEARCH($AH$2,BaseDatos[[#This Row],[Material]],1),""))</f>
        <v>1</v>
      </c>
      <c r="AG24" s="8">
        <f>IF(AF24=1,COUNTIF($AF$6:AF24,1),"")</f>
        <v>19</v>
      </c>
      <c r="AH24" s="9" t="str">
        <f>IFERROR(INDEX(BaseDatos[Material],MATCH(ROWS($AG$6:AG24),BaseDatos[Aux2],0)),"")</f>
        <v>Concreto_Concrete 32 MPa - 30% GGBFS</v>
      </c>
    </row>
    <row r="25" spans="1:34" x14ac:dyDescent="0.35">
      <c r="A25" s="2" t="str">
        <f>BaseDatos[[#This Row],[Material]]</f>
        <v>Concreto_Concrete 40 MPa</v>
      </c>
      <c r="B25" s="3" t="str">
        <f t="shared" si="1"/>
        <v>EPiC</v>
      </c>
      <c r="C25" s="2" t="str">
        <f t="shared" si="1"/>
        <v>Concrete and plaster products</v>
      </c>
      <c r="D25" s="2" t="str">
        <f t="shared" si="1"/>
        <v>Concrete</v>
      </c>
      <c r="E25" s="2" t="s">
        <v>451</v>
      </c>
      <c r="F25" s="2" t="s">
        <v>9</v>
      </c>
      <c r="G25" s="6" t="s">
        <v>96</v>
      </c>
      <c r="H25" s="6" t="s">
        <v>97</v>
      </c>
      <c r="I25" s="6">
        <v>497</v>
      </c>
      <c r="J25" s="2" t="s">
        <v>98</v>
      </c>
      <c r="K25" s="16" t="s">
        <v>421</v>
      </c>
      <c r="L25" s="16" t="s">
        <v>422</v>
      </c>
      <c r="M25" s="16"/>
      <c r="N25" s="16"/>
      <c r="O25" s="16"/>
      <c r="P25" s="16"/>
      <c r="Q25" s="16"/>
      <c r="R25" s="16"/>
      <c r="S25" s="16"/>
      <c r="T25" s="16"/>
      <c r="U25" s="16"/>
      <c r="V25" s="11"/>
      <c r="AF25" s="19">
        <f>--ISNUMBER(IFERROR(SEARCH($AH$2,BaseDatos[[#This Row],[Material]],1),""))</f>
        <v>1</v>
      </c>
      <c r="AG25" s="8">
        <f>IF(AF25=1,COUNTIF($AF$6:AF25,1),"")</f>
        <v>20</v>
      </c>
      <c r="AH25" s="9" t="str">
        <f>IFERROR(INDEX(BaseDatos[Material],MATCH(ROWS($AG$6:AG25),BaseDatos[Aux2],0)),"")</f>
        <v>Concreto_Concrete 40 MPa</v>
      </c>
    </row>
    <row r="26" spans="1:34" x14ac:dyDescent="0.35">
      <c r="A26" s="2" t="str">
        <f>BaseDatos[[#This Row],[Material]]</f>
        <v>Concreto_Concrete 40 MPa - 30% fly ash</v>
      </c>
      <c r="B26" s="3" t="str">
        <f t="shared" si="1"/>
        <v>EPiC</v>
      </c>
      <c r="C26" s="2" t="str">
        <f t="shared" si="1"/>
        <v>Concrete and plaster products</v>
      </c>
      <c r="D26" s="2" t="str">
        <f t="shared" si="1"/>
        <v>Concrete</v>
      </c>
      <c r="E26" s="2" t="s">
        <v>452</v>
      </c>
      <c r="F26" s="2" t="s">
        <v>9</v>
      </c>
      <c r="G26" s="6" t="s">
        <v>99</v>
      </c>
      <c r="H26" s="6" t="s">
        <v>100</v>
      </c>
      <c r="I26" s="6">
        <v>373</v>
      </c>
      <c r="J26" s="2" t="s">
        <v>98</v>
      </c>
      <c r="K26" s="16" t="s">
        <v>421</v>
      </c>
      <c r="L26" s="16" t="s">
        <v>422</v>
      </c>
      <c r="M26" s="16"/>
      <c r="N26" s="16"/>
      <c r="O26" s="16"/>
      <c r="P26" s="16"/>
      <c r="Q26" s="16"/>
      <c r="R26" s="16"/>
      <c r="S26" s="16"/>
      <c r="T26" s="16"/>
      <c r="U26" s="16"/>
      <c r="V26" s="11"/>
      <c r="AF26" s="19">
        <f>--ISNUMBER(IFERROR(SEARCH($AH$2,BaseDatos[[#This Row],[Material]],1),""))</f>
        <v>1</v>
      </c>
      <c r="AG26" s="8">
        <f>IF(AF26=1,COUNTIF($AF$6:AF26,1),"")</f>
        <v>21</v>
      </c>
      <c r="AH26" s="9" t="str">
        <f>IFERROR(INDEX(BaseDatos[Material],MATCH(ROWS($AG$6:AG26),BaseDatos[Aux2],0)),"")</f>
        <v>Concreto_Concrete 40 MPa - 30% fly ash</v>
      </c>
    </row>
    <row r="27" spans="1:34" x14ac:dyDescent="0.35">
      <c r="A27" s="2" t="str">
        <f>BaseDatos[[#This Row],[Material]]</f>
        <v>Concreto_Concrete 40 MPa - 30% GGBFS</v>
      </c>
      <c r="B27" s="3" t="str">
        <f t="shared" si="1"/>
        <v>EPiC</v>
      </c>
      <c r="C27" s="2" t="str">
        <f t="shared" si="1"/>
        <v>Concrete and plaster products</v>
      </c>
      <c r="D27" s="2" t="str">
        <f t="shared" si="1"/>
        <v>Concrete</v>
      </c>
      <c r="E27" s="2" t="s">
        <v>453</v>
      </c>
      <c r="F27" s="2" t="s">
        <v>9</v>
      </c>
      <c r="G27" s="6" t="s">
        <v>101</v>
      </c>
      <c r="H27" s="6" t="s">
        <v>102</v>
      </c>
      <c r="I27" s="6">
        <v>392</v>
      </c>
      <c r="J27" s="2" t="s">
        <v>98</v>
      </c>
      <c r="K27" s="16" t="s">
        <v>421</v>
      </c>
      <c r="L27" s="16" t="s">
        <v>422</v>
      </c>
      <c r="M27" s="16"/>
      <c r="N27" s="16"/>
      <c r="O27" s="16"/>
      <c r="P27" s="16"/>
      <c r="Q27" s="16"/>
      <c r="R27" s="16"/>
      <c r="S27" s="16"/>
      <c r="T27" s="16"/>
      <c r="U27" s="16"/>
      <c r="V27" s="11"/>
      <c r="AF27" s="19">
        <f>--ISNUMBER(IFERROR(SEARCH($AH$2,BaseDatos[[#This Row],[Material]],1),""))</f>
        <v>1</v>
      </c>
      <c r="AG27" s="8">
        <f>IF(AF27=1,COUNTIF($AF$6:AF27,1),"")</f>
        <v>22</v>
      </c>
      <c r="AH27" s="9" t="str">
        <f>IFERROR(INDEX(BaseDatos[Material],MATCH(ROWS($AG$6:AG27),BaseDatos[Aux2],0)),"")</f>
        <v>Concreto_Concrete 40 MPa - 30% GGBFS</v>
      </c>
    </row>
    <row r="28" spans="1:34" x14ac:dyDescent="0.35">
      <c r="A28" s="2" t="str">
        <f>BaseDatos[[#This Row],[Material]]</f>
        <v>Concreto_Concrete 50 MPa</v>
      </c>
      <c r="B28" s="3" t="str">
        <f t="shared" si="1"/>
        <v>EPiC</v>
      </c>
      <c r="C28" s="2" t="str">
        <f t="shared" si="1"/>
        <v>Concrete and plaster products</v>
      </c>
      <c r="D28" s="2" t="str">
        <f t="shared" si="1"/>
        <v>Concrete</v>
      </c>
      <c r="E28" s="2" t="s">
        <v>454</v>
      </c>
      <c r="F28" s="2" t="s">
        <v>9</v>
      </c>
      <c r="G28" s="6" t="s">
        <v>103</v>
      </c>
      <c r="H28" s="6" t="s">
        <v>104</v>
      </c>
      <c r="I28" s="6">
        <v>600</v>
      </c>
      <c r="J28" s="2" t="s">
        <v>105</v>
      </c>
      <c r="K28" s="16" t="s">
        <v>421</v>
      </c>
      <c r="L28" s="16" t="s">
        <v>422</v>
      </c>
      <c r="M28" s="16"/>
      <c r="N28" s="16"/>
      <c r="O28" s="16"/>
      <c r="P28" s="16"/>
      <c r="Q28" s="16"/>
      <c r="R28" s="16"/>
      <c r="S28" s="16"/>
      <c r="T28" s="16"/>
      <c r="U28" s="16"/>
      <c r="V28" s="11"/>
      <c r="AF28" s="19">
        <f>--ISNUMBER(IFERROR(SEARCH($AH$2,BaseDatos[[#This Row],[Material]],1),""))</f>
        <v>1</v>
      </c>
      <c r="AG28" s="8">
        <f>IF(AF28=1,COUNTIF($AF$6:AF28,1),"")</f>
        <v>23</v>
      </c>
      <c r="AH28" s="9" t="str">
        <f>IFERROR(INDEX(BaseDatos[Material],MATCH(ROWS($AG$6:AG28),BaseDatos[Aux2],0)),"")</f>
        <v>Concreto_Concrete 50 MPa</v>
      </c>
    </row>
    <row r="29" spans="1:34" x14ac:dyDescent="0.35">
      <c r="A29" s="2" t="str">
        <f>BaseDatos[[#This Row],[Material]]</f>
        <v>Concreto_Concrete 50 MPa - 30% fly ash</v>
      </c>
      <c r="B29" s="3" t="str">
        <f t="shared" si="1"/>
        <v>EPiC</v>
      </c>
      <c r="C29" s="2" t="str">
        <f t="shared" si="1"/>
        <v>Concrete and plaster products</v>
      </c>
      <c r="D29" s="2" t="str">
        <f t="shared" si="1"/>
        <v>Concrete</v>
      </c>
      <c r="E29" s="2" t="s">
        <v>455</v>
      </c>
      <c r="F29" s="2" t="s">
        <v>9</v>
      </c>
      <c r="G29" s="6" t="s">
        <v>106</v>
      </c>
      <c r="H29" s="6" t="s">
        <v>107</v>
      </c>
      <c r="I29" s="6">
        <v>467</v>
      </c>
      <c r="J29" s="2" t="s">
        <v>105</v>
      </c>
      <c r="K29" s="16" t="s">
        <v>421</v>
      </c>
      <c r="L29" s="16" t="s">
        <v>422</v>
      </c>
      <c r="M29" s="16"/>
      <c r="N29" s="16"/>
      <c r="O29" s="16"/>
      <c r="P29" s="16"/>
      <c r="Q29" s="16"/>
      <c r="R29" s="16"/>
      <c r="S29" s="16"/>
      <c r="T29" s="16"/>
      <c r="U29" s="16"/>
      <c r="V29" s="11"/>
      <c r="AF29" s="19">
        <f>--ISNUMBER(IFERROR(SEARCH($AH$2,BaseDatos[[#This Row],[Material]],1),""))</f>
        <v>1</v>
      </c>
      <c r="AG29" s="8">
        <f>IF(AF29=1,COUNTIF($AF$6:AF29,1),"")</f>
        <v>24</v>
      </c>
      <c r="AH29" s="9" t="str">
        <f>IFERROR(INDEX(BaseDatos[Material],MATCH(ROWS($AG$6:AG29),BaseDatos[Aux2],0)),"")</f>
        <v>Concreto_Concrete 50 MPa - 30% fly ash</v>
      </c>
    </row>
    <row r="30" spans="1:34" x14ac:dyDescent="0.35">
      <c r="A30" s="2" t="str">
        <f>BaseDatos[[#This Row],[Material]]</f>
        <v>Concreto_Concrete 50 MPa - 30% GGBFS</v>
      </c>
      <c r="B30" s="3" t="str">
        <f t="shared" si="1"/>
        <v>EPiC</v>
      </c>
      <c r="C30" s="2" t="str">
        <f t="shared" si="1"/>
        <v>Concrete and plaster products</v>
      </c>
      <c r="D30" s="2" t="str">
        <f t="shared" si="1"/>
        <v>Concrete</v>
      </c>
      <c r="E30" s="2" t="s">
        <v>456</v>
      </c>
      <c r="F30" s="2" t="s">
        <v>9</v>
      </c>
      <c r="G30" s="6" t="s">
        <v>108</v>
      </c>
      <c r="H30" s="6" t="s">
        <v>109</v>
      </c>
      <c r="I30" s="6">
        <v>492</v>
      </c>
      <c r="J30" s="2" t="s">
        <v>105</v>
      </c>
      <c r="K30" s="16" t="s">
        <v>421</v>
      </c>
      <c r="L30" s="16" t="s">
        <v>422</v>
      </c>
      <c r="M30" s="16"/>
      <c r="N30" s="16"/>
      <c r="O30" s="16"/>
      <c r="P30" s="16"/>
      <c r="Q30" s="16"/>
      <c r="R30" s="16"/>
      <c r="S30" s="16"/>
      <c r="T30" s="16"/>
      <c r="U30" s="16"/>
      <c r="V30" s="11"/>
      <c r="AF30" s="19">
        <f>--ISNUMBER(IFERROR(SEARCH($AH$2,BaseDatos[[#This Row],[Material]],1),""))</f>
        <v>1</v>
      </c>
      <c r="AG30" s="8">
        <f>IF(AF30=1,COUNTIF($AF$6:AF30,1),"")</f>
        <v>25</v>
      </c>
      <c r="AH30" s="9" t="str">
        <f>IFERROR(INDEX(BaseDatos[Material],MATCH(ROWS($AG$6:AG30),BaseDatos[Aux2],0)),"")</f>
        <v>Concreto_Concrete 50 MPa - 30% GGBFS</v>
      </c>
    </row>
    <row r="31" spans="1:34" x14ac:dyDescent="0.35">
      <c r="A31" s="2" t="str">
        <f>BaseDatos[[#This Row],[Material]]</f>
        <v>Panel de fibrocemento_FC weatherboard - 150 × 16 mm - per m² wall</v>
      </c>
      <c r="B31" s="3" t="str">
        <f t="shared" si="1"/>
        <v>EPiC</v>
      </c>
      <c r="C31" s="2" t="str">
        <f t="shared" si="1"/>
        <v>Concrete and plaster products</v>
      </c>
      <c r="D31" s="2" t="s">
        <v>40</v>
      </c>
      <c r="E31" s="2" t="s">
        <v>457</v>
      </c>
      <c r="F31" s="2" t="s">
        <v>10</v>
      </c>
      <c r="G31" s="6">
        <v>549</v>
      </c>
      <c r="H31" s="6">
        <v>660</v>
      </c>
      <c r="I31" s="6">
        <v>46.9</v>
      </c>
      <c r="J31" s="2" t="s">
        <v>110</v>
      </c>
      <c r="K31" s="16" t="s">
        <v>421</v>
      </c>
      <c r="L31" s="16" t="s">
        <v>422</v>
      </c>
      <c r="M31" s="16"/>
      <c r="N31" s="16"/>
      <c r="O31" s="16"/>
      <c r="P31" s="16"/>
      <c r="Q31" s="16"/>
      <c r="R31" s="16"/>
      <c r="S31" s="16"/>
      <c r="T31" s="16"/>
      <c r="U31" s="16"/>
      <c r="V31" s="11"/>
      <c r="AF31" s="19">
        <f>--ISNUMBER(IFERROR(SEARCH($AH$2,BaseDatos[[#This Row],[Material]],1),""))</f>
        <v>1</v>
      </c>
      <c r="AG31" s="8">
        <f>IF(AF31=1,COUNTIF($AF$6:AF31,1),"")</f>
        <v>26</v>
      </c>
      <c r="AH31" s="9" t="str">
        <f>IFERROR(INDEX(BaseDatos[Material],MATCH(ROWS($AG$6:AG31),BaseDatos[Aux2],0)),"")</f>
        <v>Panel de fibrocemento_FC weatherboard - 150 × 16 mm - per m² wall</v>
      </c>
    </row>
    <row r="32" spans="1:34" x14ac:dyDescent="0.35">
      <c r="A32" s="2" t="str">
        <f>BaseDatos[[#This Row],[Material]]</f>
        <v>Panel de fibrocemento_FC weatherboard - 180 × 16 mm - per m² wall</v>
      </c>
      <c r="B32" s="3" t="str">
        <f t="shared" si="1"/>
        <v>EPiC</v>
      </c>
      <c r="C32" s="2" t="str">
        <f t="shared" si="1"/>
        <v>Concrete and plaster products</v>
      </c>
      <c r="D32" s="2" t="str">
        <f t="shared" si="1"/>
        <v>Fibre cement</v>
      </c>
      <c r="E32" s="2" t="s">
        <v>458</v>
      </c>
      <c r="F32" s="2" t="s">
        <v>10</v>
      </c>
      <c r="G32" s="6">
        <v>549</v>
      </c>
      <c r="H32" s="6">
        <v>660</v>
      </c>
      <c r="I32" s="6">
        <v>46.9</v>
      </c>
      <c r="J32" s="2" t="s">
        <v>110</v>
      </c>
      <c r="K32" s="16" t="s">
        <v>421</v>
      </c>
      <c r="L32" s="16" t="s">
        <v>422</v>
      </c>
      <c r="M32" s="16"/>
      <c r="N32" s="16"/>
      <c r="O32" s="16"/>
      <c r="P32" s="16"/>
      <c r="Q32" s="16"/>
      <c r="R32" s="16"/>
      <c r="S32" s="16"/>
      <c r="T32" s="16"/>
      <c r="U32" s="16"/>
      <c r="V32" s="11"/>
      <c r="AF32" s="19">
        <f>--ISNUMBER(IFERROR(SEARCH($AH$2,BaseDatos[[#This Row],[Material]],1),""))</f>
        <v>1</v>
      </c>
      <c r="AG32" s="8">
        <f>IF(AF32=1,COUNTIF($AF$6:AF32,1),"")</f>
        <v>27</v>
      </c>
      <c r="AH32" s="9" t="str">
        <f>IFERROR(INDEX(BaseDatos[Material],MATCH(ROWS($AG$6:AG32),BaseDatos[Aux2],0)),"")</f>
        <v>Panel de fibrocemento_FC weatherboard - 180 × 16 mm - per m² wall</v>
      </c>
    </row>
    <row r="33" spans="1:34" x14ac:dyDescent="0.35">
      <c r="A33" s="2" t="str">
        <f>BaseDatos[[#This Row],[Material]]</f>
        <v>Panel de fibrocemento_FC weatherboard - 205 × 7.5 mm - per m² wall</v>
      </c>
      <c r="B33" s="3" t="str">
        <f t="shared" si="1"/>
        <v>EPiC</v>
      </c>
      <c r="C33" s="2" t="str">
        <f t="shared" si="1"/>
        <v>Concrete and plaster products</v>
      </c>
      <c r="D33" s="2" t="str">
        <f t="shared" si="1"/>
        <v>Fibre cement</v>
      </c>
      <c r="E33" s="2" t="s">
        <v>459</v>
      </c>
      <c r="F33" s="2" t="s">
        <v>10</v>
      </c>
      <c r="G33" s="6">
        <v>304</v>
      </c>
      <c r="H33" s="6">
        <v>365</v>
      </c>
      <c r="I33" s="6">
        <v>26</v>
      </c>
      <c r="J33" s="2" t="s">
        <v>110</v>
      </c>
      <c r="K33" s="16" t="s">
        <v>421</v>
      </c>
      <c r="L33" s="16" t="s">
        <v>422</v>
      </c>
      <c r="M33" s="16"/>
      <c r="N33" s="16"/>
      <c r="O33" s="16"/>
      <c r="P33" s="16"/>
      <c r="Q33" s="16"/>
      <c r="R33" s="16"/>
      <c r="S33" s="16"/>
      <c r="T33" s="16"/>
      <c r="U33" s="16"/>
      <c r="V33" s="11"/>
      <c r="AF33" s="19">
        <f>--ISNUMBER(IFERROR(SEARCH($AH$2,BaseDatos[[#This Row],[Material]],1),""))</f>
        <v>1</v>
      </c>
      <c r="AG33" s="8">
        <f>IF(AF33=1,COUNTIF($AF$6:AF33,1),"")</f>
        <v>28</v>
      </c>
      <c r="AH33" s="9" t="str">
        <f>IFERROR(INDEX(BaseDatos[Material],MATCH(ROWS($AG$6:AG33),BaseDatos[Aux2],0)),"")</f>
        <v>Panel de fibrocemento_FC weatherboard - 205 × 7.5 mm - per m² wall</v>
      </c>
    </row>
    <row r="34" spans="1:34" x14ac:dyDescent="0.35">
      <c r="A34" s="2" t="str">
        <f>BaseDatos[[#This Row],[Material]]</f>
        <v>Panel de fibrocemento_FC weatherboard - 230 × 7.5 mm - per m² wall</v>
      </c>
      <c r="B34" s="3" t="str">
        <f t="shared" si="1"/>
        <v>EPiC</v>
      </c>
      <c r="C34" s="2" t="str">
        <f t="shared" si="1"/>
        <v>Concrete and plaster products</v>
      </c>
      <c r="D34" s="2" t="str">
        <f t="shared" si="1"/>
        <v>Fibre cement</v>
      </c>
      <c r="E34" s="2" t="s">
        <v>460</v>
      </c>
      <c r="F34" s="2" t="s">
        <v>10</v>
      </c>
      <c r="G34" s="6">
        <v>284</v>
      </c>
      <c r="H34" s="6">
        <v>341</v>
      </c>
      <c r="I34" s="6">
        <v>24.2</v>
      </c>
      <c r="J34" s="2" t="s">
        <v>110</v>
      </c>
      <c r="K34" s="16" t="s">
        <v>421</v>
      </c>
      <c r="L34" s="16" t="s">
        <v>422</v>
      </c>
      <c r="M34" s="16"/>
      <c r="N34" s="16"/>
      <c r="O34" s="16"/>
      <c r="P34" s="16"/>
      <c r="Q34" s="16"/>
      <c r="R34" s="16"/>
      <c r="S34" s="16"/>
      <c r="T34" s="16"/>
      <c r="U34" s="16"/>
      <c r="V34" s="11"/>
      <c r="AF34" s="19">
        <f>--ISNUMBER(IFERROR(SEARCH($AH$2,BaseDatos[[#This Row],[Material]],1),""))</f>
        <v>1</v>
      </c>
      <c r="AG34" s="8">
        <f>IF(AF34=1,COUNTIF($AF$6:AF34,1),"")</f>
        <v>29</v>
      </c>
      <c r="AH34" s="9" t="str">
        <f>IFERROR(INDEX(BaseDatos[Material],MATCH(ROWS($AG$6:AG34),BaseDatos[Aux2],0)),"")</f>
        <v>Panel de fibrocemento_FC weatherboard - 230 × 7.5 mm - per m² wall</v>
      </c>
    </row>
    <row r="35" spans="1:34" x14ac:dyDescent="0.35">
      <c r="A35" s="2" t="str">
        <f>BaseDatos[[#This Row],[Material]]</f>
        <v>Panel de fibrocemento_FC weatherboard - 300 × 7.5 mm - per m² wall</v>
      </c>
      <c r="B35" s="3" t="str">
        <f t="shared" si="1"/>
        <v>EPiC</v>
      </c>
      <c r="C35" s="2" t="str">
        <f t="shared" si="1"/>
        <v>Concrete and plaster products</v>
      </c>
      <c r="D35" s="2" t="str">
        <f t="shared" si="1"/>
        <v>Fibre cement</v>
      </c>
      <c r="E35" s="2" t="s">
        <v>461</v>
      </c>
      <c r="F35" s="2" t="s">
        <v>10</v>
      </c>
      <c r="G35" s="6">
        <v>294</v>
      </c>
      <c r="H35" s="6">
        <v>354</v>
      </c>
      <c r="I35" s="6">
        <v>25.2</v>
      </c>
      <c r="J35" s="2" t="s">
        <v>110</v>
      </c>
      <c r="K35" s="16" t="s">
        <v>421</v>
      </c>
      <c r="L35" s="16" t="s">
        <v>422</v>
      </c>
      <c r="M35" s="16"/>
      <c r="N35" s="16"/>
      <c r="O35" s="16"/>
      <c r="P35" s="16"/>
      <c r="Q35" s="16"/>
      <c r="R35" s="16"/>
      <c r="S35" s="16"/>
      <c r="T35" s="16"/>
      <c r="U35" s="16"/>
      <c r="V35" s="11"/>
      <c r="AF35" s="19">
        <f>--ISNUMBER(IFERROR(SEARCH($AH$2,BaseDatos[[#This Row],[Material]],1),""))</f>
        <v>1</v>
      </c>
      <c r="AG35" s="8">
        <f>IF(AF35=1,COUNTIF($AF$6:AF35,1),"")</f>
        <v>30</v>
      </c>
      <c r="AH35" s="9" t="str">
        <f>IFERROR(INDEX(BaseDatos[Material],MATCH(ROWS($AG$6:AG35),BaseDatos[Aux2],0)),"")</f>
        <v>Panel de fibrocemento_FC weatherboard - 300 × 7.5 mm - per m² wall</v>
      </c>
    </row>
    <row r="36" spans="1:34" x14ac:dyDescent="0.35">
      <c r="A36" s="2" t="str">
        <f>BaseDatos[[#This Row],[Material]]</f>
        <v>Panel de fibrocemento_Fibre cement sheet</v>
      </c>
      <c r="B36" s="3" t="str">
        <f t="shared" si="1"/>
        <v>EPiC</v>
      </c>
      <c r="C36" s="2" t="str">
        <f t="shared" si="1"/>
        <v>Concrete and plaster products</v>
      </c>
      <c r="D36" s="2" t="str">
        <f t="shared" si="1"/>
        <v>Fibre cement</v>
      </c>
      <c r="E36" s="2" t="s">
        <v>462</v>
      </c>
      <c r="F36" s="2" t="s">
        <v>8</v>
      </c>
      <c r="G36" s="6">
        <v>18.3</v>
      </c>
      <c r="H36" s="6">
        <v>19.8</v>
      </c>
      <c r="I36" s="6">
        <v>1.6</v>
      </c>
      <c r="J36" s="2" t="s">
        <v>111</v>
      </c>
      <c r="K36" s="16" t="s">
        <v>421</v>
      </c>
      <c r="L36" s="16" t="s">
        <v>422</v>
      </c>
      <c r="M36" s="16"/>
      <c r="N36" s="16"/>
      <c r="O36" s="16"/>
      <c r="P36" s="16"/>
      <c r="Q36" s="16"/>
      <c r="R36" s="16"/>
      <c r="S36" s="16"/>
      <c r="T36" s="16"/>
      <c r="U36" s="16"/>
      <c r="V36" s="11"/>
      <c r="AF36" s="19">
        <f>--ISNUMBER(IFERROR(SEARCH($AH$2,BaseDatos[[#This Row],[Material]],1),""))</f>
        <v>1</v>
      </c>
      <c r="AG36" s="8">
        <f>IF(AF36=1,COUNTIF($AF$6:AF36,1),"")</f>
        <v>31</v>
      </c>
      <c r="AH36" s="9" t="str">
        <f>IFERROR(INDEX(BaseDatos[Material],MATCH(ROWS($AG$6:AG36),BaseDatos[Aux2],0)),"")</f>
        <v>Panel de fibrocemento_Fibre cement sheet</v>
      </c>
    </row>
    <row r="37" spans="1:34" x14ac:dyDescent="0.35">
      <c r="A37" s="2" t="str">
        <f>BaseDatos[[#This Row],[Material]]</f>
        <v>Panel de fibrocemento_Fibre cement sheet - 4.5 mm</v>
      </c>
      <c r="B37" s="3" t="str">
        <f t="shared" si="1"/>
        <v>EPiC</v>
      </c>
      <c r="C37" s="2" t="str">
        <f t="shared" si="1"/>
        <v>Concrete and plaster products</v>
      </c>
      <c r="D37" s="2" t="str">
        <f t="shared" si="1"/>
        <v>Fibre cement</v>
      </c>
      <c r="E37" s="2" t="s">
        <v>463</v>
      </c>
      <c r="F37" s="2" t="s">
        <v>10</v>
      </c>
      <c r="G37" s="6">
        <v>119</v>
      </c>
      <c r="H37" s="6">
        <v>129</v>
      </c>
      <c r="I37" s="6">
        <v>10.199999999999999</v>
      </c>
      <c r="J37" s="2" t="s">
        <v>111</v>
      </c>
      <c r="K37" s="16" t="s">
        <v>421</v>
      </c>
      <c r="L37" s="16" t="s">
        <v>422</v>
      </c>
      <c r="M37" s="16"/>
      <c r="N37" s="16"/>
      <c r="O37" s="16"/>
      <c r="P37" s="16"/>
      <c r="Q37" s="16"/>
      <c r="R37" s="16"/>
      <c r="S37" s="16"/>
      <c r="T37" s="16"/>
      <c r="U37" s="16"/>
      <c r="V37" s="11"/>
      <c r="AF37" s="19">
        <f>--ISNUMBER(IFERROR(SEARCH($AH$2,BaseDatos[[#This Row],[Material]],1),""))</f>
        <v>1</v>
      </c>
      <c r="AG37" s="8">
        <f>IF(AF37=1,COUNTIF($AF$6:AF37,1),"")</f>
        <v>32</v>
      </c>
      <c r="AH37" s="9" t="str">
        <f>IFERROR(INDEX(BaseDatos[Material],MATCH(ROWS($AG$6:AG37),BaseDatos[Aux2],0)),"")</f>
        <v>Panel de fibrocemento_Fibre cement sheet - 4.5 mm</v>
      </c>
    </row>
    <row r="38" spans="1:34" x14ac:dyDescent="0.35">
      <c r="A38" s="2" t="str">
        <f>BaseDatos[[#This Row],[Material]]</f>
        <v>Panel de fibrocemento_Fibre cement sheet - 6 mm</v>
      </c>
      <c r="B38" s="3" t="str">
        <f t="shared" si="1"/>
        <v>EPiC</v>
      </c>
      <c r="C38" s="2" t="str">
        <f t="shared" si="1"/>
        <v>Concrete and plaster products</v>
      </c>
      <c r="D38" s="2" t="str">
        <f t="shared" si="1"/>
        <v>Fibre cement</v>
      </c>
      <c r="E38" s="2" t="s">
        <v>464</v>
      </c>
      <c r="F38" s="2" t="s">
        <v>10</v>
      </c>
      <c r="G38" s="6">
        <v>159</v>
      </c>
      <c r="H38" s="6">
        <v>172</v>
      </c>
      <c r="I38" s="6">
        <v>13.5</v>
      </c>
      <c r="J38" s="2" t="s">
        <v>111</v>
      </c>
      <c r="K38" s="16" t="s">
        <v>421</v>
      </c>
      <c r="L38" s="16" t="s">
        <v>422</v>
      </c>
      <c r="M38" s="16"/>
      <c r="N38" s="16"/>
      <c r="O38" s="16"/>
      <c r="P38" s="16"/>
      <c r="Q38" s="16"/>
      <c r="R38" s="16"/>
      <c r="S38" s="16"/>
      <c r="T38" s="16"/>
      <c r="U38" s="16"/>
      <c r="V38" s="11"/>
      <c r="AF38" s="19">
        <f>--ISNUMBER(IFERROR(SEARCH($AH$2,BaseDatos[[#This Row],[Material]],1),""))</f>
        <v>1</v>
      </c>
      <c r="AG38" s="8">
        <f>IF(AF38=1,COUNTIF($AF$6:AF38,1),"")</f>
        <v>33</v>
      </c>
      <c r="AH38" s="9" t="str">
        <f>IFERROR(INDEX(BaseDatos[Material],MATCH(ROWS($AG$6:AG38),BaseDatos[Aux2],0)),"")</f>
        <v>Panel de fibrocemento_Fibre cement sheet - 6 mm</v>
      </c>
    </row>
    <row r="39" spans="1:34" x14ac:dyDescent="0.35">
      <c r="A39" s="2" t="str">
        <f>BaseDatos[[#This Row],[Material]]</f>
        <v>Panel de fibrocemento_Fibre cement sheet - 7.5 mm</v>
      </c>
      <c r="B39" s="3" t="str">
        <f t="shared" ref="B39:D54" si="2">B38</f>
        <v>EPiC</v>
      </c>
      <c r="C39" s="2" t="str">
        <f t="shared" si="2"/>
        <v>Concrete and plaster products</v>
      </c>
      <c r="D39" s="2" t="str">
        <f t="shared" si="2"/>
        <v>Fibre cement</v>
      </c>
      <c r="E39" s="2" t="s">
        <v>465</v>
      </c>
      <c r="F39" s="2" t="s">
        <v>10</v>
      </c>
      <c r="G39" s="6">
        <v>198</v>
      </c>
      <c r="H39" s="6">
        <v>214</v>
      </c>
      <c r="I39" s="6">
        <v>16.899999999999999</v>
      </c>
      <c r="J39" s="2" t="s">
        <v>111</v>
      </c>
      <c r="K39" s="16" t="s">
        <v>421</v>
      </c>
      <c r="L39" s="16" t="s">
        <v>422</v>
      </c>
      <c r="M39" s="16"/>
      <c r="N39" s="16"/>
      <c r="O39" s="16"/>
      <c r="P39" s="16"/>
      <c r="Q39" s="16"/>
      <c r="R39" s="16"/>
      <c r="S39" s="16"/>
      <c r="T39" s="16"/>
      <c r="U39" s="16"/>
      <c r="V39" s="11"/>
      <c r="AF39" s="19">
        <f>--ISNUMBER(IFERROR(SEARCH($AH$2,BaseDatos[[#This Row],[Material]],1),""))</f>
        <v>1</v>
      </c>
      <c r="AG39" s="8">
        <f>IF(AF39=1,COUNTIF($AF$6:AF39,1),"")</f>
        <v>34</v>
      </c>
      <c r="AH39" s="9" t="str">
        <f>IFERROR(INDEX(BaseDatos[Material],MATCH(ROWS($AG$6:AG39),BaseDatos[Aux2],0)),"")</f>
        <v>Panel de fibrocemento_Fibre cement sheet - 7.5 mm</v>
      </c>
    </row>
    <row r="40" spans="1:34" x14ac:dyDescent="0.35">
      <c r="A40" s="2" t="str">
        <f>BaseDatos[[#This Row],[Material]]</f>
        <v>Panel de fibrocemento_Fibre cement_Fibre cement sheet - 18 mm</v>
      </c>
      <c r="B40" s="3" t="str">
        <f t="shared" si="2"/>
        <v>EPiC</v>
      </c>
      <c r="C40" s="2" t="str">
        <f t="shared" si="2"/>
        <v>Concrete and plaster products</v>
      </c>
      <c r="D40" s="2" t="str">
        <f t="shared" si="2"/>
        <v>Fibre cement</v>
      </c>
      <c r="E40" s="2" t="s">
        <v>466</v>
      </c>
      <c r="F40" s="2" t="s">
        <v>10</v>
      </c>
      <c r="G40" s="6">
        <v>475</v>
      </c>
      <c r="H40" s="6">
        <v>514</v>
      </c>
      <c r="I40" s="6">
        <v>40.6</v>
      </c>
      <c r="J40" s="2" t="s">
        <v>111</v>
      </c>
      <c r="K40" s="16" t="s">
        <v>421</v>
      </c>
      <c r="L40" s="16" t="s">
        <v>422</v>
      </c>
      <c r="M40" s="16"/>
      <c r="N40" s="16"/>
      <c r="O40" s="16"/>
      <c r="P40" s="16"/>
      <c r="Q40" s="16"/>
      <c r="R40" s="16"/>
      <c r="S40" s="16"/>
      <c r="T40" s="16"/>
      <c r="U40" s="16"/>
      <c r="V40" s="11"/>
      <c r="AF40" s="19">
        <f>--ISNUMBER(IFERROR(SEARCH($AH$2,BaseDatos[[#This Row],[Material]],1),""))</f>
        <v>1</v>
      </c>
      <c r="AG40" s="8">
        <f>IF(AF40=1,COUNTIF($AF$6:AF40,1),"")</f>
        <v>35</v>
      </c>
      <c r="AH40" s="9" t="str">
        <f>IFERROR(INDEX(BaseDatos[Material],MATCH(ROWS($AG$6:AG40),BaseDatos[Aux2],0)),"")</f>
        <v>Panel de fibrocemento_Fibre cement_Fibre cement sheet - 18 mm</v>
      </c>
    </row>
    <row r="41" spans="1:34" x14ac:dyDescent="0.35">
      <c r="A41" s="2" t="str">
        <f>BaseDatos[[#This Row],[Material]]</f>
        <v>Panel de fibrocemento_Fibre cement_Fibre cement sheet - 24 mm</v>
      </c>
      <c r="B41" s="3" t="str">
        <f t="shared" si="2"/>
        <v>EPiC</v>
      </c>
      <c r="C41" s="2" t="str">
        <f t="shared" si="2"/>
        <v>Concrete and plaster products</v>
      </c>
      <c r="D41" s="2" t="str">
        <f t="shared" si="2"/>
        <v>Fibre cement</v>
      </c>
      <c r="E41" s="2" t="s">
        <v>467</v>
      </c>
      <c r="F41" s="2" t="s">
        <v>10</v>
      </c>
      <c r="G41" s="6">
        <v>634</v>
      </c>
      <c r="H41" s="6">
        <v>686</v>
      </c>
      <c r="I41" s="6">
        <v>54.2</v>
      </c>
      <c r="J41" s="2" t="s">
        <v>111</v>
      </c>
      <c r="K41" s="16" t="s">
        <v>421</v>
      </c>
      <c r="L41" s="16" t="s">
        <v>422</v>
      </c>
      <c r="M41" s="16"/>
      <c r="N41" s="16"/>
      <c r="O41" s="16"/>
      <c r="P41" s="16"/>
      <c r="Q41" s="16"/>
      <c r="R41" s="16"/>
      <c r="S41" s="16"/>
      <c r="T41" s="16"/>
      <c r="U41" s="16"/>
      <c r="V41" s="11"/>
      <c r="AF41" s="19">
        <f>--ISNUMBER(IFERROR(SEARCH($AH$2,BaseDatos[[#This Row],[Material]],1),""))</f>
        <v>1</v>
      </c>
      <c r="AG41" s="8">
        <f>IF(AF41=1,COUNTIF($AF$6:AF41,1),"")</f>
        <v>36</v>
      </c>
      <c r="AH41" s="9" t="str">
        <f>IFERROR(INDEX(BaseDatos[Material],MATCH(ROWS($AG$6:AG41),BaseDatos[Aux2],0)),"")</f>
        <v>Panel de fibrocemento_Fibre cement_Fibre cement sheet - 24 mm</v>
      </c>
    </row>
    <row r="42" spans="1:34" x14ac:dyDescent="0.35">
      <c r="A42" s="2" t="str">
        <f>BaseDatos[[#This Row],[Material]]</f>
        <v>Panel de fibrocemento_Fibre cement weatherboard</v>
      </c>
      <c r="B42" s="3" t="str">
        <f t="shared" si="2"/>
        <v>EPiC</v>
      </c>
      <c r="C42" s="2" t="str">
        <f t="shared" si="2"/>
        <v>Concrete and plaster products</v>
      </c>
      <c r="D42" s="2" t="str">
        <f t="shared" si="2"/>
        <v>Fibre cement</v>
      </c>
      <c r="E42" s="2" t="s">
        <v>468</v>
      </c>
      <c r="F42" s="2" t="s">
        <v>8</v>
      </c>
      <c r="G42" s="6">
        <v>26</v>
      </c>
      <c r="H42" s="6">
        <v>31.3</v>
      </c>
      <c r="I42" s="6">
        <v>2.2000000000000002</v>
      </c>
      <c r="J42" s="2" t="s">
        <v>110</v>
      </c>
      <c r="K42" s="16" t="s">
        <v>421</v>
      </c>
      <c r="L42" s="16" t="s">
        <v>422</v>
      </c>
      <c r="M42" s="16"/>
      <c r="N42" s="16"/>
      <c r="O42" s="16"/>
      <c r="P42" s="16"/>
      <c r="Q42" s="16"/>
      <c r="R42" s="16"/>
      <c r="S42" s="16"/>
      <c r="T42" s="16"/>
      <c r="U42" s="16"/>
      <c r="V42" s="11"/>
      <c r="AF42" s="19">
        <f>--ISNUMBER(IFERROR(SEARCH($AH$2,BaseDatos[[#This Row],[Material]],1),""))</f>
        <v>1</v>
      </c>
      <c r="AG42" s="8">
        <f>IF(AF42=1,COUNTIF($AF$6:AF42,1),"")</f>
        <v>37</v>
      </c>
      <c r="AH42" s="9" t="str">
        <f>IFERROR(INDEX(BaseDatos[Material],MATCH(ROWS($AG$6:AG42),BaseDatos[Aux2],0)),"")</f>
        <v>Panel de fibrocemento_Fibre cement weatherboard</v>
      </c>
    </row>
    <row r="43" spans="1:34" x14ac:dyDescent="0.35">
      <c r="A43" s="2" t="str">
        <f>BaseDatos[[#This Row],[Material]]</f>
        <v>Yeso_Gypsum plaster</v>
      </c>
      <c r="B43" s="3" t="str">
        <f t="shared" si="2"/>
        <v>EPiC</v>
      </c>
      <c r="C43" s="2" t="str">
        <f t="shared" si="2"/>
        <v>Concrete and plaster products</v>
      </c>
      <c r="D43" s="2" t="s">
        <v>41</v>
      </c>
      <c r="E43" s="2" t="s">
        <v>469</v>
      </c>
      <c r="F43" s="2" t="s">
        <v>8</v>
      </c>
      <c r="G43" s="6">
        <v>6.5</v>
      </c>
      <c r="H43" s="6">
        <v>6.5</v>
      </c>
      <c r="I43" s="6">
        <v>0.44</v>
      </c>
      <c r="J43" s="2" t="s">
        <v>112</v>
      </c>
      <c r="K43" s="16" t="s">
        <v>421</v>
      </c>
      <c r="L43" s="16" t="s">
        <v>422</v>
      </c>
      <c r="M43" s="16"/>
      <c r="N43" s="16"/>
      <c r="O43" s="16"/>
      <c r="P43" s="16"/>
      <c r="Q43" s="16"/>
      <c r="R43" s="16"/>
      <c r="S43" s="16"/>
      <c r="T43" s="16"/>
      <c r="U43" s="16"/>
      <c r="V43" s="11"/>
      <c r="AF43" s="19">
        <f>--ISNUMBER(IFERROR(SEARCH($AH$2,BaseDatos[[#This Row],[Material]],1),""))</f>
        <v>1</v>
      </c>
      <c r="AG43" s="8">
        <f>IF(AF43=1,COUNTIF($AF$6:AF43,1),"")</f>
        <v>38</v>
      </c>
      <c r="AH43" s="9" t="str">
        <f>IFERROR(INDEX(BaseDatos[Material],MATCH(ROWS($AG$6:AG43),BaseDatos[Aux2],0)),"")</f>
        <v>Yeso_Gypsum plaster</v>
      </c>
    </row>
    <row r="44" spans="1:34" x14ac:dyDescent="0.35">
      <c r="A44" s="2" t="str">
        <f>BaseDatos[[#This Row],[Material]]</f>
        <v>Panel de yeso_Plasterboard - 10 mm</v>
      </c>
      <c r="B44" s="3" t="str">
        <f t="shared" si="2"/>
        <v>EPiC</v>
      </c>
      <c r="C44" s="2" t="str">
        <f t="shared" si="2"/>
        <v>Concrete and plaster products</v>
      </c>
      <c r="D44" s="2" t="str">
        <f t="shared" si="2"/>
        <v>Plaster</v>
      </c>
      <c r="E44" s="2" t="s">
        <v>470</v>
      </c>
      <c r="F44" s="2" t="s">
        <v>10</v>
      </c>
      <c r="G44" s="6">
        <v>86.1</v>
      </c>
      <c r="H44" s="6">
        <v>85.6</v>
      </c>
      <c r="I44" s="6">
        <v>5.8</v>
      </c>
      <c r="J44" s="2" t="s">
        <v>113</v>
      </c>
      <c r="K44" s="16" t="s">
        <v>421</v>
      </c>
      <c r="L44" s="16" t="s">
        <v>422</v>
      </c>
      <c r="M44" s="16"/>
      <c r="N44" s="16"/>
      <c r="O44" s="16"/>
      <c r="P44" s="16"/>
      <c r="Q44" s="16"/>
      <c r="R44" s="16"/>
      <c r="S44" s="16"/>
      <c r="T44" s="16"/>
      <c r="U44" s="16"/>
      <c r="V44" s="11"/>
      <c r="AF44" s="19">
        <f>--ISNUMBER(IFERROR(SEARCH($AH$2,BaseDatos[[#This Row],[Material]],1),""))</f>
        <v>1</v>
      </c>
      <c r="AG44" s="8">
        <f>IF(AF44=1,COUNTIF($AF$6:AF44,1),"")</f>
        <v>39</v>
      </c>
      <c r="AH44" s="9" t="str">
        <f>IFERROR(INDEX(BaseDatos[Material],MATCH(ROWS($AG$6:AG44),BaseDatos[Aux2],0)),"")</f>
        <v>Panel de yeso_Plasterboard - 10 mm</v>
      </c>
    </row>
    <row r="45" spans="1:34" x14ac:dyDescent="0.35">
      <c r="A45" s="2" t="str">
        <f>BaseDatos[[#This Row],[Material]]</f>
        <v>Panel de yeso_Plasterboard - 13 mm</v>
      </c>
      <c r="B45" s="3" t="str">
        <f t="shared" si="2"/>
        <v>EPiC</v>
      </c>
      <c r="C45" s="2" t="str">
        <f t="shared" si="2"/>
        <v>Concrete and plaster products</v>
      </c>
      <c r="D45" s="2" t="str">
        <f t="shared" si="2"/>
        <v>Plaster</v>
      </c>
      <c r="E45" s="2" t="s">
        <v>471</v>
      </c>
      <c r="F45" s="2" t="s">
        <v>10</v>
      </c>
      <c r="G45" s="6">
        <v>95.7</v>
      </c>
      <c r="H45" s="6">
        <v>97.9</v>
      </c>
      <c r="I45" s="6">
        <v>6.5</v>
      </c>
      <c r="J45" s="2" t="s">
        <v>113</v>
      </c>
      <c r="K45" s="16" t="s">
        <v>421</v>
      </c>
      <c r="L45" s="16" t="s">
        <v>422</v>
      </c>
      <c r="M45" s="16"/>
      <c r="N45" s="16"/>
      <c r="O45" s="16"/>
      <c r="P45" s="16"/>
      <c r="Q45" s="16"/>
      <c r="R45" s="16"/>
      <c r="S45" s="16"/>
      <c r="T45" s="16"/>
      <c r="U45" s="16"/>
      <c r="V45" s="11"/>
      <c r="AF45" s="19">
        <f>--ISNUMBER(IFERROR(SEARCH($AH$2,BaseDatos[[#This Row],[Material]],1),""))</f>
        <v>1</v>
      </c>
      <c r="AG45" s="8">
        <f>IF(AF45=1,COUNTIF($AF$6:AF45,1),"")</f>
        <v>40</v>
      </c>
      <c r="AH45" s="9" t="str">
        <f>IFERROR(INDEX(BaseDatos[Material],MATCH(ROWS($AG$6:AG45),BaseDatos[Aux2],0)),"")</f>
        <v>Panel de yeso_Plasterboard - 13 mm</v>
      </c>
    </row>
    <row r="46" spans="1:34" x14ac:dyDescent="0.35">
      <c r="A46" s="2" t="str">
        <f>BaseDatos[[#This Row],[Material]]</f>
        <v>Teja de concreto_Concrete roof tile</v>
      </c>
      <c r="B46" s="3" t="str">
        <f t="shared" si="2"/>
        <v>EPiC</v>
      </c>
      <c r="C46" s="2" t="str">
        <f t="shared" si="2"/>
        <v>Concrete and plaster products</v>
      </c>
      <c r="D46" s="2" t="s">
        <v>42</v>
      </c>
      <c r="E46" s="2" t="s">
        <v>472</v>
      </c>
      <c r="F46" s="2" t="s">
        <v>8</v>
      </c>
      <c r="G46" s="6">
        <v>4.3</v>
      </c>
      <c r="H46" s="6">
        <v>5.7</v>
      </c>
      <c r="I46" s="6">
        <v>0.39</v>
      </c>
      <c r="J46" s="2" t="s">
        <v>114</v>
      </c>
      <c r="K46" s="16" t="s">
        <v>421</v>
      </c>
      <c r="L46" s="16" t="s">
        <v>422</v>
      </c>
      <c r="M46" s="16"/>
      <c r="N46" s="16"/>
      <c r="O46" s="16"/>
      <c r="P46" s="16"/>
      <c r="Q46" s="16"/>
      <c r="R46" s="16"/>
      <c r="S46" s="16"/>
      <c r="T46" s="16"/>
      <c r="U46" s="16"/>
      <c r="V46" s="11"/>
      <c r="AF46" s="19">
        <f>--ISNUMBER(IFERROR(SEARCH($AH$2,BaseDatos[[#This Row],[Material]],1),""))</f>
        <v>1</v>
      </c>
      <c r="AG46" s="8">
        <f>IF(AF46=1,COUNTIF($AF$6:AF46,1),"")</f>
        <v>41</v>
      </c>
      <c r="AH46" s="9" t="str">
        <f>IFERROR(INDEX(BaseDatos[Material],MATCH(ROWS($AG$6:AG46),BaseDatos[Aux2],0)),"")</f>
        <v>Teja de concreto_Concrete roof tile</v>
      </c>
    </row>
    <row r="47" spans="1:34" x14ac:dyDescent="0.35">
      <c r="A47" s="2" t="str">
        <f>BaseDatos[[#This Row],[Material]]</f>
        <v>Cristal plano_Double glazing - flat glass</v>
      </c>
      <c r="B47" s="3" t="str">
        <f t="shared" si="2"/>
        <v>EPiC</v>
      </c>
      <c r="C47" s="2" t="s">
        <v>11</v>
      </c>
      <c r="D47" s="2" t="s">
        <v>43</v>
      </c>
      <c r="E47" s="2" t="s">
        <v>473</v>
      </c>
      <c r="F47" s="2" t="s">
        <v>10</v>
      </c>
      <c r="G47" s="6" t="s">
        <v>115</v>
      </c>
      <c r="H47" s="6" t="s">
        <v>116</v>
      </c>
      <c r="I47" s="6">
        <v>101</v>
      </c>
      <c r="J47" s="2" t="s">
        <v>117</v>
      </c>
      <c r="K47" s="16" t="s">
        <v>421</v>
      </c>
      <c r="L47" s="16" t="s">
        <v>422</v>
      </c>
      <c r="M47" s="16"/>
      <c r="N47" s="16"/>
      <c r="O47" s="16"/>
      <c r="P47" s="16"/>
      <c r="Q47" s="16"/>
      <c r="R47" s="16"/>
      <c r="S47" s="16"/>
      <c r="T47" s="16"/>
      <c r="U47" s="16"/>
      <c r="V47" s="11"/>
      <c r="AF47" s="19">
        <f>--ISNUMBER(IFERROR(SEARCH($AH$2,BaseDatos[[#This Row],[Material]],1),""))</f>
        <v>1</v>
      </c>
      <c r="AG47" s="8">
        <f>IF(AF47=1,COUNTIF($AF$6:AF47,1),"")</f>
        <v>42</v>
      </c>
      <c r="AH47" s="9" t="str">
        <f>IFERROR(INDEX(BaseDatos[Material],MATCH(ROWS($AG$6:AG47),BaseDatos[Aux2],0)),"")</f>
        <v>Cristal plano_Double glazing - flat glass</v>
      </c>
    </row>
    <row r="48" spans="1:34" x14ac:dyDescent="0.35">
      <c r="A48" s="2" t="str">
        <f>BaseDatos[[#This Row],[Material]]</f>
        <v>Cristal plano_Double glazing - flat glass; 4:12:4</v>
      </c>
      <c r="B48" s="3" t="str">
        <f t="shared" si="2"/>
        <v>EPiC</v>
      </c>
      <c r="C48" s="2" t="str">
        <f t="shared" si="2"/>
        <v>Glass</v>
      </c>
      <c r="D48" s="2" t="str">
        <f t="shared" si="2"/>
        <v>Flat glass</v>
      </c>
      <c r="E48" s="2" t="s">
        <v>657</v>
      </c>
      <c r="F48" s="2" t="s">
        <v>10</v>
      </c>
      <c r="G48" s="6" t="s">
        <v>115</v>
      </c>
      <c r="H48" s="6" t="s">
        <v>116</v>
      </c>
      <c r="I48" s="6">
        <v>101</v>
      </c>
      <c r="J48" s="2" t="s">
        <v>117</v>
      </c>
      <c r="K48" s="16" t="s">
        <v>421</v>
      </c>
      <c r="L48" s="16" t="s">
        <v>422</v>
      </c>
      <c r="M48" s="16"/>
      <c r="N48" s="16"/>
      <c r="O48" s="16"/>
      <c r="P48" s="16"/>
      <c r="Q48" s="16"/>
      <c r="R48" s="16"/>
      <c r="S48" s="16"/>
      <c r="T48" s="16"/>
      <c r="U48" s="16"/>
      <c r="V48" s="11"/>
      <c r="AF48" s="19">
        <f>--ISNUMBER(IFERROR(SEARCH($AH$2,BaseDatos[[#This Row],[Material]],1),""))</f>
        <v>1</v>
      </c>
      <c r="AG48" s="8">
        <f>IF(AF48=1,COUNTIF($AF$6:AF48,1),"")</f>
        <v>43</v>
      </c>
      <c r="AH48" s="9" t="str">
        <f>IFERROR(INDEX(BaseDatos[Material],MATCH(ROWS($AG$6:AG48),BaseDatos[Aux2],0)),"")</f>
        <v>Cristal plano_Double glazing - flat glass; 4:12:4</v>
      </c>
    </row>
    <row r="49" spans="1:34" x14ac:dyDescent="0.35">
      <c r="A49" s="2" t="str">
        <f>BaseDatos[[#This Row],[Material]]</f>
        <v>Cristal plano_Double glazing - flat glass; 6:6:6</v>
      </c>
      <c r="B49" s="3" t="str">
        <f t="shared" si="2"/>
        <v>EPiC</v>
      </c>
      <c r="C49" s="2" t="str">
        <f t="shared" si="2"/>
        <v>Glass</v>
      </c>
      <c r="D49" s="2" t="str">
        <f t="shared" si="2"/>
        <v>Flat glass</v>
      </c>
      <c r="E49" s="2" t="s">
        <v>658</v>
      </c>
      <c r="F49" s="2" t="s">
        <v>10</v>
      </c>
      <c r="G49" s="6" t="s">
        <v>118</v>
      </c>
      <c r="H49" s="6" t="s">
        <v>119</v>
      </c>
      <c r="I49" s="6">
        <v>108</v>
      </c>
      <c r="J49" s="2" t="s">
        <v>117</v>
      </c>
      <c r="K49" s="16" t="s">
        <v>421</v>
      </c>
      <c r="L49" s="16" t="s">
        <v>422</v>
      </c>
      <c r="M49" s="16"/>
      <c r="N49" s="16"/>
      <c r="O49" s="16"/>
      <c r="P49" s="16"/>
      <c r="Q49" s="16"/>
      <c r="R49" s="16"/>
      <c r="S49" s="16"/>
      <c r="T49" s="16"/>
      <c r="U49" s="16"/>
      <c r="V49" s="11"/>
      <c r="AF49" s="19">
        <f>--ISNUMBER(IFERROR(SEARCH($AH$2,BaseDatos[[#This Row],[Material]],1),""))</f>
        <v>1</v>
      </c>
      <c r="AG49" s="8">
        <f>IF(AF49=1,COUNTIF($AF$6:AF49,1),"")</f>
        <v>44</v>
      </c>
      <c r="AH49" s="9" t="str">
        <f>IFERROR(INDEX(BaseDatos[Material],MATCH(ROWS($AG$6:AG49),BaseDatos[Aux2],0)),"")</f>
        <v>Cristal plano_Double glazing - flat glass; 6:6:6</v>
      </c>
    </row>
    <row r="50" spans="1:34" x14ac:dyDescent="0.35">
      <c r="A50" s="2" t="str">
        <f>BaseDatos[[#This Row],[Material]]</f>
        <v>Cristal plano_Double glazing - flat glass; 6:12:6</v>
      </c>
      <c r="B50" s="3" t="str">
        <f t="shared" si="2"/>
        <v>EPiC</v>
      </c>
      <c r="C50" s="2" t="str">
        <f t="shared" si="2"/>
        <v>Glass</v>
      </c>
      <c r="D50" s="2" t="str">
        <f t="shared" si="2"/>
        <v>Flat glass</v>
      </c>
      <c r="E50" s="2" t="s">
        <v>659</v>
      </c>
      <c r="F50" s="2" t="s">
        <v>10</v>
      </c>
      <c r="G50" s="6" t="s">
        <v>118</v>
      </c>
      <c r="H50" s="6" t="s">
        <v>119</v>
      </c>
      <c r="I50" s="6">
        <v>108</v>
      </c>
      <c r="J50" s="2" t="s">
        <v>117</v>
      </c>
      <c r="K50" s="16" t="s">
        <v>421</v>
      </c>
      <c r="L50" s="16" t="s">
        <v>422</v>
      </c>
      <c r="M50" s="16"/>
      <c r="N50" s="16"/>
      <c r="O50" s="16"/>
      <c r="P50" s="16"/>
      <c r="Q50" s="16"/>
      <c r="R50" s="16"/>
      <c r="S50" s="16"/>
      <c r="T50" s="16"/>
      <c r="U50" s="16"/>
      <c r="V50" s="11"/>
      <c r="AF50" s="19">
        <f>--ISNUMBER(IFERROR(SEARCH($AH$2,BaseDatos[[#This Row],[Material]],1),""))</f>
        <v>1</v>
      </c>
      <c r="AG50" s="8">
        <f>IF(AF50=1,COUNTIF($AF$6:AF50,1),"")</f>
        <v>45</v>
      </c>
      <c r="AH50" s="9" t="str">
        <f>IFERROR(INDEX(BaseDatos[Material],MATCH(ROWS($AG$6:AG50),BaseDatos[Aux2],0)),"")</f>
        <v>Cristal plano_Double glazing - flat glass; 6:12:6</v>
      </c>
    </row>
    <row r="51" spans="1:34" x14ac:dyDescent="0.35">
      <c r="A51" s="2" t="str">
        <f>BaseDatos[[#This Row],[Material]]</f>
        <v>Cristal plano_Flat glass</v>
      </c>
      <c r="B51" s="3" t="str">
        <f t="shared" si="2"/>
        <v>EPiC</v>
      </c>
      <c r="C51" s="2" t="str">
        <f t="shared" si="2"/>
        <v>Glass</v>
      </c>
      <c r="D51" s="2" t="str">
        <f t="shared" si="2"/>
        <v>Flat glass</v>
      </c>
      <c r="E51" s="2" t="s">
        <v>474</v>
      </c>
      <c r="F51" s="2" t="s">
        <v>8</v>
      </c>
      <c r="G51" s="6">
        <v>28.5</v>
      </c>
      <c r="H51" s="6">
        <v>32.200000000000003</v>
      </c>
      <c r="I51" s="6">
        <v>2</v>
      </c>
      <c r="J51" s="2" t="s">
        <v>120</v>
      </c>
      <c r="K51" s="16" t="s">
        <v>421</v>
      </c>
      <c r="L51" s="16" t="s">
        <v>422</v>
      </c>
      <c r="M51" s="16"/>
      <c r="N51" s="16"/>
      <c r="O51" s="16"/>
      <c r="P51" s="16"/>
      <c r="Q51" s="16"/>
      <c r="R51" s="16"/>
      <c r="S51" s="16"/>
      <c r="T51" s="16"/>
      <c r="U51" s="16"/>
      <c r="V51" s="11"/>
      <c r="AF51" s="19">
        <f>--ISNUMBER(IFERROR(SEARCH($AH$2,BaseDatos[[#This Row],[Material]],1),""))</f>
        <v>1</v>
      </c>
      <c r="AG51" s="8">
        <f>IF(AF51=1,COUNTIF($AF$6:AF51,1),"")</f>
        <v>46</v>
      </c>
      <c r="AH51" s="9" t="str">
        <f>IFERROR(INDEX(BaseDatos[Material],MATCH(ROWS($AG$6:AG51),BaseDatos[Aux2],0)),"")</f>
        <v>Cristal plano_Flat glass</v>
      </c>
    </row>
    <row r="52" spans="1:34" x14ac:dyDescent="0.35">
      <c r="A52" s="2" t="str">
        <f>BaseDatos[[#This Row],[Material]]</f>
        <v>Cristal plano_Flat glass sheet - 3 mm</v>
      </c>
      <c r="B52" s="3" t="str">
        <f t="shared" si="2"/>
        <v>EPiC</v>
      </c>
      <c r="C52" s="2" t="str">
        <f t="shared" si="2"/>
        <v>Glass</v>
      </c>
      <c r="D52" s="2" t="str">
        <f t="shared" si="2"/>
        <v>Flat glass</v>
      </c>
      <c r="E52" s="2" t="s">
        <v>475</v>
      </c>
      <c r="F52" s="2" t="s">
        <v>10</v>
      </c>
      <c r="G52" s="6">
        <v>222</v>
      </c>
      <c r="H52" s="6">
        <v>251</v>
      </c>
      <c r="I52" s="6">
        <v>15.7</v>
      </c>
      <c r="J52" s="2" t="s">
        <v>120</v>
      </c>
      <c r="K52" s="16" t="s">
        <v>421</v>
      </c>
      <c r="L52" s="16" t="s">
        <v>422</v>
      </c>
      <c r="M52" s="16"/>
      <c r="N52" s="16"/>
      <c r="O52" s="16"/>
      <c r="P52" s="16"/>
      <c r="Q52" s="16"/>
      <c r="R52" s="16"/>
      <c r="S52" s="16"/>
      <c r="T52" s="16"/>
      <c r="U52" s="16"/>
      <c r="V52" s="11"/>
      <c r="AF52" s="19">
        <f>--ISNUMBER(IFERROR(SEARCH($AH$2,BaseDatos[[#This Row],[Material]],1),""))</f>
        <v>1</v>
      </c>
      <c r="AG52" s="8">
        <f>IF(AF52=1,COUNTIF($AF$6:AF52,1),"")</f>
        <v>47</v>
      </c>
      <c r="AH52" s="9" t="str">
        <f>IFERROR(INDEX(BaseDatos[Material],MATCH(ROWS($AG$6:AG52),BaseDatos[Aux2],0)),"")</f>
        <v>Cristal plano_Flat glass sheet - 3 mm</v>
      </c>
    </row>
    <row r="53" spans="1:34" x14ac:dyDescent="0.35">
      <c r="A53" s="2" t="str">
        <f>BaseDatos[[#This Row],[Material]]</f>
        <v>Cristal plano_Flat glass sheet - 4 mm</v>
      </c>
      <c r="B53" s="3" t="str">
        <f t="shared" si="2"/>
        <v>EPiC</v>
      </c>
      <c r="C53" s="2" t="str">
        <f t="shared" si="2"/>
        <v>Glass</v>
      </c>
      <c r="D53" s="2" t="str">
        <f t="shared" si="2"/>
        <v>Flat glass</v>
      </c>
      <c r="E53" s="2" t="s">
        <v>476</v>
      </c>
      <c r="F53" s="2" t="s">
        <v>10</v>
      </c>
      <c r="G53" s="6">
        <v>296</v>
      </c>
      <c r="H53" s="6">
        <v>335</v>
      </c>
      <c r="I53" s="6">
        <v>21</v>
      </c>
      <c r="J53" s="2" t="s">
        <v>120</v>
      </c>
      <c r="K53" s="16" t="s">
        <v>421</v>
      </c>
      <c r="L53" s="16" t="s">
        <v>422</v>
      </c>
      <c r="M53" s="16"/>
      <c r="N53" s="16"/>
      <c r="O53" s="16"/>
      <c r="P53" s="16"/>
      <c r="Q53" s="16"/>
      <c r="R53" s="16"/>
      <c r="S53" s="16"/>
      <c r="T53" s="16"/>
      <c r="U53" s="16"/>
      <c r="V53" s="11"/>
      <c r="AF53" s="19">
        <f>--ISNUMBER(IFERROR(SEARCH($AH$2,BaseDatos[[#This Row],[Material]],1),""))</f>
        <v>1</v>
      </c>
      <c r="AG53" s="8">
        <f>IF(AF53=1,COUNTIF($AF$6:AF53,1),"")</f>
        <v>48</v>
      </c>
      <c r="AH53" s="9" t="str">
        <f>IFERROR(INDEX(BaseDatos[Material],MATCH(ROWS($AG$6:AG53),BaseDatos[Aux2],0)),"")</f>
        <v>Cristal plano_Flat glass sheet - 4 mm</v>
      </c>
    </row>
    <row r="54" spans="1:34" x14ac:dyDescent="0.35">
      <c r="A54" s="2" t="str">
        <f>BaseDatos[[#This Row],[Material]]</f>
        <v>Cristal plano_Flat glass sheet - 5 mm</v>
      </c>
      <c r="B54" s="3" t="str">
        <f t="shared" si="2"/>
        <v>EPiC</v>
      </c>
      <c r="C54" s="2" t="str">
        <f t="shared" si="2"/>
        <v>Glass</v>
      </c>
      <c r="D54" s="2" t="str">
        <f t="shared" si="2"/>
        <v>Flat glass</v>
      </c>
      <c r="E54" s="2" t="s">
        <v>477</v>
      </c>
      <c r="F54" s="2" t="s">
        <v>10</v>
      </c>
      <c r="G54" s="6">
        <v>370</v>
      </c>
      <c r="H54" s="6">
        <v>418</v>
      </c>
      <c r="I54" s="6">
        <v>26.2</v>
      </c>
      <c r="J54" s="2" t="s">
        <v>120</v>
      </c>
      <c r="K54" s="16" t="s">
        <v>421</v>
      </c>
      <c r="L54" s="16" t="s">
        <v>422</v>
      </c>
      <c r="M54" s="16"/>
      <c r="N54" s="16"/>
      <c r="O54" s="16"/>
      <c r="P54" s="16"/>
      <c r="Q54" s="16"/>
      <c r="R54" s="16"/>
      <c r="S54" s="16"/>
      <c r="T54" s="16"/>
      <c r="U54" s="16"/>
      <c r="V54" s="11"/>
      <c r="AF54" s="19">
        <f>--ISNUMBER(IFERROR(SEARCH($AH$2,BaseDatos[[#This Row],[Material]],1),""))</f>
        <v>1</v>
      </c>
      <c r="AG54" s="8">
        <f>IF(AF54=1,COUNTIF($AF$6:AF54,1),"")</f>
        <v>49</v>
      </c>
      <c r="AH54" s="9" t="str">
        <f>IFERROR(INDEX(BaseDatos[Material],MATCH(ROWS($AG$6:AG54),BaseDatos[Aux2],0)),"")</f>
        <v>Cristal plano_Flat glass sheet - 5 mm</v>
      </c>
    </row>
    <row r="55" spans="1:34" x14ac:dyDescent="0.35">
      <c r="A55" s="2" t="str">
        <f>BaseDatos[[#This Row],[Material]]</f>
        <v>Cristal plano_Flat glass sheet - 6 mm</v>
      </c>
      <c r="B55" s="3" t="str">
        <f t="shared" ref="B55:D70" si="3">B54</f>
        <v>EPiC</v>
      </c>
      <c r="C55" s="2" t="str">
        <f t="shared" si="3"/>
        <v>Glass</v>
      </c>
      <c r="D55" s="2" t="str">
        <f t="shared" si="3"/>
        <v>Flat glass</v>
      </c>
      <c r="E55" s="2" t="s">
        <v>478</v>
      </c>
      <c r="F55" s="2" t="s">
        <v>10</v>
      </c>
      <c r="G55" s="6">
        <v>444</v>
      </c>
      <c r="H55" s="6">
        <v>502</v>
      </c>
      <c r="I55" s="6">
        <v>31.4</v>
      </c>
      <c r="J55" s="2" t="s">
        <v>120</v>
      </c>
      <c r="K55" s="16" t="s">
        <v>421</v>
      </c>
      <c r="L55" s="16" t="s">
        <v>422</v>
      </c>
      <c r="M55" s="16"/>
      <c r="N55" s="16"/>
      <c r="O55" s="16"/>
      <c r="P55" s="16"/>
      <c r="Q55" s="16"/>
      <c r="R55" s="16"/>
      <c r="S55" s="16"/>
      <c r="T55" s="16"/>
      <c r="U55" s="16"/>
      <c r="V55" s="11"/>
      <c r="AF55" s="19">
        <f>--ISNUMBER(IFERROR(SEARCH($AH$2,BaseDatos[[#This Row],[Material]],1),""))</f>
        <v>1</v>
      </c>
      <c r="AG55" s="8">
        <f>IF(AF55=1,COUNTIF($AF$6:AF55,1),"")</f>
        <v>50</v>
      </c>
      <c r="AH55" s="9" t="str">
        <f>IFERROR(INDEX(BaseDatos[Material],MATCH(ROWS($AG$6:AG55),BaseDatos[Aux2],0)),"")</f>
        <v>Cristal plano_Flat glass sheet - 6 mm</v>
      </c>
    </row>
    <row r="56" spans="1:34" x14ac:dyDescent="0.35">
      <c r="A56" s="2" t="str">
        <f>BaseDatos[[#This Row],[Material]]</f>
        <v>Cristal plano_Flat glass sheet - 10 mm</v>
      </c>
      <c r="B56" s="3" t="str">
        <f t="shared" si="3"/>
        <v>EPiC</v>
      </c>
      <c r="C56" s="2" t="str">
        <f t="shared" si="3"/>
        <v>Glass</v>
      </c>
      <c r="D56" s="2" t="str">
        <f t="shared" si="3"/>
        <v>Flat glass</v>
      </c>
      <c r="E56" s="2" t="s">
        <v>479</v>
      </c>
      <c r="F56" s="2" t="s">
        <v>10</v>
      </c>
      <c r="G56" s="6">
        <v>740</v>
      </c>
      <c r="H56" s="6">
        <v>837</v>
      </c>
      <c r="I56" s="6">
        <v>52.4</v>
      </c>
      <c r="J56" s="2" t="s">
        <v>120</v>
      </c>
      <c r="K56" s="16" t="s">
        <v>421</v>
      </c>
      <c r="L56" s="16" t="s">
        <v>422</v>
      </c>
      <c r="M56" s="16"/>
      <c r="N56" s="16"/>
      <c r="O56" s="16"/>
      <c r="P56" s="16"/>
      <c r="Q56" s="16"/>
      <c r="R56" s="16"/>
      <c r="S56" s="16"/>
      <c r="T56" s="16"/>
      <c r="U56" s="16"/>
      <c r="V56" s="11"/>
      <c r="AF56" s="19">
        <f>--ISNUMBER(IFERROR(SEARCH($AH$2,BaseDatos[[#This Row],[Material]],1),""))</f>
        <v>1</v>
      </c>
      <c r="AG56" s="8">
        <f>IF(AF56=1,COUNTIF($AF$6:AF56,1),"")</f>
        <v>51</v>
      </c>
      <c r="AH56" s="9" t="str">
        <f>IFERROR(INDEX(BaseDatos[Material],MATCH(ROWS($AG$6:AG56),BaseDatos[Aux2],0)),"")</f>
        <v>Cristal plano_Flat glass sheet - 10 mm</v>
      </c>
    </row>
    <row r="57" spans="1:34" x14ac:dyDescent="0.35">
      <c r="A57" s="2" t="str">
        <f>BaseDatos[[#This Row],[Material]]</f>
        <v>Cristal plano_Flat glass sheet - 12 mm</v>
      </c>
      <c r="B57" s="3" t="str">
        <f t="shared" si="3"/>
        <v>EPiC</v>
      </c>
      <c r="C57" s="2" t="str">
        <f t="shared" si="3"/>
        <v>Glass</v>
      </c>
      <c r="D57" s="2" t="str">
        <f t="shared" si="3"/>
        <v>Flat glass</v>
      </c>
      <c r="E57" s="2" t="s">
        <v>480</v>
      </c>
      <c r="F57" s="2" t="s">
        <v>10</v>
      </c>
      <c r="G57" s="6">
        <v>888</v>
      </c>
      <c r="H57" s="6" t="s">
        <v>121</v>
      </c>
      <c r="I57" s="6">
        <v>62.9</v>
      </c>
      <c r="J57" s="2" t="s">
        <v>120</v>
      </c>
      <c r="K57" s="16" t="s">
        <v>421</v>
      </c>
      <c r="L57" s="16" t="s">
        <v>422</v>
      </c>
      <c r="M57" s="16"/>
      <c r="N57" s="16"/>
      <c r="O57" s="16"/>
      <c r="P57" s="16"/>
      <c r="Q57" s="16"/>
      <c r="R57" s="16"/>
      <c r="S57" s="16"/>
      <c r="T57" s="16"/>
      <c r="U57" s="16"/>
      <c r="V57" s="11"/>
      <c r="AF57" s="19">
        <f>--ISNUMBER(IFERROR(SEARCH($AH$2,BaseDatos[[#This Row],[Material]],1),""))</f>
        <v>1</v>
      </c>
      <c r="AG57" s="8">
        <f>IF(AF57=1,COUNTIF($AF$6:AF57,1),"")</f>
        <v>52</v>
      </c>
      <c r="AH57" s="9" t="str">
        <f>IFERROR(INDEX(BaseDatos[Material],MATCH(ROWS($AG$6:AG57),BaseDatos[Aux2],0)),"")</f>
        <v>Cristal plano_Flat glass sheet - 12 mm</v>
      </c>
    </row>
    <row r="58" spans="1:34" x14ac:dyDescent="0.35">
      <c r="A58" s="2" t="str">
        <f>BaseDatos[[#This Row],[Material]]</f>
        <v>Cristal laminado_Laminated glass</v>
      </c>
      <c r="B58" s="3" t="str">
        <f t="shared" si="3"/>
        <v>EPiC</v>
      </c>
      <c r="C58" s="2" t="str">
        <f t="shared" si="3"/>
        <v>Glass</v>
      </c>
      <c r="D58" s="2" t="s">
        <v>44</v>
      </c>
      <c r="E58" s="2" t="s">
        <v>481</v>
      </c>
      <c r="F58" s="2" t="s">
        <v>8</v>
      </c>
      <c r="G58" s="6">
        <v>36.4</v>
      </c>
      <c r="H58" s="6">
        <v>59.7</v>
      </c>
      <c r="I58" s="6">
        <v>2.8</v>
      </c>
      <c r="J58" s="2" t="s">
        <v>122</v>
      </c>
      <c r="K58" s="16" t="s">
        <v>421</v>
      </c>
      <c r="L58" s="16" t="s">
        <v>422</v>
      </c>
      <c r="M58" s="16"/>
      <c r="N58" s="16"/>
      <c r="O58" s="16"/>
      <c r="P58" s="16"/>
      <c r="Q58" s="16"/>
      <c r="R58" s="16"/>
      <c r="S58" s="16"/>
      <c r="T58" s="16"/>
      <c r="U58" s="16"/>
      <c r="V58" s="11"/>
      <c r="AF58" s="19">
        <f>--ISNUMBER(IFERROR(SEARCH($AH$2,BaseDatos[[#This Row],[Material]],1),""))</f>
        <v>1</v>
      </c>
      <c r="AG58" s="8">
        <f>IF(AF58=1,COUNTIF($AF$6:AF58,1),"")</f>
        <v>53</v>
      </c>
      <c r="AH58" s="9" t="str">
        <f>IFERROR(INDEX(BaseDatos[Material],MATCH(ROWS($AG$6:AG58),BaseDatos[Aux2],0)),"")</f>
        <v>Cristal laminado_Laminated glass</v>
      </c>
    </row>
    <row r="59" spans="1:34" x14ac:dyDescent="0.35">
      <c r="A59" s="2" t="str">
        <f>BaseDatos[[#This Row],[Material]]</f>
        <v>Cristal laminado_Laminated glass sheet - 6.38 mm</v>
      </c>
      <c r="B59" s="3" t="str">
        <f t="shared" si="3"/>
        <v>EPiC</v>
      </c>
      <c r="C59" s="2" t="str">
        <f t="shared" si="3"/>
        <v>Glass</v>
      </c>
      <c r="D59" s="2" t="str">
        <f t="shared" si="3"/>
        <v>Laminated glass</v>
      </c>
      <c r="E59" s="2" t="s">
        <v>482</v>
      </c>
      <c r="F59" s="2" t="s">
        <v>10</v>
      </c>
      <c r="G59" s="6">
        <v>604</v>
      </c>
      <c r="H59" s="6">
        <v>991</v>
      </c>
      <c r="I59" s="6">
        <v>46.8</v>
      </c>
      <c r="J59" s="2" t="s">
        <v>122</v>
      </c>
      <c r="K59" s="16" t="s">
        <v>421</v>
      </c>
      <c r="L59" s="16" t="s">
        <v>422</v>
      </c>
      <c r="M59" s="16"/>
      <c r="N59" s="16"/>
      <c r="O59" s="16"/>
      <c r="P59" s="16"/>
      <c r="Q59" s="16"/>
      <c r="R59" s="16"/>
      <c r="S59" s="16"/>
      <c r="T59" s="16"/>
      <c r="U59" s="16"/>
      <c r="V59" s="11"/>
      <c r="AF59" s="19">
        <f>--ISNUMBER(IFERROR(SEARCH($AH$2,BaseDatos[[#This Row],[Material]],1),""))</f>
        <v>1</v>
      </c>
      <c r="AG59" s="8">
        <f>IF(AF59=1,COUNTIF($AF$6:AF59,1),"")</f>
        <v>54</v>
      </c>
      <c r="AH59" s="9" t="str">
        <f>IFERROR(INDEX(BaseDatos[Material],MATCH(ROWS($AG$6:AG59),BaseDatos[Aux2],0)),"")</f>
        <v>Cristal laminado_Laminated glass sheet - 6.38 mm</v>
      </c>
    </row>
    <row r="60" spans="1:34" x14ac:dyDescent="0.35">
      <c r="A60" s="2" t="str">
        <f>BaseDatos[[#This Row],[Material]]</f>
        <v>Cristal laminado_Laminated glass sheet - 8.38 mm</v>
      </c>
      <c r="B60" s="3" t="str">
        <f t="shared" si="3"/>
        <v>EPiC</v>
      </c>
      <c r="C60" s="2" t="str">
        <f t="shared" si="3"/>
        <v>Glass</v>
      </c>
      <c r="D60" s="2" t="str">
        <f t="shared" si="3"/>
        <v>Laminated glass</v>
      </c>
      <c r="E60" s="2" t="s">
        <v>483</v>
      </c>
      <c r="F60" s="2" t="s">
        <v>10</v>
      </c>
      <c r="G60" s="6">
        <v>794</v>
      </c>
      <c r="H60" s="6" t="s">
        <v>123</v>
      </c>
      <c r="I60" s="6">
        <v>61.4</v>
      </c>
      <c r="J60" s="2" t="s">
        <v>122</v>
      </c>
      <c r="K60" s="16" t="s">
        <v>421</v>
      </c>
      <c r="L60" s="16" t="s">
        <v>422</v>
      </c>
      <c r="M60" s="16"/>
      <c r="N60" s="16"/>
      <c r="O60" s="16"/>
      <c r="P60" s="16"/>
      <c r="Q60" s="16"/>
      <c r="R60" s="16"/>
      <c r="S60" s="16"/>
      <c r="T60" s="16"/>
      <c r="U60" s="16"/>
      <c r="V60" s="11"/>
      <c r="AF60" s="19">
        <f>--ISNUMBER(IFERROR(SEARCH($AH$2,BaseDatos[[#This Row],[Material]],1),""))</f>
        <v>1</v>
      </c>
      <c r="AG60" s="8">
        <f>IF(AF60=1,COUNTIF($AF$6:AF60,1),"")</f>
        <v>55</v>
      </c>
      <c r="AH60" s="9" t="str">
        <f>IFERROR(INDEX(BaseDatos[Material],MATCH(ROWS($AG$6:AG60),BaseDatos[Aux2],0)),"")</f>
        <v>Cristal laminado_Laminated glass sheet - 8.38 mm</v>
      </c>
    </row>
    <row r="61" spans="1:34" x14ac:dyDescent="0.35">
      <c r="A61" s="2" t="str">
        <f>BaseDatos[[#This Row],[Material]]</f>
        <v>Cristal laminado_Laminated glass sheet - 10.38 mm</v>
      </c>
      <c r="B61" s="3" t="str">
        <f t="shared" si="3"/>
        <v>EPiC</v>
      </c>
      <c r="C61" s="2" t="str">
        <f t="shared" si="3"/>
        <v>Glass</v>
      </c>
      <c r="D61" s="2" t="str">
        <f t="shared" si="3"/>
        <v>Laminated glass</v>
      </c>
      <c r="E61" s="2" t="s">
        <v>484</v>
      </c>
      <c r="F61" s="2" t="s">
        <v>10</v>
      </c>
      <c r="G61" s="6">
        <v>983</v>
      </c>
      <c r="H61" s="6" t="s">
        <v>124</v>
      </c>
      <c r="I61" s="6">
        <v>76.099999999999994</v>
      </c>
      <c r="J61" s="2" t="s">
        <v>122</v>
      </c>
      <c r="K61" s="16" t="s">
        <v>421</v>
      </c>
      <c r="L61" s="16" t="s">
        <v>422</v>
      </c>
      <c r="M61" s="16"/>
      <c r="N61" s="16"/>
      <c r="O61" s="16"/>
      <c r="P61" s="16"/>
      <c r="Q61" s="16"/>
      <c r="R61" s="16"/>
      <c r="S61" s="16"/>
      <c r="T61" s="16"/>
      <c r="U61" s="16"/>
      <c r="V61" s="11"/>
      <c r="AF61" s="19">
        <f>--ISNUMBER(IFERROR(SEARCH($AH$2,BaseDatos[[#This Row],[Material]],1),""))</f>
        <v>1</v>
      </c>
      <c r="AG61" s="8">
        <f>IF(AF61=1,COUNTIF($AF$6:AF61,1),"")</f>
        <v>56</v>
      </c>
      <c r="AH61" s="9" t="str">
        <f>IFERROR(INDEX(BaseDatos[Material],MATCH(ROWS($AG$6:AG61),BaseDatos[Aux2],0)),"")</f>
        <v>Cristal laminado_Laminated glass sheet - 10.38 mm</v>
      </c>
    </row>
    <row r="62" spans="1:34" x14ac:dyDescent="0.35">
      <c r="A62" s="2" t="str">
        <f>BaseDatos[[#This Row],[Material]]</f>
        <v>Cristal laminado_Laminated glass sheet - 12.38 mm</v>
      </c>
      <c r="B62" s="3" t="str">
        <f t="shared" si="3"/>
        <v>EPiC</v>
      </c>
      <c r="C62" s="2" t="str">
        <f t="shared" si="3"/>
        <v>Glass</v>
      </c>
      <c r="D62" s="2" t="str">
        <f t="shared" si="3"/>
        <v>Laminated glass</v>
      </c>
      <c r="E62" s="2" t="s">
        <v>485</v>
      </c>
      <c r="F62" s="2" t="s">
        <v>10</v>
      </c>
      <c r="G62" s="6" t="s">
        <v>125</v>
      </c>
      <c r="H62" s="6" t="s">
        <v>126</v>
      </c>
      <c r="I62" s="6">
        <v>90.7</v>
      </c>
      <c r="J62" s="2" t="s">
        <v>122</v>
      </c>
      <c r="K62" s="16" t="s">
        <v>421</v>
      </c>
      <c r="L62" s="16" t="s">
        <v>422</v>
      </c>
      <c r="M62" s="16"/>
      <c r="N62" s="16"/>
      <c r="O62" s="16"/>
      <c r="P62" s="16"/>
      <c r="Q62" s="16"/>
      <c r="R62" s="16"/>
      <c r="S62" s="16"/>
      <c r="T62" s="16"/>
      <c r="U62" s="16"/>
      <c r="V62" s="11"/>
      <c r="AF62" s="19">
        <f>--ISNUMBER(IFERROR(SEARCH($AH$2,BaseDatos[[#This Row],[Material]],1),""))</f>
        <v>1</v>
      </c>
      <c r="AG62" s="8">
        <f>IF(AF62=1,COUNTIF($AF$6:AF62,1),"")</f>
        <v>57</v>
      </c>
      <c r="AH62" s="9" t="str">
        <f>IFERROR(INDEX(BaseDatos[Material],MATCH(ROWS($AG$6:AG62),BaseDatos[Aux2],0)),"")</f>
        <v>Cristal laminado_Laminated glass sheet - 12.38 mm</v>
      </c>
    </row>
    <row r="63" spans="1:34" x14ac:dyDescent="0.35">
      <c r="A63" s="2" t="str">
        <f>BaseDatos[[#This Row],[Material]]</f>
        <v>Cristal templado_Double glazing - toughened glass</v>
      </c>
      <c r="B63" s="3" t="str">
        <f t="shared" si="3"/>
        <v>EPiC</v>
      </c>
      <c r="C63" s="2" t="str">
        <f t="shared" si="3"/>
        <v>Glass</v>
      </c>
      <c r="D63" s="2" t="s">
        <v>45</v>
      </c>
      <c r="E63" s="2" t="s">
        <v>486</v>
      </c>
      <c r="F63" s="2" t="s">
        <v>10</v>
      </c>
      <c r="G63" s="6" t="s">
        <v>127</v>
      </c>
      <c r="H63" s="6" t="s">
        <v>128</v>
      </c>
      <c r="I63" s="6">
        <v>115</v>
      </c>
      <c r="J63" s="2" t="s">
        <v>129</v>
      </c>
      <c r="K63" s="16" t="s">
        <v>421</v>
      </c>
      <c r="L63" s="16" t="s">
        <v>422</v>
      </c>
      <c r="M63" s="16"/>
      <c r="N63" s="16"/>
      <c r="O63" s="16"/>
      <c r="P63" s="16"/>
      <c r="Q63" s="16"/>
      <c r="R63" s="16"/>
      <c r="S63" s="16"/>
      <c r="T63" s="16"/>
      <c r="U63" s="16"/>
      <c r="V63" s="11"/>
      <c r="AF63" s="19">
        <f>--ISNUMBER(IFERROR(SEARCH($AH$2,BaseDatos[[#This Row],[Material]],1),""))</f>
        <v>1</v>
      </c>
      <c r="AG63" s="8">
        <f>IF(AF63=1,COUNTIF($AF$6:AF63,1),"")</f>
        <v>58</v>
      </c>
      <c r="AH63" s="9" t="str">
        <f>IFERROR(INDEX(BaseDatos[Material],MATCH(ROWS($AG$6:AG63),BaseDatos[Aux2],0)),"")</f>
        <v>Cristal templado_Double glazing - toughened glass</v>
      </c>
    </row>
    <row r="64" spans="1:34" x14ac:dyDescent="0.35">
      <c r="A64" s="2" t="str">
        <f>BaseDatos[[#This Row],[Material]]</f>
        <v>Cristal templado_Double glazing - toughened glass; 4:12:4</v>
      </c>
      <c r="B64" s="3" t="str">
        <f t="shared" si="3"/>
        <v>EPiC</v>
      </c>
      <c r="C64" s="2" t="str">
        <f t="shared" si="3"/>
        <v>Glass</v>
      </c>
      <c r="D64" s="2" t="str">
        <f t="shared" si="3"/>
        <v>Toughened glass</v>
      </c>
      <c r="E64" s="2" t="s">
        <v>660</v>
      </c>
      <c r="F64" s="2" t="s">
        <v>10</v>
      </c>
      <c r="G64" s="6" t="s">
        <v>127</v>
      </c>
      <c r="H64" s="6" t="s">
        <v>128</v>
      </c>
      <c r="I64" s="6">
        <v>115</v>
      </c>
      <c r="J64" s="2" t="s">
        <v>129</v>
      </c>
      <c r="K64" s="16" t="s">
        <v>421</v>
      </c>
      <c r="L64" s="16" t="s">
        <v>422</v>
      </c>
      <c r="M64" s="16"/>
      <c r="N64" s="16"/>
      <c r="O64" s="16"/>
      <c r="P64" s="16"/>
      <c r="Q64" s="16"/>
      <c r="R64" s="16"/>
      <c r="S64" s="16"/>
      <c r="T64" s="16"/>
      <c r="U64" s="16"/>
      <c r="V64" s="11"/>
      <c r="AF64" s="19">
        <f>--ISNUMBER(IFERROR(SEARCH($AH$2,BaseDatos[[#This Row],[Material]],1),""))</f>
        <v>1</v>
      </c>
      <c r="AG64" s="8">
        <f>IF(AF64=1,COUNTIF($AF$6:AF64,1),"")</f>
        <v>59</v>
      </c>
      <c r="AH64" s="9" t="str">
        <f>IFERROR(INDEX(BaseDatos[Material],MATCH(ROWS($AG$6:AG64),BaseDatos[Aux2],0)),"")</f>
        <v>Cristal templado_Double glazing - toughened glass; 4:12:4</v>
      </c>
    </row>
    <row r="65" spans="1:34" x14ac:dyDescent="0.35">
      <c r="A65" s="2" t="str">
        <f>BaseDatos[[#This Row],[Material]]</f>
        <v>Cristal templado_Double glazing - toughened glass; 5:6:5</v>
      </c>
      <c r="B65" s="3" t="str">
        <f t="shared" si="3"/>
        <v>EPiC</v>
      </c>
      <c r="C65" s="2" t="str">
        <f t="shared" si="3"/>
        <v>Glass</v>
      </c>
      <c r="D65" s="2" t="str">
        <f t="shared" si="3"/>
        <v>Toughened glass</v>
      </c>
      <c r="E65" s="2" t="s">
        <v>661</v>
      </c>
      <c r="F65" s="2" t="s">
        <v>10</v>
      </c>
      <c r="G65" s="6" t="s">
        <v>130</v>
      </c>
      <c r="H65" s="6" t="s">
        <v>131</v>
      </c>
      <c r="I65" s="6">
        <v>122</v>
      </c>
      <c r="J65" s="2" t="s">
        <v>129</v>
      </c>
      <c r="K65" s="16" t="s">
        <v>421</v>
      </c>
      <c r="L65" s="16" t="s">
        <v>422</v>
      </c>
      <c r="M65" s="16"/>
      <c r="N65" s="16"/>
      <c r="O65" s="16"/>
      <c r="P65" s="16"/>
      <c r="Q65" s="16"/>
      <c r="R65" s="16"/>
      <c r="S65" s="16"/>
      <c r="T65" s="16"/>
      <c r="U65" s="16"/>
      <c r="V65" s="11"/>
      <c r="AF65" s="19">
        <f>--ISNUMBER(IFERROR(SEARCH($AH$2,BaseDatos[[#This Row],[Material]],1),""))</f>
        <v>1</v>
      </c>
      <c r="AG65" s="8">
        <f>IF(AF65=1,COUNTIF($AF$6:AF65,1),"")</f>
        <v>60</v>
      </c>
      <c r="AH65" s="9" t="str">
        <f>IFERROR(INDEX(BaseDatos[Material],MATCH(ROWS($AG$6:AG65),BaseDatos[Aux2],0)),"")</f>
        <v>Cristal templado_Double glazing - toughened glass; 5:6:5</v>
      </c>
    </row>
    <row r="66" spans="1:34" x14ac:dyDescent="0.35">
      <c r="A66" s="2" t="str">
        <f>BaseDatos[[#This Row],[Material]]</f>
        <v>Cristal templado_Double glazing - toughened glass; 5:12:5</v>
      </c>
      <c r="B66" s="3" t="str">
        <f t="shared" si="3"/>
        <v>EPiC</v>
      </c>
      <c r="C66" s="2" t="str">
        <f t="shared" si="3"/>
        <v>Glass</v>
      </c>
      <c r="D66" s="2" t="str">
        <f t="shared" si="3"/>
        <v>Toughened glass</v>
      </c>
      <c r="E66" s="2" t="s">
        <v>662</v>
      </c>
      <c r="F66" s="2" t="s">
        <v>10</v>
      </c>
      <c r="G66" s="6" t="s">
        <v>130</v>
      </c>
      <c r="H66" s="6" t="s">
        <v>131</v>
      </c>
      <c r="I66" s="6">
        <v>122</v>
      </c>
      <c r="J66" s="2" t="s">
        <v>129</v>
      </c>
      <c r="K66" s="16" t="s">
        <v>421</v>
      </c>
      <c r="L66" s="16" t="s">
        <v>422</v>
      </c>
      <c r="M66" s="16"/>
      <c r="N66" s="16"/>
      <c r="O66" s="16"/>
      <c r="P66" s="16"/>
      <c r="Q66" s="16"/>
      <c r="R66" s="16"/>
      <c r="S66" s="16"/>
      <c r="T66" s="16"/>
      <c r="U66" s="16"/>
      <c r="V66" s="11"/>
      <c r="AF66" s="19">
        <f>--ISNUMBER(IFERROR(SEARCH($AH$2,BaseDatos[[#This Row],[Material]],1),""))</f>
        <v>1</v>
      </c>
      <c r="AG66" s="8">
        <f>IF(AF66=1,COUNTIF($AF$6:AF66,1),"")</f>
        <v>61</v>
      </c>
      <c r="AH66" s="9" t="str">
        <f>IFERROR(INDEX(BaseDatos[Material],MATCH(ROWS($AG$6:AG66),BaseDatos[Aux2],0)),"")</f>
        <v>Cristal templado_Double glazing - toughened glass; 5:12:5</v>
      </c>
    </row>
    <row r="67" spans="1:34" x14ac:dyDescent="0.35">
      <c r="A67" s="2" t="str">
        <f>BaseDatos[[#This Row],[Material]]</f>
        <v>Cristal templado_Double glazing - toughened glass; 6:6:6</v>
      </c>
      <c r="B67" s="3" t="str">
        <f t="shared" si="3"/>
        <v>EPiC</v>
      </c>
      <c r="C67" s="2" t="str">
        <f t="shared" si="3"/>
        <v>Glass</v>
      </c>
      <c r="D67" s="2" t="str">
        <f t="shared" si="3"/>
        <v>Toughened glass</v>
      </c>
      <c r="E67" s="2" t="s">
        <v>663</v>
      </c>
      <c r="F67" s="2" t="s">
        <v>10</v>
      </c>
      <c r="G67" s="6" t="s">
        <v>132</v>
      </c>
      <c r="H67" s="6" t="s">
        <v>133</v>
      </c>
      <c r="I67" s="6">
        <v>128</v>
      </c>
      <c r="J67" s="2" t="s">
        <v>129</v>
      </c>
      <c r="K67" s="16" t="s">
        <v>421</v>
      </c>
      <c r="L67" s="16" t="s">
        <v>422</v>
      </c>
      <c r="M67" s="16"/>
      <c r="N67" s="16"/>
      <c r="O67" s="16"/>
      <c r="P67" s="16"/>
      <c r="Q67" s="16"/>
      <c r="R67" s="16"/>
      <c r="S67" s="16"/>
      <c r="T67" s="16"/>
      <c r="U67" s="16"/>
      <c r="V67" s="11"/>
      <c r="AF67" s="19">
        <f>--ISNUMBER(IFERROR(SEARCH($AH$2,BaseDatos[[#This Row],[Material]],1),""))</f>
        <v>1</v>
      </c>
      <c r="AG67" s="8">
        <f>IF(AF67=1,COUNTIF($AF$6:AF67,1),"")</f>
        <v>62</v>
      </c>
      <c r="AH67" s="9" t="str">
        <f>IFERROR(INDEX(BaseDatos[Material],MATCH(ROWS($AG$6:AG67),BaseDatos[Aux2],0)),"")</f>
        <v>Cristal templado_Double glazing - toughened glass; 6:6:6</v>
      </c>
    </row>
    <row r="68" spans="1:34" x14ac:dyDescent="0.35">
      <c r="A68" s="2" t="str">
        <f>BaseDatos[[#This Row],[Material]]</f>
        <v>Cristal templado_Double glazing - toughened glass; 6:12:6</v>
      </c>
      <c r="B68" s="3" t="str">
        <f t="shared" si="3"/>
        <v>EPiC</v>
      </c>
      <c r="C68" s="2" t="str">
        <f t="shared" si="3"/>
        <v>Glass</v>
      </c>
      <c r="D68" s="2" t="str">
        <f t="shared" si="3"/>
        <v>Toughened glass</v>
      </c>
      <c r="E68" s="2" t="s">
        <v>664</v>
      </c>
      <c r="F68" s="2" t="s">
        <v>10</v>
      </c>
      <c r="G68" s="6" t="s">
        <v>132</v>
      </c>
      <c r="H68" s="6" t="s">
        <v>133</v>
      </c>
      <c r="I68" s="6">
        <v>128</v>
      </c>
      <c r="J68" s="2" t="s">
        <v>129</v>
      </c>
      <c r="K68" s="16" t="s">
        <v>421</v>
      </c>
      <c r="L68" s="16" t="s">
        <v>422</v>
      </c>
      <c r="M68" s="16"/>
      <c r="N68" s="16"/>
      <c r="O68" s="16"/>
      <c r="P68" s="16"/>
      <c r="Q68" s="16"/>
      <c r="R68" s="16"/>
      <c r="S68" s="16"/>
      <c r="T68" s="16"/>
      <c r="U68" s="16"/>
      <c r="V68" s="11"/>
      <c r="AF68" s="19">
        <f>--ISNUMBER(IFERROR(SEARCH($AH$2,BaseDatos[[#This Row],[Material]],1),""))</f>
        <v>1</v>
      </c>
      <c r="AG68" s="8">
        <f>IF(AF68=1,COUNTIF($AF$6:AF68,1),"")</f>
        <v>63</v>
      </c>
      <c r="AH68" s="9" t="str">
        <f>IFERROR(INDEX(BaseDatos[Material],MATCH(ROWS($AG$6:AG68),BaseDatos[Aux2],0)),"")</f>
        <v>Cristal templado_Double glazing - toughened glass; 6:12:6</v>
      </c>
    </row>
    <row r="69" spans="1:34" x14ac:dyDescent="0.35">
      <c r="A69" s="2" t="str">
        <f>BaseDatos[[#This Row],[Material]]</f>
        <v>Cristal templado_Double glazing - toughened glass; 10:6:6</v>
      </c>
      <c r="B69" s="3" t="str">
        <f t="shared" si="3"/>
        <v>EPiC</v>
      </c>
      <c r="C69" s="2" t="str">
        <f t="shared" si="3"/>
        <v>Glass</v>
      </c>
      <c r="D69" s="2" t="str">
        <f t="shared" si="3"/>
        <v>Toughened glass</v>
      </c>
      <c r="E69" s="2" t="s">
        <v>665</v>
      </c>
      <c r="F69" s="2" t="s">
        <v>10</v>
      </c>
      <c r="G69" s="6" t="s">
        <v>134</v>
      </c>
      <c r="H69" s="6" t="s">
        <v>135</v>
      </c>
      <c r="I69" s="6">
        <v>165</v>
      </c>
      <c r="J69" s="2" t="s">
        <v>129</v>
      </c>
      <c r="K69" s="16" t="s">
        <v>421</v>
      </c>
      <c r="L69" s="16" t="s">
        <v>422</v>
      </c>
      <c r="M69" s="16"/>
      <c r="N69" s="16"/>
      <c r="O69" s="16"/>
      <c r="P69" s="16"/>
      <c r="Q69" s="16"/>
      <c r="R69" s="16"/>
      <c r="S69" s="16"/>
      <c r="T69" s="16"/>
      <c r="U69" s="16"/>
      <c r="V69" s="11"/>
      <c r="AF69" s="19">
        <f>--ISNUMBER(IFERROR(SEARCH($AH$2,BaseDatos[[#This Row],[Material]],1),""))</f>
        <v>1</v>
      </c>
      <c r="AG69" s="8">
        <f>IF(AF69=1,COUNTIF($AF$6:AF69,1),"")</f>
        <v>64</v>
      </c>
      <c r="AH69" s="9" t="str">
        <f>IFERROR(INDEX(BaseDatos[Material],MATCH(ROWS($AG$6:AG69),BaseDatos[Aux2],0)),"")</f>
        <v>Cristal templado_Double glazing - toughened glass; 10:6:6</v>
      </c>
    </row>
    <row r="70" spans="1:34" x14ac:dyDescent="0.35">
      <c r="A70" s="2" t="str">
        <f>BaseDatos[[#This Row],[Material]]</f>
        <v>Cristal templado_Double glazing - toughened glass; 10:6:10</v>
      </c>
      <c r="B70" s="3" t="str">
        <f t="shared" si="3"/>
        <v>EPiC</v>
      </c>
      <c r="C70" s="2" t="str">
        <f t="shared" si="3"/>
        <v>Glass</v>
      </c>
      <c r="D70" s="2" t="str">
        <f t="shared" si="3"/>
        <v>Toughened glass</v>
      </c>
      <c r="E70" s="2" t="s">
        <v>666</v>
      </c>
      <c r="F70" s="2" t="s">
        <v>10</v>
      </c>
      <c r="G70" s="6" t="s">
        <v>136</v>
      </c>
      <c r="H70" s="6" t="s">
        <v>137</v>
      </c>
      <c r="I70" s="6">
        <v>202</v>
      </c>
      <c r="J70" s="2" t="s">
        <v>129</v>
      </c>
      <c r="K70" s="16" t="s">
        <v>421</v>
      </c>
      <c r="L70" s="16" t="s">
        <v>422</v>
      </c>
      <c r="M70" s="16"/>
      <c r="N70" s="16"/>
      <c r="O70" s="16"/>
      <c r="P70" s="16"/>
      <c r="Q70" s="16"/>
      <c r="R70" s="16"/>
      <c r="S70" s="16"/>
      <c r="T70" s="16"/>
      <c r="U70" s="16"/>
      <c r="V70" s="11"/>
      <c r="AF70" s="19">
        <f>--ISNUMBER(IFERROR(SEARCH($AH$2,BaseDatos[[#This Row],[Material]],1),""))</f>
        <v>1</v>
      </c>
      <c r="AG70" s="8">
        <f>IF(AF70=1,COUNTIF($AF$6:AF70,1),"")</f>
        <v>65</v>
      </c>
      <c r="AH70" s="9" t="str">
        <f>IFERROR(INDEX(BaseDatos[Material],MATCH(ROWS($AG$6:AG70),BaseDatos[Aux2],0)),"")</f>
        <v>Cristal templado_Double glazing - toughened glass; 10:6:10</v>
      </c>
    </row>
    <row r="71" spans="1:34" x14ac:dyDescent="0.35">
      <c r="A71" s="2" t="str">
        <f>BaseDatos[[#This Row],[Material]]</f>
        <v>Cristal templado_Double glazing - toughened glass; 10:12:6</v>
      </c>
      <c r="B71" s="3" t="str">
        <f t="shared" ref="B71:D86" si="4">B70</f>
        <v>EPiC</v>
      </c>
      <c r="C71" s="2" t="str">
        <f t="shared" si="4"/>
        <v>Glass</v>
      </c>
      <c r="D71" s="2" t="str">
        <f t="shared" si="4"/>
        <v>Toughened glass</v>
      </c>
      <c r="E71" s="2" t="s">
        <v>667</v>
      </c>
      <c r="F71" s="2" t="s">
        <v>10</v>
      </c>
      <c r="G71" s="6" t="s">
        <v>134</v>
      </c>
      <c r="H71" s="6" t="s">
        <v>135</v>
      </c>
      <c r="I71" s="6">
        <v>165</v>
      </c>
      <c r="J71" s="2" t="s">
        <v>129</v>
      </c>
      <c r="K71" s="16" t="s">
        <v>421</v>
      </c>
      <c r="L71" s="16" t="s">
        <v>422</v>
      </c>
      <c r="M71" s="16"/>
      <c r="N71" s="16"/>
      <c r="O71" s="16"/>
      <c r="P71" s="16"/>
      <c r="Q71" s="16"/>
      <c r="R71" s="16"/>
      <c r="S71" s="16"/>
      <c r="T71" s="16"/>
      <c r="U71" s="16"/>
      <c r="V71" s="11"/>
      <c r="AF71" s="19">
        <f>--ISNUMBER(IFERROR(SEARCH($AH$2,BaseDatos[[#This Row],[Material]],1),""))</f>
        <v>1</v>
      </c>
      <c r="AG71" s="8">
        <f>IF(AF71=1,COUNTIF($AF$6:AF71,1),"")</f>
        <v>66</v>
      </c>
      <c r="AH71" s="9" t="str">
        <f>IFERROR(INDEX(BaseDatos[Material],MATCH(ROWS($AG$6:AG71),BaseDatos[Aux2],0)),"")</f>
        <v>Cristal templado_Double glazing - toughened glass; 10:12:6</v>
      </c>
    </row>
    <row r="72" spans="1:34" x14ac:dyDescent="0.35">
      <c r="A72" s="2" t="str">
        <f>BaseDatos[[#This Row],[Material]]</f>
        <v>Cristal templado_Double glazing - toughened glass; 10:12:10</v>
      </c>
      <c r="B72" s="3" t="str">
        <f t="shared" si="4"/>
        <v>EPiC</v>
      </c>
      <c r="C72" s="2" t="str">
        <f t="shared" si="4"/>
        <v>Glass</v>
      </c>
      <c r="D72" s="2" t="str">
        <f t="shared" si="4"/>
        <v>Toughened glass</v>
      </c>
      <c r="E72" s="2" t="s">
        <v>668</v>
      </c>
      <c r="F72" s="2" t="s">
        <v>10</v>
      </c>
      <c r="G72" s="6" t="s">
        <v>136</v>
      </c>
      <c r="H72" s="6" t="s">
        <v>137</v>
      </c>
      <c r="I72" s="6">
        <v>202</v>
      </c>
      <c r="J72" s="2" t="s">
        <v>129</v>
      </c>
      <c r="K72" s="16" t="s">
        <v>421</v>
      </c>
      <c r="L72" s="16" t="s">
        <v>422</v>
      </c>
      <c r="M72" s="16"/>
      <c r="N72" s="16"/>
      <c r="O72" s="16"/>
      <c r="P72" s="16"/>
      <c r="Q72" s="16"/>
      <c r="R72" s="16"/>
      <c r="S72" s="16"/>
      <c r="T72" s="16"/>
      <c r="U72" s="16"/>
      <c r="V72" s="11"/>
      <c r="AF72" s="19">
        <f>--ISNUMBER(IFERROR(SEARCH($AH$2,BaseDatos[[#This Row],[Material]],1),""))</f>
        <v>1</v>
      </c>
      <c r="AG72" s="8">
        <f>IF(AF72=1,COUNTIF($AF$6:AF72,1),"")</f>
        <v>67</v>
      </c>
      <c r="AH72" s="9" t="str">
        <f>IFERROR(INDEX(BaseDatos[Material],MATCH(ROWS($AG$6:AG72),BaseDatos[Aux2],0)),"")</f>
        <v>Cristal templado_Double glazing - toughened glass; 10:12:10</v>
      </c>
    </row>
    <row r="73" spans="1:34" x14ac:dyDescent="0.35">
      <c r="A73" s="2" t="str">
        <f>BaseDatos[[#This Row],[Material]]</f>
        <v>Cristal templado_Toughened glass</v>
      </c>
      <c r="B73" s="3" t="str">
        <f t="shared" si="4"/>
        <v>EPiC</v>
      </c>
      <c r="C73" s="2" t="str">
        <f t="shared" si="4"/>
        <v>Glass</v>
      </c>
      <c r="D73" s="2" t="str">
        <f t="shared" si="4"/>
        <v>Toughened glass</v>
      </c>
      <c r="E73" s="2" t="s">
        <v>487</v>
      </c>
      <c r="F73" s="2" t="s">
        <v>8</v>
      </c>
      <c r="G73" s="6">
        <v>29.8</v>
      </c>
      <c r="H73" s="6">
        <v>30.2</v>
      </c>
      <c r="I73" s="6">
        <v>2.2000000000000002</v>
      </c>
      <c r="J73" s="2" t="s">
        <v>138</v>
      </c>
      <c r="K73" s="16" t="s">
        <v>421</v>
      </c>
      <c r="L73" s="16" t="s">
        <v>422</v>
      </c>
      <c r="M73" s="16"/>
      <c r="N73" s="16"/>
      <c r="O73" s="16"/>
      <c r="P73" s="16"/>
      <c r="Q73" s="16"/>
      <c r="R73" s="16"/>
      <c r="S73" s="16"/>
      <c r="T73" s="16"/>
      <c r="U73" s="16"/>
      <c r="V73" s="11"/>
      <c r="AF73" s="19">
        <f>--ISNUMBER(IFERROR(SEARCH($AH$2,BaseDatos[[#This Row],[Material]],1),""))</f>
        <v>1</v>
      </c>
      <c r="AG73" s="8">
        <f>IF(AF73=1,COUNTIF($AF$6:AF73,1),"")</f>
        <v>68</v>
      </c>
      <c r="AH73" s="9" t="str">
        <f>IFERROR(INDEX(BaseDatos[Material],MATCH(ROWS($AG$6:AG73),BaseDatos[Aux2],0)),"")</f>
        <v>Cristal templado_Toughened glass</v>
      </c>
    </row>
    <row r="74" spans="1:34" x14ac:dyDescent="0.35">
      <c r="A74" s="2" t="str">
        <f>BaseDatos[[#This Row],[Material]]</f>
        <v>Cristal templado_Toughened glass sheet - 3 mm</v>
      </c>
      <c r="B74" s="3" t="str">
        <f t="shared" si="4"/>
        <v>EPiC</v>
      </c>
      <c r="C74" s="2" t="str">
        <f t="shared" si="4"/>
        <v>Glass</v>
      </c>
      <c r="D74" s="2" t="str">
        <f t="shared" si="4"/>
        <v>Toughened glass</v>
      </c>
      <c r="E74" s="2" t="s">
        <v>488</v>
      </c>
      <c r="F74" s="2" t="s">
        <v>10</v>
      </c>
      <c r="G74" s="6">
        <v>232</v>
      </c>
      <c r="H74" s="6">
        <v>235</v>
      </c>
      <c r="I74" s="6">
        <v>17.100000000000001</v>
      </c>
      <c r="J74" s="2" t="s">
        <v>138</v>
      </c>
      <c r="K74" s="16" t="s">
        <v>421</v>
      </c>
      <c r="L74" s="16" t="s">
        <v>422</v>
      </c>
      <c r="M74" s="16"/>
      <c r="N74" s="16"/>
      <c r="O74" s="16"/>
      <c r="P74" s="16"/>
      <c r="Q74" s="16"/>
      <c r="R74" s="16"/>
      <c r="S74" s="16"/>
      <c r="T74" s="16"/>
      <c r="U74" s="16"/>
      <c r="V74" s="11"/>
      <c r="AF74" s="19">
        <f>--ISNUMBER(IFERROR(SEARCH($AH$2,BaseDatos[[#This Row],[Material]],1),""))</f>
        <v>1</v>
      </c>
      <c r="AG74" s="8">
        <f>IF(AF74=1,COUNTIF($AF$6:AF74,1),"")</f>
        <v>69</v>
      </c>
      <c r="AH74" s="9" t="str">
        <f>IFERROR(INDEX(BaseDatos[Material],MATCH(ROWS($AG$6:AG74),BaseDatos[Aux2],0)),"")</f>
        <v>Cristal templado_Toughened glass sheet - 3 mm</v>
      </c>
    </row>
    <row r="75" spans="1:34" x14ac:dyDescent="0.35">
      <c r="A75" s="2" t="str">
        <f>BaseDatos[[#This Row],[Material]]</f>
        <v>Cristal templado_Toughened glass sheet - 4 mm</v>
      </c>
      <c r="B75" s="3" t="str">
        <f t="shared" si="4"/>
        <v>EPiC</v>
      </c>
      <c r="C75" s="2" t="str">
        <f t="shared" si="4"/>
        <v>Glass</v>
      </c>
      <c r="D75" s="2" t="str">
        <f t="shared" si="4"/>
        <v>Toughened glass</v>
      </c>
      <c r="E75" s="2" t="s">
        <v>489</v>
      </c>
      <c r="F75" s="2" t="s">
        <v>10</v>
      </c>
      <c r="G75" s="6">
        <v>310</v>
      </c>
      <c r="H75" s="6">
        <v>314</v>
      </c>
      <c r="I75" s="6">
        <v>22.8</v>
      </c>
      <c r="J75" s="2" t="s">
        <v>138</v>
      </c>
      <c r="K75" s="16" t="s">
        <v>421</v>
      </c>
      <c r="L75" s="16" t="s">
        <v>422</v>
      </c>
      <c r="M75" s="16"/>
      <c r="N75" s="16"/>
      <c r="O75" s="16"/>
      <c r="P75" s="16"/>
      <c r="Q75" s="16"/>
      <c r="R75" s="16"/>
      <c r="S75" s="16"/>
      <c r="T75" s="16"/>
      <c r="U75" s="16"/>
      <c r="V75" s="11"/>
      <c r="AF75" s="19">
        <f>--ISNUMBER(IFERROR(SEARCH($AH$2,BaseDatos[[#This Row],[Material]],1),""))</f>
        <v>1</v>
      </c>
      <c r="AG75" s="8">
        <f>IF(AF75=1,COUNTIF($AF$6:AF75,1),"")</f>
        <v>70</v>
      </c>
      <c r="AH75" s="9" t="str">
        <f>IFERROR(INDEX(BaseDatos[Material],MATCH(ROWS($AG$6:AG75),BaseDatos[Aux2],0)),"")</f>
        <v>Cristal templado_Toughened glass sheet - 4 mm</v>
      </c>
    </row>
    <row r="76" spans="1:34" x14ac:dyDescent="0.35">
      <c r="A76" s="2" t="str">
        <f>BaseDatos[[#This Row],[Material]]</f>
        <v>Cristal templado_Toughened glass sheet - 5 mm</v>
      </c>
      <c r="B76" s="3" t="str">
        <f t="shared" si="4"/>
        <v>EPiC</v>
      </c>
      <c r="C76" s="2" t="str">
        <f t="shared" si="4"/>
        <v>Glass</v>
      </c>
      <c r="D76" s="2" t="str">
        <f t="shared" si="4"/>
        <v>Toughened glass</v>
      </c>
      <c r="E76" s="2" t="s">
        <v>490</v>
      </c>
      <c r="F76" s="2" t="s">
        <v>10</v>
      </c>
      <c r="G76" s="6">
        <v>387</v>
      </c>
      <c r="H76" s="6">
        <v>392</v>
      </c>
      <c r="I76" s="6">
        <v>28.5</v>
      </c>
      <c r="J76" s="2" t="s">
        <v>138</v>
      </c>
      <c r="K76" s="16" t="s">
        <v>421</v>
      </c>
      <c r="L76" s="16" t="s">
        <v>422</v>
      </c>
      <c r="M76" s="16"/>
      <c r="N76" s="16"/>
      <c r="O76" s="16"/>
      <c r="P76" s="16"/>
      <c r="Q76" s="16"/>
      <c r="R76" s="16"/>
      <c r="S76" s="16"/>
      <c r="T76" s="16"/>
      <c r="U76" s="16"/>
      <c r="V76" s="11"/>
      <c r="AF76" s="19">
        <f>--ISNUMBER(IFERROR(SEARCH($AH$2,BaseDatos[[#This Row],[Material]],1),""))</f>
        <v>1</v>
      </c>
      <c r="AG76" s="8">
        <f>IF(AF76=1,COUNTIF($AF$6:AF76,1),"")</f>
        <v>71</v>
      </c>
      <c r="AH76" s="9" t="str">
        <f>IFERROR(INDEX(BaseDatos[Material],MATCH(ROWS($AG$6:AG76),BaseDatos[Aux2],0)),"")</f>
        <v>Cristal templado_Toughened glass sheet - 5 mm</v>
      </c>
    </row>
    <row r="77" spans="1:34" x14ac:dyDescent="0.35">
      <c r="A77" s="2" t="str">
        <f>BaseDatos[[#This Row],[Material]]</f>
        <v>Cristal templado_Toughened glass sheet - 6 mm</v>
      </c>
      <c r="B77" s="3" t="str">
        <f t="shared" si="4"/>
        <v>EPiC</v>
      </c>
      <c r="C77" s="2" t="str">
        <f t="shared" si="4"/>
        <v>Glass</v>
      </c>
      <c r="D77" s="2" t="str">
        <f t="shared" si="4"/>
        <v>Toughened glass</v>
      </c>
      <c r="E77" s="2" t="s">
        <v>491</v>
      </c>
      <c r="F77" s="2" t="s">
        <v>10</v>
      </c>
      <c r="G77" s="6">
        <v>465</v>
      </c>
      <c r="H77" s="6">
        <v>471</v>
      </c>
      <c r="I77" s="6">
        <v>34.200000000000003</v>
      </c>
      <c r="J77" s="2" t="s">
        <v>138</v>
      </c>
      <c r="K77" s="16" t="s">
        <v>421</v>
      </c>
      <c r="L77" s="16" t="s">
        <v>422</v>
      </c>
      <c r="M77" s="16"/>
      <c r="N77" s="16"/>
      <c r="O77" s="16"/>
      <c r="P77" s="16"/>
      <c r="Q77" s="16"/>
      <c r="R77" s="16"/>
      <c r="S77" s="16"/>
      <c r="T77" s="16"/>
      <c r="U77" s="16"/>
      <c r="V77" s="11"/>
      <c r="AF77" s="19">
        <f>--ISNUMBER(IFERROR(SEARCH($AH$2,BaseDatos[[#This Row],[Material]],1),""))</f>
        <v>1</v>
      </c>
      <c r="AG77" s="8">
        <f>IF(AF77=1,COUNTIF($AF$6:AF77,1),"")</f>
        <v>72</v>
      </c>
      <c r="AH77" s="9" t="str">
        <f>IFERROR(INDEX(BaseDatos[Material],MATCH(ROWS($AG$6:AG77),BaseDatos[Aux2],0)),"")</f>
        <v>Cristal templado_Toughened glass sheet - 6 mm</v>
      </c>
    </row>
    <row r="78" spans="1:34" x14ac:dyDescent="0.35">
      <c r="A78" s="2" t="str">
        <f>BaseDatos[[#This Row],[Material]]</f>
        <v>Cristal templado_Toughened glass sheet - 10 mm</v>
      </c>
      <c r="B78" s="3" t="str">
        <f t="shared" si="4"/>
        <v>EPiC</v>
      </c>
      <c r="C78" s="2" t="str">
        <f t="shared" si="4"/>
        <v>Glass</v>
      </c>
      <c r="D78" s="2" t="str">
        <f t="shared" si="4"/>
        <v>Toughened glass</v>
      </c>
      <c r="E78" s="2" t="s">
        <v>492</v>
      </c>
      <c r="F78" s="2" t="s">
        <v>10</v>
      </c>
      <c r="G78" s="6">
        <v>775</v>
      </c>
      <c r="H78" s="6">
        <v>785</v>
      </c>
      <c r="I78" s="6">
        <v>56.9</v>
      </c>
      <c r="J78" s="2" t="s">
        <v>138</v>
      </c>
      <c r="K78" s="16" t="s">
        <v>421</v>
      </c>
      <c r="L78" s="16" t="s">
        <v>422</v>
      </c>
      <c r="M78" s="16"/>
      <c r="N78" s="16"/>
      <c r="O78" s="16"/>
      <c r="P78" s="16"/>
      <c r="Q78" s="16"/>
      <c r="R78" s="16"/>
      <c r="S78" s="16"/>
      <c r="T78" s="16"/>
      <c r="U78" s="16"/>
      <c r="V78" s="11"/>
      <c r="AF78" s="19">
        <f>--ISNUMBER(IFERROR(SEARCH($AH$2,BaseDatos[[#This Row],[Material]],1),""))</f>
        <v>1</v>
      </c>
      <c r="AG78" s="8">
        <f>IF(AF78=1,COUNTIF($AF$6:AF78,1),"")</f>
        <v>73</v>
      </c>
      <c r="AH78" s="9" t="str">
        <f>IFERROR(INDEX(BaseDatos[Material],MATCH(ROWS($AG$6:AG78),BaseDatos[Aux2],0)),"")</f>
        <v>Cristal templado_Toughened glass sheet - 10 mm</v>
      </c>
    </row>
    <row r="79" spans="1:34" x14ac:dyDescent="0.35">
      <c r="A79" s="2" t="str">
        <f>BaseDatos[[#This Row],[Material]]</f>
        <v>Cristal templado_Toughened glass sheet - 12 mm</v>
      </c>
      <c r="B79" s="3" t="str">
        <f t="shared" si="4"/>
        <v>EPiC</v>
      </c>
      <c r="C79" s="2" t="str">
        <f t="shared" si="4"/>
        <v>Glass</v>
      </c>
      <c r="D79" s="2" t="str">
        <f t="shared" si="4"/>
        <v>Toughened glass</v>
      </c>
      <c r="E79" s="2" t="s">
        <v>493</v>
      </c>
      <c r="F79" s="2" t="s">
        <v>10</v>
      </c>
      <c r="G79" s="6">
        <v>929</v>
      </c>
      <c r="H79" s="6">
        <v>942</v>
      </c>
      <c r="I79" s="6">
        <v>68.3</v>
      </c>
      <c r="J79" s="2" t="s">
        <v>138</v>
      </c>
      <c r="K79" s="16" t="s">
        <v>421</v>
      </c>
      <c r="L79" s="16" t="s">
        <v>422</v>
      </c>
      <c r="M79" s="16"/>
      <c r="N79" s="16"/>
      <c r="O79" s="16"/>
      <c r="P79" s="16"/>
      <c r="Q79" s="16"/>
      <c r="R79" s="16"/>
      <c r="S79" s="16"/>
      <c r="T79" s="16"/>
      <c r="U79" s="16"/>
      <c r="V79" s="11"/>
      <c r="AF79" s="19">
        <f>--ISNUMBER(IFERROR(SEARCH($AH$2,BaseDatos[[#This Row],[Material]],1),""))</f>
        <v>1</v>
      </c>
      <c r="AG79" s="8">
        <f>IF(AF79=1,COUNTIF($AF$6:AF79,1),"")</f>
        <v>74</v>
      </c>
      <c r="AH79" s="9" t="str">
        <f>IFERROR(INDEX(BaseDatos[Material],MATCH(ROWS($AG$6:AG79),BaseDatos[Aux2],0)),"")</f>
        <v>Cristal templado_Toughened glass sheet - 12 mm</v>
      </c>
    </row>
    <row r="80" spans="1:34" x14ac:dyDescent="0.35">
      <c r="A80" s="2" t="str">
        <f>BaseDatos[[#This Row],[Material]]</f>
        <v>Aislante celulosa_Cellulose insulation</v>
      </c>
      <c r="B80" s="3" t="str">
        <f t="shared" si="4"/>
        <v>EPiC</v>
      </c>
      <c r="C80" s="2" t="s">
        <v>12</v>
      </c>
      <c r="D80" s="2" t="s">
        <v>46</v>
      </c>
      <c r="E80" s="2" t="s">
        <v>494</v>
      </c>
      <c r="F80" s="2" t="s">
        <v>8</v>
      </c>
      <c r="G80" s="6">
        <v>12.1</v>
      </c>
      <c r="H80" s="6">
        <v>20.5</v>
      </c>
      <c r="I80" s="6">
        <v>0.79</v>
      </c>
      <c r="J80" s="2" t="s">
        <v>139</v>
      </c>
      <c r="K80" s="16" t="s">
        <v>421</v>
      </c>
      <c r="L80" s="16" t="s">
        <v>422</v>
      </c>
      <c r="M80" s="16"/>
      <c r="N80" s="16"/>
      <c r="O80" s="16"/>
      <c r="P80" s="16"/>
      <c r="Q80" s="16"/>
      <c r="R80" s="16"/>
      <c r="S80" s="16"/>
      <c r="T80" s="16"/>
      <c r="U80" s="16"/>
      <c r="V80" s="11"/>
      <c r="AF80" s="19">
        <f>--ISNUMBER(IFERROR(SEARCH($AH$2,BaseDatos[[#This Row],[Material]],1),""))</f>
        <v>1</v>
      </c>
      <c r="AG80" s="8">
        <f>IF(AF80=1,COUNTIF($AF$6:AF80,1),"")</f>
        <v>75</v>
      </c>
      <c r="AH80" s="9" t="str">
        <f>IFERROR(INDEX(BaseDatos[Material],MATCH(ROWS($AG$6:AG80),BaseDatos[Aux2],0)),"")</f>
        <v>Aislante celulosa_Cellulose insulation</v>
      </c>
    </row>
    <row r="81" spans="1:34" x14ac:dyDescent="0.35">
      <c r="A81" s="2" t="str">
        <f>BaseDatos[[#This Row],[Material]]</f>
        <v>Aislante celulosa_Cellulose insulation - 80 mm (R2)</v>
      </c>
      <c r="B81" s="3" t="str">
        <f t="shared" si="4"/>
        <v>EPiC</v>
      </c>
      <c r="C81" s="2" t="str">
        <f t="shared" si="4"/>
        <v>Insulation</v>
      </c>
      <c r="D81" s="2" t="str">
        <f t="shared" si="4"/>
        <v>Cellulose</v>
      </c>
      <c r="E81" s="2" t="s">
        <v>495</v>
      </c>
      <c r="F81" s="2" t="s">
        <v>10</v>
      </c>
      <c r="G81" s="6">
        <v>48.3</v>
      </c>
      <c r="H81" s="6">
        <v>82.1</v>
      </c>
      <c r="I81" s="6">
        <v>3.1</v>
      </c>
      <c r="J81" s="2" t="s">
        <v>139</v>
      </c>
      <c r="K81" s="16" t="s">
        <v>421</v>
      </c>
      <c r="L81" s="16" t="s">
        <v>422</v>
      </c>
      <c r="M81" s="16"/>
      <c r="N81" s="16"/>
      <c r="O81" s="16"/>
      <c r="P81" s="16"/>
      <c r="Q81" s="16"/>
      <c r="R81" s="16"/>
      <c r="S81" s="16"/>
      <c r="T81" s="16"/>
      <c r="U81" s="16"/>
      <c r="V81" s="11"/>
      <c r="AF81" s="19">
        <f>--ISNUMBER(IFERROR(SEARCH($AH$2,BaseDatos[[#This Row],[Material]],1),""))</f>
        <v>1</v>
      </c>
      <c r="AG81" s="8">
        <f>IF(AF81=1,COUNTIF($AF$6:AF81,1),"")</f>
        <v>76</v>
      </c>
      <c r="AH81" s="9" t="str">
        <f>IFERROR(INDEX(BaseDatos[Material],MATCH(ROWS($AG$6:AG81),BaseDatos[Aux2],0)),"")</f>
        <v>Aislante celulosa_Cellulose insulation - 80 mm (R2)</v>
      </c>
    </row>
    <row r="82" spans="1:34" x14ac:dyDescent="0.35">
      <c r="A82" s="2" t="str">
        <f>BaseDatos[[#This Row],[Material]]</f>
        <v>Aislante celulosa_Cellulose insulation - 100 mm (R2.5)</v>
      </c>
      <c r="B82" s="3" t="str">
        <f t="shared" si="4"/>
        <v>EPiC</v>
      </c>
      <c r="C82" s="2" t="str">
        <f t="shared" si="4"/>
        <v>Insulation</v>
      </c>
      <c r="D82" s="2" t="str">
        <f t="shared" si="4"/>
        <v>Cellulose</v>
      </c>
      <c r="E82" s="2" t="s">
        <v>496</v>
      </c>
      <c r="F82" s="2" t="s">
        <v>10</v>
      </c>
      <c r="G82" s="6">
        <v>60.3</v>
      </c>
      <c r="H82" s="6">
        <v>103</v>
      </c>
      <c r="I82" s="6">
        <v>3.9</v>
      </c>
      <c r="J82" s="2" t="s">
        <v>139</v>
      </c>
      <c r="K82" s="16" t="s">
        <v>421</v>
      </c>
      <c r="L82" s="16" t="s">
        <v>422</v>
      </c>
      <c r="M82" s="16"/>
      <c r="N82" s="16"/>
      <c r="O82" s="16"/>
      <c r="P82" s="16"/>
      <c r="Q82" s="16"/>
      <c r="R82" s="16"/>
      <c r="S82" s="16"/>
      <c r="T82" s="16"/>
      <c r="U82" s="16"/>
      <c r="V82" s="11"/>
      <c r="AF82" s="19">
        <f>--ISNUMBER(IFERROR(SEARCH($AH$2,BaseDatos[[#This Row],[Material]],1),""))</f>
        <v>1</v>
      </c>
      <c r="AG82" s="8">
        <f>IF(AF82=1,COUNTIF($AF$6:AF82,1),"")</f>
        <v>77</v>
      </c>
      <c r="AH82" s="9" t="str">
        <f>IFERROR(INDEX(BaseDatos[Material],MATCH(ROWS($AG$6:AG82),BaseDatos[Aux2],0)),"")</f>
        <v>Aislante celulosa_Cellulose insulation - 100 mm (R2.5)</v>
      </c>
    </row>
    <row r="83" spans="1:34" x14ac:dyDescent="0.35">
      <c r="A83" s="2" t="str">
        <f>BaseDatos[[#This Row],[Material]]</f>
        <v>Aislante aluminio_Aluminium foil insulation</v>
      </c>
      <c r="B83" s="3" t="str">
        <f t="shared" si="4"/>
        <v>EPiC</v>
      </c>
      <c r="C83" s="2" t="str">
        <f t="shared" si="4"/>
        <v>Insulation</v>
      </c>
      <c r="D83" s="2" t="s">
        <v>47</v>
      </c>
      <c r="E83" s="2" t="s">
        <v>497</v>
      </c>
      <c r="F83" s="2" t="s">
        <v>10</v>
      </c>
      <c r="G83" s="6">
        <v>25.7</v>
      </c>
      <c r="H83" s="6">
        <v>33.799999999999997</v>
      </c>
      <c r="I83" s="6">
        <v>1.9</v>
      </c>
      <c r="J83" s="2" t="s">
        <v>140</v>
      </c>
      <c r="K83" s="16" t="s">
        <v>421</v>
      </c>
      <c r="L83" s="16" t="s">
        <v>422</v>
      </c>
      <c r="M83" s="16"/>
      <c r="N83" s="16"/>
      <c r="O83" s="16"/>
      <c r="P83" s="16"/>
      <c r="Q83" s="16"/>
      <c r="R83" s="16"/>
      <c r="S83" s="16"/>
      <c r="T83" s="16"/>
      <c r="U83" s="16"/>
      <c r="V83" s="11"/>
      <c r="AF83" s="19">
        <f>--ISNUMBER(IFERROR(SEARCH($AH$2,BaseDatos[[#This Row],[Material]],1),""))</f>
        <v>1</v>
      </c>
      <c r="AG83" s="8">
        <f>IF(AF83=1,COUNTIF($AF$6:AF83,1),"")</f>
        <v>78</v>
      </c>
      <c r="AH83" s="9" t="str">
        <f>IFERROR(INDEX(BaseDatos[Material],MATCH(ROWS($AG$6:AG83),BaseDatos[Aux2],0)),"")</f>
        <v>Aislante aluminio_Aluminium foil insulation</v>
      </c>
    </row>
    <row r="84" spans="1:34" x14ac:dyDescent="0.35">
      <c r="A84" s="2" t="str">
        <f>BaseDatos[[#This Row],[Material]]</f>
        <v>Aislante lana vidrio_Glasswool insulation</v>
      </c>
      <c r="B84" s="3" t="str">
        <f t="shared" si="4"/>
        <v>EPiC</v>
      </c>
      <c r="C84" s="2" t="str">
        <f t="shared" si="4"/>
        <v>Insulation</v>
      </c>
      <c r="D84" s="2" t="str">
        <f t="shared" si="4"/>
        <v>Other</v>
      </c>
      <c r="E84" s="2" t="s">
        <v>498</v>
      </c>
      <c r="F84" s="2" t="s">
        <v>8</v>
      </c>
      <c r="G84" s="6">
        <v>57.5</v>
      </c>
      <c r="H84" s="6">
        <v>40.700000000000003</v>
      </c>
      <c r="I84" s="6">
        <v>4</v>
      </c>
      <c r="J84" s="2" t="s">
        <v>141</v>
      </c>
      <c r="K84" s="16" t="s">
        <v>421</v>
      </c>
      <c r="L84" s="16" t="s">
        <v>422</v>
      </c>
      <c r="M84" s="16"/>
      <c r="N84" s="16"/>
      <c r="O84" s="16"/>
      <c r="P84" s="16"/>
      <c r="Q84" s="16"/>
      <c r="R84" s="16"/>
      <c r="S84" s="16"/>
      <c r="T84" s="16"/>
      <c r="U84" s="16"/>
      <c r="V84" s="11"/>
      <c r="AF84" s="19">
        <f>--ISNUMBER(IFERROR(SEARCH($AH$2,BaseDatos[[#This Row],[Material]],1),""))</f>
        <v>1</v>
      </c>
      <c r="AG84" s="8">
        <f>IF(AF84=1,COUNTIF($AF$6:AF84,1),"")</f>
        <v>79</v>
      </c>
      <c r="AH84" s="9" t="str">
        <f>IFERROR(INDEX(BaseDatos[Material],MATCH(ROWS($AG$6:AG84),BaseDatos[Aux2],0)),"")</f>
        <v>Aislante lana vidrio_Glasswool insulation</v>
      </c>
    </row>
    <row r="85" spans="1:34" x14ac:dyDescent="0.35">
      <c r="A85" s="2" t="str">
        <f>BaseDatos[[#This Row],[Material]]</f>
        <v>Aislante lana vidrio_Glasswool insulation - 80 mm (R2)</v>
      </c>
      <c r="B85" s="3" t="str">
        <f t="shared" si="4"/>
        <v>EPiC</v>
      </c>
      <c r="C85" s="2" t="str">
        <f t="shared" si="4"/>
        <v>Insulation</v>
      </c>
      <c r="D85" s="2" t="str">
        <f t="shared" si="4"/>
        <v>Other</v>
      </c>
      <c r="E85" s="2" t="s">
        <v>499</v>
      </c>
      <c r="F85" s="2" t="s">
        <v>10</v>
      </c>
      <c r="G85" s="6">
        <v>115</v>
      </c>
      <c r="H85" s="6">
        <v>81.400000000000006</v>
      </c>
      <c r="I85" s="6">
        <v>8</v>
      </c>
      <c r="J85" s="2" t="s">
        <v>141</v>
      </c>
      <c r="K85" s="16" t="s">
        <v>421</v>
      </c>
      <c r="L85" s="16" t="s">
        <v>422</v>
      </c>
      <c r="M85" s="16"/>
      <c r="N85" s="16"/>
      <c r="O85" s="16"/>
      <c r="P85" s="16"/>
      <c r="Q85" s="16"/>
      <c r="R85" s="16"/>
      <c r="S85" s="16"/>
      <c r="T85" s="16"/>
      <c r="U85" s="16"/>
      <c r="V85" s="11"/>
      <c r="AF85" s="19">
        <f>--ISNUMBER(IFERROR(SEARCH($AH$2,BaseDatos[[#This Row],[Material]],1),""))</f>
        <v>1</v>
      </c>
      <c r="AG85" s="8">
        <f>IF(AF85=1,COUNTIF($AF$6:AF85,1),"")</f>
        <v>80</v>
      </c>
      <c r="AH85" s="9" t="str">
        <f>IFERROR(INDEX(BaseDatos[Material],MATCH(ROWS($AG$6:AG85),BaseDatos[Aux2],0)),"")</f>
        <v>Aislante lana vidrio_Glasswool insulation - 80 mm (R2)</v>
      </c>
    </row>
    <row r="86" spans="1:34" x14ac:dyDescent="0.35">
      <c r="A86" s="2" t="str">
        <f>BaseDatos[[#This Row],[Material]]</f>
        <v>Aislante lana vidrio_Glasswool insulation - 100 mm (R2.5)</v>
      </c>
      <c r="B86" s="3" t="str">
        <f t="shared" si="4"/>
        <v>EPiC</v>
      </c>
      <c r="C86" s="2" t="str">
        <f t="shared" si="4"/>
        <v>Insulation</v>
      </c>
      <c r="D86" s="2" t="str">
        <f t="shared" si="4"/>
        <v>Other</v>
      </c>
      <c r="E86" s="2" t="s">
        <v>500</v>
      </c>
      <c r="F86" s="2" t="s">
        <v>10</v>
      </c>
      <c r="G86" s="6">
        <v>144</v>
      </c>
      <c r="H86" s="6">
        <v>102</v>
      </c>
      <c r="I86" s="6">
        <v>10.1</v>
      </c>
      <c r="J86" s="2" t="s">
        <v>141</v>
      </c>
      <c r="K86" s="16" t="s">
        <v>421</v>
      </c>
      <c r="L86" s="16" t="s">
        <v>422</v>
      </c>
      <c r="M86" s="16"/>
      <c r="N86" s="16"/>
      <c r="O86" s="16"/>
      <c r="P86" s="16"/>
      <c r="Q86" s="16"/>
      <c r="R86" s="16"/>
      <c r="S86" s="16"/>
      <c r="T86" s="16"/>
      <c r="U86" s="16"/>
      <c r="V86" s="11"/>
      <c r="AF86" s="19">
        <f>--ISNUMBER(IFERROR(SEARCH($AH$2,BaseDatos[[#This Row],[Material]],1),""))</f>
        <v>1</v>
      </c>
      <c r="AG86" s="8">
        <f>IF(AF86=1,COUNTIF($AF$6:AF86,1),"")</f>
        <v>81</v>
      </c>
      <c r="AH86" s="9" t="str">
        <f>IFERROR(INDEX(BaseDatos[Material],MATCH(ROWS($AG$6:AG86),BaseDatos[Aux2],0)),"")</f>
        <v>Aislante lana vidrio_Glasswool insulation - 100 mm (R2.5)</v>
      </c>
    </row>
    <row r="87" spans="1:34" x14ac:dyDescent="0.35">
      <c r="A87" s="2" t="str">
        <f>BaseDatos[[#This Row],[Material]]</f>
        <v>Aislante lana vidrio_Rockwool insulation</v>
      </c>
      <c r="B87" s="3" t="str">
        <f t="shared" ref="B87:D102" si="5">B86</f>
        <v>EPiC</v>
      </c>
      <c r="C87" s="2" t="str">
        <f t="shared" si="5"/>
        <v>Insulation</v>
      </c>
      <c r="D87" s="2" t="str">
        <f t="shared" si="5"/>
        <v>Other</v>
      </c>
      <c r="E87" s="2" t="s">
        <v>501</v>
      </c>
      <c r="F87" s="2" t="s">
        <v>8</v>
      </c>
      <c r="G87" s="6">
        <v>57.1</v>
      </c>
      <c r="H87" s="6">
        <v>62.2</v>
      </c>
      <c r="I87" s="6">
        <v>3.8</v>
      </c>
      <c r="J87" s="2" t="s">
        <v>142</v>
      </c>
      <c r="K87" s="16" t="s">
        <v>421</v>
      </c>
      <c r="L87" s="16" t="s">
        <v>422</v>
      </c>
      <c r="M87" s="16"/>
      <c r="N87" s="16"/>
      <c r="O87" s="16"/>
      <c r="P87" s="16"/>
      <c r="Q87" s="16"/>
      <c r="R87" s="16"/>
      <c r="S87" s="16"/>
      <c r="T87" s="16"/>
      <c r="U87" s="16"/>
      <c r="V87" s="11"/>
      <c r="AF87" s="19">
        <f>--ISNUMBER(IFERROR(SEARCH($AH$2,BaseDatos[[#This Row],[Material]],1),""))</f>
        <v>1</v>
      </c>
      <c r="AG87" s="8">
        <f>IF(AF87=1,COUNTIF($AF$6:AF87,1),"")</f>
        <v>82</v>
      </c>
      <c r="AH87" s="9" t="str">
        <f>IFERROR(INDEX(BaseDatos[Material],MATCH(ROWS($AG$6:AG87),BaseDatos[Aux2],0)),"")</f>
        <v>Aislante lana vidrio_Rockwool insulation</v>
      </c>
    </row>
    <row r="88" spans="1:34" x14ac:dyDescent="0.35">
      <c r="A88" s="2" t="str">
        <f>BaseDatos[[#This Row],[Material]]</f>
        <v>Aislante lana vidrio_Rockwool insulation - 80 mm (R2)</v>
      </c>
      <c r="B88" s="3" t="str">
        <f t="shared" si="5"/>
        <v>EPiC</v>
      </c>
      <c r="C88" s="2" t="str">
        <f t="shared" si="5"/>
        <v>Insulation</v>
      </c>
      <c r="D88" s="2" t="str">
        <f t="shared" si="5"/>
        <v>Other</v>
      </c>
      <c r="E88" s="2" t="s">
        <v>502</v>
      </c>
      <c r="F88" s="2" t="s">
        <v>10</v>
      </c>
      <c r="G88" s="6">
        <v>320</v>
      </c>
      <c r="H88" s="6">
        <v>348</v>
      </c>
      <c r="I88" s="6">
        <v>21.1</v>
      </c>
      <c r="J88" s="2" t="s">
        <v>142</v>
      </c>
      <c r="K88" s="16" t="s">
        <v>421</v>
      </c>
      <c r="L88" s="16" t="s">
        <v>422</v>
      </c>
      <c r="M88" s="16"/>
      <c r="N88" s="16"/>
      <c r="O88" s="16"/>
      <c r="P88" s="16"/>
      <c r="Q88" s="16"/>
      <c r="R88" s="16"/>
      <c r="S88" s="16"/>
      <c r="T88" s="16"/>
      <c r="U88" s="16"/>
      <c r="V88" s="11"/>
      <c r="AF88" s="19">
        <f>--ISNUMBER(IFERROR(SEARCH($AH$2,BaseDatos[[#This Row],[Material]],1),""))</f>
        <v>1</v>
      </c>
      <c r="AG88" s="8">
        <f>IF(AF88=1,COUNTIF($AF$6:AF88,1),"")</f>
        <v>83</v>
      </c>
      <c r="AH88" s="9" t="str">
        <f>IFERROR(INDEX(BaseDatos[Material],MATCH(ROWS($AG$6:AG88),BaseDatos[Aux2],0)),"")</f>
        <v>Aislante lana vidrio_Rockwool insulation - 80 mm (R2)</v>
      </c>
    </row>
    <row r="89" spans="1:34" x14ac:dyDescent="0.35">
      <c r="A89" s="2" t="str">
        <f>BaseDatos[[#This Row],[Material]]</f>
        <v>Aislante lana vidrio_Rockwool insulation - 100 mm (R2.5)</v>
      </c>
      <c r="B89" s="3" t="str">
        <f t="shared" si="5"/>
        <v>EPiC</v>
      </c>
      <c r="C89" s="2" t="str">
        <f t="shared" si="5"/>
        <v>Insulation</v>
      </c>
      <c r="D89" s="2" t="str">
        <f t="shared" si="5"/>
        <v>Other</v>
      </c>
      <c r="E89" s="2" t="s">
        <v>503</v>
      </c>
      <c r="F89" s="2" t="s">
        <v>10</v>
      </c>
      <c r="G89" s="6">
        <v>400</v>
      </c>
      <c r="H89" s="6">
        <v>435</v>
      </c>
      <c r="I89" s="6">
        <v>26.4</v>
      </c>
      <c r="J89" s="2" t="s">
        <v>142</v>
      </c>
      <c r="K89" s="16" t="s">
        <v>421</v>
      </c>
      <c r="L89" s="16" t="s">
        <v>422</v>
      </c>
      <c r="M89" s="16"/>
      <c r="N89" s="16"/>
      <c r="O89" s="16"/>
      <c r="P89" s="16"/>
      <c r="Q89" s="16"/>
      <c r="R89" s="16"/>
      <c r="S89" s="16"/>
      <c r="T89" s="16"/>
      <c r="U89" s="16"/>
      <c r="V89" s="11"/>
      <c r="AF89" s="19">
        <f>--ISNUMBER(IFERROR(SEARCH($AH$2,BaseDatos[[#This Row],[Material]],1),""))</f>
        <v>1</v>
      </c>
      <c r="AG89" s="8">
        <f>IF(AF89=1,COUNTIF($AF$6:AF89,1),"")</f>
        <v>84</v>
      </c>
      <c r="AH89" s="9" t="str">
        <f>IFERROR(INDEX(BaseDatos[Material],MATCH(ROWS($AG$6:AG89),BaseDatos[Aux2],0)),"")</f>
        <v>Aislante lana vidrio_Rockwool insulation - 100 mm (R2.5)</v>
      </c>
    </row>
    <row r="90" spans="1:34" x14ac:dyDescent="0.35">
      <c r="A90" s="2" t="str">
        <f>BaseDatos[[#This Row],[Material]]</f>
        <v>Aislante poliestireno_EPS/XPS insulation - 72 mm (R2)</v>
      </c>
      <c r="B90" s="3" t="str">
        <f t="shared" si="5"/>
        <v>EPiC</v>
      </c>
      <c r="C90" s="2" t="str">
        <f t="shared" si="5"/>
        <v>Insulation</v>
      </c>
      <c r="D90" s="2" t="s">
        <v>48</v>
      </c>
      <c r="E90" s="2" t="s">
        <v>504</v>
      </c>
      <c r="F90" s="2" t="s">
        <v>10</v>
      </c>
      <c r="G90" s="6">
        <v>251</v>
      </c>
      <c r="H90" s="6" t="s">
        <v>143</v>
      </c>
      <c r="I90" s="6">
        <v>12.9</v>
      </c>
      <c r="J90" s="2" t="s">
        <v>144</v>
      </c>
      <c r="K90" s="16" t="s">
        <v>421</v>
      </c>
      <c r="L90" s="16" t="s">
        <v>422</v>
      </c>
      <c r="M90" s="16"/>
      <c r="N90" s="16"/>
      <c r="O90" s="16"/>
      <c r="P90" s="16"/>
      <c r="Q90" s="16"/>
      <c r="R90" s="16"/>
      <c r="S90" s="16"/>
      <c r="T90" s="16"/>
      <c r="U90" s="16"/>
      <c r="V90" s="11"/>
      <c r="AF90" s="19">
        <f>--ISNUMBER(IFERROR(SEARCH($AH$2,BaseDatos[[#This Row],[Material]],1),""))</f>
        <v>1</v>
      </c>
      <c r="AG90" s="8">
        <f>IF(AF90=1,COUNTIF($AF$6:AF90,1),"")</f>
        <v>85</v>
      </c>
      <c r="AH90" s="9" t="str">
        <f>IFERROR(INDEX(BaseDatos[Material],MATCH(ROWS($AG$6:AG90),BaseDatos[Aux2],0)),"")</f>
        <v>Aislante poliestireno_EPS/XPS insulation - 72 mm (R2)</v>
      </c>
    </row>
    <row r="91" spans="1:34" x14ac:dyDescent="0.35">
      <c r="A91" s="2" t="str">
        <f>BaseDatos[[#This Row],[Material]]</f>
        <v>Aislante poliestireno_EPS/XPS insulation - 90 mm (R2.5)</v>
      </c>
      <c r="B91" s="3" t="str">
        <f t="shared" si="5"/>
        <v>EPiC</v>
      </c>
      <c r="C91" s="2" t="str">
        <f t="shared" si="5"/>
        <v>Insulation</v>
      </c>
      <c r="D91" s="2" t="str">
        <f t="shared" si="5"/>
        <v>Polystyrene</v>
      </c>
      <c r="E91" s="2" t="s">
        <v>505</v>
      </c>
      <c r="F91" s="2" t="s">
        <v>10</v>
      </c>
      <c r="G91" s="6">
        <v>314</v>
      </c>
      <c r="H91" s="6" t="s">
        <v>145</v>
      </c>
      <c r="I91" s="6">
        <v>16.2</v>
      </c>
      <c r="J91" s="2" t="s">
        <v>144</v>
      </c>
      <c r="K91" s="16" t="s">
        <v>421</v>
      </c>
      <c r="L91" s="16" t="s">
        <v>422</v>
      </c>
      <c r="M91" s="16"/>
      <c r="N91" s="16"/>
      <c r="O91" s="16"/>
      <c r="P91" s="16"/>
      <c r="Q91" s="16"/>
      <c r="R91" s="16"/>
      <c r="S91" s="16"/>
      <c r="T91" s="16"/>
      <c r="U91" s="16"/>
      <c r="V91" s="11"/>
      <c r="AF91" s="19">
        <f>--ISNUMBER(IFERROR(SEARCH($AH$2,BaseDatos[[#This Row],[Material]],1),""))</f>
        <v>1</v>
      </c>
      <c r="AG91" s="8">
        <f>IF(AF91=1,COUNTIF($AF$6:AF91,1),"")</f>
        <v>86</v>
      </c>
      <c r="AH91" s="9" t="str">
        <f>IFERROR(INDEX(BaseDatos[Material],MATCH(ROWS($AG$6:AG91),BaseDatos[Aux2],0)),"")</f>
        <v>Aislante poliestireno_EPS/XPS insulation - 90 mm (R2.5)</v>
      </c>
    </row>
    <row r="92" spans="1:34" x14ac:dyDescent="0.35">
      <c r="A92" s="2" t="str">
        <f>BaseDatos[[#This Row],[Material]]</f>
        <v>Aislante poliestireno_Polystyrene (EPS/XPS) insulation</v>
      </c>
      <c r="B92" s="3" t="str">
        <f t="shared" si="5"/>
        <v>EPiC</v>
      </c>
      <c r="C92" s="2" t="str">
        <f t="shared" si="5"/>
        <v>Insulation</v>
      </c>
      <c r="D92" s="2" t="str">
        <f t="shared" si="5"/>
        <v>Polystyrene</v>
      </c>
      <c r="E92" s="2" t="s">
        <v>506</v>
      </c>
      <c r="F92" s="2" t="s">
        <v>8</v>
      </c>
      <c r="G92" s="6">
        <v>155</v>
      </c>
      <c r="H92" s="6">
        <v>841</v>
      </c>
      <c r="I92" s="6">
        <v>8</v>
      </c>
      <c r="J92" s="2" t="s">
        <v>144</v>
      </c>
      <c r="K92" s="16" t="s">
        <v>421</v>
      </c>
      <c r="L92" s="16" t="s">
        <v>422</v>
      </c>
      <c r="M92" s="16"/>
      <c r="N92" s="16"/>
      <c r="O92" s="16"/>
      <c r="P92" s="16"/>
      <c r="Q92" s="16"/>
      <c r="R92" s="16"/>
      <c r="S92" s="16"/>
      <c r="T92" s="16"/>
      <c r="U92" s="16"/>
      <c r="V92" s="11"/>
      <c r="AF92" s="19">
        <f>--ISNUMBER(IFERROR(SEARCH($AH$2,BaseDatos[[#This Row],[Material]],1),""))</f>
        <v>1</v>
      </c>
      <c r="AG92" s="8">
        <f>IF(AF92=1,COUNTIF($AF$6:AF92,1),"")</f>
        <v>87</v>
      </c>
      <c r="AH92" s="9" t="str">
        <f>IFERROR(INDEX(BaseDatos[Material],MATCH(ROWS($AG$6:AG92),BaseDatos[Aux2],0)),"")</f>
        <v>Aislante poliestireno_Polystyrene (EPS/XPS) insulation</v>
      </c>
    </row>
    <row r="93" spans="1:34" x14ac:dyDescent="0.35">
      <c r="A93" s="2" t="str">
        <f>BaseDatos[[#This Row],[Material]]</f>
        <v>Aislante poliuretano_Polyurethane (PU) rigid foam insulation</v>
      </c>
      <c r="B93" s="3" t="str">
        <f t="shared" si="5"/>
        <v>EPiC</v>
      </c>
      <c r="C93" s="2" t="str">
        <f t="shared" si="5"/>
        <v>Insulation</v>
      </c>
      <c r="D93" s="2" t="s">
        <v>49</v>
      </c>
      <c r="E93" s="2" t="s">
        <v>507</v>
      </c>
      <c r="F93" s="2" t="s">
        <v>8</v>
      </c>
      <c r="G93" s="6">
        <v>293</v>
      </c>
      <c r="H93" s="6">
        <v>690</v>
      </c>
      <c r="I93" s="6">
        <v>17.5</v>
      </c>
      <c r="J93" s="2" t="s">
        <v>146</v>
      </c>
      <c r="K93" s="16" t="s">
        <v>421</v>
      </c>
      <c r="L93" s="16" t="s">
        <v>422</v>
      </c>
      <c r="M93" s="16"/>
      <c r="N93" s="16"/>
      <c r="O93" s="16"/>
      <c r="P93" s="16"/>
      <c r="Q93" s="16"/>
      <c r="R93" s="16"/>
      <c r="S93" s="16"/>
      <c r="T93" s="16"/>
      <c r="U93" s="16"/>
      <c r="V93" s="11"/>
      <c r="AF93" s="19">
        <f>--ISNUMBER(IFERROR(SEARCH($AH$2,BaseDatos[[#This Row],[Material]],1),""))</f>
        <v>1</v>
      </c>
      <c r="AG93" s="8">
        <f>IF(AF93=1,COUNTIF($AF$6:AF93,1),"")</f>
        <v>88</v>
      </c>
      <c r="AH93" s="9" t="str">
        <f>IFERROR(INDEX(BaseDatos[Material],MATCH(ROWS($AG$6:AG93),BaseDatos[Aux2],0)),"")</f>
        <v>Aislante poliuretano_Polyurethane (PU) rigid foam insulation</v>
      </c>
    </row>
    <row r="94" spans="1:34" x14ac:dyDescent="0.35">
      <c r="A94" s="2" t="str">
        <f>BaseDatos[[#This Row],[Material]]</f>
        <v>Aislante poliuretano_PU rigid foam insulation - 44 mm (R2)</v>
      </c>
      <c r="B94" s="3" t="str">
        <f t="shared" si="5"/>
        <v>EPiC</v>
      </c>
      <c r="C94" s="2" t="str">
        <f t="shared" si="5"/>
        <v>Insulation</v>
      </c>
      <c r="D94" s="2" t="str">
        <f t="shared" si="5"/>
        <v>Polyurethane</v>
      </c>
      <c r="E94" s="2" t="s">
        <v>508</v>
      </c>
      <c r="F94" s="2" t="s">
        <v>10</v>
      </c>
      <c r="G94" s="6">
        <v>387</v>
      </c>
      <c r="H94" s="6">
        <v>911</v>
      </c>
      <c r="I94" s="6">
        <v>23.1</v>
      </c>
      <c r="J94" s="2" t="s">
        <v>146</v>
      </c>
      <c r="K94" s="16" t="s">
        <v>421</v>
      </c>
      <c r="L94" s="16" t="s">
        <v>422</v>
      </c>
      <c r="M94" s="16"/>
      <c r="N94" s="16"/>
      <c r="O94" s="16"/>
      <c r="P94" s="16"/>
      <c r="Q94" s="16"/>
      <c r="R94" s="16"/>
      <c r="S94" s="16"/>
      <c r="T94" s="16"/>
      <c r="U94" s="16"/>
      <c r="V94" s="11"/>
      <c r="AF94" s="19">
        <f>--ISNUMBER(IFERROR(SEARCH($AH$2,BaseDatos[[#This Row],[Material]],1),""))</f>
        <v>1</v>
      </c>
      <c r="AG94" s="8">
        <f>IF(AF94=1,COUNTIF($AF$6:AF94,1),"")</f>
        <v>89</v>
      </c>
      <c r="AH94" s="9" t="str">
        <f>IFERROR(INDEX(BaseDatos[Material],MATCH(ROWS($AG$6:AG94),BaseDatos[Aux2],0)),"")</f>
        <v>Aislante poliuretano_PU rigid foam insulation - 44 mm (R2)</v>
      </c>
    </row>
    <row r="95" spans="1:34" x14ac:dyDescent="0.35">
      <c r="A95" s="2" t="str">
        <f>BaseDatos[[#This Row],[Material]]</f>
        <v>Aislante poliuretano_PU rigid foam insulation - 55 mm (R2.5)</v>
      </c>
      <c r="B95" s="3" t="str">
        <f t="shared" si="5"/>
        <v>EPiC</v>
      </c>
      <c r="C95" s="2" t="str">
        <f t="shared" si="5"/>
        <v>Insulation</v>
      </c>
      <c r="D95" s="2" t="str">
        <f t="shared" si="5"/>
        <v>Polyurethane</v>
      </c>
      <c r="E95" s="2" t="s">
        <v>509</v>
      </c>
      <c r="F95" s="2" t="s">
        <v>10</v>
      </c>
      <c r="G95" s="6">
        <v>484</v>
      </c>
      <c r="H95" s="6" t="s">
        <v>147</v>
      </c>
      <c r="I95" s="6">
        <v>28.8</v>
      </c>
      <c r="J95" s="2" t="s">
        <v>146</v>
      </c>
      <c r="K95" s="16" t="s">
        <v>421</v>
      </c>
      <c r="L95" s="16" t="s">
        <v>422</v>
      </c>
      <c r="M95" s="16"/>
      <c r="N95" s="16"/>
      <c r="O95" s="16"/>
      <c r="P95" s="16"/>
      <c r="Q95" s="16"/>
      <c r="R95" s="16"/>
      <c r="S95" s="16"/>
      <c r="T95" s="16"/>
      <c r="U95" s="16"/>
      <c r="V95" s="11"/>
      <c r="AF95" s="19">
        <f>--ISNUMBER(IFERROR(SEARCH($AH$2,BaseDatos[[#This Row],[Material]],1),""))</f>
        <v>1</v>
      </c>
      <c r="AG95" s="8">
        <f>IF(AF95=1,COUNTIF($AF$6:AF95,1),"")</f>
        <v>90</v>
      </c>
      <c r="AH95" s="9" t="str">
        <f>IFERROR(INDEX(BaseDatos[Material],MATCH(ROWS($AG$6:AG95),BaseDatos[Aux2],0)),"")</f>
        <v>Aislante poliuretano_PU rigid foam insulation - 55 mm (R2.5)</v>
      </c>
    </row>
    <row r="96" spans="1:34" x14ac:dyDescent="0.35">
      <c r="A96" s="2" t="str">
        <f>BaseDatos[[#This Row],[Material]]</f>
        <v>Ángulo aluminio_Aluminium angle extruded</v>
      </c>
      <c r="B96" s="3" t="str">
        <f t="shared" si="5"/>
        <v>EPiC</v>
      </c>
      <c r="C96" s="2" t="s">
        <v>13</v>
      </c>
      <c r="D96" s="2" t="s">
        <v>50</v>
      </c>
      <c r="E96" s="2" t="s">
        <v>510</v>
      </c>
      <c r="F96" s="2" t="s">
        <v>8</v>
      </c>
      <c r="G96" s="6">
        <v>383</v>
      </c>
      <c r="H96" s="6">
        <v>244</v>
      </c>
      <c r="I96" s="6">
        <v>32.700000000000003</v>
      </c>
      <c r="J96" s="2" t="s">
        <v>148</v>
      </c>
      <c r="K96" s="16" t="s">
        <v>421</v>
      </c>
      <c r="L96" s="16" t="s">
        <v>422</v>
      </c>
      <c r="M96" s="16"/>
      <c r="N96" s="16"/>
      <c r="O96" s="16"/>
      <c r="P96" s="16"/>
      <c r="Q96" s="16"/>
      <c r="R96" s="16"/>
      <c r="S96" s="16"/>
      <c r="T96" s="16"/>
      <c r="U96" s="16"/>
      <c r="V96" s="11"/>
      <c r="AF96" s="19">
        <f>--ISNUMBER(IFERROR(SEARCH($AH$2,BaseDatos[[#This Row],[Material]],1),""))</f>
        <v>1</v>
      </c>
      <c r="AG96" s="8">
        <f>IF(AF96=1,COUNTIF($AF$6:AF96,1),"")</f>
        <v>91</v>
      </c>
      <c r="AH96" s="9" t="str">
        <f>IFERROR(INDEX(BaseDatos[Material],MATCH(ROWS($AG$6:AG96),BaseDatos[Aux2],0)),"")</f>
        <v>Ángulo aluminio_Aluminium angle extruded</v>
      </c>
    </row>
    <row r="97" spans="1:34" x14ac:dyDescent="0.35">
      <c r="A97" s="2" t="str">
        <f>BaseDatos[[#This Row],[Material]]</f>
        <v>Barra de aluminio_Aluminium bar</v>
      </c>
      <c r="B97" s="3" t="str">
        <f t="shared" si="5"/>
        <v>EPiC</v>
      </c>
      <c r="C97" s="2" t="str">
        <f t="shared" si="5"/>
        <v>Metals</v>
      </c>
      <c r="D97" s="2" t="str">
        <f t="shared" si="5"/>
        <v>Aluminium</v>
      </c>
      <c r="E97" s="2" t="s">
        <v>511</v>
      </c>
      <c r="F97" s="2" t="s">
        <v>8</v>
      </c>
      <c r="G97" s="6">
        <v>345</v>
      </c>
      <c r="H97" s="6">
        <v>219</v>
      </c>
      <c r="I97" s="6">
        <v>29.6</v>
      </c>
      <c r="J97" s="2" t="s">
        <v>149</v>
      </c>
      <c r="K97" s="16" t="s">
        <v>421</v>
      </c>
      <c r="L97" s="16" t="s">
        <v>422</v>
      </c>
      <c r="M97" s="16"/>
      <c r="N97" s="16"/>
      <c r="O97" s="16"/>
      <c r="P97" s="16"/>
      <c r="Q97" s="16"/>
      <c r="R97" s="16"/>
      <c r="S97" s="16"/>
      <c r="T97" s="16"/>
      <c r="U97" s="16"/>
      <c r="V97" s="11"/>
      <c r="AF97" s="19">
        <f>--ISNUMBER(IFERROR(SEARCH($AH$2,BaseDatos[[#This Row],[Material]],1),""))</f>
        <v>1</v>
      </c>
      <c r="AG97" s="8">
        <f>IF(AF97=1,COUNTIF($AF$6:AF97,1),"")</f>
        <v>92</v>
      </c>
      <c r="AH97" s="9" t="str">
        <f>IFERROR(INDEX(BaseDatos[Material],MATCH(ROWS($AG$6:AG97),BaseDatos[Aux2],0)),"")</f>
        <v>Barra de aluminio_Aluminium bar</v>
      </c>
    </row>
    <row r="98" spans="1:34" x14ac:dyDescent="0.35">
      <c r="A98" s="2" t="str">
        <f>BaseDatos[[#This Row],[Material]]</f>
        <v>Barra de aluminio_Aluminium bar flat - 12 mm × 3mm</v>
      </c>
      <c r="B98" s="3" t="str">
        <f t="shared" si="5"/>
        <v>EPiC</v>
      </c>
      <c r="C98" s="2" t="str">
        <f t="shared" si="5"/>
        <v>Metals</v>
      </c>
      <c r="D98" s="2" t="str">
        <f t="shared" si="5"/>
        <v>Aluminium</v>
      </c>
      <c r="E98" s="2" t="s">
        <v>512</v>
      </c>
      <c r="F98" s="2" t="s">
        <v>14</v>
      </c>
      <c r="G98" s="6">
        <v>33.700000000000003</v>
      </c>
      <c r="H98" s="6">
        <v>21.3</v>
      </c>
      <c r="I98" s="6">
        <v>2.9</v>
      </c>
      <c r="J98" s="2" t="s">
        <v>149</v>
      </c>
      <c r="K98" s="16" t="s">
        <v>421</v>
      </c>
      <c r="L98" s="16" t="s">
        <v>422</v>
      </c>
      <c r="M98" s="16"/>
      <c r="N98" s="16"/>
      <c r="O98" s="16"/>
      <c r="P98" s="16"/>
      <c r="Q98" s="16"/>
      <c r="R98" s="16"/>
      <c r="S98" s="16"/>
      <c r="T98" s="16"/>
      <c r="U98" s="16"/>
      <c r="V98" s="11"/>
      <c r="AF98" s="19">
        <f>--ISNUMBER(IFERROR(SEARCH($AH$2,BaseDatos[[#This Row],[Material]],1),""))</f>
        <v>1</v>
      </c>
      <c r="AG98" s="8">
        <f>IF(AF98=1,COUNTIF($AF$6:AF98,1),"")</f>
        <v>93</v>
      </c>
      <c r="AH98" s="9" t="str">
        <f>IFERROR(INDEX(BaseDatos[Material],MATCH(ROWS($AG$6:AG98),BaseDatos[Aux2],0)),"")</f>
        <v>Barra de aluminio_Aluminium bar flat - 12 mm × 3mm</v>
      </c>
    </row>
    <row r="99" spans="1:34" x14ac:dyDescent="0.35">
      <c r="A99" s="2" t="str">
        <f>BaseDatos[[#This Row],[Material]]</f>
        <v>Barra de aluminio_Aluminium bar flat - 40 mm × 3mm</v>
      </c>
      <c r="B99" s="3" t="str">
        <f t="shared" si="5"/>
        <v>EPiC</v>
      </c>
      <c r="C99" s="2" t="str">
        <f t="shared" si="5"/>
        <v>Metals</v>
      </c>
      <c r="D99" s="2" t="str">
        <f t="shared" si="5"/>
        <v>Aluminium</v>
      </c>
      <c r="E99" s="2" t="s">
        <v>513</v>
      </c>
      <c r="F99" s="2" t="s">
        <v>14</v>
      </c>
      <c r="G99" s="6">
        <v>112</v>
      </c>
      <c r="H99" s="6">
        <v>71.2</v>
      </c>
      <c r="I99" s="6">
        <v>9.6</v>
      </c>
      <c r="J99" s="2" t="s">
        <v>149</v>
      </c>
      <c r="K99" s="16" t="s">
        <v>421</v>
      </c>
      <c r="L99" s="16" t="s">
        <v>422</v>
      </c>
      <c r="M99" s="16"/>
      <c r="N99" s="16"/>
      <c r="O99" s="16"/>
      <c r="P99" s="16"/>
      <c r="Q99" s="16"/>
      <c r="R99" s="16"/>
      <c r="S99" s="16"/>
      <c r="T99" s="16"/>
      <c r="U99" s="16"/>
      <c r="V99" s="11"/>
      <c r="AF99" s="19">
        <f>--ISNUMBER(IFERROR(SEARCH($AH$2,BaseDatos[[#This Row],[Material]],1),""))</f>
        <v>1</v>
      </c>
      <c r="AG99" s="8">
        <f>IF(AF99=1,COUNTIF($AF$6:AF99,1),"")</f>
        <v>94</v>
      </c>
      <c r="AH99" s="9" t="str">
        <f>IFERROR(INDEX(BaseDatos[Material],MATCH(ROWS($AG$6:AG99),BaseDatos[Aux2],0)),"")</f>
        <v>Barra de aluminio_Aluminium bar flat - 40 mm × 3mm</v>
      </c>
    </row>
    <row r="100" spans="1:34" x14ac:dyDescent="0.35">
      <c r="A100" s="2" t="str">
        <f>BaseDatos[[#This Row],[Material]]</f>
        <v>Barra de aluminio_Aluminium bar flat - 100 mm × 6mm</v>
      </c>
      <c r="B100" s="3" t="str">
        <f t="shared" si="5"/>
        <v>EPiC</v>
      </c>
      <c r="C100" s="2" t="str">
        <f t="shared" si="5"/>
        <v>Metals</v>
      </c>
      <c r="D100" s="2" t="str">
        <f t="shared" si="5"/>
        <v>Aluminium</v>
      </c>
      <c r="E100" s="2" t="s">
        <v>514</v>
      </c>
      <c r="F100" s="2" t="s">
        <v>14</v>
      </c>
      <c r="G100" s="6">
        <v>562</v>
      </c>
      <c r="H100" s="6">
        <v>356</v>
      </c>
      <c r="I100" s="6">
        <v>48.2</v>
      </c>
      <c r="J100" s="2" t="s">
        <v>149</v>
      </c>
      <c r="K100" s="16" t="s">
        <v>421</v>
      </c>
      <c r="L100" s="16" t="s">
        <v>422</v>
      </c>
      <c r="M100" s="16"/>
      <c r="N100" s="16"/>
      <c r="O100" s="16"/>
      <c r="P100" s="16"/>
      <c r="Q100" s="16"/>
      <c r="R100" s="16"/>
      <c r="S100" s="16"/>
      <c r="T100" s="16"/>
      <c r="U100" s="16"/>
      <c r="V100" s="11"/>
      <c r="AF100" s="19">
        <f>--ISNUMBER(IFERROR(SEARCH($AH$2,BaseDatos[[#This Row],[Material]],1),""))</f>
        <v>1</v>
      </c>
      <c r="AG100" s="8">
        <f>IF(AF100=1,COUNTIF($AF$6:AF100,1),"")</f>
        <v>95</v>
      </c>
      <c r="AH100" s="9" t="str">
        <f>IFERROR(INDEX(BaseDatos[Material],MATCH(ROWS($AG$6:AG100),BaseDatos[Aux2],0)),"")</f>
        <v>Barra de aluminio_Aluminium bar flat - 100 mm × 6mm</v>
      </c>
    </row>
    <row r="101" spans="1:34" x14ac:dyDescent="0.35">
      <c r="A101" s="2" t="str">
        <f>BaseDatos[[#This Row],[Material]]</f>
        <v>Barra de aluminio_Aluminium bar round - 16 mm dia.</v>
      </c>
      <c r="B101" s="3" t="str">
        <f t="shared" si="5"/>
        <v>EPiC</v>
      </c>
      <c r="C101" s="2" t="str">
        <f t="shared" si="5"/>
        <v>Metals</v>
      </c>
      <c r="D101" s="2" t="str">
        <f t="shared" si="5"/>
        <v>Aluminium</v>
      </c>
      <c r="E101" s="2" t="s">
        <v>515</v>
      </c>
      <c r="F101" s="2" t="s">
        <v>14</v>
      </c>
      <c r="G101" s="6">
        <v>188</v>
      </c>
      <c r="H101" s="6">
        <v>119</v>
      </c>
      <c r="I101" s="6">
        <v>16.2</v>
      </c>
      <c r="J101" s="2" t="s">
        <v>149</v>
      </c>
      <c r="K101" s="16" t="s">
        <v>421</v>
      </c>
      <c r="L101" s="16" t="s">
        <v>422</v>
      </c>
      <c r="M101" s="16"/>
      <c r="N101" s="16"/>
      <c r="O101" s="16"/>
      <c r="P101" s="16"/>
      <c r="Q101" s="16"/>
      <c r="R101" s="16"/>
      <c r="S101" s="16"/>
      <c r="T101" s="16"/>
      <c r="U101" s="16"/>
      <c r="V101" s="11"/>
      <c r="AF101" s="19">
        <f>--ISNUMBER(IFERROR(SEARCH($AH$2,BaseDatos[[#This Row],[Material]],1),""))</f>
        <v>1</v>
      </c>
      <c r="AG101" s="8">
        <f>IF(AF101=1,COUNTIF($AF$6:AF101,1),"")</f>
        <v>96</v>
      </c>
      <c r="AH101" s="9" t="str">
        <f>IFERROR(INDEX(BaseDatos[Material],MATCH(ROWS($AG$6:AG101),BaseDatos[Aux2],0)),"")</f>
        <v>Barra de aluminio_Aluminium bar round - 16 mm dia.</v>
      </c>
    </row>
    <row r="102" spans="1:34" x14ac:dyDescent="0.35">
      <c r="A102" s="2" t="str">
        <f>BaseDatos[[#This Row],[Material]]</f>
        <v>Barra de aluminio_Aluminium bar round - 50 mm dia.</v>
      </c>
      <c r="B102" s="3" t="str">
        <f t="shared" si="5"/>
        <v>EPiC</v>
      </c>
      <c r="C102" s="2" t="str">
        <f t="shared" si="5"/>
        <v>Metals</v>
      </c>
      <c r="D102" s="2" t="str">
        <f t="shared" si="5"/>
        <v>Aluminium</v>
      </c>
      <c r="E102" s="2" t="s">
        <v>516</v>
      </c>
      <c r="F102" s="2" t="s">
        <v>14</v>
      </c>
      <c r="G102" s="6" t="s">
        <v>150</v>
      </c>
      <c r="H102" s="6" t="s">
        <v>151</v>
      </c>
      <c r="I102" s="6">
        <v>158</v>
      </c>
      <c r="J102" s="2" t="s">
        <v>149</v>
      </c>
      <c r="K102" s="16" t="s">
        <v>421</v>
      </c>
      <c r="L102" s="16" t="s">
        <v>422</v>
      </c>
      <c r="M102" s="16"/>
      <c r="N102" s="16"/>
      <c r="O102" s="16"/>
      <c r="P102" s="16"/>
      <c r="Q102" s="16"/>
      <c r="R102" s="16"/>
      <c r="S102" s="16"/>
      <c r="T102" s="16"/>
      <c r="U102" s="16"/>
      <c r="V102" s="11"/>
      <c r="AF102" s="19">
        <f>--ISNUMBER(IFERROR(SEARCH($AH$2,BaseDatos[[#This Row],[Material]],1),""))</f>
        <v>1</v>
      </c>
      <c r="AG102" s="8">
        <f>IF(AF102=1,COUNTIF($AF$6:AF102,1),"")</f>
        <v>97</v>
      </c>
      <c r="AH102" s="9" t="str">
        <f>IFERROR(INDEX(BaseDatos[Material],MATCH(ROWS($AG$6:AG102),BaseDatos[Aux2],0)),"")</f>
        <v>Barra de aluminio_Aluminium bar round - 50 mm dia.</v>
      </c>
    </row>
    <row r="103" spans="1:34" x14ac:dyDescent="0.35">
      <c r="A103" s="2" t="str">
        <f>BaseDatos[[#This Row],[Material]]</f>
        <v>Barra de aluminio_Aluminium bar round - 150 mm dia.</v>
      </c>
      <c r="B103" s="3" t="str">
        <f t="shared" ref="B103:D118" si="6">B102</f>
        <v>EPiC</v>
      </c>
      <c r="C103" s="2" t="str">
        <f t="shared" si="6"/>
        <v>Metals</v>
      </c>
      <c r="D103" s="2" t="str">
        <f t="shared" si="6"/>
        <v>Aluminium</v>
      </c>
      <c r="E103" s="2" t="s">
        <v>517</v>
      </c>
      <c r="F103" s="2" t="s">
        <v>14</v>
      </c>
      <c r="G103" s="6" t="s">
        <v>152</v>
      </c>
      <c r="H103" s="6" t="s">
        <v>153</v>
      </c>
      <c r="I103" s="6" t="s">
        <v>154</v>
      </c>
      <c r="J103" s="2" t="s">
        <v>149</v>
      </c>
      <c r="K103" s="16" t="s">
        <v>421</v>
      </c>
      <c r="L103" s="16" t="s">
        <v>422</v>
      </c>
      <c r="M103" s="16"/>
      <c r="N103" s="16"/>
      <c r="O103" s="16"/>
      <c r="P103" s="16"/>
      <c r="Q103" s="16"/>
      <c r="R103" s="16"/>
      <c r="S103" s="16"/>
      <c r="T103" s="16"/>
      <c r="U103" s="16"/>
      <c r="V103" s="11"/>
      <c r="AF103" s="19">
        <f>--ISNUMBER(IFERROR(SEARCH($AH$2,BaseDatos[[#This Row],[Material]],1),""))</f>
        <v>1</v>
      </c>
      <c r="AG103" s="8">
        <f>IF(AF103=1,COUNTIF($AF$6:AF103,1),"")</f>
        <v>98</v>
      </c>
      <c r="AH103" s="9" t="str">
        <f>IFERROR(INDEX(BaseDatos[Material],MATCH(ROWS($AG$6:AG103),BaseDatos[Aux2],0)),"")</f>
        <v>Barra de aluminio_Aluminium bar round - 150 mm dia.</v>
      </c>
    </row>
    <row r="104" spans="1:34" x14ac:dyDescent="0.35">
      <c r="A104" s="2" t="str">
        <f>BaseDatos[[#This Row],[Material]]</f>
        <v>Panel de aluminio_Aluminium composite panel</v>
      </c>
      <c r="B104" s="3" t="str">
        <f t="shared" si="6"/>
        <v>EPiC</v>
      </c>
      <c r="C104" s="2" t="str">
        <f t="shared" si="6"/>
        <v>Metals</v>
      </c>
      <c r="D104" s="2" t="str">
        <f t="shared" si="6"/>
        <v>Aluminium</v>
      </c>
      <c r="E104" s="2" t="s">
        <v>518</v>
      </c>
      <c r="F104" s="2" t="s">
        <v>10</v>
      </c>
      <c r="G104" s="6" t="s">
        <v>155</v>
      </c>
      <c r="H104" s="6" t="s">
        <v>156</v>
      </c>
      <c r="I104" s="6">
        <v>102</v>
      </c>
      <c r="J104" s="2" t="s">
        <v>157</v>
      </c>
      <c r="K104" s="16" t="s">
        <v>421</v>
      </c>
      <c r="L104" s="16" t="s">
        <v>422</v>
      </c>
      <c r="M104" s="16"/>
      <c r="N104" s="16"/>
      <c r="O104" s="16"/>
      <c r="P104" s="16"/>
      <c r="Q104" s="16"/>
      <c r="R104" s="16"/>
      <c r="S104" s="16"/>
      <c r="T104" s="16"/>
      <c r="U104" s="16"/>
      <c r="V104" s="11"/>
      <c r="AF104" s="19">
        <f>--ISNUMBER(IFERROR(SEARCH($AH$2,BaseDatos[[#This Row],[Material]],1),""))</f>
        <v>1</v>
      </c>
      <c r="AG104" s="8">
        <f>IF(AF104=1,COUNTIF($AF$6:AF104,1),"")</f>
        <v>99</v>
      </c>
      <c r="AH104" s="9" t="str">
        <f>IFERROR(INDEX(BaseDatos[Material],MATCH(ROWS($AG$6:AG104),BaseDatos[Aux2],0)),"")</f>
        <v>Panel de aluminio_Aluminium composite panel</v>
      </c>
    </row>
    <row r="105" spans="1:34" x14ac:dyDescent="0.35">
      <c r="A105" s="2" t="str">
        <f>BaseDatos[[#This Row],[Material]]</f>
        <v>Aluminio extruido_Aluminium extruded</v>
      </c>
      <c r="B105" s="3" t="str">
        <f t="shared" si="6"/>
        <v>EPiC</v>
      </c>
      <c r="C105" s="2" t="str">
        <f t="shared" si="6"/>
        <v>Metals</v>
      </c>
      <c r="D105" s="2" t="str">
        <f t="shared" si="6"/>
        <v>Aluminium</v>
      </c>
      <c r="E105" s="2" t="s">
        <v>519</v>
      </c>
      <c r="F105" s="2" t="s">
        <v>8</v>
      </c>
      <c r="G105" s="6">
        <v>358</v>
      </c>
      <c r="H105" s="6">
        <v>182</v>
      </c>
      <c r="I105" s="6">
        <v>29.4</v>
      </c>
      <c r="J105" s="2" t="s">
        <v>158</v>
      </c>
      <c r="K105" s="16" t="s">
        <v>421</v>
      </c>
      <c r="L105" s="16" t="s">
        <v>422</v>
      </c>
      <c r="M105" s="16"/>
      <c r="N105" s="16"/>
      <c r="O105" s="16"/>
      <c r="P105" s="16"/>
      <c r="Q105" s="16"/>
      <c r="R105" s="16"/>
      <c r="S105" s="16"/>
      <c r="T105" s="16"/>
      <c r="U105" s="16"/>
      <c r="V105" s="11"/>
      <c r="AF105" s="19">
        <f>--ISNUMBER(IFERROR(SEARCH($AH$2,BaseDatos[[#This Row],[Material]],1),""))</f>
        <v>1</v>
      </c>
      <c r="AG105" s="8">
        <f>IF(AF105=1,COUNTIF($AF$6:AF105,1),"")</f>
        <v>100</v>
      </c>
      <c r="AH105" s="9" t="str">
        <f>IFERROR(INDEX(BaseDatos[Material],MATCH(ROWS($AG$6:AG105),BaseDatos[Aux2],0)),"")</f>
        <v>Aluminio extruido_Aluminium extruded</v>
      </c>
    </row>
    <row r="106" spans="1:34" x14ac:dyDescent="0.35">
      <c r="A106" s="2" t="str">
        <f>BaseDatos[[#This Row],[Material]]</f>
        <v>Aluminio extruido_Aluminium extruded powdercoated</v>
      </c>
      <c r="B106" s="3" t="str">
        <f t="shared" si="6"/>
        <v>EPiC</v>
      </c>
      <c r="C106" s="2" t="str">
        <f t="shared" si="6"/>
        <v>Metals</v>
      </c>
      <c r="D106" s="2" t="str">
        <f t="shared" si="6"/>
        <v>Aluminium</v>
      </c>
      <c r="E106" s="2" t="s">
        <v>520</v>
      </c>
      <c r="F106" s="2" t="s">
        <v>8</v>
      </c>
      <c r="G106" s="6">
        <v>415</v>
      </c>
      <c r="H106" s="6">
        <v>251</v>
      </c>
      <c r="I106" s="6">
        <v>33.6</v>
      </c>
      <c r="J106" s="2" t="s">
        <v>159</v>
      </c>
      <c r="K106" s="16" t="s">
        <v>421</v>
      </c>
      <c r="L106" s="16" t="s">
        <v>422</v>
      </c>
      <c r="M106" s="16"/>
      <c r="N106" s="16"/>
      <c r="O106" s="16"/>
      <c r="P106" s="16"/>
      <c r="Q106" s="16"/>
      <c r="R106" s="16"/>
      <c r="S106" s="16"/>
      <c r="T106" s="16"/>
      <c r="U106" s="16"/>
      <c r="V106" s="11"/>
      <c r="AF106" s="19">
        <f>--ISNUMBER(IFERROR(SEARCH($AH$2,BaseDatos[[#This Row],[Material]],1),""))</f>
        <v>1</v>
      </c>
      <c r="AG106" s="8">
        <f>IF(AF106=1,COUNTIF($AF$6:AF106,1),"")</f>
        <v>101</v>
      </c>
      <c r="AH106" s="9" t="str">
        <f>IFERROR(INDEX(BaseDatos[Material],MATCH(ROWS($AG$6:AG106),BaseDatos[Aux2],0)),"")</f>
        <v>Aluminio extruido_Aluminium extruded powdercoated</v>
      </c>
    </row>
    <row r="107" spans="1:34" x14ac:dyDescent="0.35">
      <c r="A107" s="2" t="str">
        <f>BaseDatos[[#This Row],[Material]]</f>
        <v>Tubo de aluminio_Aluminium round tube - 25 mm dia.; 3.2 mm thick</v>
      </c>
      <c r="B107" s="3" t="str">
        <f t="shared" si="6"/>
        <v>EPiC</v>
      </c>
      <c r="C107" s="2" t="str">
        <f t="shared" si="6"/>
        <v>Metals</v>
      </c>
      <c r="D107" s="2" t="str">
        <f t="shared" si="6"/>
        <v>Aluminium</v>
      </c>
      <c r="E107" s="2" t="s">
        <v>669</v>
      </c>
      <c r="F107" s="2" t="s">
        <v>14</v>
      </c>
      <c r="G107" s="6">
        <v>114</v>
      </c>
      <c r="H107" s="6">
        <v>57.9</v>
      </c>
      <c r="I107" s="6">
        <v>9.4</v>
      </c>
      <c r="J107" s="2" t="s">
        <v>158</v>
      </c>
      <c r="K107" s="16" t="s">
        <v>421</v>
      </c>
      <c r="L107" s="16" t="s">
        <v>422</v>
      </c>
      <c r="M107" s="16"/>
      <c r="N107" s="16"/>
      <c r="O107" s="16"/>
      <c r="P107" s="16"/>
      <c r="Q107" s="16"/>
      <c r="R107" s="16"/>
      <c r="S107" s="16"/>
      <c r="T107" s="16"/>
      <c r="U107" s="16"/>
      <c r="V107" s="11"/>
      <c r="AF107" s="19">
        <f>--ISNUMBER(IFERROR(SEARCH($AH$2,BaseDatos[[#This Row],[Material]],1),""))</f>
        <v>1</v>
      </c>
      <c r="AG107" s="8">
        <f>IF(AF107=1,COUNTIF($AF$6:AF107,1),"")</f>
        <v>102</v>
      </c>
      <c r="AH107" s="9" t="str">
        <f>IFERROR(INDEX(BaseDatos[Material],MATCH(ROWS($AG$6:AG107),BaseDatos[Aux2],0)),"")</f>
        <v>Tubo de aluminio_Aluminium round tube - 25 mm dia.; 3.2 mm thick</v>
      </c>
    </row>
    <row r="108" spans="1:34" x14ac:dyDescent="0.35">
      <c r="A108" s="2" t="str">
        <f>BaseDatos[[#This Row],[Material]]</f>
        <v>Tubo de aluminio_Aluminium round tube - 60 mm dia.; 10 mm thick</v>
      </c>
      <c r="B108" s="3" t="str">
        <f t="shared" si="6"/>
        <v>EPiC</v>
      </c>
      <c r="C108" s="2" t="str">
        <f t="shared" si="6"/>
        <v>Metals</v>
      </c>
      <c r="D108" s="2" t="str">
        <f t="shared" si="6"/>
        <v>Aluminium</v>
      </c>
      <c r="E108" s="2" t="s">
        <v>670</v>
      </c>
      <c r="F108" s="2" t="s">
        <v>14</v>
      </c>
      <c r="G108" s="6">
        <v>871</v>
      </c>
      <c r="H108" s="6">
        <v>442</v>
      </c>
      <c r="I108" s="6">
        <v>71.5</v>
      </c>
      <c r="J108" s="2" t="s">
        <v>158</v>
      </c>
      <c r="K108" s="16" t="s">
        <v>421</v>
      </c>
      <c r="L108" s="16" t="s">
        <v>422</v>
      </c>
      <c r="M108" s="16"/>
      <c r="N108" s="16"/>
      <c r="O108" s="16"/>
      <c r="P108" s="16"/>
      <c r="Q108" s="16"/>
      <c r="R108" s="16"/>
      <c r="S108" s="16"/>
      <c r="T108" s="16"/>
      <c r="U108" s="16"/>
      <c r="V108" s="11"/>
      <c r="AF108" s="19">
        <f>--ISNUMBER(IFERROR(SEARCH($AH$2,BaseDatos[[#This Row],[Material]],1),""))</f>
        <v>1</v>
      </c>
      <c r="AG108" s="8">
        <f>IF(AF108=1,COUNTIF($AF$6:AF108,1),"")</f>
        <v>103</v>
      </c>
      <c r="AH108" s="9" t="str">
        <f>IFERROR(INDEX(BaseDatos[Material],MATCH(ROWS($AG$6:AG108),BaseDatos[Aux2],0)),"")</f>
        <v>Tubo de aluminio_Aluminium round tube - 60 mm dia.; 10 mm thick</v>
      </c>
    </row>
    <row r="109" spans="1:34" x14ac:dyDescent="0.35">
      <c r="A109" s="2" t="str">
        <f>BaseDatos[[#This Row],[Material]]</f>
        <v>Tubo de aluminio_Aluminium round tube - 80 mm dia.; 6 mm thick</v>
      </c>
      <c r="B109" s="3" t="str">
        <f t="shared" si="6"/>
        <v>EPiC</v>
      </c>
      <c r="C109" s="2" t="str">
        <f t="shared" si="6"/>
        <v>Metals</v>
      </c>
      <c r="D109" s="2" t="str">
        <f t="shared" si="6"/>
        <v>Aluminium</v>
      </c>
      <c r="E109" s="2" t="s">
        <v>671</v>
      </c>
      <c r="F109" s="2" t="s">
        <v>14</v>
      </c>
      <c r="G109" s="6">
        <v>705</v>
      </c>
      <c r="H109" s="6">
        <v>357</v>
      </c>
      <c r="I109" s="6">
        <v>57.8</v>
      </c>
      <c r="J109" s="2" t="s">
        <v>158</v>
      </c>
      <c r="K109" s="16" t="s">
        <v>421</v>
      </c>
      <c r="L109" s="16" t="s">
        <v>422</v>
      </c>
      <c r="M109" s="16"/>
      <c r="N109" s="16"/>
      <c r="O109" s="16"/>
      <c r="P109" s="16"/>
      <c r="Q109" s="16"/>
      <c r="R109" s="16"/>
      <c r="S109" s="16"/>
      <c r="T109" s="16"/>
      <c r="U109" s="16"/>
      <c r="V109" s="11"/>
      <c r="AF109" s="19">
        <f>--ISNUMBER(IFERROR(SEARCH($AH$2,BaseDatos[[#This Row],[Material]],1),""))</f>
        <v>1</v>
      </c>
      <c r="AG109" s="8">
        <f>IF(AF109=1,COUNTIF($AF$6:AF109,1),"")</f>
        <v>104</v>
      </c>
      <c r="AH109" s="9" t="str">
        <f>IFERROR(INDEX(BaseDatos[Material],MATCH(ROWS($AG$6:AG109),BaseDatos[Aux2],0)),"")</f>
        <v>Tubo de aluminio_Aluminium round tube - 80 mm dia.; 6 mm thick</v>
      </c>
    </row>
    <row r="110" spans="1:34" x14ac:dyDescent="0.35">
      <c r="A110" s="2" t="str">
        <f>BaseDatos[[#This Row],[Material]]</f>
        <v>Hoja de aluminio_Aluminium sheet</v>
      </c>
      <c r="B110" s="3" t="str">
        <f t="shared" si="6"/>
        <v>EPiC</v>
      </c>
      <c r="C110" s="2" t="str">
        <f t="shared" si="6"/>
        <v>Metals</v>
      </c>
      <c r="D110" s="2" t="str">
        <f t="shared" si="6"/>
        <v>Aluminium</v>
      </c>
      <c r="E110" s="2" t="s">
        <v>521</v>
      </c>
      <c r="F110" s="2" t="s">
        <v>8</v>
      </c>
      <c r="G110" s="6">
        <v>295</v>
      </c>
      <c r="H110" s="6">
        <v>160</v>
      </c>
      <c r="I110" s="6">
        <v>26.7</v>
      </c>
      <c r="J110" s="2" t="s">
        <v>160</v>
      </c>
      <c r="K110" s="16" t="s">
        <v>421</v>
      </c>
      <c r="L110" s="16" t="s">
        <v>422</v>
      </c>
      <c r="M110" s="16"/>
      <c r="N110" s="16"/>
      <c r="O110" s="16"/>
      <c r="P110" s="16"/>
      <c r="Q110" s="16"/>
      <c r="R110" s="16"/>
      <c r="S110" s="16"/>
      <c r="T110" s="16"/>
      <c r="U110" s="16"/>
      <c r="V110" s="11"/>
      <c r="AF110" s="19">
        <f>--ISNUMBER(IFERROR(SEARCH($AH$2,BaseDatos[[#This Row],[Material]],1),""))</f>
        <v>1</v>
      </c>
      <c r="AG110" s="8">
        <f>IF(AF110=1,COUNTIF($AF$6:AF110,1),"")</f>
        <v>105</v>
      </c>
      <c r="AH110" s="9" t="str">
        <f>IFERROR(INDEX(BaseDatos[Material],MATCH(ROWS($AG$6:AG110),BaseDatos[Aux2],0)),"")</f>
        <v>Hoja de aluminio_Aluminium sheet</v>
      </c>
    </row>
    <row r="111" spans="1:34" x14ac:dyDescent="0.35">
      <c r="A111" s="2" t="str">
        <f>BaseDatos[[#This Row],[Material]]</f>
        <v>Hoja de aluminio_Aluminium sheet - 1.6 mm</v>
      </c>
      <c r="B111" s="3" t="str">
        <f t="shared" si="6"/>
        <v>EPiC</v>
      </c>
      <c r="C111" s="2" t="str">
        <f t="shared" si="6"/>
        <v>Metals</v>
      </c>
      <c r="D111" s="2" t="str">
        <f t="shared" si="6"/>
        <v>Aluminium</v>
      </c>
      <c r="E111" s="2" t="s">
        <v>522</v>
      </c>
      <c r="F111" s="2" t="s">
        <v>10</v>
      </c>
      <c r="G111" s="6" t="s">
        <v>161</v>
      </c>
      <c r="H111" s="6">
        <v>693</v>
      </c>
      <c r="I111" s="6">
        <v>116</v>
      </c>
      <c r="J111" s="2" t="s">
        <v>160</v>
      </c>
      <c r="K111" s="16" t="s">
        <v>421</v>
      </c>
      <c r="L111" s="16" t="s">
        <v>422</v>
      </c>
      <c r="M111" s="16"/>
      <c r="N111" s="16"/>
      <c r="O111" s="16"/>
      <c r="P111" s="16"/>
      <c r="Q111" s="16"/>
      <c r="R111" s="16"/>
      <c r="S111" s="16"/>
      <c r="T111" s="16"/>
      <c r="U111" s="16"/>
      <c r="V111" s="11"/>
      <c r="AF111" s="19">
        <f>--ISNUMBER(IFERROR(SEARCH($AH$2,BaseDatos[[#This Row],[Material]],1),""))</f>
        <v>1</v>
      </c>
      <c r="AG111" s="8">
        <f>IF(AF111=1,COUNTIF($AF$6:AF111,1),"")</f>
        <v>106</v>
      </c>
      <c r="AH111" s="9" t="str">
        <f>IFERROR(INDEX(BaseDatos[Material],MATCH(ROWS($AG$6:AG111),BaseDatos[Aux2],0)),"")</f>
        <v>Hoja de aluminio_Aluminium sheet - 1.6 mm</v>
      </c>
    </row>
    <row r="112" spans="1:34" x14ac:dyDescent="0.35">
      <c r="A112" s="2" t="str">
        <f>BaseDatos[[#This Row],[Material]]</f>
        <v>Hoja de aluminio_Aluminium sheet - 3 mm</v>
      </c>
      <c r="B112" s="3" t="str">
        <f t="shared" si="6"/>
        <v>EPiC</v>
      </c>
      <c r="C112" s="2" t="str">
        <f t="shared" si="6"/>
        <v>Metals</v>
      </c>
      <c r="D112" s="2" t="str">
        <f t="shared" si="6"/>
        <v>Aluminium</v>
      </c>
      <c r="E112" s="2" t="s">
        <v>523</v>
      </c>
      <c r="F112" s="2" t="s">
        <v>10</v>
      </c>
      <c r="G112" s="6" t="s">
        <v>162</v>
      </c>
      <c r="H112" s="6" t="s">
        <v>163</v>
      </c>
      <c r="I112" s="6">
        <v>217</v>
      </c>
      <c r="J112" s="2" t="s">
        <v>160</v>
      </c>
      <c r="K112" s="16" t="s">
        <v>421</v>
      </c>
      <c r="L112" s="16" t="s">
        <v>422</v>
      </c>
      <c r="M112" s="16"/>
      <c r="N112" s="16"/>
      <c r="O112" s="16"/>
      <c r="P112" s="16"/>
      <c r="Q112" s="16"/>
      <c r="R112" s="16"/>
      <c r="S112" s="16"/>
      <c r="T112" s="16"/>
      <c r="U112" s="16"/>
      <c r="V112" s="11"/>
      <c r="AF112" s="19">
        <f>--ISNUMBER(IFERROR(SEARCH($AH$2,BaseDatos[[#This Row],[Material]],1),""))</f>
        <v>1</v>
      </c>
      <c r="AG112" s="8">
        <f>IF(AF112=1,COUNTIF($AF$6:AF112,1),"")</f>
        <v>107</v>
      </c>
      <c r="AH112" s="9" t="str">
        <f>IFERROR(INDEX(BaseDatos[Material],MATCH(ROWS($AG$6:AG112),BaseDatos[Aux2],0)),"")</f>
        <v>Hoja de aluminio_Aluminium sheet - 3 mm</v>
      </c>
    </row>
    <row r="113" spans="1:34" x14ac:dyDescent="0.35">
      <c r="A113" s="2" t="str">
        <f>BaseDatos[[#This Row],[Material]]</f>
        <v>Hoja de aluminio_Aluminium sheet - 6 mm</v>
      </c>
      <c r="B113" s="3" t="str">
        <f t="shared" si="6"/>
        <v>EPiC</v>
      </c>
      <c r="C113" s="2" t="str">
        <f t="shared" si="6"/>
        <v>Metals</v>
      </c>
      <c r="D113" s="2" t="str">
        <f t="shared" si="6"/>
        <v>Aluminium</v>
      </c>
      <c r="E113" s="2" t="s">
        <v>524</v>
      </c>
      <c r="F113" s="2" t="s">
        <v>10</v>
      </c>
      <c r="G113" s="6" t="s">
        <v>164</v>
      </c>
      <c r="H113" s="6" t="s">
        <v>165</v>
      </c>
      <c r="I113" s="6">
        <v>434</v>
      </c>
      <c r="J113" s="2" t="s">
        <v>160</v>
      </c>
      <c r="K113" s="16" t="s">
        <v>421</v>
      </c>
      <c r="L113" s="16" t="s">
        <v>422</v>
      </c>
      <c r="M113" s="16"/>
      <c r="N113" s="16"/>
      <c r="O113" s="16"/>
      <c r="P113" s="16"/>
      <c r="Q113" s="16"/>
      <c r="R113" s="16"/>
      <c r="S113" s="16"/>
      <c r="T113" s="16"/>
      <c r="U113" s="16"/>
      <c r="V113" s="11"/>
      <c r="AF113" s="19">
        <f>--ISNUMBER(IFERROR(SEARCH($AH$2,BaseDatos[[#This Row],[Material]],1),""))</f>
        <v>1</v>
      </c>
      <c r="AG113" s="8">
        <f>IF(AF113=1,COUNTIF($AF$6:AF113,1),"")</f>
        <v>108</v>
      </c>
      <c r="AH113" s="9" t="str">
        <f>IFERROR(INDEX(BaseDatos[Material],MATCH(ROWS($AG$6:AG113),BaseDatos[Aux2],0)),"")</f>
        <v>Hoja de aluminio_Aluminium sheet - 6 mm</v>
      </c>
    </row>
    <row r="114" spans="1:34" x14ac:dyDescent="0.35">
      <c r="A114" s="2" t="str">
        <f>BaseDatos[[#This Row],[Material]]</f>
        <v>Tubo de aluminio cuadrado_Aluminium square tube - 20 × 20 mm; 1.6 mm thick</v>
      </c>
      <c r="B114" s="3" t="str">
        <f t="shared" si="6"/>
        <v>EPiC</v>
      </c>
      <c r="C114" s="2" t="str">
        <f t="shared" si="6"/>
        <v>Metals</v>
      </c>
      <c r="D114" s="2" t="str">
        <f t="shared" si="6"/>
        <v>Aluminium</v>
      </c>
      <c r="E114" s="2" t="s">
        <v>672</v>
      </c>
      <c r="F114" s="2" t="s">
        <v>14</v>
      </c>
      <c r="G114" s="6">
        <v>59.7</v>
      </c>
      <c r="H114" s="6">
        <v>30.3</v>
      </c>
      <c r="I114" s="6">
        <v>4.9000000000000004</v>
      </c>
      <c r="J114" s="2" t="s">
        <v>158</v>
      </c>
      <c r="K114" s="16" t="s">
        <v>421</v>
      </c>
      <c r="L114" s="16" t="s">
        <v>422</v>
      </c>
      <c r="M114" s="16"/>
      <c r="N114" s="16"/>
      <c r="O114" s="16"/>
      <c r="P114" s="16"/>
      <c r="Q114" s="16"/>
      <c r="R114" s="16"/>
      <c r="S114" s="16"/>
      <c r="T114" s="16"/>
      <c r="U114" s="16"/>
      <c r="V114" s="11"/>
      <c r="AF114" s="19">
        <f>--ISNUMBER(IFERROR(SEARCH($AH$2,BaseDatos[[#This Row],[Material]],1),""))</f>
        <v>1</v>
      </c>
      <c r="AG114" s="8">
        <f>IF(AF114=1,COUNTIF($AF$6:AF114,1),"")</f>
        <v>109</v>
      </c>
      <c r="AH114" s="9" t="str">
        <f>IFERROR(INDEX(BaseDatos[Material],MATCH(ROWS($AG$6:AG114),BaseDatos[Aux2],0)),"")</f>
        <v>Tubo de aluminio cuadrado_Aluminium square tube - 20 × 20 mm; 1.6 mm thick</v>
      </c>
    </row>
    <row r="115" spans="1:34" x14ac:dyDescent="0.35">
      <c r="A115" s="2" t="str">
        <f>BaseDatos[[#This Row],[Material]]</f>
        <v>Tubo de aluminio cuadrado_Aluminium square tube - 40 × 40 mm; 2 mm thick</v>
      </c>
      <c r="B115" s="3" t="str">
        <f t="shared" si="6"/>
        <v>EPiC</v>
      </c>
      <c r="C115" s="2" t="str">
        <f t="shared" si="6"/>
        <v>Metals</v>
      </c>
      <c r="D115" s="2" t="str">
        <f t="shared" si="6"/>
        <v>Aluminium</v>
      </c>
      <c r="E115" s="2" t="s">
        <v>673</v>
      </c>
      <c r="F115" s="2" t="s">
        <v>14</v>
      </c>
      <c r="G115" s="6">
        <v>152</v>
      </c>
      <c r="H115" s="6">
        <v>76.8</v>
      </c>
      <c r="I115" s="6">
        <v>12.4</v>
      </c>
      <c r="J115" s="2" t="s">
        <v>158</v>
      </c>
      <c r="K115" s="16" t="s">
        <v>421</v>
      </c>
      <c r="L115" s="16" t="s">
        <v>422</v>
      </c>
      <c r="M115" s="16"/>
      <c r="N115" s="16"/>
      <c r="O115" s="16"/>
      <c r="P115" s="16"/>
      <c r="Q115" s="16"/>
      <c r="R115" s="16"/>
      <c r="S115" s="16"/>
      <c r="T115" s="16"/>
      <c r="U115" s="16"/>
      <c r="V115" s="11"/>
      <c r="AF115" s="19">
        <f>--ISNUMBER(IFERROR(SEARCH($AH$2,BaseDatos[[#This Row],[Material]],1),""))</f>
        <v>1</v>
      </c>
      <c r="AG115" s="8">
        <f>IF(AF115=1,COUNTIF($AF$6:AF115,1),"")</f>
        <v>110</v>
      </c>
      <c r="AH115" s="9" t="str">
        <f>IFERROR(INDEX(BaseDatos[Material],MATCH(ROWS($AG$6:AG115),BaseDatos[Aux2],0)),"")</f>
        <v>Tubo de aluminio cuadrado_Aluminium square tube - 40 × 40 mm; 2 mm thick</v>
      </c>
    </row>
    <row r="116" spans="1:34" x14ac:dyDescent="0.35">
      <c r="A116" s="2" t="str">
        <f>BaseDatos[[#This Row],[Material]]</f>
        <v>Tubo de aluminio cuadrado_Aluminium square tube - 100 × 100 mm; 3 mm thick</v>
      </c>
      <c r="B116" s="3" t="str">
        <f t="shared" si="6"/>
        <v>EPiC</v>
      </c>
      <c r="C116" s="2" t="str">
        <f t="shared" si="6"/>
        <v>Metals</v>
      </c>
      <c r="D116" s="2" t="str">
        <f t="shared" si="6"/>
        <v>Aluminium</v>
      </c>
      <c r="E116" s="2" t="s">
        <v>674</v>
      </c>
      <c r="F116" s="2" t="s">
        <v>14</v>
      </c>
      <c r="G116" s="6">
        <v>574</v>
      </c>
      <c r="H116" s="6">
        <v>291</v>
      </c>
      <c r="I116" s="6">
        <v>47.1</v>
      </c>
      <c r="J116" s="2" t="s">
        <v>158</v>
      </c>
      <c r="K116" s="16" t="s">
        <v>421</v>
      </c>
      <c r="L116" s="16" t="s">
        <v>422</v>
      </c>
      <c r="M116" s="16"/>
      <c r="N116" s="16"/>
      <c r="O116" s="16"/>
      <c r="P116" s="16"/>
      <c r="Q116" s="16"/>
      <c r="R116" s="16"/>
      <c r="S116" s="16"/>
      <c r="T116" s="16"/>
      <c r="U116" s="16"/>
      <c r="V116" s="11"/>
      <c r="AF116" s="19">
        <f>--ISNUMBER(IFERROR(SEARCH($AH$2,BaseDatos[[#This Row],[Material]],1),""))</f>
        <v>1</v>
      </c>
      <c r="AG116" s="8">
        <f>IF(AF116=1,COUNTIF($AF$6:AF116,1),"")</f>
        <v>111</v>
      </c>
      <c r="AH116" s="9" t="str">
        <f>IFERROR(INDEX(BaseDatos[Material],MATCH(ROWS($AG$6:AG116),BaseDatos[Aux2],0)),"")</f>
        <v>Tubo de aluminio cuadrado_Aluminium square tube - 100 × 100 mm; 3 mm thick</v>
      </c>
    </row>
    <row r="117" spans="1:34" x14ac:dyDescent="0.35">
      <c r="A117" s="2" t="str">
        <f>BaseDatos[[#This Row],[Material]]</f>
        <v>Tubo de cobre_Copper pipe</v>
      </c>
      <c r="B117" s="3" t="str">
        <f t="shared" si="6"/>
        <v>EPiC</v>
      </c>
      <c r="C117" s="2" t="str">
        <f t="shared" si="6"/>
        <v>Metals</v>
      </c>
      <c r="D117" s="2" t="s">
        <v>51</v>
      </c>
      <c r="E117" s="2" t="s">
        <v>525</v>
      </c>
      <c r="F117" s="2" t="s">
        <v>8</v>
      </c>
      <c r="G117" s="6">
        <v>150</v>
      </c>
      <c r="H117" s="6">
        <v>289</v>
      </c>
      <c r="I117" s="6">
        <v>10.1</v>
      </c>
      <c r="J117" s="2" t="s">
        <v>166</v>
      </c>
      <c r="K117" s="16" t="s">
        <v>421</v>
      </c>
      <c r="L117" s="16" t="s">
        <v>422</v>
      </c>
      <c r="M117" s="16"/>
      <c r="N117" s="16"/>
      <c r="O117" s="16"/>
      <c r="P117" s="16"/>
      <c r="Q117" s="16"/>
      <c r="R117" s="16"/>
      <c r="S117" s="16"/>
      <c r="T117" s="16"/>
      <c r="U117" s="16"/>
      <c r="V117" s="11"/>
      <c r="AF117" s="19">
        <f>--ISNUMBER(IFERROR(SEARCH($AH$2,BaseDatos[[#This Row],[Material]],1),""))</f>
        <v>1</v>
      </c>
      <c r="AG117" s="8">
        <f>IF(AF117=1,COUNTIF($AF$6:AF117,1),"")</f>
        <v>112</v>
      </c>
      <c r="AH117" s="9" t="str">
        <f>IFERROR(INDEX(BaseDatos[Material],MATCH(ROWS($AG$6:AG117),BaseDatos[Aux2],0)),"")</f>
        <v>Tubo de cobre_Copper pipe</v>
      </c>
    </row>
    <row r="118" spans="1:34" x14ac:dyDescent="0.35">
      <c r="A118" s="2" t="str">
        <f>BaseDatos[[#This Row],[Material]]</f>
        <v>Tubo de cobre_Copper pipe - 12.7 mm outer dia.; 0.91 mm thick</v>
      </c>
      <c r="B118" s="3" t="str">
        <f t="shared" si="6"/>
        <v>EPiC</v>
      </c>
      <c r="C118" s="2" t="str">
        <f t="shared" si="6"/>
        <v>Metals</v>
      </c>
      <c r="D118" s="2" t="str">
        <f t="shared" si="6"/>
        <v>Copper</v>
      </c>
      <c r="E118" s="2" t="s">
        <v>675</v>
      </c>
      <c r="F118" s="2" t="s">
        <v>14</v>
      </c>
      <c r="G118" s="6">
        <v>45.1</v>
      </c>
      <c r="H118" s="6">
        <v>87</v>
      </c>
      <c r="I118" s="6">
        <v>3</v>
      </c>
      <c r="J118" s="2" t="s">
        <v>166</v>
      </c>
      <c r="K118" s="16" t="s">
        <v>421</v>
      </c>
      <c r="L118" s="16" t="s">
        <v>422</v>
      </c>
      <c r="M118" s="16"/>
      <c r="N118" s="16"/>
      <c r="O118" s="16"/>
      <c r="P118" s="16"/>
      <c r="Q118" s="16"/>
      <c r="R118" s="16"/>
      <c r="S118" s="16"/>
      <c r="T118" s="16"/>
      <c r="U118" s="16"/>
      <c r="V118" s="11"/>
      <c r="AF118" s="19">
        <f>--ISNUMBER(IFERROR(SEARCH($AH$2,BaseDatos[[#This Row],[Material]],1),""))</f>
        <v>1</v>
      </c>
      <c r="AG118" s="8">
        <f>IF(AF118=1,COUNTIF($AF$6:AF118,1),"")</f>
        <v>113</v>
      </c>
      <c r="AH118" s="9" t="str">
        <f>IFERROR(INDEX(BaseDatos[Material],MATCH(ROWS($AG$6:AG118),BaseDatos[Aux2],0)),"")</f>
        <v>Tubo de cobre_Copper pipe - 12.7 mm outer dia.; 0.91 mm thick</v>
      </c>
    </row>
    <row r="119" spans="1:34" x14ac:dyDescent="0.35">
      <c r="A119" s="2" t="str">
        <f>BaseDatos[[#This Row],[Material]]</f>
        <v>Tubo de cobre_Copper pipe - 19.05 mm outer dia.; 1.02 mm thick</v>
      </c>
      <c r="B119" s="3" t="str">
        <f t="shared" ref="B119:D134" si="7">B118</f>
        <v>EPiC</v>
      </c>
      <c r="C119" s="2" t="str">
        <f t="shared" si="7"/>
        <v>Metals</v>
      </c>
      <c r="D119" s="2" t="str">
        <f t="shared" si="7"/>
        <v>Copper</v>
      </c>
      <c r="E119" s="2" t="s">
        <v>676</v>
      </c>
      <c r="F119" s="2" t="s">
        <v>14</v>
      </c>
      <c r="G119" s="6">
        <v>77.3</v>
      </c>
      <c r="H119" s="6">
        <v>149</v>
      </c>
      <c r="I119" s="6">
        <v>5.2</v>
      </c>
      <c r="J119" s="2" t="s">
        <v>166</v>
      </c>
      <c r="K119" s="16" t="s">
        <v>421</v>
      </c>
      <c r="L119" s="16" t="s">
        <v>422</v>
      </c>
      <c r="M119" s="16"/>
      <c r="N119" s="16"/>
      <c r="O119" s="16"/>
      <c r="P119" s="16"/>
      <c r="Q119" s="16"/>
      <c r="R119" s="16"/>
      <c r="S119" s="16"/>
      <c r="T119" s="16"/>
      <c r="U119" s="16"/>
      <c r="V119" s="11"/>
      <c r="AF119" s="19">
        <f>--ISNUMBER(IFERROR(SEARCH($AH$2,BaseDatos[[#This Row],[Material]],1),""))</f>
        <v>1</v>
      </c>
      <c r="AG119" s="8">
        <f>IF(AF119=1,COUNTIF($AF$6:AF119,1),"")</f>
        <v>114</v>
      </c>
      <c r="AH119" s="9" t="str">
        <f>IFERROR(INDEX(BaseDatos[Material],MATCH(ROWS($AG$6:AG119),BaseDatos[Aux2],0)),"")</f>
        <v>Tubo de cobre_Copper pipe - 19.05 mm outer dia.; 1.02 mm thick</v>
      </c>
    </row>
    <row r="120" spans="1:34" x14ac:dyDescent="0.35">
      <c r="A120" s="2" t="str">
        <f>BaseDatos[[#This Row],[Material]]</f>
        <v>Tubo de cobre_Copper pipe - 40 mm outer dia.; 1.22 mm thick</v>
      </c>
      <c r="B120" s="3" t="str">
        <f t="shared" si="7"/>
        <v>EPiC</v>
      </c>
      <c r="C120" s="2" t="str">
        <f t="shared" si="7"/>
        <v>Metals</v>
      </c>
      <c r="D120" s="2" t="str">
        <f t="shared" si="7"/>
        <v>Copper</v>
      </c>
      <c r="E120" s="2" t="s">
        <v>677</v>
      </c>
      <c r="F120" s="2" t="s">
        <v>14</v>
      </c>
      <c r="G120" s="6">
        <v>199</v>
      </c>
      <c r="H120" s="6">
        <v>384</v>
      </c>
      <c r="I120" s="6">
        <v>13.4</v>
      </c>
      <c r="J120" s="2" t="s">
        <v>166</v>
      </c>
      <c r="K120" s="16" t="s">
        <v>421</v>
      </c>
      <c r="L120" s="16" t="s">
        <v>422</v>
      </c>
      <c r="M120" s="16"/>
      <c r="N120" s="16"/>
      <c r="O120" s="16"/>
      <c r="P120" s="16"/>
      <c r="Q120" s="16"/>
      <c r="R120" s="16"/>
      <c r="S120" s="16"/>
      <c r="T120" s="16"/>
      <c r="U120" s="16"/>
      <c r="V120" s="11"/>
      <c r="AF120" s="19">
        <f>--ISNUMBER(IFERROR(SEARCH($AH$2,BaseDatos[[#This Row],[Material]],1),""))</f>
        <v>1</v>
      </c>
      <c r="AG120" s="8">
        <f>IF(AF120=1,COUNTIF($AF$6:AF120,1),"")</f>
        <v>115</v>
      </c>
      <c r="AH120" s="9" t="str">
        <f>IFERROR(INDEX(BaseDatos[Material],MATCH(ROWS($AG$6:AG120),BaseDatos[Aux2],0)),"")</f>
        <v>Tubo de cobre_Copper pipe - 40 mm outer dia.; 1.22 mm thick</v>
      </c>
    </row>
    <row r="121" spans="1:34" x14ac:dyDescent="0.35">
      <c r="A121" s="2" t="str">
        <f>BaseDatos[[#This Row],[Material]]</f>
        <v>Lámina de cobre_Copper sheet</v>
      </c>
      <c r="B121" s="3" t="str">
        <f t="shared" si="7"/>
        <v>EPiC</v>
      </c>
      <c r="C121" s="2" t="str">
        <f t="shared" si="7"/>
        <v>Metals</v>
      </c>
      <c r="D121" s="2" t="str">
        <f t="shared" si="7"/>
        <v>Copper</v>
      </c>
      <c r="E121" s="2" t="s">
        <v>526</v>
      </c>
      <c r="F121" s="2" t="s">
        <v>8</v>
      </c>
      <c r="G121" s="6">
        <v>226</v>
      </c>
      <c r="H121" s="6">
        <v>389</v>
      </c>
      <c r="I121" s="6">
        <v>15.1</v>
      </c>
      <c r="J121" s="2" t="s">
        <v>167</v>
      </c>
      <c r="K121" s="16" t="s">
        <v>421</v>
      </c>
      <c r="L121" s="16" t="s">
        <v>422</v>
      </c>
      <c r="M121" s="16"/>
      <c r="N121" s="16"/>
      <c r="O121" s="16"/>
      <c r="P121" s="16"/>
      <c r="Q121" s="16"/>
      <c r="R121" s="16"/>
      <c r="S121" s="16"/>
      <c r="T121" s="16"/>
      <c r="U121" s="16"/>
      <c r="V121" s="11"/>
      <c r="AF121" s="19">
        <f>--ISNUMBER(IFERROR(SEARCH($AH$2,BaseDatos[[#This Row],[Material]],1),""))</f>
        <v>1</v>
      </c>
      <c r="AG121" s="8">
        <f>IF(AF121=1,COUNTIF($AF$6:AF121,1),"")</f>
        <v>116</v>
      </c>
      <c r="AH121" s="9" t="str">
        <f>IFERROR(INDEX(BaseDatos[Material],MATCH(ROWS($AG$6:AG121),BaseDatos[Aux2],0)),"")</f>
        <v>Lámina de cobre_Copper sheet</v>
      </c>
    </row>
    <row r="122" spans="1:34" x14ac:dyDescent="0.35">
      <c r="A122" s="2" t="str">
        <f>BaseDatos[[#This Row],[Material]]</f>
        <v>Lámina de cobre_Copper sheet - 0.9 mm</v>
      </c>
      <c r="B122" s="3" t="str">
        <f t="shared" si="7"/>
        <v>EPiC</v>
      </c>
      <c r="C122" s="2" t="str">
        <f t="shared" si="7"/>
        <v>Metals</v>
      </c>
      <c r="D122" s="2" t="str">
        <f t="shared" si="7"/>
        <v>Copper</v>
      </c>
      <c r="E122" s="2" t="s">
        <v>527</v>
      </c>
      <c r="F122" s="2" t="s">
        <v>10</v>
      </c>
      <c r="G122" s="6" t="s">
        <v>168</v>
      </c>
      <c r="H122" s="6" t="s">
        <v>169</v>
      </c>
      <c r="I122" s="6">
        <v>121</v>
      </c>
      <c r="J122" s="2" t="s">
        <v>167</v>
      </c>
      <c r="K122" s="16" t="s">
        <v>421</v>
      </c>
      <c r="L122" s="16" t="s">
        <v>422</v>
      </c>
      <c r="M122" s="16"/>
      <c r="N122" s="16"/>
      <c r="O122" s="16"/>
      <c r="P122" s="16"/>
      <c r="Q122" s="16"/>
      <c r="R122" s="16"/>
      <c r="S122" s="16"/>
      <c r="T122" s="16"/>
      <c r="U122" s="16"/>
      <c r="V122" s="11"/>
      <c r="AF122" s="19">
        <f>--ISNUMBER(IFERROR(SEARCH($AH$2,BaseDatos[[#This Row],[Material]],1),""))</f>
        <v>1</v>
      </c>
      <c r="AG122" s="8">
        <f>IF(AF122=1,COUNTIF($AF$6:AF122,1),"")</f>
        <v>117</v>
      </c>
      <c r="AH122" s="9" t="str">
        <f>IFERROR(INDEX(BaseDatos[Material],MATCH(ROWS($AG$6:AG122),BaseDatos[Aux2],0)),"")</f>
        <v>Lámina de cobre_Copper sheet - 0.9 mm</v>
      </c>
    </row>
    <row r="123" spans="1:34" x14ac:dyDescent="0.35">
      <c r="A123" s="2" t="str">
        <f>BaseDatos[[#This Row],[Material]]</f>
        <v>Lámina de cobre_Copper sheet - 1.2 mm</v>
      </c>
      <c r="B123" s="3" t="str">
        <f t="shared" si="7"/>
        <v>EPiC</v>
      </c>
      <c r="C123" s="2" t="str">
        <f t="shared" si="7"/>
        <v>Metals</v>
      </c>
      <c r="D123" s="2" t="str">
        <f t="shared" si="7"/>
        <v>Copper</v>
      </c>
      <c r="E123" s="2" t="s">
        <v>528</v>
      </c>
      <c r="F123" s="2" t="s">
        <v>10</v>
      </c>
      <c r="G123" s="6" t="s">
        <v>170</v>
      </c>
      <c r="H123" s="6" t="s">
        <v>171</v>
      </c>
      <c r="I123" s="6">
        <v>162</v>
      </c>
      <c r="J123" s="2" t="s">
        <v>167</v>
      </c>
      <c r="K123" s="16" t="s">
        <v>421</v>
      </c>
      <c r="L123" s="16" t="s">
        <v>422</v>
      </c>
      <c r="M123" s="16"/>
      <c r="N123" s="16"/>
      <c r="O123" s="16"/>
      <c r="P123" s="16"/>
      <c r="Q123" s="16"/>
      <c r="R123" s="16"/>
      <c r="S123" s="16"/>
      <c r="T123" s="16"/>
      <c r="U123" s="16"/>
      <c r="V123" s="11"/>
      <c r="AF123" s="19">
        <f>--ISNUMBER(IFERROR(SEARCH($AH$2,BaseDatos[[#This Row],[Material]],1),""))</f>
        <v>1</v>
      </c>
      <c r="AG123" s="8">
        <f>IF(AF123=1,COUNTIF($AF$6:AF123,1),"")</f>
        <v>118</v>
      </c>
      <c r="AH123" s="9" t="str">
        <f>IFERROR(INDEX(BaseDatos[Material],MATCH(ROWS($AG$6:AG123),BaseDatos[Aux2],0)),"")</f>
        <v>Lámina de cobre_Copper sheet - 1.2 mm</v>
      </c>
    </row>
    <row r="124" spans="1:34" x14ac:dyDescent="0.35">
      <c r="A124" s="2" t="str">
        <f>BaseDatos[[#This Row],[Material]]</f>
        <v>Lámina de cobre_Copper sheet - 2 mm</v>
      </c>
      <c r="B124" s="3" t="str">
        <f t="shared" si="7"/>
        <v>EPiC</v>
      </c>
      <c r="C124" s="2" t="str">
        <f t="shared" si="7"/>
        <v>Metals</v>
      </c>
      <c r="D124" s="2" t="str">
        <f t="shared" si="7"/>
        <v>Copper</v>
      </c>
      <c r="E124" s="2" t="s">
        <v>529</v>
      </c>
      <c r="F124" s="2" t="s">
        <v>10</v>
      </c>
      <c r="G124" s="6" t="s">
        <v>172</v>
      </c>
      <c r="H124" s="6" t="s">
        <v>173</v>
      </c>
      <c r="I124" s="6">
        <v>270</v>
      </c>
      <c r="J124" s="2" t="s">
        <v>167</v>
      </c>
      <c r="K124" s="16" t="s">
        <v>421</v>
      </c>
      <c r="L124" s="16" t="s">
        <v>422</v>
      </c>
      <c r="M124" s="16"/>
      <c r="N124" s="16"/>
      <c r="O124" s="16"/>
      <c r="P124" s="16"/>
      <c r="Q124" s="16"/>
      <c r="R124" s="16"/>
      <c r="S124" s="16"/>
      <c r="T124" s="16"/>
      <c r="U124" s="16"/>
      <c r="V124" s="11"/>
      <c r="AF124" s="19">
        <f>--ISNUMBER(IFERROR(SEARCH($AH$2,BaseDatos[[#This Row],[Material]],1),""))</f>
        <v>1</v>
      </c>
      <c r="AG124" s="8">
        <f>IF(AF124=1,COUNTIF($AF$6:AF124,1),"")</f>
        <v>119</v>
      </c>
      <c r="AH124" s="9" t="str">
        <f>IFERROR(INDEX(BaseDatos[Material],MATCH(ROWS($AG$6:AG124),BaseDatos[Aux2],0)),"")</f>
        <v>Lámina de cobre_Copper sheet - 2 mm</v>
      </c>
    </row>
    <row r="125" spans="1:34" x14ac:dyDescent="0.35">
      <c r="A125" s="2" t="str">
        <f>BaseDatos[[#This Row],[Material]]</f>
        <v>Lámina de cobre_Copper sheet - 3 mm</v>
      </c>
      <c r="B125" s="3" t="str">
        <f t="shared" si="7"/>
        <v>EPiC</v>
      </c>
      <c r="C125" s="2" t="str">
        <f t="shared" si="7"/>
        <v>Metals</v>
      </c>
      <c r="D125" s="2" t="str">
        <f t="shared" si="7"/>
        <v>Copper</v>
      </c>
      <c r="E125" s="2" t="s">
        <v>530</v>
      </c>
      <c r="F125" s="2" t="s">
        <v>10</v>
      </c>
      <c r="G125" s="6" t="s">
        <v>174</v>
      </c>
      <c r="H125" s="6" t="s">
        <v>175</v>
      </c>
      <c r="I125" s="6">
        <v>405</v>
      </c>
      <c r="J125" s="2" t="s">
        <v>167</v>
      </c>
      <c r="K125" s="16" t="s">
        <v>421</v>
      </c>
      <c r="L125" s="16" t="s">
        <v>422</v>
      </c>
      <c r="M125" s="16"/>
      <c r="N125" s="16"/>
      <c r="O125" s="16"/>
      <c r="P125" s="16"/>
      <c r="Q125" s="16"/>
      <c r="R125" s="16"/>
      <c r="S125" s="16"/>
      <c r="T125" s="16"/>
      <c r="U125" s="16"/>
      <c r="V125" s="11"/>
      <c r="AF125" s="19">
        <f>--ISNUMBER(IFERROR(SEARCH($AH$2,BaseDatos[[#This Row],[Material]],1),""))</f>
        <v>1</v>
      </c>
      <c r="AG125" s="8">
        <f>IF(AF125=1,COUNTIF($AF$6:AF125,1),"")</f>
        <v>120</v>
      </c>
      <c r="AH125" s="9" t="str">
        <f>IFERROR(INDEX(BaseDatos[Material],MATCH(ROWS($AG$6:AG125),BaseDatos[Aux2],0)),"")</f>
        <v>Lámina de cobre_Copper sheet - 3 mm</v>
      </c>
    </row>
    <row r="126" spans="1:34" x14ac:dyDescent="0.35">
      <c r="A126" s="2" t="str">
        <f>BaseDatos[[#This Row],[Material]]</f>
        <v>Alambre de cobre_Copper wire</v>
      </c>
      <c r="B126" s="3" t="str">
        <f t="shared" si="7"/>
        <v>EPiC</v>
      </c>
      <c r="C126" s="2" t="str">
        <f t="shared" si="7"/>
        <v>Metals</v>
      </c>
      <c r="D126" s="2" t="str">
        <f t="shared" si="7"/>
        <v>Copper</v>
      </c>
      <c r="E126" s="2" t="s">
        <v>531</v>
      </c>
      <c r="F126" s="2" t="s">
        <v>8</v>
      </c>
      <c r="G126" s="6">
        <v>671</v>
      </c>
      <c r="H126" s="6">
        <v>897</v>
      </c>
      <c r="I126" s="6">
        <v>41.8</v>
      </c>
      <c r="J126" s="2" t="s">
        <v>176</v>
      </c>
      <c r="K126" s="16" t="s">
        <v>421</v>
      </c>
      <c r="L126" s="16" t="s">
        <v>422</v>
      </c>
      <c r="M126" s="16"/>
      <c r="N126" s="16"/>
      <c r="O126" s="16"/>
      <c r="P126" s="16"/>
      <c r="Q126" s="16"/>
      <c r="R126" s="16"/>
      <c r="S126" s="16"/>
      <c r="T126" s="16"/>
      <c r="U126" s="16"/>
      <c r="V126" s="11"/>
      <c r="AF126" s="19">
        <f>--ISNUMBER(IFERROR(SEARCH($AH$2,BaseDatos[[#This Row],[Material]],1),""))</f>
        <v>1</v>
      </c>
      <c r="AG126" s="8">
        <f>IF(AF126=1,COUNTIF($AF$6:AF126,1),"")</f>
        <v>121</v>
      </c>
      <c r="AH126" s="9" t="str">
        <f>IFERROR(INDEX(BaseDatos[Material],MATCH(ROWS($AG$6:AG126),BaseDatos[Aux2],0)),"")</f>
        <v>Alambre de cobre_Copper wire</v>
      </c>
    </row>
    <row r="127" spans="1:34" x14ac:dyDescent="0.35">
      <c r="A127" s="2" t="str">
        <f>BaseDatos[[#This Row],[Material]]</f>
        <v>Alambre de cobre_Bare wire - 2 mm dia.</v>
      </c>
      <c r="B127" s="3" t="str">
        <f t="shared" si="7"/>
        <v>EPiC</v>
      </c>
      <c r="C127" s="2" t="str">
        <f t="shared" si="7"/>
        <v>Metals</v>
      </c>
      <c r="D127" s="2" t="s">
        <v>52</v>
      </c>
      <c r="E127" s="2" t="s">
        <v>532</v>
      </c>
      <c r="F127" s="2" t="s">
        <v>14</v>
      </c>
      <c r="G127" s="6">
        <v>5.5</v>
      </c>
      <c r="H127" s="6">
        <v>6.2</v>
      </c>
      <c r="I127" s="6">
        <v>0.34</v>
      </c>
      <c r="J127" s="2" t="s">
        <v>177</v>
      </c>
      <c r="K127" s="16" t="s">
        <v>421</v>
      </c>
      <c r="L127" s="16" t="s">
        <v>422</v>
      </c>
      <c r="M127" s="16"/>
      <c r="N127" s="16"/>
      <c r="O127" s="16"/>
      <c r="P127" s="16"/>
      <c r="Q127" s="16"/>
      <c r="R127" s="16"/>
      <c r="S127" s="16"/>
      <c r="T127" s="16"/>
      <c r="U127" s="16"/>
      <c r="V127" s="11"/>
      <c r="AF127" s="19">
        <f>--ISNUMBER(IFERROR(SEARCH($AH$2,BaseDatos[[#This Row],[Material]],1),""))</f>
        <v>1</v>
      </c>
      <c r="AG127" s="8">
        <f>IF(AF127=1,COUNTIF($AF$6:AF127,1),"")</f>
        <v>122</v>
      </c>
      <c r="AH127" s="9" t="str">
        <f>IFERROR(INDEX(BaseDatos[Material],MATCH(ROWS($AG$6:AG127),BaseDatos[Aux2],0)),"")</f>
        <v>Alambre de cobre_Bare wire - 2 mm dia.</v>
      </c>
    </row>
    <row r="128" spans="1:34" x14ac:dyDescent="0.35">
      <c r="A128" s="2" t="str">
        <f>BaseDatos[[#This Row],[Material]]</f>
        <v>Alambre de cobre_Bare wire - 3.2 mm dia.</v>
      </c>
      <c r="B128" s="3" t="str">
        <f t="shared" si="7"/>
        <v>EPiC</v>
      </c>
      <c r="C128" s="2" t="str">
        <f t="shared" si="7"/>
        <v>Metals</v>
      </c>
      <c r="D128" s="2" t="str">
        <f t="shared" si="7"/>
        <v>Stainless steel</v>
      </c>
      <c r="E128" s="2" t="s">
        <v>533</v>
      </c>
      <c r="F128" s="2" t="s">
        <v>14</v>
      </c>
      <c r="G128" s="6">
        <v>14.1</v>
      </c>
      <c r="H128" s="6">
        <v>15.8</v>
      </c>
      <c r="I128" s="6">
        <v>0.87</v>
      </c>
      <c r="J128" s="2" t="s">
        <v>177</v>
      </c>
      <c r="K128" s="16" t="s">
        <v>421</v>
      </c>
      <c r="L128" s="16" t="s">
        <v>422</v>
      </c>
      <c r="M128" s="16"/>
      <c r="N128" s="16"/>
      <c r="O128" s="16"/>
      <c r="P128" s="16"/>
      <c r="Q128" s="16"/>
      <c r="R128" s="16"/>
      <c r="S128" s="16"/>
      <c r="T128" s="16"/>
      <c r="U128" s="16"/>
      <c r="V128" s="11"/>
      <c r="AF128" s="19">
        <f>--ISNUMBER(IFERROR(SEARCH($AH$2,BaseDatos[[#This Row],[Material]],1),""))</f>
        <v>1</v>
      </c>
      <c r="AG128" s="8">
        <f>IF(AF128=1,COUNTIF($AF$6:AF128,1),"")</f>
        <v>123</v>
      </c>
      <c r="AH128" s="9" t="str">
        <f>IFERROR(INDEX(BaseDatos[Material],MATCH(ROWS($AG$6:AG128),BaseDatos[Aux2],0)),"")</f>
        <v>Alambre de cobre_Bare wire - 3.2 mm dia.</v>
      </c>
    </row>
    <row r="129" spans="1:34" x14ac:dyDescent="0.35">
      <c r="A129" s="2" t="str">
        <f>BaseDatos[[#This Row],[Material]]</f>
        <v>Acero inoxidable_Cold rolled stainless steel</v>
      </c>
      <c r="B129" s="3" t="str">
        <f t="shared" si="7"/>
        <v>EPiC</v>
      </c>
      <c r="C129" s="2" t="str">
        <f t="shared" si="7"/>
        <v>Metals</v>
      </c>
      <c r="D129" s="2" t="str">
        <f t="shared" si="7"/>
        <v>Stainless steel</v>
      </c>
      <c r="E129" s="2" t="s">
        <v>534</v>
      </c>
      <c r="F129" s="2" t="s">
        <v>8</v>
      </c>
      <c r="G129" s="6">
        <v>123</v>
      </c>
      <c r="H129" s="6">
        <v>168</v>
      </c>
      <c r="I129" s="6">
        <v>9.1999999999999993</v>
      </c>
      <c r="J129" s="2" t="s">
        <v>178</v>
      </c>
      <c r="K129" s="16" t="s">
        <v>421</v>
      </c>
      <c r="L129" s="16" t="s">
        <v>422</v>
      </c>
      <c r="M129" s="16"/>
      <c r="N129" s="16"/>
      <c r="O129" s="16"/>
      <c r="P129" s="16"/>
      <c r="Q129" s="16"/>
      <c r="R129" s="16"/>
      <c r="S129" s="16"/>
      <c r="T129" s="16"/>
      <c r="U129" s="16"/>
      <c r="V129" s="11"/>
      <c r="AF129" s="19">
        <f>--ISNUMBER(IFERROR(SEARCH($AH$2,BaseDatos[[#This Row],[Material]],1),""))</f>
        <v>1</v>
      </c>
      <c r="AG129" s="8">
        <f>IF(AF129=1,COUNTIF($AF$6:AF129,1),"")</f>
        <v>124</v>
      </c>
      <c r="AH129" s="9" t="str">
        <f>IFERROR(INDEX(BaseDatos[Material],MATCH(ROWS($AG$6:AG129),BaseDatos[Aux2],0)),"")</f>
        <v>Acero inoxidable_Cold rolled stainless steel</v>
      </c>
    </row>
    <row r="130" spans="1:34" x14ac:dyDescent="0.35">
      <c r="A130" s="2" t="str">
        <f>BaseDatos[[#This Row],[Material]]</f>
        <v>Acero inoxidable_Stainless steel extruded</v>
      </c>
      <c r="B130" s="3" t="str">
        <f t="shared" si="7"/>
        <v>EPiC</v>
      </c>
      <c r="C130" s="2" t="str">
        <f t="shared" si="7"/>
        <v>Metals</v>
      </c>
      <c r="D130" s="2" t="str">
        <f t="shared" si="7"/>
        <v>Stainless steel</v>
      </c>
      <c r="E130" s="2" t="s">
        <v>535</v>
      </c>
      <c r="F130" s="2" t="s">
        <v>8</v>
      </c>
      <c r="G130" s="6">
        <v>155</v>
      </c>
      <c r="H130" s="6">
        <v>138</v>
      </c>
      <c r="I130" s="6">
        <v>11.8</v>
      </c>
      <c r="J130" s="2" t="s">
        <v>179</v>
      </c>
      <c r="K130" s="16" t="s">
        <v>421</v>
      </c>
      <c r="L130" s="16" t="s">
        <v>422</v>
      </c>
      <c r="M130" s="16"/>
      <c r="N130" s="16"/>
      <c r="O130" s="16"/>
      <c r="P130" s="16"/>
      <c r="Q130" s="16"/>
      <c r="R130" s="16"/>
      <c r="S130" s="16"/>
      <c r="T130" s="16"/>
      <c r="U130" s="16"/>
      <c r="V130" s="11"/>
      <c r="AF130" s="19">
        <f>--ISNUMBER(IFERROR(SEARCH($AH$2,BaseDatos[[#This Row],[Material]],1),""))</f>
        <v>1</v>
      </c>
      <c r="AG130" s="8">
        <f>IF(AF130=1,COUNTIF($AF$6:AF130,1),"")</f>
        <v>125</v>
      </c>
      <c r="AH130" s="9" t="str">
        <f>IFERROR(INDEX(BaseDatos[Material],MATCH(ROWS($AG$6:AG130),BaseDatos[Aux2],0)),"")</f>
        <v>Acero inoxidable_Stainless steel extruded</v>
      </c>
    </row>
    <row r="131" spans="1:34" x14ac:dyDescent="0.35">
      <c r="A131" s="2" t="str">
        <f>BaseDatos[[#This Row],[Material]]</f>
        <v>Acero inoxidable_Stainless steel sheet</v>
      </c>
      <c r="B131" s="3" t="str">
        <f t="shared" si="7"/>
        <v>EPiC</v>
      </c>
      <c r="C131" s="2" t="str">
        <f t="shared" si="7"/>
        <v>Metals</v>
      </c>
      <c r="D131" s="2" t="str">
        <f t="shared" si="7"/>
        <v>Stainless steel</v>
      </c>
      <c r="E131" s="2" t="s">
        <v>536</v>
      </c>
      <c r="F131" s="2" t="s">
        <v>8</v>
      </c>
      <c r="G131" s="6">
        <v>97.6</v>
      </c>
      <c r="H131" s="6">
        <v>140</v>
      </c>
      <c r="I131" s="6">
        <v>7.2</v>
      </c>
      <c r="J131" s="2" t="s">
        <v>180</v>
      </c>
      <c r="K131" s="16" t="s">
        <v>421</v>
      </c>
      <c r="L131" s="16" t="s">
        <v>422</v>
      </c>
      <c r="M131" s="16"/>
      <c r="N131" s="16"/>
      <c r="O131" s="16"/>
      <c r="P131" s="16"/>
      <c r="Q131" s="16"/>
      <c r="R131" s="16"/>
      <c r="S131" s="16"/>
      <c r="T131" s="16"/>
      <c r="U131" s="16"/>
      <c r="V131" s="11"/>
      <c r="AF131" s="19">
        <f>--ISNUMBER(IFERROR(SEARCH($AH$2,BaseDatos[[#This Row],[Material]],1),""))</f>
        <v>1</v>
      </c>
      <c r="AG131" s="8">
        <f>IF(AF131=1,COUNTIF($AF$6:AF131,1),"")</f>
        <v>126</v>
      </c>
      <c r="AH131" s="9" t="str">
        <f>IFERROR(INDEX(BaseDatos[Material],MATCH(ROWS($AG$6:AG131),BaseDatos[Aux2],0)),"")</f>
        <v>Acero inoxidable_Stainless steel sheet</v>
      </c>
    </row>
    <row r="132" spans="1:34" x14ac:dyDescent="0.35">
      <c r="A132" s="2" t="str">
        <f>BaseDatos[[#This Row],[Material]]</f>
        <v>Acero inoxidable_Stainless steel sheet products</v>
      </c>
      <c r="B132" s="3" t="str">
        <f t="shared" si="7"/>
        <v>EPiC</v>
      </c>
      <c r="C132" s="2" t="str">
        <f t="shared" si="7"/>
        <v>Metals</v>
      </c>
      <c r="D132" s="2" t="str">
        <f t="shared" si="7"/>
        <v>Stainless steel</v>
      </c>
      <c r="E132" s="2" t="s">
        <v>537</v>
      </c>
      <c r="F132" s="2" t="s">
        <v>8</v>
      </c>
      <c r="G132" s="6">
        <v>238</v>
      </c>
      <c r="H132" s="6">
        <v>263</v>
      </c>
      <c r="I132" s="6">
        <v>14.7</v>
      </c>
      <c r="J132" s="2" t="s">
        <v>180</v>
      </c>
      <c r="K132" s="16" t="s">
        <v>421</v>
      </c>
      <c r="L132" s="16" t="s">
        <v>422</v>
      </c>
      <c r="M132" s="16"/>
      <c r="N132" s="16"/>
      <c r="O132" s="16"/>
      <c r="P132" s="16"/>
      <c r="Q132" s="16"/>
      <c r="R132" s="16"/>
      <c r="S132" s="16"/>
      <c r="T132" s="16"/>
      <c r="U132" s="16"/>
      <c r="V132" s="11"/>
      <c r="AF132" s="19">
        <f>--ISNUMBER(IFERROR(SEARCH($AH$2,BaseDatos[[#This Row],[Material]],1),""))</f>
        <v>1</v>
      </c>
      <c r="AG132" s="8">
        <f>IF(AF132=1,COUNTIF($AF$6:AF132,1),"")</f>
        <v>127</v>
      </c>
      <c r="AH132" s="9" t="str">
        <f>IFERROR(INDEX(BaseDatos[Material],MATCH(ROWS($AG$6:AG132),BaseDatos[Aux2],0)),"")</f>
        <v>Acero inoxidable_Stainless steel sheet products</v>
      </c>
    </row>
    <row r="133" spans="1:34" x14ac:dyDescent="0.35">
      <c r="A133" s="2" t="str">
        <f>BaseDatos[[#This Row],[Material]]</f>
        <v>Acero inoxidable_Stainless steel wire</v>
      </c>
      <c r="B133" s="3" t="str">
        <f t="shared" si="7"/>
        <v>EPiC</v>
      </c>
      <c r="C133" s="2" t="str">
        <f t="shared" si="7"/>
        <v>Metals</v>
      </c>
      <c r="D133" s="2" t="str">
        <f t="shared" si="7"/>
        <v>Stainless steel</v>
      </c>
      <c r="E133" s="2" t="s">
        <v>538</v>
      </c>
      <c r="F133" s="2" t="s">
        <v>8</v>
      </c>
      <c r="G133" s="6">
        <v>226</v>
      </c>
      <c r="H133" s="6">
        <v>253</v>
      </c>
      <c r="I133" s="6">
        <v>13.9</v>
      </c>
      <c r="J133" s="2" t="s">
        <v>177</v>
      </c>
      <c r="K133" s="16" t="s">
        <v>421</v>
      </c>
      <c r="L133" s="16" t="s">
        <v>422</v>
      </c>
      <c r="M133" s="16"/>
      <c r="N133" s="16"/>
      <c r="O133" s="16"/>
      <c r="P133" s="16"/>
      <c r="Q133" s="16"/>
      <c r="R133" s="16"/>
      <c r="S133" s="16"/>
      <c r="T133" s="16"/>
      <c r="U133" s="16"/>
      <c r="V133" s="11"/>
      <c r="AF133" s="19">
        <f>--ISNUMBER(IFERROR(SEARCH($AH$2,BaseDatos[[#This Row],[Material]],1),""))</f>
        <v>1</v>
      </c>
      <c r="AG133" s="8">
        <f>IF(AF133=1,COUNTIF($AF$6:AF133,1),"")</f>
        <v>128</v>
      </c>
      <c r="AH133" s="9" t="str">
        <f>IFERROR(INDEX(BaseDatos[Material],MATCH(ROWS($AG$6:AG133),BaseDatos[Aux2],0)),"")</f>
        <v>Acero inoxidable_Stainless steel wire</v>
      </c>
    </row>
    <row r="134" spans="1:34" x14ac:dyDescent="0.35">
      <c r="A134" s="2" t="str">
        <f>BaseDatos[[#This Row],[Material]]</f>
        <v>Cable de acero_Wire Rope - 1.6 mm dia.</v>
      </c>
      <c r="B134" s="3" t="str">
        <f t="shared" si="7"/>
        <v>EPiC</v>
      </c>
      <c r="C134" s="2" t="str">
        <f t="shared" si="7"/>
        <v>Metals</v>
      </c>
      <c r="D134" s="2" t="str">
        <f t="shared" si="7"/>
        <v>Stainless steel</v>
      </c>
      <c r="E134" s="2" t="s">
        <v>539</v>
      </c>
      <c r="F134" s="2" t="s">
        <v>14</v>
      </c>
      <c r="G134" s="6">
        <v>2.4</v>
      </c>
      <c r="H134" s="6">
        <v>2.7</v>
      </c>
      <c r="I134" s="6">
        <v>0.15</v>
      </c>
      <c r="J134" s="2" t="s">
        <v>177</v>
      </c>
      <c r="K134" s="16" t="s">
        <v>421</v>
      </c>
      <c r="L134" s="16" t="s">
        <v>422</v>
      </c>
      <c r="M134" s="16"/>
      <c r="N134" s="16"/>
      <c r="O134" s="16"/>
      <c r="P134" s="16"/>
      <c r="Q134" s="16"/>
      <c r="R134" s="16"/>
      <c r="S134" s="16"/>
      <c r="T134" s="16"/>
      <c r="U134" s="16"/>
      <c r="V134" s="11"/>
      <c r="AF134" s="19">
        <f>--ISNUMBER(IFERROR(SEARCH($AH$2,BaseDatos[[#This Row],[Material]],1),""))</f>
        <v>1</v>
      </c>
      <c r="AG134" s="8">
        <f>IF(AF134=1,COUNTIF($AF$6:AF134,1),"")</f>
        <v>129</v>
      </c>
      <c r="AH134" s="9" t="str">
        <f>IFERROR(INDEX(BaseDatos[Material],MATCH(ROWS($AG$6:AG134),BaseDatos[Aux2],0)),"")</f>
        <v>Cable de acero_Wire Rope - 1.6 mm dia.</v>
      </c>
    </row>
    <row r="135" spans="1:34" x14ac:dyDescent="0.35">
      <c r="A135" s="2" t="str">
        <f>BaseDatos[[#This Row],[Material]]</f>
        <v>Cable de acero_Wire Rope - 4 mm dia.</v>
      </c>
      <c r="B135" s="3" t="str">
        <f t="shared" ref="B135:D150" si="8">B134</f>
        <v>EPiC</v>
      </c>
      <c r="C135" s="2" t="str">
        <f t="shared" si="8"/>
        <v>Metals</v>
      </c>
      <c r="D135" s="2" t="str">
        <f t="shared" si="8"/>
        <v>Stainless steel</v>
      </c>
      <c r="E135" s="2" t="s">
        <v>540</v>
      </c>
      <c r="F135" s="2" t="s">
        <v>14</v>
      </c>
      <c r="G135" s="6">
        <v>14.2</v>
      </c>
      <c r="H135" s="6">
        <v>15.9</v>
      </c>
      <c r="I135" s="6">
        <v>0.87</v>
      </c>
      <c r="J135" s="2" t="s">
        <v>177</v>
      </c>
      <c r="K135" s="16" t="s">
        <v>421</v>
      </c>
      <c r="L135" s="16" t="s">
        <v>422</v>
      </c>
      <c r="M135" s="16"/>
      <c r="N135" s="16"/>
      <c r="O135" s="16"/>
      <c r="P135" s="16"/>
      <c r="Q135" s="16"/>
      <c r="R135" s="16"/>
      <c r="S135" s="16"/>
      <c r="T135" s="16"/>
      <c r="U135" s="16"/>
      <c r="V135" s="11"/>
      <c r="AF135" s="19">
        <f>--ISNUMBER(IFERROR(SEARCH($AH$2,BaseDatos[[#This Row],[Material]],1),""))</f>
        <v>1</v>
      </c>
      <c r="AG135" s="8">
        <f>IF(AF135=1,COUNTIF($AF$6:AF135,1),"")</f>
        <v>130</v>
      </c>
      <c r="AH135" s="9" t="str">
        <f>IFERROR(INDEX(BaseDatos[Material],MATCH(ROWS($AG$6:AG135),BaseDatos[Aux2],0)),"")</f>
        <v>Cable de acero_Wire Rope - 4 mm dia.</v>
      </c>
    </row>
    <row r="136" spans="1:34" x14ac:dyDescent="0.35">
      <c r="A136" s="2" t="str">
        <f>BaseDatos[[#This Row],[Material]]</f>
        <v>Cable de acero_Wire Rope - 8 mm dia.</v>
      </c>
      <c r="B136" s="3" t="str">
        <f t="shared" si="8"/>
        <v>EPiC</v>
      </c>
      <c r="C136" s="2" t="str">
        <f t="shared" si="8"/>
        <v>Metals</v>
      </c>
      <c r="D136" s="2" t="str">
        <f t="shared" si="8"/>
        <v>Stainless steel</v>
      </c>
      <c r="E136" s="2" t="s">
        <v>541</v>
      </c>
      <c r="F136" s="2" t="s">
        <v>14</v>
      </c>
      <c r="G136" s="6">
        <v>57.8</v>
      </c>
      <c r="H136" s="6">
        <v>64.900000000000006</v>
      </c>
      <c r="I136" s="6">
        <v>3.6</v>
      </c>
      <c r="J136" s="2" t="s">
        <v>177</v>
      </c>
      <c r="K136" s="16" t="s">
        <v>421</v>
      </c>
      <c r="L136" s="16" t="s">
        <v>422</v>
      </c>
      <c r="M136" s="16"/>
      <c r="N136" s="16"/>
      <c r="O136" s="16"/>
      <c r="P136" s="16"/>
      <c r="Q136" s="16"/>
      <c r="R136" s="16"/>
      <c r="S136" s="16"/>
      <c r="T136" s="16"/>
      <c r="U136" s="16"/>
      <c r="V136" s="11"/>
      <c r="AF136" s="19">
        <f>--ISNUMBER(IFERROR(SEARCH($AH$2,BaseDatos[[#This Row],[Material]],1),""))</f>
        <v>1</v>
      </c>
      <c r="AG136" s="8">
        <f>IF(AF136=1,COUNTIF($AF$6:AF136,1),"")</f>
        <v>131</v>
      </c>
      <c r="AH136" s="9" t="str">
        <f>IFERROR(INDEX(BaseDatos[Material],MATCH(ROWS($AG$6:AG136),BaseDatos[Aux2],0)),"")</f>
        <v>Cable de acero_Wire Rope - 8 mm dia.</v>
      </c>
    </row>
    <row r="137" spans="1:34" x14ac:dyDescent="0.35">
      <c r="A137" s="2" t="str">
        <f>BaseDatos[[#This Row],[Material]]</f>
        <v>Cable de acero_Wire Rope - 12 mm dia.</v>
      </c>
      <c r="B137" s="3" t="str">
        <f t="shared" si="8"/>
        <v>EPiC</v>
      </c>
      <c r="C137" s="2" t="str">
        <f t="shared" si="8"/>
        <v>Metals</v>
      </c>
      <c r="D137" s="2" t="str">
        <f t="shared" si="8"/>
        <v>Stainless steel</v>
      </c>
      <c r="E137" s="2" t="s">
        <v>542</v>
      </c>
      <c r="F137" s="2" t="s">
        <v>14</v>
      </c>
      <c r="G137" s="6">
        <v>127</v>
      </c>
      <c r="H137" s="6">
        <v>143</v>
      </c>
      <c r="I137" s="6">
        <v>7.8</v>
      </c>
      <c r="J137" s="2" t="s">
        <v>177</v>
      </c>
      <c r="K137" s="16" t="s">
        <v>421</v>
      </c>
      <c r="L137" s="16" t="s">
        <v>422</v>
      </c>
      <c r="M137" s="16"/>
      <c r="N137" s="16"/>
      <c r="O137" s="16"/>
      <c r="P137" s="16"/>
      <c r="Q137" s="16"/>
      <c r="R137" s="16"/>
      <c r="S137" s="16"/>
      <c r="T137" s="16"/>
      <c r="U137" s="16"/>
      <c r="V137" s="11"/>
      <c r="AF137" s="19">
        <f>--ISNUMBER(IFERROR(SEARCH($AH$2,BaseDatos[[#This Row],[Material]],1),""))</f>
        <v>1</v>
      </c>
      <c r="AG137" s="8">
        <f>IF(AF137=1,COUNTIF($AF$6:AF137,1),"")</f>
        <v>132</v>
      </c>
      <c r="AH137" s="9" t="str">
        <f>IFERROR(INDEX(BaseDatos[Material],MATCH(ROWS($AG$6:AG137),BaseDatos[Aux2],0)),"")</f>
        <v>Cable de acero_Wire Rope - 12 mm dia.</v>
      </c>
    </row>
    <row r="138" spans="1:34" x14ac:dyDescent="0.35">
      <c r="A138" s="2" t="str">
        <f>BaseDatos[[#This Row],[Material]]</f>
        <v>Acero laminado_Cold rolled steel</v>
      </c>
      <c r="B138" s="3" t="str">
        <f t="shared" si="8"/>
        <v>EPiC</v>
      </c>
      <c r="C138" s="2" t="str">
        <f t="shared" si="8"/>
        <v>Metals</v>
      </c>
      <c r="D138" s="2" t="s">
        <v>53</v>
      </c>
      <c r="E138" s="2" t="s">
        <v>543</v>
      </c>
      <c r="F138" s="2" t="s">
        <v>8</v>
      </c>
      <c r="G138" s="6">
        <v>51.7</v>
      </c>
      <c r="H138" s="6">
        <v>77.599999999999994</v>
      </c>
      <c r="I138" s="6">
        <v>3.7</v>
      </c>
      <c r="J138" s="2" t="s">
        <v>181</v>
      </c>
      <c r="K138" s="16" t="s">
        <v>421</v>
      </c>
      <c r="L138" s="16" t="s">
        <v>422</v>
      </c>
      <c r="M138" s="16"/>
      <c r="N138" s="16"/>
      <c r="O138" s="16"/>
      <c r="P138" s="16"/>
      <c r="Q138" s="16"/>
      <c r="R138" s="16"/>
      <c r="S138" s="16"/>
      <c r="T138" s="16"/>
      <c r="U138" s="16"/>
      <c r="V138" s="11"/>
      <c r="AF138" s="19">
        <f>--ISNUMBER(IFERROR(SEARCH($AH$2,BaseDatos[[#This Row],[Material]],1),""))</f>
        <v>1</v>
      </c>
      <c r="AG138" s="8">
        <f>IF(AF138=1,COUNTIF($AF$6:AF138,1),"")</f>
        <v>133</v>
      </c>
      <c r="AH138" s="9" t="str">
        <f>IFERROR(INDEX(BaseDatos[Material],MATCH(ROWS($AG$6:AG138),BaseDatos[Aux2],0)),"")</f>
        <v>Acero laminado_Cold rolled steel</v>
      </c>
    </row>
    <row r="139" spans="1:34" x14ac:dyDescent="0.35">
      <c r="A139" s="2" t="str">
        <f>BaseDatos[[#This Row],[Material]]</f>
        <v>Acero estructural galvanizado_Hot rolled galvanised structural steel</v>
      </c>
      <c r="B139" s="3" t="str">
        <f t="shared" si="8"/>
        <v>EPiC</v>
      </c>
      <c r="C139" s="2" t="str">
        <f t="shared" si="8"/>
        <v>Metals</v>
      </c>
      <c r="D139" s="2" t="str">
        <f t="shared" si="8"/>
        <v>Steel</v>
      </c>
      <c r="E139" s="2" t="s">
        <v>544</v>
      </c>
      <c r="F139" s="2" t="s">
        <v>8</v>
      </c>
      <c r="G139" s="6">
        <v>43</v>
      </c>
      <c r="H139" s="6">
        <v>43.2</v>
      </c>
      <c r="I139" s="6">
        <v>3.3</v>
      </c>
      <c r="J139" s="2" t="s">
        <v>182</v>
      </c>
      <c r="K139" s="16" t="s">
        <v>421</v>
      </c>
      <c r="L139" s="16" t="s">
        <v>422</v>
      </c>
      <c r="M139" s="16"/>
      <c r="N139" s="16"/>
      <c r="O139" s="16"/>
      <c r="P139" s="16"/>
      <c r="Q139" s="16"/>
      <c r="R139" s="16"/>
      <c r="S139" s="16"/>
      <c r="T139" s="16"/>
      <c r="U139" s="16"/>
      <c r="V139" s="11"/>
      <c r="AF139" s="19">
        <f>--ISNUMBER(IFERROR(SEARCH($AH$2,BaseDatos[[#This Row],[Material]],1),""))</f>
        <v>1</v>
      </c>
      <c r="AG139" s="8">
        <f>IF(AF139=1,COUNTIF($AF$6:AF139,1),"")</f>
        <v>134</v>
      </c>
      <c r="AH139" s="9" t="str">
        <f>IFERROR(INDEX(BaseDatos[Material],MATCH(ROWS($AG$6:AG139),BaseDatos[Aux2],0)),"")</f>
        <v>Acero estructural galvanizado_Hot rolled galvanised structural steel</v>
      </c>
    </row>
    <row r="140" spans="1:34" x14ac:dyDescent="0.35">
      <c r="A140" s="2" t="str">
        <f>BaseDatos[[#This Row],[Material]]</f>
        <v>Acero estructural laminado_Hot rolled structural steel</v>
      </c>
      <c r="B140" s="3" t="str">
        <f t="shared" si="8"/>
        <v>EPiC</v>
      </c>
      <c r="C140" s="2" t="str">
        <f t="shared" si="8"/>
        <v>Metals</v>
      </c>
      <c r="D140" s="2" t="str">
        <f t="shared" si="8"/>
        <v>Steel</v>
      </c>
      <c r="E140" s="2" t="s">
        <v>545</v>
      </c>
      <c r="F140" s="2" t="s">
        <v>8</v>
      </c>
      <c r="G140" s="6">
        <v>38.799999999999997</v>
      </c>
      <c r="H140" s="6">
        <v>37.1</v>
      </c>
      <c r="I140" s="6">
        <v>2.9</v>
      </c>
      <c r="J140" s="2" t="s">
        <v>183</v>
      </c>
      <c r="K140" s="16" t="s">
        <v>421</v>
      </c>
      <c r="L140" s="16" t="s">
        <v>422</v>
      </c>
      <c r="M140" s="16"/>
      <c r="N140" s="16"/>
      <c r="O140" s="16"/>
      <c r="P140" s="16"/>
      <c r="Q140" s="16"/>
      <c r="R140" s="16"/>
      <c r="S140" s="16"/>
      <c r="T140" s="16"/>
      <c r="U140" s="16"/>
      <c r="V140" s="11"/>
      <c r="AF140" s="19">
        <f>--ISNUMBER(IFERROR(SEARCH($AH$2,BaseDatos[[#This Row],[Material]],1),""))</f>
        <v>1</v>
      </c>
      <c r="AG140" s="8">
        <f>IF(AF140=1,COUNTIF($AF$6:AF140,1),"")</f>
        <v>135</v>
      </c>
      <c r="AH140" s="9" t="str">
        <f>IFERROR(INDEX(BaseDatos[Material],MATCH(ROWS($AG$6:AG140),BaseDatos[Aux2],0)),"")</f>
        <v>Acero estructural laminado_Hot rolled structural steel</v>
      </c>
    </row>
    <row r="141" spans="1:34" x14ac:dyDescent="0.35">
      <c r="A141" s="2" t="str">
        <f>BaseDatos[[#This Row],[Material]]</f>
        <v>Tubo cuadrado de acero_Square tube - 20 × 20 mm; 1.6 mm thick</v>
      </c>
      <c r="B141" s="3" t="str">
        <f t="shared" si="8"/>
        <v>EPiC</v>
      </c>
      <c r="C141" s="2" t="str">
        <f t="shared" si="8"/>
        <v>Metals</v>
      </c>
      <c r="D141" s="2" t="str">
        <f t="shared" si="8"/>
        <v>Steel</v>
      </c>
      <c r="E141" s="2" t="s">
        <v>678</v>
      </c>
      <c r="F141" s="2" t="s">
        <v>14</v>
      </c>
      <c r="G141" s="6">
        <v>55</v>
      </c>
      <c r="H141" s="6">
        <v>45.4</v>
      </c>
      <c r="I141" s="6">
        <v>4.5999999999999996</v>
      </c>
      <c r="J141" s="2" t="s">
        <v>184</v>
      </c>
      <c r="K141" s="16" t="s">
        <v>421</v>
      </c>
      <c r="L141" s="16" t="s">
        <v>422</v>
      </c>
      <c r="M141" s="16"/>
      <c r="N141" s="16"/>
      <c r="O141" s="16"/>
      <c r="P141" s="16"/>
      <c r="Q141" s="16"/>
      <c r="R141" s="16"/>
      <c r="S141" s="16"/>
      <c r="T141" s="16"/>
      <c r="U141" s="16"/>
      <c r="V141" s="11"/>
      <c r="AF141" s="19">
        <f>--ISNUMBER(IFERROR(SEARCH($AH$2,BaseDatos[[#This Row],[Material]],1),""))</f>
        <v>1</v>
      </c>
      <c r="AG141" s="8">
        <f>IF(AF141=1,COUNTIF($AF$6:AF141,1),"")</f>
        <v>136</v>
      </c>
      <c r="AH141" s="9" t="str">
        <f>IFERROR(INDEX(BaseDatos[Material],MATCH(ROWS($AG$6:AG141),BaseDatos[Aux2],0)),"")</f>
        <v>Tubo cuadrado de acero_Square tube - 20 × 20 mm; 1.6 mm thick</v>
      </c>
    </row>
    <row r="142" spans="1:34" x14ac:dyDescent="0.35">
      <c r="A142" s="2" t="str">
        <f>BaseDatos[[#This Row],[Material]]</f>
        <v>Tubo cuadrado de acero_Square tube - 50 × 50 mm; 2 mm thick</v>
      </c>
      <c r="B142" s="3" t="str">
        <f t="shared" si="8"/>
        <v>EPiC</v>
      </c>
      <c r="C142" s="2" t="str">
        <f t="shared" si="8"/>
        <v>Metals</v>
      </c>
      <c r="D142" s="2" t="str">
        <f t="shared" si="8"/>
        <v>Steel</v>
      </c>
      <c r="E142" s="2" t="s">
        <v>679</v>
      </c>
      <c r="F142" s="2" t="s">
        <v>14</v>
      </c>
      <c r="G142" s="6">
        <v>172</v>
      </c>
      <c r="H142" s="6">
        <v>142</v>
      </c>
      <c r="I142" s="6">
        <v>14.5</v>
      </c>
      <c r="J142" s="2" t="s">
        <v>184</v>
      </c>
      <c r="K142" s="16" t="s">
        <v>421</v>
      </c>
      <c r="L142" s="16" t="s">
        <v>422</v>
      </c>
      <c r="M142" s="16"/>
      <c r="N142" s="16"/>
      <c r="O142" s="16"/>
      <c r="P142" s="16"/>
      <c r="Q142" s="16"/>
      <c r="R142" s="16"/>
      <c r="S142" s="16"/>
      <c r="T142" s="16"/>
      <c r="U142" s="16"/>
      <c r="V142" s="11"/>
      <c r="AF142" s="19">
        <f>--ISNUMBER(IFERROR(SEARCH($AH$2,BaseDatos[[#This Row],[Material]],1),""))</f>
        <v>1</v>
      </c>
      <c r="AG142" s="8">
        <f>IF(AF142=1,COUNTIF($AF$6:AF142,1),"")</f>
        <v>137</v>
      </c>
      <c r="AH142" s="9" t="str">
        <f>IFERROR(INDEX(BaseDatos[Material],MATCH(ROWS($AG$6:AG142),BaseDatos[Aux2],0)),"")</f>
        <v>Tubo cuadrado de acero_Square tube - 50 × 50 mm; 2 mm thick</v>
      </c>
    </row>
    <row r="143" spans="1:34" x14ac:dyDescent="0.35">
      <c r="A143" s="2" t="str">
        <f>BaseDatos[[#This Row],[Material]]</f>
        <v>Tubo cuadrado de acero_Square tube - 100 × 100 mm; 4 mm thick</v>
      </c>
      <c r="B143" s="3" t="str">
        <f t="shared" si="8"/>
        <v>EPiC</v>
      </c>
      <c r="C143" s="2" t="str">
        <f t="shared" si="8"/>
        <v>Metals</v>
      </c>
      <c r="D143" s="2" t="str">
        <f t="shared" si="8"/>
        <v>Steel</v>
      </c>
      <c r="E143" s="2" t="s">
        <v>680</v>
      </c>
      <c r="F143" s="2" t="s">
        <v>14</v>
      </c>
      <c r="G143" s="6">
        <v>688</v>
      </c>
      <c r="H143" s="6">
        <v>568</v>
      </c>
      <c r="I143" s="6">
        <v>57.8</v>
      </c>
      <c r="J143" s="2" t="s">
        <v>184</v>
      </c>
      <c r="K143" s="16" t="s">
        <v>421</v>
      </c>
      <c r="L143" s="16" t="s">
        <v>422</v>
      </c>
      <c r="M143" s="16"/>
      <c r="N143" s="16"/>
      <c r="O143" s="16"/>
      <c r="P143" s="16"/>
      <c r="Q143" s="16"/>
      <c r="R143" s="16"/>
      <c r="S143" s="16"/>
      <c r="T143" s="16"/>
      <c r="U143" s="16"/>
      <c r="V143" s="11"/>
      <c r="AF143" s="19">
        <f>--ISNUMBER(IFERROR(SEARCH($AH$2,BaseDatos[[#This Row],[Material]],1),""))</f>
        <v>1</v>
      </c>
      <c r="AG143" s="8">
        <f>IF(AF143=1,COUNTIF($AF$6:AF143,1),"")</f>
        <v>138</v>
      </c>
      <c r="AH143" s="9" t="str">
        <f>IFERROR(INDEX(BaseDatos[Material],MATCH(ROWS($AG$6:AG143),BaseDatos[Aux2],0)),"")</f>
        <v>Tubo cuadrado de acero_Square tube - 100 × 100 mm; 4 mm thick</v>
      </c>
    </row>
    <row r="144" spans="1:34" x14ac:dyDescent="0.35">
      <c r="A144" s="2" t="str">
        <f>BaseDatos[[#This Row],[Material]]</f>
        <v>Barra de acero_Steel bar</v>
      </c>
      <c r="B144" s="3" t="str">
        <f t="shared" si="8"/>
        <v>EPiC</v>
      </c>
      <c r="C144" s="2" t="str">
        <f t="shared" si="8"/>
        <v>Metals</v>
      </c>
      <c r="D144" s="2" t="str">
        <f t="shared" si="8"/>
        <v>Steel</v>
      </c>
      <c r="E144" s="2" t="s">
        <v>546</v>
      </c>
      <c r="F144" s="2" t="s">
        <v>8</v>
      </c>
      <c r="G144" s="6">
        <v>29.5</v>
      </c>
      <c r="H144" s="6">
        <v>44.3</v>
      </c>
      <c r="I144" s="6">
        <v>2.1</v>
      </c>
      <c r="J144" s="2" t="s">
        <v>185</v>
      </c>
      <c r="K144" s="16" t="s">
        <v>421</v>
      </c>
      <c r="L144" s="16" t="s">
        <v>422</v>
      </c>
      <c r="M144" s="16"/>
      <c r="N144" s="16"/>
      <c r="O144" s="16"/>
      <c r="P144" s="16"/>
      <c r="Q144" s="16"/>
      <c r="R144" s="16"/>
      <c r="S144" s="16"/>
      <c r="T144" s="16"/>
      <c r="U144" s="16"/>
      <c r="V144" s="11"/>
      <c r="AF144" s="19">
        <f>--ISNUMBER(IFERROR(SEARCH($AH$2,BaseDatos[[#This Row],[Material]],1),""))</f>
        <v>1</v>
      </c>
      <c r="AG144" s="8">
        <f>IF(AF144=1,COUNTIF($AF$6:AF144,1),"")</f>
        <v>139</v>
      </c>
      <c r="AH144" s="9" t="str">
        <f>IFERROR(INDEX(BaseDatos[Material],MATCH(ROWS($AG$6:AG144),BaseDatos[Aux2],0)),"")</f>
        <v>Barra de acero_Steel bar</v>
      </c>
    </row>
    <row r="145" spans="1:34" x14ac:dyDescent="0.35">
      <c r="A145" s="2" t="str">
        <f>BaseDatos[[#This Row],[Material]]</f>
        <v>Perfil de acero_Steel hollow section extruded</v>
      </c>
      <c r="B145" s="3" t="str">
        <f t="shared" si="8"/>
        <v>EPiC</v>
      </c>
      <c r="C145" s="2" t="str">
        <f t="shared" si="8"/>
        <v>Metals</v>
      </c>
      <c r="D145" s="2" t="str">
        <f t="shared" si="8"/>
        <v>Steel</v>
      </c>
      <c r="E145" s="2" t="s">
        <v>547</v>
      </c>
      <c r="F145" s="2" t="s">
        <v>8</v>
      </c>
      <c r="G145" s="6">
        <v>54.8</v>
      </c>
      <c r="H145" s="6">
        <v>45.2</v>
      </c>
      <c r="I145" s="6">
        <v>4.5999999999999996</v>
      </c>
      <c r="J145" s="2" t="s">
        <v>184</v>
      </c>
      <c r="K145" s="16" t="s">
        <v>421</v>
      </c>
      <c r="L145" s="16" t="s">
        <v>422</v>
      </c>
      <c r="M145" s="16"/>
      <c r="N145" s="16"/>
      <c r="O145" s="16"/>
      <c r="P145" s="16"/>
      <c r="Q145" s="16"/>
      <c r="R145" s="16"/>
      <c r="S145" s="16"/>
      <c r="T145" s="16"/>
      <c r="U145" s="16"/>
      <c r="V145" s="11"/>
      <c r="AF145" s="19">
        <f>--ISNUMBER(IFERROR(SEARCH($AH$2,BaseDatos[[#This Row],[Material]],1),""))</f>
        <v>1</v>
      </c>
      <c r="AG145" s="8">
        <f>IF(AF145=1,COUNTIF($AF$6:AF145,1),"")</f>
        <v>140</v>
      </c>
      <c r="AH145" s="9" t="str">
        <f>IFERROR(INDEX(BaseDatos[Material],MATCH(ROWS($AG$6:AG145),BaseDatos[Aux2],0)),"")</f>
        <v>Perfil de acero_Steel hollow section extruded</v>
      </c>
    </row>
    <row r="146" spans="1:34" x14ac:dyDescent="0.35">
      <c r="A146" s="2" t="str">
        <f>BaseDatos[[#This Row],[Material]]</f>
        <v>Tubo de acero_Steel pipe</v>
      </c>
      <c r="B146" s="3" t="str">
        <f t="shared" si="8"/>
        <v>EPiC</v>
      </c>
      <c r="C146" s="2" t="str">
        <f t="shared" si="8"/>
        <v>Metals</v>
      </c>
      <c r="D146" s="2" t="str">
        <f t="shared" si="8"/>
        <v>Steel</v>
      </c>
      <c r="E146" s="2" t="s">
        <v>548</v>
      </c>
      <c r="F146" s="2" t="s">
        <v>8</v>
      </c>
      <c r="G146" s="6">
        <v>42.9</v>
      </c>
      <c r="H146" s="6">
        <v>78.099999999999994</v>
      </c>
      <c r="I146" s="6">
        <v>3.5</v>
      </c>
      <c r="J146" s="2" t="s">
        <v>186</v>
      </c>
      <c r="K146" s="16" t="s">
        <v>421</v>
      </c>
      <c r="L146" s="16" t="s">
        <v>422</v>
      </c>
      <c r="M146" s="16"/>
      <c r="N146" s="16"/>
      <c r="O146" s="16"/>
      <c r="P146" s="16"/>
      <c r="Q146" s="16"/>
      <c r="R146" s="16"/>
      <c r="S146" s="16"/>
      <c r="T146" s="16"/>
      <c r="U146" s="16"/>
      <c r="V146" s="11"/>
      <c r="AF146" s="19">
        <f>--ISNUMBER(IFERROR(SEARCH($AH$2,BaseDatos[[#This Row],[Material]],1),""))</f>
        <v>1</v>
      </c>
      <c r="AG146" s="8">
        <f>IF(AF146=1,COUNTIF($AF$6:AF146,1),"")</f>
        <v>141</v>
      </c>
      <c r="AH146" s="9" t="str">
        <f>IFERROR(INDEX(BaseDatos[Material],MATCH(ROWS($AG$6:AG146),BaseDatos[Aux2],0)),"")</f>
        <v>Tubo de acero_Steel pipe</v>
      </c>
    </row>
    <row r="147" spans="1:34" x14ac:dyDescent="0.35">
      <c r="A147" s="2" t="str">
        <f>BaseDatos[[#This Row],[Material]]</f>
        <v>Tubo de acero_Steel pipe - 21.3 mm outer dia.; 2.6 mm thick</v>
      </c>
      <c r="B147" s="3" t="str">
        <f t="shared" si="8"/>
        <v>EPiC</v>
      </c>
      <c r="C147" s="2" t="str">
        <f t="shared" si="8"/>
        <v>Metals</v>
      </c>
      <c r="D147" s="2" t="str">
        <f t="shared" si="8"/>
        <v>Steel</v>
      </c>
      <c r="E147" s="2" t="s">
        <v>681</v>
      </c>
      <c r="F147" s="2" t="s">
        <v>14</v>
      </c>
      <c r="G147" s="6">
        <v>51.4</v>
      </c>
      <c r="H147" s="6">
        <v>93.7</v>
      </c>
      <c r="I147" s="6">
        <v>4.2</v>
      </c>
      <c r="J147" s="2" t="s">
        <v>186</v>
      </c>
      <c r="K147" s="16" t="s">
        <v>421</v>
      </c>
      <c r="L147" s="16" t="s">
        <v>422</v>
      </c>
      <c r="M147" s="16"/>
      <c r="N147" s="16"/>
      <c r="O147" s="16"/>
      <c r="P147" s="16"/>
      <c r="Q147" s="16"/>
      <c r="R147" s="16"/>
      <c r="S147" s="16"/>
      <c r="T147" s="16"/>
      <c r="U147" s="16"/>
      <c r="V147" s="11"/>
      <c r="AF147" s="19">
        <f>--ISNUMBER(IFERROR(SEARCH($AH$2,BaseDatos[[#This Row],[Material]],1),""))</f>
        <v>1</v>
      </c>
      <c r="AG147" s="8">
        <f>IF(AF147=1,COUNTIF($AF$6:AF147,1),"")</f>
        <v>142</v>
      </c>
      <c r="AH147" s="9" t="str">
        <f>IFERROR(INDEX(BaseDatos[Material],MATCH(ROWS($AG$6:AG147),BaseDatos[Aux2],0)),"")</f>
        <v>Tubo de acero_Steel pipe - 21.3 mm outer dia.; 2.6 mm thick</v>
      </c>
    </row>
    <row r="148" spans="1:34" x14ac:dyDescent="0.35">
      <c r="A148" s="2" t="str">
        <f>BaseDatos[[#This Row],[Material]]</f>
        <v>Tubo de acero_Steel pipe - 42.4 mm outer dia.; 2.6 mm thick</v>
      </c>
      <c r="B148" s="3" t="str">
        <f t="shared" si="8"/>
        <v>EPiC</v>
      </c>
      <c r="C148" s="2" t="str">
        <f t="shared" si="8"/>
        <v>Metals</v>
      </c>
      <c r="D148" s="2" t="str">
        <f t="shared" si="8"/>
        <v>Steel</v>
      </c>
      <c r="E148" s="2" t="s">
        <v>682</v>
      </c>
      <c r="F148" s="2" t="s">
        <v>14</v>
      </c>
      <c r="G148" s="6">
        <v>110</v>
      </c>
      <c r="H148" s="6">
        <v>199</v>
      </c>
      <c r="I148" s="6">
        <v>9</v>
      </c>
      <c r="J148" s="2" t="s">
        <v>186</v>
      </c>
      <c r="K148" s="16" t="s">
        <v>421</v>
      </c>
      <c r="L148" s="16" t="s">
        <v>422</v>
      </c>
      <c r="M148" s="16"/>
      <c r="N148" s="16"/>
      <c r="O148" s="16"/>
      <c r="P148" s="16"/>
      <c r="Q148" s="16"/>
      <c r="R148" s="16"/>
      <c r="S148" s="16"/>
      <c r="T148" s="16"/>
      <c r="U148" s="16"/>
      <c r="V148" s="11"/>
      <c r="AF148" s="19">
        <f>--ISNUMBER(IFERROR(SEARCH($AH$2,BaseDatos[[#This Row],[Material]],1),""))</f>
        <v>1</v>
      </c>
      <c r="AG148" s="8">
        <f>IF(AF148=1,COUNTIF($AF$6:AF148,1),"")</f>
        <v>143</v>
      </c>
      <c r="AH148" s="9" t="str">
        <f>IFERROR(INDEX(BaseDatos[Material],MATCH(ROWS($AG$6:AG148),BaseDatos[Aux2],0)),"")</f>
        <v>Tubo de acero_Steel pipe - 42.4 mm outer dia.; 2.6 mm thick</v>
      </c>
    </row>
    <row r="149" spans="1:34" x14ac:dyDescent="0.35">
      <c r="A149" s="2" t="str">
        <f>BaseDatos[[#This Row],[Material]]</f>
        <v>Tubo de acero_Steel pipe - 88.9 mm outer dia.; 4 mm thick</v>
      </c>
      <c r="B149" s="3" t="str">
        <f t="shared" si="8"/>
        <v>EPiC</v>
      </c>
      <c r="C149" s="2" t="str">
        <f t="shared" si="8"/>
        <v>Metals</v>
      </c>
      <c r="D149" s="2" t="str">
        <f t="shared" si="8"/>
        <v>Steel</v>
      </c>
      <c r="E149" s="2" t="s">
        <v>683</v>
      </c>
      <c r="F149" s="2" t="s">
        <v>14</v>
      </c>
      <c r="G149" s="6">
        <v>359</v>
      </c>
      <c r="H149" s="6">
        <v>654</v>
      </c>
      <c r="I149" s="6">
        <v>29.6</v>
      </c>
      <c r="J149" s="2" t="s">
        <v>186</v>
      </c>
      <c r="K149" s="16" t="s">
        <v>421</v>
      </c>
      <c r="L149" s="16" t="s">
        <v>422</v>
      </c>
      <c r="M149" s="16"/>
      <c r="N149" s="16"/>
      <c r="O149" s="16"/>
      <c r="P149" s="16"/>
      <c r="Q149" s="16"/>
      <c r="R149" s="16"/>
      <c r="S149" s="16"/>
      <c r="T149" s="16"/>
      <c r="U149" s="16"/>
      <c r="V149" s="11"/>
      <c r="AF149" s="19">
        <f>--ISNUMBER(IFERROR(SEARCH($AH$2,BaseDatos[[#This Row],[Material]],1),""))</f>
        <v>1</v>
      </c>
      <c r="AG149" s="8">
        <f>IF(AF149=1,COUNTIF($AF$6:AF149,1),"")</f>
        <v>144</v>
      </c>
      <c r="AH149" s="9" t="str">
        <f>IFERROR(INDEX(BaseDatos[Material],MATCH(ROWS($AG$6:AG149),BaseDatos[Aux2],0)),"")</f>
        <v>Tubo de acero_Steel pipe - 88.9 mm outer dia.; 4 mm thick</v>
      </c>
    </row>
    <row r="150" spans="1:34" x14ac:dyDescent="0.35">
      <c r="A150" s="2" t="str">
        <f>BaseDatos[[#This Row],[Material]]</f>
        <v>Tubo de acero_Steel pipe - 165.1 mm outer dia.; 4.9 mm thick</v>
      </c>
      <c r="B150" s="3" t="str">
        <f t="shared" si="8"/>
        <v>EPiC</v>
      </c>
      <c r="C150" s="2" t="str">
        <f t="shared" si="8"/>
        <v>Metals</v>
      </c>
      <c r="D150" s="2" t="str">
        <f t="shared" si="8"/>
        <v>Steel</v>
      </c>
      <c r="E150" s="2" t="s">
        <v>684</v>
      </c>
      <c r="F150" s="2" t="s">
        <v>14</v>
      </c>
      <c r="G150" s="6">
        <v>831</v>
      </c>
      <c r="H150" s="6" t="s">
        <v>187</v>
      </c>
      <c r="I150" s="6">
        <v>68.5</v>
      </c>
      <c r="J150" s="2" t="s">
        <v>186</v>
      </c>
      <c r="K150" s="16" t="s">
        <v>421</v>
      </c>
      <c r="L150" s="16" t="s">
        <v>422</v>
      </c>
      <c r="M150" s="16"/>
      <c r="N150" s="16"/>
      <c r="O150" s="16"/>
      <c r="P150" s="16"/>
      <c r="Q150" s="16"/>
      <c r="R150" s="16"/>
      <c r="S150" s="16"/>
      <c r="T150" s="16"/>
      <c r="U150" s="16"/>
      <c r="V150" s="11"/>
      <c r="AF150" s="19">
        <f>--ISNUMBER(IFERROR(SEARCH($AH$2,BaseDatos[[#This Row],[Material]],1),""))</f>
        <v>1</v>
      </c>
      <c r="AG150" s="8">
        <f>IF(AF150=1,COUNTIF($AF$6:AF150,1),"")</f>
        <v>145</v>
      </c>
      <c r="AH150" s="9" t="str">
        <f>IFERROR(INDEX(BaseDatos[Material],MATCH(ROWS($AG$6:AG150),BaseDatos[Aux2],0)),"")</f>
        <v>Tubo de acero_Steel pipe - 165.1 mm outer dia.; 4.9 mm thick</v>
      </c>
    </row>
    <row r="151" spans="1:34" x14ac:dyDescent="0.35">
      <c r="A151" s="2" t="str">
        <f>BaseDatos[[#This Row],[Material]]</f>
        <v>Varilla_Steel reinforcement bar - 6 mm dia.</v>
      </c>
      <c r="B151" s="3" t="str">
        <f t="shared" ref="B151:D166" si="9">B150</f>
        <v>EPiC</v>
      </c>
      <c r="C151" s="2" t="str">
        <f t="shared" si="9"/>
        <v>Metals</v>
      </c>
      <c r="D151" s="2" t="str">
        <f t="shared" si="9"/>
        <v>Steel</v>
      </c>
      <c r="E151" s="2" t="s">
        <v>549</v>
      </c>
      <c r="F151" s="2" t="s">
        <v>14</v>
      </c>
      <c r="G151" s="6">
        <v>8.6</v>
      </c>
      <c r="H151" s="6">
        <v>8.1999999999999993</v>
      </c>
      <c r="I151" s="6">
        <v>0.64</v>
      </c>
      <c r="J151" s="2" t="s">
        <v>183</v>
      </c>
      <c r="K151" s="16" t="s">
        <v>421</v>
      </c>
      <c r="L151" s="16" t="s">
        <v>422</v>
      </c>
      <c r="M151" s="16"/>
      <c r="N151" s="16"/>
      <c r="O151" s="16"/>
      <c r="P151" s="16"/>
      <c r="Q151" s="16"/>
      <c r="R151" s="16"/>
      <c r="S151" s="16"/>
      <c r="T151" s="16"/>
      <c r="U151" s="16"/>
      <c r="V151" s="11"/>
      <c r="AF151" s="19">
        <f>--ISNUMBER(IFERROR(SEARCH($AH$2,BaseDatos[[#This Row],[Material]],1),""))</f>
        <v>1</v>
      </c>
      <c r="AG151" s="8">
        <f>IF(AF151=1,COUNTIF($AF$6:AF151,1),"")</f>
        <v>146</v>
      </c>
      <c r="AH151" s="9" t="str">
        <f>IFERROR(INDEX(BaseDatos[Material],MATCH(ROWS($AG$6:AG151),BaseDatos[Aux2],0)),"")</f>
        <v>Varilla_Steel reinforcement bar - 6 mm dia.</v>
      </c>
    </row>
    <row r="152" spans="1:34" x14ac:dyDescent="0.35">
      <c r="A152" s="2" t="str">
        <f>BaseDatos[[#This Row],[Material]]</f>
        <v>Varilla_Steel reinforcement bar - 8 mm dia.</v>
      </c>
      <c r="B152" s="3" t="str">
        <f t="shared" si="9"/>
        <v>EPiC</v>
      </c>
      <c r="C152" s="2" t="str">
        <f t="shared" si="9"/>
        <v>Metals</v>
      </c>
      <c r="D152" s="2" t="str">
        <f t="shared" si="9"/>
        <v>Steel</v>
      </c>
      <c r="E152" s="2" t="s">
        <v>550</v>
      </c>
      <c r="F152" s="2" t="s">
        <v>14</v>
      </c>
      <c r="G152" s="6">
        <v>15.3</v>
      </c>
      <c r="H152" s="6">
        <v>14.6</v>
      </c>
      <c r="I152" s="6">
        <v>1.1000000000000001</v>
      </c>
      <c r="J152" s="2" t="s">
        <v>183</v>
      </c>
      <c r="K152" s="16" t="s">
        <v>421</v>
      </c>
      <c r="L152" s="16" t="s">
        <v>422</v>
      </c>
      <c r="M152" s="16"/>
      <c r="N152" s="16"/>
      <c r="O152" s="16"/>
      <c r="P152" s="16"/>
      <c r="Q152" s="16"/>
      <c r="R152" s="16"/>
      <c r="S152" s="16"/>
      <c r="T152" s="16"/>
      <c r="U152" s="16"/>
      <c r="V152" s="11"/>
      <c r="AF152" s="19">
        <f>--ISNUMBER(IFERROR(SEARCH($AH$2,BaseDatos[[#This Row],[Material]],1),""))</f>
        <v>1</v>
      </c>
      <c r="AG152" s="8">
        <f>IF(AF152=1,COUNTIF($AF$6:AF152,1),"")</f>
        <v>147</v>
      </c>
      <c r="AH152" s="9" t="str">
        <f>IFERROR(INDEX(BaseDatos[Material],MATCH(ROWS($AG$6:AG152),BaseDatos[Aux2],0)),"")</f>
        <v>Varilla_Steel reinforcement bar - 8 mm dia.</v>
      </c>
    </row>
    <row r="153" spans="1:34" x14ac:dyDescent="0.35">
      <c r="A153" s="2" t="str">
        <f>BaseDatos[[#This Row],[Material]]</f>
        <v>Varilla_Steel reinforcement bar - 12 mm dia.</v>
      </c>
      <c r="B153" s="3" t="str">
        <f t="shared" si="9"/>
        <v>EPiC</v>
      </c>
      <c r="C153" s="2" t="str">
        <f t="shared" si="9"/>
        <v>Metals</v>
      </c>
      <c r="D153" s="2" t="str">
        <f t="shared" si="9"/>
        <v>Steel</v>
      </c>
      <c r="E153" s="2" t="s">
        <v>551</v>
      </c>
      <c r="F153" s="2" t="s">
        <v>14</v>
      </c>
      <c r="G153" s="6">
        <v>34.5</v>
      </c>
      <c r="H153" s="6">
        <v>32.9</v>
      </c>
      <c r="I153" s="6">
        <v>2.6</v>
      </c>
      <c r="J153" s="2" t="s">
        <v>183</v>
      </c>
      <c r="K153" s="16" t="s">
        <v>421</v>
      </c>
      <c r="L153" s="16" t="s">
        <v>422</v>
      </c>
      <c r="M153" s="16"/>
      <c r="N153" s="16"/>
      <c r="O153" s="16"/>
      <c r="P153" s="16"/>
      <c r="Q153" s="16"/>
      <c r="R153" s="16"/>
      <c r="S153" s="16"/>
      <c r="T153" s="16"/>
      <c r="U153" s="16"/>
      <c r="V153" s="11"/>
      <c r="AF153" s="19">
        <f>--ISNUMBER(IFERROR(SEARCH($AH$2,BaseDatos[[#This Row],[Material]],1),""))</f>
        <v>1</v>
      </c>
      <c r="AG153" s="8">
        <f>IF(AF153=1,COUNTIF($AF$6:AF153,1),"")</f>
        <v>148</v>
      </c>
      <c r="AH153" s="9" t="str">
        <f>IFERROR(INDEX(BaseDatos[Material],MATCH(ROWS($AG$6:AG153),BaseDatos[Aux2],0)),"")</f>
        <v>Varilla_Steel reinforcement bar - 12 mm dia.</v>
      </c>
    </row>
    <row r="154" spans="1:34" x14ac:dyDescent="0.35">
      <c r="A154" s="2" t="str">
        <f>BaseDatos[[#This Row],[Material]]</f>
        <v>Lámina corrugada_Steel sheet corrugated</v>
      </c>
      <c r="B154" s="3" t="str">
        <f t="shared" si="9"/>
        <v>EPiC</v>
      </c>
      <c r="C154" s="2" t="str">
        <f t="shared" si="9"/>
        <v>Metals</v>
      </c>
      <c r="D154" s="2" t="str">
        <f t="shared" si="9"/>
        <v>Steel</v>
      </c>
      <c r="E154" s="2" t="s">
        <v>552</v>
      </c>
      <c r="F154" s="2" t="s">
        <v>8</v>
      </c>
      <c r="G154" s="6">
        <v>79.599999999999994</v>
      </c>
      <c r="H154" s="6">
        <v>73.400000000000006</v>
      </c>
      <c r="I154" s="6">
        <v>5.5</v>
      </c>
      <c r="J154" s="2" t="s">
        <v>188</v>
      </c>
      <c r="K154" s="16" t="s">
        <v>421</v>
      </c>
      <c r="L154" s="16" t="s">
        <v>422</v>
      </c>
      <c r="M154" s="16"/>
      <c r="N154" s="16"/>
      <c r="O154" s="16"/>
      <c r="P154" s="16"/>
      <c r="Q154" s="16"/>
      <c r="R154" s="16"/>
      <c r="S154" s="16"/>
      <c r="T154" s="16"/>
      <c r="U154" s="16"/>
      <c r="V154" s="11"/>
      <c r="AF154" s="19">
        <f>--ISNUMBER(IFERROR(SEARCH($AH$2,BaseDatos[[#This Row],[Material]],1),""))</f>
        <v>1</v>
      </c>
      <c r="AG154" s="8">
        <f>IF(AF154=1,COUNTIF($AF$6:AF154,1),"")</f>
        <v>149</v>
      </c>
      <c r="AH154" s="9" t="str">
        <f>IFERROR(INDEX(BaseDatos[Material],MATCH(ROWS($AG$6:AG154),BaseDatos[Aux2],0)),"")</f>
        <v>Lámina corrugada_Steel sheet corrugated</v>
      </c>
    </row>
    <row r="155" spans="1:34" x14ac:dyDescent="0.35">
      <c r="A155" s="2" t="str">
        <f>BaseDatos[[#This Row],[Material]]</f>
        <v>Lámina corrugada_Steel sheet corrugated colorbond</v>
      </c>
      <c r="B155" s="3" t="str">
        <f t="shared" si="9"/>
        <v>EPiC</v>
      </c>
      <c r="C155" s="2" t="str">
        <f t="shared" si="9"/>
        <v>Metals</v>
      </c>
      <c r="D155" s="2" t="str">
        <f t="shared" si="9"/>
        <v>Steel</v>
      </c>
      <c r="E155" s="2" t="s">
        <v>553</v>
      </c>
      <c r="F155" s="2" t="s">
        <v>10</v>
      </c>
      <c r="G155" s="6">
        <v>293</v>
      </c>
      <c r="H155" s="6">
        <v>286</v>
      </c>
      <c r="I155" s="6">
        <v>24.9</v>
      </c>
      <c r="J155" s="2" t="s">
        <v>188</v>
      </c>
      <c r="K155" s="16" t="s">
        <v>421</v>
      </c>
      <c r="L155" s="16" t="s">
        <v>422</v>
      </c>
      <c r="M155" s="16"/>
      <c r="N155" s="16"/>
      <c r="O155" s="16"/>
      <c r="P155" s="16"/>
      <c r="Q155" s="16"/>
      <c r="R155" s="16"/>
      <c r="S155" s="16"/>
      <c r="T155" s="16"/>
      <c r="U155" s="16"/>
      <c r="V155" s="11"/>
      <c r="AF155" s="19">
        <f>--ISNUMBER(IFERROR(SEARCH($AH$2,BaseDatos[[#This Row],[Material]],1),""))</f>
        <v>1</v>
      </c>
      <c r="AG155" s="8">
        <f>IF(AF155=1,COUNTIF($AF$6:AF155,1),"")</f>
        <v>150</v>
      </c>
      <c r="AH155" s="9" t="str">
        <f>IFERROR(INDEX(BaseDatos[Material],MATCH(ROWS($AG$6:AG155),BaseDatos[Aux2],0)),"")</f>
        <v>Lámina corrugada_Steel sheet corrugated colorbond</v>
      </c>
    </row>
    <row r="156" spans="1:34" x14ac:dyDescent="0.35">
      <c r="A156" s="2" t="str">
        <f>BaseDatos[[#This Row],[Material]]</f>
        <v>Lámina corrugada_Steel sheet corrugated - per square metre</v>
      </c>
      <c r="B156" s="3" t="str">
        <f t="shared" si="9"/>
        <v>EPiC</v>
      </c>
      <c r="C156" s="2" t="str">
        <f t="shared" si="9"/>
        <v>Metals</v>
      </c>
      <c r="D156" s="2" t="str">
        <f t="shared" si="9"/>
        <v>Steel</v>
      </c>
      <c r="E156" s="2" t="s">
        <v>554</v>
      </c>
      <c r="F156" s="2" t="s">
        <v>10</v>
      </c>
      <c r="G156" s="6">
        <v>259</v>
      </c>
      <c r="H156" s="6">
        <v>239</v>
      </c>
      <c r="I156" s="6">
        <v>17.899999999999999</v>
      </c>
      <c r="J156" s="2" t="s">
        <v>188</v>
      </c>
      <c r="K156" s="16" t="s">
        <v>421</v>
      </c>
      <c r="L156" s="16" t="s">
        <v>422</v>
      </c>
      <c r="M156" s="16"/>
      <c r="N156" s="16"/>
      <c r="O156" s="16"/>
      <c r="P156" s="16"/>
      <c r="Q156" s="16"/>
      <c r="R156" s="16"/>
      <c r="S156" s="16"/>
      <c r="T156" s="16"/>
      <c r="U156" s="16"/>
      <c r="V156" s="11"/>
      <c r="AF156" s="19">
        <f>--ISNUMBER(IFERROR(SEARCH($AH$2,BaseDatos[[#This Row],[Material]],1),""))</f>
        <v>1</v>
      </c>
      <c r="AG156" s="8">
        <f>IF(AF156=1,COUNTIF($AF$6:AF156,1),"")</f>
        <v>151</v>
      </c>
      <c r="AH156" s="9" t="str">
        <f>IFERROR(INDEX(BaseDatos[Material],MATCH(ROWS($AG$6:AG156),BaseDatos[Aux2],0)),"")</f>
        <v>Lámina corrugada_Steel sheet corrugated - per square metre</v>
      </c>
    </row>
    <row r="157" spans="1:34" x14ac:dyDescent="0.35">
      <c r="A157" s="2" t="str">
        <f>BaseDatos[[#This Row],[Material]]</f>
        <v>Asfalto_Asphalt</v>
      </c>
      <c r="B157" s="3" t="str">
        <f t="shared" si="9"/>
        <v>EPiC</v>
      </c>
      <c r="C157" s="2" t="s">
        <v>15</v>
      </c>
      <c r="D157" s="2" t="s">
        <v>0</v>
      </c>
      <c r="E157" s="2" t="s">
        <v>555</v>
      </c>
      <c r="F157" s="2" t="s">
        <v>8</v>
      </c>
      <c r="G157" s="6">
        <v>4.2</v>
      </c>
      <c r="H157" s="6">
        <v>2.9</v>
      </c>
      <c r="I157" s="6">
        <v>0.2</v>
      </c>
      <c r="J157" s="2" t="s">
        <v>189</v>
      </c>
      <c r="K157" s="16" t="s">
        <v>421</v>
      </c>
      <c r="L157" s="16" t="s">
        <v>422</v>
      </c>
      <c r="M157" s="16"/>
      <c r="N157" s="16"/>
      <c r="O157" s="16"/>
      <c r="P157" s="16"/>
      <c r="Q157" s="16"/>
      <c r="R157" s="16"/>
      <c r="S157" s="16"/>
      <c r="T157" s="16"/>
      <c r="U157" s="16"/>
      <c r="V157" s="11"/>
      <c r="AF157" s="19">
        <f>--ISNUMBER(IFERROR(SEARCH($AH$2,BaseDatos[[#This Row],[Material]],1),""))</f>
        <v>1</v>
      </c>
      <c r="AG157" s="8">
        <f>IF(AF157=1,COUNTIF($AF$6:AF157,1),"")</f>
        <v>152</v>
      </c>
      <c r="AH157" s="9" t="str">
        <f>IFERROR(INDEX(BaseDatos[Material],MATCH(ROWS($AG$6:AG157),BaseDatos[Aux2],0)),"")</f>
        <v>Asfalto_Asphalt</v>
      </c>
    </row>
    <row r="158" spans="1:34" x14ac:dyDescent="0.35">
      <c r="A158" s="2" t="str">
        <f>BaseDatos[[#This Row],[Material]]</f>
        <v>Alfombra_Nylon carpet</v>
      </c>
      <c r="B158" s="3" t="str">
        <f t="shared" si="9"/>
        <v>EPiC</v>
      </c>
      <c r="C158" s="2" t="str">
        <f t="shared" si="9"/>
        <v>Miscellaneous</v>
      </c>
      <c r="D158" s="2" t="s">
        <v>54</v>
      </c>
      <c r="E158" s="2" t="s">
        <v>556</v>
      </c>
      <c r="F158" s="2" t="s">
        <v>10</v>
      </c>
      <c r="G158" s="6">
        <v>465</v>
      </c>
      <c r="H158" s="6" t="s">
        <v>190</v>
      </c>
      <c r="I158" s="6">
        <v>31.2</v>
      </c>
      <c r="J158" s="2" t="s">
        <v>191</v>
      </c>
      <c r="K158" s="16" t="s">
        <v>421</v>
      </c>
      <c r="L158" s="16" t="s">
        <v>422</v>
      </c>
      <c r="M158" s="16"/>
      <c r="N158" s="16"/>
      <c r="O158" s="16"/>
      <c r="P158" s="16"/>
      <c r="Q158" s="16"/>
      <c r="R158" s="16"/>
      <c r="S158" s="16"/>
      <c r="T158" s="16"/>
      <c r="U158" s="16"/>
      <c r="V158" s="11"/>
      <c r="AF158" s="19">
        <f>--ISNUMBER(IFERROR(SEARCH($AH$2,BaseDatos[[#This Row],[Material]],1),""))</f>
        <v>1</v>
      </c>
      <c r="AG158" s="8">
        <f>IF(AF158=1,COUNTIF($AF$6:AF158,1),"")</f>
        <v>153</v>
      </c>
      <c r="AH158" s="9" t="str">
        <f>IFERROR(INDEX(BaseDatos[Material],MATCH(ROWS($AG$6:AG158),BaseDatos[Aux2],0)),"")</f>
        <v>Alfombra_Nylon carpet</v>
      </c>
    </row>
    <row r="159" spans="1:34" x14ac:dyDescent="0.35">
      <c r="A159" s="2" t="str">
        <f>BaseDatos[[#This Row],[Material]]</f>
        <v>Alfombra_Tufted carpet; nylon - prestige</v>
      </c>
      <c r="B159" s="3" t="str">
        <f t="shared" si="9"/>
        <v>EPiC</v>
      </c>
      <c r="C159" s="2" t="str">
        <f t="shared" si="9"/>
        <v>Miscellaneous</v>
      </c>
      <c r="D159" s="2" t="str">
        <f t="shared" si="9"/>
        <v>Carpet</v>
      </c>
      <c r="E159" s="2" t="s">
        <v>685</v>
      </c>
      <c r="F159" s="2" t="s">
        <v>10</v>
      </c>
      <c r="G159" s="6">
        <v>785</v>
      </c>
      <c r="H159" s="6" t="s">
        <v>192</v>
      </c>
      <c r="I159" s="6">
        <v>55.3</v>
      </c>
      <c r="J159" s="2" t="s">
        <v>191</v>
      </c>
      <c r="K159" s="16" t="s">
        <v>421</v>
      </c>
      <c r="L159" s="16" t="s">
        <v>422</v>
      </c>
      <c r="M159" s="16"/>
      <c r="N159" s="16"/>
      <c r="O159" s="16"/>
      <c r="P159" s="16"/>
      <c r="Q159" s="16"/>
      <c r="R159" s="16"/>
      <c r="S159" s="16"/>
      <c r="T159" s="16"/>
      <c r="U159" s="16"/>
      <c r="V159" s="11"/>
      <c r="AF159" s="19">
        <f>--ISNUMBER(IFERROR(SEARCH($AH$2,BaseDatos[[#This Row],[Material]],1),""))</f>
        <v>1</v>
      </c>
      <c r="AG159" s="8">
        <f>IF(AF159=1,COUNTIF($AF$6:AF159,1),"")</f>
        <v>154</v>
      </c>
      <c r="AH159" s="9" t="str">
        <f>IFERROR(INDEX(BaseDatos[Material],MATCH(ROWS($AG$6:AG159),BaseDatos[Aux2],0)),"")</f>
        <v>Alfombra_Tufted carpet; nylon - prestige</v>
      </c>
    </row>
    <row r="160" spans="1:34" x14ac:dyDescent="0.35">
      <c r="A160" s="2" t="str">
        <f>BaseDatos[[#This Row],[Material]]</f>
        <v>Alfombra_Tufted carpet; nylon - quality</v>
      </c>
      <c r="B160" s="3" t="str">
        <f t="shared" si="9"/>
        <v>EPiC</v>
      </c>
      <c r="C160" s="2" t="str">
        <f t="shared" si="9"/>
        <v>Miscellaneous</v>
      </c>
      <c r="D160" s="2" t="str">
        <f t="shared" si="9"/>
        <v>Carpet</v>
      </c>
      <c r="E160" s="2" t="s">
        <v>686</v>
      </c>
      <c r="F160" s="2" t="s">
        <v>10</v>
      </c>
      <c r="G160" s="6">
        <v>484</v>
      </c>
      <c r="H160" s="6" t="s">
        <v>193</v>
      </c>
      <c r="I160" s="6">
        <v>33.299999999999997</v>
      </c>
      <c r="J160" s="2" t="s">
        <v>191</v>
      </c>
      <c r="K160" s="16" t="s">
        <v>421</v>
      </c>
      <c r="L160" s="16" t="s">
        <v>422</v>
      </c>
      <c r="M160" s="16"/>
      <c r="N160" s="16"/>
      <c r="O160" s="16"/>
      <c r="P160" s="16"/>
      <c r="Q160" s="16"/>
      <c r="R160" s="16"/>
      <c r="S160" s="16"/>
      <c r="T160" s="16"/>
      <c r="U160" s="16"/>
      <c r="V160" s="11"/>
      <c r="AF160" s="19">
        <f>--ISNUMBER(IFERROR(SEARCH($AH$2,BaseDatos[[#This Row],[Material]],1),""))</f>
        <v>1</v>
      </c>
      <c r="AG160" s="8">
        <f>IF(AF160=1,COUNTIF($AF$6:AF160,1),"")</f>
        <v>155</v>
      </c>
      <c r="AH160" s="9" t="str">
        <f>IFERROR(INDEX(BaseDatos[Material],MATCH(ROWS($AG$6:AG160),BaseDatos[Aux2],0)),"")</f>
        <v>Alfombra_Tufted carpet; nylon - quality</v>
      </c>
    </row>
    <row r="161" spans="1:34" x14ac:dyDescent="0.35">
      <c r="A161" s="2" t="str">
        <f>BaseDatos[[#This Row],[Material]]</f>
        <v>Alfombra_Tufted carpet; wool - prestige</v>
      </c>
      <c r="B161" s="3" t="str">
        <f t="shared" si="9"/>
        <v>EPiC</v>
      </c>
      <c r="C161" s="2" t="str">
        <f t="shared" si="9"/>
        <v>Miscellaneous</v>
      </c>
      <c r="D161" s="2" t="str">
        <f t="shared" si="9"/>
        <v>Carpet</v>
      </c>
      <c r="E161" s="2" t="s">
        <v>687</v>
      </c>
      <c r="F161" s="2" t="s">
        <v>10</v>
      </c>
      <c r="G161" s="6">
        <v>509</v>
      </c>
      <c r="H161" s="6" t="s">
        <v>194</v>
      </c>
      <c r="I161" s="6">
        <v>64.2</v>
      </c>
      <c r="J161" s="2" t="s">
        <v>195</v>
      </c>
      <c r="K161" s="16" t="s">
        <v>421</v>
      </c>
      <c r="L161" s="16" t="s">
        <v>422</v>
      </c>
      <c r="M161" s="16"/>
      <c r="N161" s="16"/>
      <c r="O161" s="16"/>
      <c r="P161" s="16"/>
      <c r="Q161" s="16"/>
      <c r="R161" s="16"/>
      <c r="S161" s="16"/>
      <c r="T161" s="16"/>
      <c r="U161" s="16"/>
      <c r="V161" s="11"/>
      <c r="AF161" s="19">
        <f>--ISNUMBER(IFERROR(SEARCH($AH$2,BaseDatos[[#This Row],[Material]],1),""))</f>
        <v>1</v>
      </c>
      <c r="AG161" s="8">
        <f>IF(AF161=1,COUNTIF($AF$6:AF161,1),"")</f>
        <v>156</v>
      </c>
      <c r="AH161" s="9" t="str">
        <f>IFERROR(INDEX(BaseDatos[Material],MATCH(ROWS($AG$6:AG161),BaseDatos[Aux2],0)),"")</f>
        <v>Alfombra_Tufted carpet; wool - prestige</v>
      </c>
    </row>
    <row r="162" spans="1:34" x14ac:dyDescent="0.35">
      <c r="A162" s="2" t="str">
        <f>BaseDatos[[#This Row],[Material]]</f>
        <v>Alfombra_Tufted carpet; wool - quality</v>
      </c>
      <c r="B162" s="3" t="str">
        <f t="shared" si="9"/>
        <v>EPiC</v>
      </c>
      <c r="C162" s="2" t="str">
        <f t="shared" si="9"/>
        <v>Miscellaneous</v>
      </c>
      <c r="D162" s="2" t="str">
        <f t="shared" si="9"/>
        <v>Carpet</v>
      </c>
      <c r="E162" s="2" t="s">
        <v>688</v>
      </c>
      <c r="F162" s="2" t="s">
        <v>10</v>
      </c>
      <c r="G162" s="6">
        <v>407</v>
      </c>
      <c r="H162" s="6" t="s">
        <v>196</v>
      </c>
      <c r="I162" s="6">
        <v>49.1</v>
      </c>
      <c r="J162" s="2" t="s">
        <v>195</v>
      </c>
      <c r="K162" s="16" t="s">
        <v>421</v>
      </c>
      <c r="L162" s="16" t="s">
        <v>422</v>
      </c>
      <c r="M162" s="16"/>
      <c r="N162" s="16"/>
      <c r="O162" s="16"/>
      <c r="P162" s="16"/>
      <c r="Q162" s="16"/>
      <c r="R162" s="16"/>
      <c r="S162" s="16"/>
      <c r="T162" s="16"/>
      <c r="U162" s="16"/>
      <c r="V162" s="11"/>
      <c r="AF162" s="19">
        <f>--ISNUMBER(IFERROR(SEARCH($AH$2,BaseDatos[[#This Row],[Material]],1),""))</f>
        <v>1</v>
      </c>
      <c r="AG162" s="8">
        <f>IF(AF162=1,COUNTIF($AF$6:AF162,1),"")</f>
        <v>157</v>
      </c>
      <c r="AH162" s="9" t="str">
        <f>IFERROR(INDEX(BaseDatos[Material],MATCH(ROWS($AG$6:AG162),BaseDatos[Aux2],0)),"")</f>
        <v>Alfombra_Tufted carpet; wool - quality</v>
      </c>
    </row>
    <row r="163" spans="1:34" x14ac:dyDescent="0.35">
      <c r="A163" s="2" t="str">
        <f>BaseDatos[[#This Row],[Material]]</f>
        <v>Alfombra_Wool carpet</v>
      </c>
      <c r="B163" s="3" t="str">
        <f t="shared" si="9"/>
        <v>EPiC</v>
      </c>
      <c r="C163" s="2" t="str">
        <f t="shared" si="9"/>
        <v>Miscellaneous</v>
      </c>
      <c r="D163" s="2" t="str">
        <f t="shared" si="9"/>
        <v>Carpet</v>
      </c>
      <c r="E163" s="2" t="s">
        <v>557</v>
      </c>
      <c r="F163" s="2" t="s">
        <v>10</v>
      </c>
      <c r="G163" s="6">
        <v>360</v>
      </c>
      <c r="H163" s="6" t="s">
        <v>197</v>
      </c>
      <c r="I163" s="6">
        <v>41</v>
      </c>
      <c r="J163" s="2" t="s">
        <v>195</v>
      </c>
      <c r="K163" s="16" t="s">
        <v>421</v>
      </c>
      <c r="L163" s="16" t="s">
        <v>422</v>
      </c>
      <c r="M163" s="16"/>
      <c r="N163" s="16"/>
      <c r="O163" s="16"/>
      <c r="P163" s="16"/>
      <c r="Q163" s="16"/>
      <c r="R163" s="16"/>
      <c r="S163" s="16"/>
      <c r="T163" s="16"/>
      <c r="U163" s="16"/>
      <c r="V163" s="11"/>
      <c r="AF163" s="19">
        <f>--ISNUMBER(IFERROR(SEARCH($AH$2,BaseDatos[[#This Row],[Material]],1),""))</f>
        <v>1</v>
      </c>
      <c r="AG163" s="8">
        <f>IF(AF163=1,COUNTIF($AF$6:AF163,1),"")</f>
        <v>158</v>
      </c>
      <c r="AH163" s="9" t="str">
        <f>IFERROR(INDEX(BaseDatos[Material],MATCH(ROWS($AG$6:AG163),BaseDatos[Aux2],0)),"")</f>
        <v>Alfombra_Wool carpet</v>
      </c>
    </row>
    <row r="164" spans="1:34" x14ac:dyDescent="0.35">
      <c r="A164" s="2" t="str">
        <f>BaseDatos[[#This Row],[Material]]</f>
        <v>Alfombra_Woven carpet; nylon - average</v>
      </c>
      <c r="B164" s="3" t="str">
        <f t="shared" si="9"/>
        <v>EPiC</v>
      </c>
      <c r="C164" s="2" t="str">
        <f t="shared" si="9"/>
        <v>Miscellaneous</v>
      </c>
      <c r="D164" s="2" t="str">
        <f t="shared" si="9"/>
        <v>Carpet</v>
      </c>
      <c r="E164" s="2" t="s">
        <v>689</v>
      </c>
      <c r="F164" s="2" t="s">
        <v>10</v>
      </c>
      <c r="G164" s="6">
        <v>364</v>
      </c>
      <c r="H164" s="6">
        <v>908</v>
      </c>
      <c r="I164" s="6">
        <v>23.9</v>
      </c>
      <c r="J164" s="2" t="s">
        <v>191</v>
      </c>
      <c r="K164" s="16" t="s">
        <v>421</v>
      </c>
      <c r="L164" s="16" t="s">
        <v>422</v>
      </c>
      <c r="M164" s="16"/>
      <c r="N164" s="16"/>
      <c r="O164" s="16"/>
      <c r="P164" s="16"/>
      <c r="Q164" s="16"/>
      <c r="R164" s="16"/>
      <c r="S164" s="16"/>
      <c r="T164" s="16"/>
      <c r="U164" s="16"/>
      <c r="V164" s="11"/>
      <c r="AF164" s="19">
        <f>--ISNUMBER(IFERROR(SEARCH($AH$2,BaseDatos[[#This Row],[Material]],1),""))</f>
        <v>1</v>
      </c>
      <c r="AG164" s="8">
        <f>IF(AF164=1,COUNTIF($AF$6:AF164,1),"")</f>
        <v>159</v>
      </c>
      <c r="AH164" s="9" t="str">
        <f>IFERROR(INDEX(BaseDatos[Material],MATCH(ROWS($AG$6:AG164),BaseDatos[Aux2],0)),"")</f>
        <v>Alfombra_Woven carpet; nylon - average</v>
      </c>
    </row>
    <row r="165" spans="1:34" x14ac:dyDescent="0.35">
      <c r="A165" s="2" t="str">
        <f>BaseDatos[[#This Row],[Material]]</f>
        <v>Alfombra_Woven carpet; nylon - quality</v>
      </c>
      <c r="B165" s="3" t="str">
        <f t="shared" si="9"/>
        <v>EPiC</v>
      </c>
      <c r="C165" s="2" t="str">
        <f t="shared" si="9"/>
        <v>Miscellaneous</v>
      </c>
      <c r="D165" s="2" t="str">
        <f t="shared" si="9"/>
        <v>Carpet</v>
      </c>
      <c r="E165" s="2" t="s">
        <v>690</v>
      </c>
      <c r="F165" s="2" t="s">
        <v>10</v>
      </c>
      <c r="G165" s="6">
        <v>376</v>
      </c>
      <c r="H165" s="6">
        <v>911</v>
      </c>
      <c r="I165" s="6">
        <v>24.8</v>
      </c>
      <c r="J165" s="2" t="s">
        <v>191</v>
      </c>
      <c r="K165" s="16" t="s">
        <v>421</v>
      </c>
      <c r="L165" s="16" t="s">
        <v>422</v>
      </c>
      <c r="M165" s="16"/>
      <c r="N165" s="16"/>
      <c r="O165" s="16"/>
      <c r="P165" s="16"/>
      <c r="Q165" s="16"/>
      <c r="R165" s="16"/>
      <c r="S165" s="16"/>
      <c r="T165" s="16"/>
      <c r="U165" s="16"/>
      <c r="V165" s="11"/>
      <c r="AF165" s="19">
        <f>--ISNUMBER(IFERROR(SEARCH($AH$2,BaseDatos[[#This Row],[Material]],1),""))</f>
        <v>1</v>
      </c>
      <c r="AG165" s="8">
        <f>IF(AF165=1,COUNTIF($AF$6:AF165,1),"")</f>
        <v>160</v>
      </c>
      <c r="AH165" s="9" t="str">
        <f>IFERROR(INDEX(BaseDatos[Material],MATCH(ROWS($AG$6:AG165),BaseDatos[Aux2],0)),"")</f>
        <v>Alfombra_Woven carpet; nylon - quality</v>
      </c>
    </row>
    <row r="166" spans="1:34" x14ac:dyDescent="0.35">
      <c r="A166" s="2" t="str">
        <f>BaseDatos[[#This Row],[Material]]</f>
        <v>Silicón_Silicone</v>
      </c>
      <c r="B166" s="3" t="str">
        <f t="shared" si="9"/>
        <v>EPiC</v>
      </c>
      <c r="C166" s="2" t="str">
        <f t="shared" si="9"/>
        <v>Miscellaneous</v>
      </c>
      <c r="D166" s="2" t="s">
        <v>47</v>
      </c>
      <c r="E166" s="2" t="s">
        <v>558</v>
      </c>
      <c r="F166" s="2" t="s">
        <v>8</v>
      </c>
      <c r="G166" s="6">
        <v>224</v>
      </c>
      <c r="H166" s="6">
        <v>589</v>
      </c>
      <c r="I166" s="6">
        <v>13.8</v>
      </c>
      <c r="J166" s="2" t="s">
        <v>198</v>
      </c>
      <c r="K166" s="16" t="s">
        <v>421</v>
      </c>
      <c r="L166" s="16" t="s">
        <v>422</v>
      </c>
      <c r="M166" s="16"/>
      <c r="N166" s="16"/>
      <c r="O166" s="16"/>
      <c r="P166" s="16"/>
      <c r="Q166" s="16"/>
      <c r="R166" s="16"/>
      <c r="S166" s="16"/>
      <c r="T166" s="16"/>
      <c r="U166" s="16"/>
      <c r="V166" s="11"/>
      <c r="AF166" s="19">
        <f>--ISNUMBER(IFERROR(SEARCH($AH$2,BaseDatos[[#This Row],[Material]],1),""))</f>
        <v>1</v>
      </c>
      <c r="AG166" s="8">
        <f>IF(AF166=1,COUNTIF($AF$6:AF166,1),"")</f>
        <v>161</v>
      </c>
      <c r="AH166" s="9" t="str">
        <f>IFERROR(INDEX(BaseDatos[Material],MATCH(ROWS($AG$6:AG166),BaseDatos[Aux2],0)),"")</f>
        <v>Silicón_Silicone</v>
      </c>
    </row>
    <row r="167" spans="1:34" x14ac:dyDescent="0.35">
      <c r="A167" s="2" t="str">
        <f>BaseDatos[[#This Row],[Material]]</f>
        <v>Calentador solar de agua_Solar hot water system</v>
      </c>
      <c r="B167" s="3" t="str">
        <f t="shared" ref="B167:D182" si="10">B166</f>
        <v>EPiC</v>
      </c>
      <c r="C167" s="2" t="str">
        <f t="shared" si="10"/>
        <v>Miscellaneous</v>
      </c>
      <c r="D167" s="2" t="str">
        <f t="shared" si="10"/>
        <v>Other</v>
      </c>
      <c r="E167" s="2" t="s">
        <v>559</v>
      </c>
      <c r="F167" s="2" t="s">
        <v>351</v>
      </c>
      <c r="G167" s="6" t="s">
        <v>199</v>
      </c>
      <c r="H167" s="6" t="s">
        <v>200</v>
      </c>
      <c r="I167" s="6" t="s">
        <v>201</v>
      </c>
      <c r="J167" s="2" t="s">
        <v>202</v>
      </c>
      <c r="K167" s="16" t="s">
        <v>421</v>
      </c>
      <c r="L167" s="16" t="s">
        <v>422</v>
      </c>
      <c r="M167" s="16"/>
      <c r="N167" s="16"/>
      <c r="O167" s="16"/>
      <c r="P167" s="16"/>
      <c r="Q167" s="16"/>
      <c r="R167" s="16"/>
      <c r="S167" s="16"/>
      <c r="T167" s="16"/>
      <c r="U167" s="16"/>
      <c r="V167" s="11"/>
      <c r="AF167" s="19">
        <f>--ISNUMBER(IFERROR(SEARCH($AH$2,BaseDatos[[#This Row],[Material]],1),""))</f>
        <v>1</v>
      </c>
      <c r="AG167" s="8">
        <f>IF(AF167=1,COUNTIF($AF$6:AF167,1),"")</f>
        <v>162</v>
      </c>
      <c r="AH167" s="9" t="str">
        <f>IFERROR(INDEX(BaseDatos[Material],MATCH(ROWS($AG$6:AG167),BaseDatos[Aux2],0)),"")</f>
        <v>Calentador solar de agua_Solar hot water system</v>
      </c>
    </row>
    <row r="168" spans="1:34" x14ac:dyDescent="0.35">
      <c r="A168" s="2" t="str">
        <f>BaseDatos[[#This Row],[Material]]</f>
        <v>Agua_Water</v>
      </c>
      <c r="B168" s="3" t="str">
        <f t="shared" si="10"/>
        <v>EPiC</v>
      </c>
      <c r="C168" s="2" t="str">
        <f t="shared" si="10"/>
        <v>Miscellaneous</v>
      </c>
      <c r="D168" s="2" t="str">
        <f t="shared" si="10"/>
        <v>Other</v>
      </c>
      <c r="E168" s="2" t="s">
        <v>560</v>
      </c>
      <c r="F168" s="2" t="s">
        <v>8</v>
      </c>
      <c r="G168" s="6">
        <v>1.7000000000000001E-2</v>
      </c>
      <c r="H168" s="6">
        <v>1</v>
      </c>
      <c r="I168" s="6">
        <v>1E-3</v>
      </c>
      <c r="J168" s="2" t="s">
        <v>203</v>
      </c>
      <c r="K168" s="16" t="s">
        <v>421</v>
      </c>
      <c r="L168" s="16" t="s">
        <v>422</v>
      </c>
      <c r="M168" s="16"/>
      <c r="N168" s="16"/>
      <c r="O168" s="16"/>
      <c r="P168" s="16"/>
      <c r="Q168" s="16"/>
      <c r="R168" s="16"/>
      <c r="S168" s="16"/>
      <c r="T168" s="16"/>
      <c r="U168" s="16"/>
      <c r="V168" s="11"/>
      <c r="AF168" s="19">
        <f>--ISNUMBER(IFERROR(SEARCH($AH$2,BaseDatos[[#This Row],[Material]],1),""))</f>
        <v>1</v>
      </c>
      <c r="AG168" s="8">
        <f>IF(AF168=1,COUNTIF($AF$6:AF168,1),"")</f>
        <v>163</v>
      </c>
      <c r="AH168" s="9" t="str">
        <f>IFERROR(INDEX(BaseDatos[Material],MATCH(ROWS($AG$6:AG168),BaseDatos[Aux2],0)),"")</f>
        <v>Agua_Water</v>
      </c>
    </row>
    <row r="169" spans="1:34" x14ac:dyDescent="0.35">
      <c r="A169" s="2" t="str">
        <f>BaseDatos[[#This Row],[Material]]</f>
        <v>Pegamento para madera_Wood glue (PVA)</v>
      </c>
      <c r="B169" s="3" t="str">
        <f t="shared" si="10"/>
        <v>EPiC</v>
      </c>
      <c r="C169" s="2" t="str">
        <f t="shared" si="10"/>
        <v>Miscellaneous</v>
      </c>
      <c r="D169" s="2" t="str">
        <f t="shared" si="10"/>
        <v>Other</v>
      </c>
      <c r="E169" s="2" t="s">
        <v>561</v>
      </c>
      <c r="F169" s="2" t="s">
        <v>8</v>
      </c>
      <c r="G169" s="6">
        <v>106</v>
      </c>
      <c r="H169" s="6">
        <v>171</v>
      </c>
      <c r="I169" s="6">
        <v>5.4</v>
      </c>
      <c r="J169" s="2" t="s">
        <v>204</v>
      </c>
      <c r="K169" s="16" t="s">
        <v>421</v>
      </c>
      <c r="L169" s="16" t="s">
        <v>422</v>
      </c>
      <c r="M169" s="16"/>
      <c r="N169" s="16"/>
      <c r="O169" s="16"/>
      <c r="P169" s="16"/>
      <c r="Q169" s="16"/>
      <c r="R169" s="16"/>
      <c r="S169" s="16"/>
      <c r="T169" s="16"/>
      <c r="U169" s="16"/>
      <c r="V169" s="11"/>
      <c r="AF169" s="19">
        <f>--ISNUMBER(IFERROR(SEARCH($AH$2,BaseDatos[[#This Row],[Material]],1),""))</f>
        <v>1</v>
      </c>
      <c r="AG169" s="8">
        <f>IF(AF169=1,COUNTIF($AF$6:AF169,1),"")</f>
        <v>164</v>
      </c>
      <c r="AH169" s="9" t="str">
        <f>IFERROR(INDEX(BaseDatos[Material],MATCH(ROWS($AG$6:AG169),BaseDatos[Aux2],0)),"")</f>
        <v>Pegamento para madera_Wood glue (PVA)</v>
      </c>
    </row>
    <row r="170" spans="1:34" x14ac:dyDescent="0.35">
      <c r="A170" s="2" t="str">
        <f>BaseDatos[[#This Row],[Material]]</f>
        <v>Pintura acrilica_Solvent-based paint</v>
      </c>
      <c r="B170" s="3" t="str">
        <f t="shared" si="10"/>
        <v>EPiC</v>
      </c>
      <c r="C170" s="2" t="str">
        <f t="shared" si="10"/>
        <v>Miscellaneous</v>
      </c>
      <c r="D170" s="2" t="s">
        <v>55</v>
      </c>
      <c r="E170" s="2" t="s">
        <v>562</v>
      </c>
      <c r="F170" s="2" t="s">
        <v>8</v>
      </c>
      <c r="G170" s="6">
        <v>124</v>
      </c>
      <c r="H170" s="6">
        <v>197</v>
      </c>
      <c r="I170" s="6">
        <v>6.3</v>
      </c>
      <c r="J170" s="2" t="s">
        <v>205</v>
      </c>
      <c r="K170" s="16" t="s">
        <v>421</v>
      </c>
      <c r="L170" s="16" t="s">
        <v>422</v>
      </c>
      <c r="M170" s="16"/>
      <c r="N170" s="16"/>
      <c r="O170" s="16"/>
      <c r="P170" s="16"/>
      <c r="Q170" s="16"/>
      <c r="R170" s="16"/>
      <c r="S170" s="16"/>
      <c r="T170" s="16"/>
      <c r="U170" s="16"/>
      <c r="V170" s="11"/>
      <c r="AF170" s="19">
        <f>--ISNUMBER(IFERROR(SEARCH($AH$2,BaseDatos[[#This Row],[Material]],1),""))</f>
        <v>1</v>
      </c>
      <c r="AG170" s="8">
        <f>IF(AF170=1,COUNTIF($AF$6:AF170,1),"")</f>
        <v>165</v>
      </c>
      <c r="AH170" s="9" t="str">
        <f>IFERROR(INDEX(BaseDatos[Material],MATCH(ROWS($AG$6:AG170),BaseDatos[Aux2],0)),"")</f>
        <v>Pintura acrilica_Solvent-based paint</v>
      </c>
    </row>
    <row r="171" spans="1:34" x14ac:dyDescent="0.35">
      <c r="A171" s="2" t="str">
        <f>BaseDatos[[#This Row],[Material]]</f>
        <v>Pintura acrilica_Solvent-based paint - per m²</v>
      </c>
      <c r="B171" s="3" t="str">
        <f t="shared" si="10"/>
        <v>EPiC</v>
      </c>
      <c r="C171" s="2" t="str">
        <f t="shared" si="10"/>
        <v>Miscellaneous</v>
      </c>
      <c r="D171" s="2" t="str">
        <f t="shared" si="10"/>
        <v>Paint</v>
      </c>
      <c r="E171" s="2" t="s">
        <v>563</v>
      </c>
      <c r="F171" s="2" t="s">
        <v>10</v>
      </c>
      <c r="G171" s="6">
        <v>9.3000000000000007</v>
      </c>
      <c r="H171" s="6">
        <v>14.7</v>
      </c>
      <c r="I171" s="6">
        <v>0.47</v>
      </c>
      <c r="J171" s="2" t="s">
        <v>205</v>
      </c>
      <c r="K171" s="16" t="s">
        <v>421</v>
      </c>
      <c r="L171" s="16" t="s">
        <v>422</v>
      </c>
      <c r="M171" s="16"/>
      <c r="N171" s="16"/>
      <c r="O171" s="16"/>
      <c r="P171" s="16"/>
      <c r="Q171" s="16"/>
      <c r="R171" s="16"/>
      <c r="S171" s="16"/>
      <c r="T171" s="16"/>
      <c r="U171" s="16"/>
      <c r="V171" s="11"/>
      <c r="AF171" s="19">
        <f>--ISNUMBER(IFERROR(SEARCH($AH$2,BaseDatos[[#This Row],[Material]],1),""))</f>
        <v>1</v>
      </c>
      <c r="AG171" s="8">
        <f>IF(AF171=1,COUNTIF($AF$6:AF171,1),"")</f>
        <v>166</v>
      </c>
      <c r="AH171" s="9" t="str">
        <f>IFERROR(INDEX(BaseDatos[Material],MATCH(ROWS($AG$6:AG171),BaseDatos[Aux2],0)),"")</f>
        <v>Pintura acrilica_Solvent-based paint - per m²</v>
      </c>
    </row>
    <row r="172" spans="1:34" x14ac:dyDescent="0.35">
      <c r="A172" s="2" t="str">
        <f>BaseDatos[[#This Row],[Material]]</f>
        <v>Pintura vinílica_Water-based paint</v>
      </c>
      <c r="B172" s="3" t="str">
        <f t="shared" si="10"/>
        <v>EPiC</v>
      </c>
      <c r="C172" s="2" t="str">
        <f t="shared" si="10"/>
        <v>Miscellaneous</v>
      </c>
      <c r="D172" s="2" t="str">
        <f t="shared" si="10"/>
        <v>Paint</v>
      </c>
      <c r="E172" s="2" t="s">
        <v>564</v>
      </c>
      <c r="F172" s="2" t="s">
        <v>8</v>
      </c>
      <c r="G172" s="6">
        <v>111</v>
      </c>
      <c r="H172" s="6">
        <v>206</v>
      </c>
      <c r="I172" s="6">
        <v>6.8</v>
      </c>
      <c r="J172" s="2" t="s">
        <v>206</v>
      </c>
      <c r="K172" s="16" t="s">
        <v>421</v>
      </c>
      <c r="L172" s="16" t="s">
        <v>422</v>
      </c>
      <c r="M172" s="16"/>
      <c r="N172" s="16"/>
      <c r="O172" s="16"/>
      <c r="P172" s="16"/>
      <c r="Q172" s="16"/>
      <c r="R172" s="16"/>
      <c r="S172" s="16"/>
      <c r="T172" s="16"/>
      <c r="U172" s="16"/>
      <c r="V172" s="11"/>
      <c r="AF172" s="19">
        <f>--ISNUMBER(IFERROR(SEARCH($AH$2,BaseDatos[[#This Row],[Material]],1),""))</f>
        <v>1</v>
      </c>
      <c r="AG172" s="8">
        <f>IF(AF172=1,COUNTIF($AF$6:AF172,1),"")</f>
        <v>167</v>
      </c>
      <c r="AH172" s="9" t="str">
        <f>IFERROR(INDEX(BaseDatos[Material],MATCH(ROWS($AG$6:AG172),BaseDatos[Aux2],0)),"")</f>
        <v>Pintura vinílica_Water-based paint</v>
      </c>
    </row>
    <row r="173" spans="1:34" x14ac:dyDescent="0.35">
      <c r="A173" s="2" t="str">
        <f>BaseDatos[[#This Row],[Material]]</f>
        <v>Pintura vinílica_Water-based paint - per m²</v>
      </c>
      <c r="B173" s="3" t="str">
        <f t="shared" si="10"/>
        <v>EPiC</v>
      </c>
      <c r="C173" s="2" t="str">
        <f t="shared" si="10"/>
        <v>Miscellaneous</v>
      </c>
      <c r="D173" s="2" t="str">
        <f t="shared" si="10"/>
        <v>Paint</v>
      </c>
      <c r="E173" s="2" t="s">
        <v>565</v>
      </c>
      <c r="F173" s="2" t="s">
        <v>10</v>
      </c>
      <c r="G173" s="6">
        <v>8.6999999999999993</v>
      </c>
      <c r="H173" s="6">
        <v>16.100000000000001</v>
      </c>
      <c r="I173" s="6">
        <v>0.53</v>
      </c>
      <c r="J173" s="2" t="s">
        <v>206</v>
      </c>
      <c r="K173" s="16" t="s">
        <v>421</v>
      </c>
      <c r="L173" s="16" t="s">
        <v>422</v>
      </c>
      <c r="M173" s="16"/>
      <c r="N173" s="16"/>
      <c r="O173" s="16"/>
      <c r="P173" s="16"/>
      <c r="Q173" s="16"/>
      <c r="R173" s="16"/>
      <c r="S173" s="16"/>
      <c r="T173" s="16"/>
      <c r="U173" s="16"/>
      <c r="V173" s="11"/>
      <c r="AF173" s="19">
        <f>--ISNUMBER(IFERROR(SEARCH($AH$2,BaseDatos[[#This Row],[Material]],1),""))</f>
        <v>1</v>
      </c>
      <c r="AG173" s="8">
        <f>IF(AF173=1,COUNTIF($AF$6:AF173,1),"")</f>
        <v>168</v>
      </c>
      <c r="AH173" s="9" t="str">
        <f>IFERROR(INDEX(BaseDatos[Material],MATCH(ROWS($AG$6:AG173),BaseDatos[Aux2],0)),"")</f>
        <v>Pintura vinílica_Water-based paint - per m²</v>
      </c>
    </row>
    <row r="174" spans="1:34" x14ac:dyDescent="0.35">
      <c r="A174" s="2" t="str">
        <f>BaseDatos[[#This Row],[Material]]</f>
        <v>Papel tapiz_Wallpaper</v>
      </c>
      <c r="B174" s="3" t="str">
        <f t="shared" si="10"/>
        <v>EPiC</v>
      </c>
      <c r="C174" s="2" t="str">
        <f t="shared" si="10"/>
        <v>Miscellaneous</v>
      </c>
      <c r="D174" s="2" t="s">
        <v>56</v>
      </c>
      <c r="E174" s="2" t="s">
        <v>566</v>
      </c>
      <c r="F174" s="2" t="s">
        <v>8</v>
      </c>
      <c r="G174" s="6">
        <v>263</v>
      </c>
      <c r="H174" s="6">
        <v>448</v>
      </c>
      <c r="I174" s="6">
        <v>16</v>
      </c>
      <c r="J174" s="2" t="s">
        <v>207</v>
      </c>
      <c r="K174" s="16" t="s">
        <v>421</v>
      </c>
      <c r="L174" s="16" t="s">
        <v>422</v>
      </c>
      <c r="M174" s="16"/>
      <c r="N174" s="16"/>
      <c r="O174" s="16"/>
      <c r="P174" s="16"/>
      <c r="Q174" s="16"/>
      <c r="R174" s="16"/>
      <c r="S174" s="16"/>
      <c r="T174" s="16"/>
      <c r="U174" s="16"/>
      <c r="V174" s="11"/>
      <c r="AF174" s="19">
        <f>--ISNUMBER(IFERROR(SEARCH($AH$2,BaseDatos[[#This Row],[Material]],1),""))</f>
        <v>1</v>
      </c>
      <c r="AG174" s="8">
        <f>IF(AF174=1,COUNTIF($AF$6:AF174,1),"")</f>
        <v>169</v>
      </c>
      <c r="AH174" s="9" t="str">
        <f>IFERROR(INDEX(BaseDatos[Material],MATCH(ROWS($AG$6:AG174),BaseDatos[Aux2],0)),"")</f>
        <v>Papel tapiz_Wallpaper</v>
      </c>
    </row>
    <row r="175" spans="1:34" x14ac:dyDescent="0.35">
      <c r="A175" s="2" t="str">
        <f>BaseDatos[[#This Row],[Material]]</f>
        <v>Papel tapiz_Wallpaper - per m²</v>
      </c>
      <c r="B175" s="3" t="str">
        <f t="shared" si="10"/>
        <v>EPiC</v>
      </c>
      <c r="C175" s="2" t="str">
        <f t="shared" si="10"/>
        <v>Miscellaneous</v>
      </c>
      <c r="D175" s="2" t="str">
        <f>D174</f>
        <v>Paper</v>
      </c>
      <c r="E175" s="2" t="s">
        <v>567</v>
      </c>
      <c r="F175" s="2" t="s">
        <v>10</v>
      </c>
      <c r="G175" s="6">
        <v>45.5</v>
      </c>
      <c r="H175" s="6">
        <v>77.5</v>
      </c>
      <c r="I175" s="6">
        <v>2.8</v>
      </c>
      <c r="J175" s="2" t="s">
        <v>207</v>
      </c>
      <c r="K175" s="16" t="s">
        <v>421</v>
      </c>
      <c r="L175" s="16" t="s">
        <v>422</v>
      </c>
      <c r="M175" s="16"/>
      <c r="N175" s="16"/>
      <c r="O175" s="16"/>
      <c r="P175" s="16"/>
      <c r="Q175" s="16"/>
      <c r="R175" s="16"/>
      <c r="S175" s="16"/>
      <c r="T175" s="16"/>
      <c r="U175" s="16"/>
      <c r="V175" s="11"/>
      <c r="AF175" s="19">
        <f>--ISNUMBER(IFERROR(SEARCH($AH$2,BaseDatos[[#This Row],[Material]],1),""))</f>
        <v>1</v>
      </c>
      <c r="AG175" s="8">
        <f>IF(AF175=1,COUNTIF($AF$6:AF175,1),"")</f>
        <v>170</v>
      </c>
      <c r="AH175" s="9" t="str">
        <f>IFERROR(INDEX(BaseDatos[Material],MATCH(ROWS($AG$6:AG175),BaseDatos[Aux2],0)),"")</f>
        <v>Papel tapiz_Wallpaper - per m²</v>
      </c>
    </row>
    <row r="176" spans="1:34" x14ac:dyDescent="0.35">
      <c r="A176" s="2" t="str">
        <f>BaseDatos[[#This Row],[Material]]</f>
        <v>Caucho natural_Natural rubber</v>
      </c>
      <c r="B176" s="3" t="str">
        <f t="shared" si="10"/>
        <v>EPiC</v>
      </c>
      <c r="C176" s="2" t="str">
        <f t="shared" si="10"/>
        <v>Miscellaneous</v>
      </c>
      <c r="D176" s="2" t="s">
        <v>57</v>
      </c>
      <c r="E176" s="2" t="s">
        <v>568</v>
      </c>
      <c r="F176" s="2" t="s">
        <v>8</v>
      </c>
      <c r="G176" s="6">
        <v>75.2</v>
      </c>
      <c r="H176" s="6">
        <v>92.1</v>
      </c>
      <c r="I176" s="6">
        <v>2.5</v>
      </c>
      <c r="J176" s="2" t="s">
        <v>208</v>
      </c>
      <c r="K176" s="16" t="s">
        <v>421</v>
      </c>
      <c r="L176" s="16" t="s">
        <v>422</v>
      </c>
      <c r="M176" s="16"/>
      <c r="N176" s="16"/>
      <c r="O176" s="16"/>
      <c r="P176" s="16"/>
      <c r="Q176" s="16"/>
      <c r="R176" s="16"/>
      <c r="S176" s="16"/>
      <c r="T176" s="16"/>
      <c r="U176" s="16"/>
      <c r="V176" s="11"/>
      <c r="AF176" s="19">
        <f>--ISNUMBER(IFERROR(SEARCH($AH$2,BaseDatos[[#This Row],[Material]],1),""))</f>
        <v>1</v>
      </c>
      <c r="AG176" s="8">
        <f>IF(AF176=1,COUNTIF($AF$6:AF176,1),"")</f>
        <v>171</v>
      </c>
      <c r="AH176" s="9" t="str">
        <f>IFERROR(INDEX(BaseDatos[Material],MATCH(ROWS($AG$6:AG176),BaseDatos[Aux2],0)),"")</f>
        <v>Caucho natural_Natural rubber</v>
      </c>
    </row>
    <row r="177" spans="1:34" x14ac:dyDescent="0.35">
      <c r="A177" s="2" t="str">
        <f>BaseDatos[[#This Row],[Material]]</f>
        <v>Caucho sintético_Synthetic rubber</v>
      </c>
      <c r="B177" s="3" t="str">
        <f t="shared" si="10"/>
        <v>EPiC</v>
      </c>
      <c r="C177" s="2" t="str">
        <f t="shared" si="10"/>
        <v>Miscellaneous</v>
      </c>
      <c r="D177" s="2" t="str">
        <f>D176</f>
        <v>Rubber</v>
      </c>
      <c r="E177" s="2" t="s">
        <v>569</v>
      </c>
      <c r="F177" s="2" t="s">
        <v>8</v>
      </c>
      <c r="G177" s="6">
        <v>92.8</v>
      </c>
      <c r="H177" s="6">
        <v>111</v>
      </c>
      <c r="I177" s="6">
        <v>3.7</v>
      </c>
      <c r="J177" s="2" t="s">
        <v>209</v>
      </c>
      <c r="K177" s="16" t="s">
        <v>421</v>
      </c>
      <c r="L177" s="16" t="s">
        <v>422</v>
      </c>
      <c r="M177" s="16"/>
      <c r="N177" s="16"/>
      <c r="O177" s="16"/>
      <c r="P177" s="16"/>
      <c r="Q177" s="16"/>
      <c r="R177" s="16"/>
      <c r="S177" s="16"/>
      <c r="T177" s="16"/>
      <c r="U177" s="16"/>
      <c r="V177" s="11"/>
      <c r="AF177" s="19">
        <f>--ISNUMBER(IFERROR(SEARCH($AH$2,BaseDatos[[#This Row],[Material]],1),""))</f>
        <v>1</v>
      </c>
      <c r="AG177" s="8">
        <f>IF(AF177=1,COUNTIF($AF$6:AF177,1),"")</f>
        <v>172</v>
      </c>
      <c r="AH177" s="9" t="str">
        <f>IFERROR(INDEX(BaseDatos[Material],MATCH(ROWS($AG$6:AG177),BaseDatos[Aux2],0)),"")</f>
        <v>Caucho sintético_Synthetic rubber</v>
      </c>
    </row>
    <row r="178" spans="1:34" x14ac:dyDescent="0.35">
      <c r="A178" s="2" t="str">
        <f>BaseDatos[[#This Row],[Material]]</f>
        <v>Película_HDPE film - 100 μm</v>
      </c>
      <c r="B178" s="3" t="str">
        <f t="shared" si="10"/>
        <v>EPiC</v>
      </c>
      <c r="C178" s="2" t="s">
        <v>16</v>
      </c>
      <c r="D178" s="2" t="s">
        <v>58</v>
      </c>
      <c r="E178" s="2" t="s">
        <v>570</v>
      </c>
      <c r="F178" s="2" t="s">
        <v>10</v>
      </c>
      <c r="G178" s="6">
        <v>13.8</v>
      </c>
      <c r="H178" s="6">
        <v>16.2</v>
      </c>
      <c r="I178" s="6">
        <v>0.6</v>
      </c>
      <c r="J178" s="2" t="s">
        <v>210</v>
      </c>
      <c r="K178" s="16" t="s">
        <v>421</v>
      </c>
      <c r="L178" s="16" t="s">
        <v>422</v>
      </c>
      <c r="M178" s="16"/>
      <c r="N178" s="16"/>
      <c r="O178" s="16"/>
      <c r="P178" s="16"/>
      <c r="Q178" s="16"/>
      <c r="R178" s="16"/>
      <c r="S178" s="16"/>
      <c r="T178" s="16"/>
      <c r="U178" s="16"/>
      <c r="V178" s="11"/>
      <c r="AF178" s="19">
        <f>--ISNUMBER(IFERROR(SEARCH($AH$2,BaseDatos[[#This Row],[Material]],1),""))</f>
        <v>1</v>
      </c>
      <c r="AG178" s="8">
        <f>IF(AF178=1,COUNTIF($AF$6:AF178,1),"")</f>
        <v>173</v>
      </c>
      <c r="AH178" s="9" t="str">
        <f>IFERROR(INDEX(BaseDatos[Material],MATCH(ROWS($AG$6:AG178),BaseDatos[Aux2],0)),"")</f>
        <v>Película_HDPE film - 100 μm</v>
      </c>
    </row>
    <row r="179" spans="1:34" x14ac:dyDescent="0.35">
      <c r="A179" s="2" t="str">
        <f>BaseDatos[[#This Row],[Material]]</f>
        <v>Película_HDPE film - 200 μm</v>
      </c>
      <c r="B179" s="3" t="str">
        <f t="shared" si="10"/>
        <v>EPiC</v>
      </c>
      <c r="C179" s="2" t="str">
        <f t="shared" si="10"/>
        <v>Plastics</v>
      </c>
      <c r="D179" s="2" t="str">
        <f t="shared" si="10"/>
        <v>High density polyethylene (HDPE)</v>
      </c>
      <c r="E179" s="2" t="s">
        <v>571</v>
      </c>
      <c r="F179" s="2" t="s">
        <v>10</v>
      </c>
      <c r="G179" s="6">
        <v>27.6</v>
      </c>
      <c r="H179" s="6">
        <v>32.4</v>
      </c>
      <c r="I179" s="6">
        <v>1.2</v>
      </c>
      <c r="J179" s="2" t="s">
        <v>210</v>
      </c>
      <c r="K179" s="16" t="s">
        <v>421</v>
      </c>
      <c r="L179" s="16" t="s">
        <v>422</v>
      </c>
      <c r="M179" s="16"/>
      <c r="N179" s="16"/>
      <c r="O179" s="16"/>
      <c r="P179" s="16"/>
      <c r="Q179" s="16"/>
      <c r="R179" s="16"/>
      <c r="S179" s="16"/>
      <c r="T179" s="16"/>
      <c r="U179" s="16"/>
      <c r="V179" s="11"/>
      <c r="AF179" s="19">
        <f>--ISNUMBER(IFERROR(SEARCH($AH$2,BaseDatos[[#This Row],[Material]],1),""))</f>
        <v>1</v>
      </c>
      <c r="AG179" s="8">
        <f>IF(AF179=1,COUNTIF($AF$6:AF179,1),"")</f>
        <v>174</v>
      </c>
      <c r="AH179" s="9" t="str">
        <f>IFERROR(INDEX(BaseDatos[Material],MATCH(ROWS($AG$6:AG179),BaseDatos[Aux2],0)),"")</f>
        <v>Película_HDPE film - 200 μm</v>
      </c>
    </row>
    <row r="180" spans="1:34" x14ac:dyDescent="0.35">
      <c r="A180" s="2" t="str">
        <f>BaseDatos[[#This Row],[Material]]</f>
        <v>Tubo de plástico_HDPE pipe - 32 mm inner dia.; 1.88 mm thickness</v>
      </c>
      <c r="B180" s="3" t="str">
        <f t="shared" si="10"/>
        <v>EPiC</v>
      </c>
      <c r="C180" s="2" t="str">
        <f t="shared" si="10"/>
        <v>Plastics</v>
      </c>
      <c r="D180" s="2" t="str">
        <f t="shared" si="10"/>
        <v>High density polyethylene (HDPE)</v>
      </c>
      <c r="E180" s="2" t="s">
        <v>691</v>
      </c>
      <c r="F180" s="2" t="s">
        <v>14</v>
      </c>
      <c r="G180" s="6">
        <v>12.3</v>
      </c>
      <c r="H180" s="6">
        <v>11.9</v>
      </c>
      <c r="I180" s="6">
        <v>0.51</v>
      </c>
      <c r="J180" s="2" t="s">
        <v>211</v>
      </c>
      <c r="K180" s="16" t="s">
        <v>421</v>
      </c>
      <c r="L180" s="16" t="s">
        <v>422</v>
      </c>
      <c r="M180" s="16"/>
      <c r="N180" s="16"/>
      <c r="O180" s="16"/>
      <c r="P180" s="16"/>
      <c r="Q180" s="16"/>
      <c r="R180" s="16"/>
      <c r="S180" s="16"/>
      <c r="T180" s="16"/>
      <c r="U180" s="16"/>
      <c r="V180" s="11"/>
      <c r="AF180" s="19">
        <f>--ISNUMBER(IFERROR(SEARCH($AH$2,BaseDatos[[#This Row],[Material]],1),""))</f>
        <v>1</v>
      </c>
      <c r="AG180" s="8">
        <f>IF(AF180=1,COUNTIF($AF$6:AF180,1),"")</f>
        <v>175</v>
      </c>
      <c r="AH180" s="9" t="str">
        <f>IFERROR(INDEX(BaseDatos[Material],MATCH(ROWS($AG$6:AG180),BaseDatos[Aux2],0)),"")</f>
        <v>Tubo de plástico_HDPE pipe - 32 mm inner dia.; 1.88 mm thickness</v>
      </c>
    </row>
    <row r="181" spans="1:34" x14ac:dyDescent="0.35">
      <c r="A181" s="2" t="str">
        <f>BaseDatos[[#This Row],[Material]]</f>
        <v>Tubo de plástico_HDPE pipe - 63 mm inner dia.; 3.75 mm thickness</v>
      </c>
      <c r="B181" s="3" t="str">
        <f t="shared" si="10"/>
        <v>EPiC</v>
      </c>
      <c r="C181" s="2" t="str">
        <f t="shared" si="10"/>
        <v>Plastics</v>
      </c>
      <c r="D181" s="2" t="str">
        <f t="shared" si="10"/>
        <v>High density polyethylene (HDPE)</v>
      </c>
      <c r="E181" s="2" t="s">
        <v>692</v>
      </c>
      <c r="F181" s="2" t="s">
        <v>14</v>
      </c>
      <c r="G181" s="6">
        <v>47.7</v>
      </c>
      <c r="H181" s="6">
        <v>46.1</v>
      </c>
      <c r="I181" s="6">
        <v>2</v>
      </c>
      <c r="J181" s="2" t="s">
        <v>211</v>
      </c>
      <c r="K181" s="16" t="s">
        <v>421</v>
      </c>
      <c r="L181" s="16" t="s">
        <v>422</v>
      </c>
      <c r="M181" s="16"/>
      <c r="N181" s="16"/>
      <c r="O181" s="16"/>
      <c r="P181" s="16"/>
      <c r="Q181" s="16"/>
      <c r="R181" s="16"/>
      <c r="S181" s="16"/>
      <c r="T181" s="16"/>
      <c r="U181" s="16"/>
      <c r="V181" s="11"/>
      <c r="AF181" s="19">
        <f>--ISNUMBER(IFERROR(SEARCH($AH$2,BaseDatos[[#This Row],[Material]],1),""))</f>
        <v>1</v>
      </c>
      <c r="AG181" s="8">
        <f>IF(AF181=1,COUNTIF($AF$6:AF181,1),"")</f>
        <v>176</v>
      </c>
      <c r="AH181" s="9" t="str">
        <f>IFERROR(INDEX(BaseDatos[Material],MATCH(ROWS($AG$6:AG181),BaseDatos[Aux2],0)),"")</f>
        <v>Tubo de plástico_HDPE pipe - 63 mm inner dia.; 3.75 mm thickness</v>
      </c>
    </row>
    <row r="182" spans="1:34" x14ac:dyDescent="0.35">
      <c r="A182" s="2" t="str">
        <f>BaseDatos[[#This Row],[Material]]</f>
        <v>Tubo de plástico_HDPE pipe - 125 mm inner dia.; 7.35 mm thickness</v>
      </c>
      <c r="B182" s="3" t="str">
        <f t="shared" si="10"/>
        <v>EPiC</v>
      </c>
      <c r="C182" s="2" t="str">
        <f t="shared" si="10"/>
        <v>Plastics</v>
      </c>
      <c r="D182" s="2" t="str">
        <f t="shared" si="10"/>
        <v>High density polyethylene (HDPE)</v>
      </c>
      <c r="E182" s="2" t="s">
        <v>693</v>
      </c>
      <c r="F182" s="2" t="s">
        <v>14</v>
      </c>
      <c r="G182" s="6">
        <v>188</v>
      </c>
      <c r="H182" s="6">
        <v>181</v>
      </c>
      <c r="I182" s="6">
        <v>7.8</v>
      </c>
      <c r="J182" s="2" t="s">
        <v>211</v>
      </c>
      <c r="K182" s="16" t="s">
        <v>421</v>
      </c>
      <c r="L182" s="16" t="s">
        <v>422</v>
      </c>
      <c r="M182" s="16"/>
      <c r="N182" s="16"/>
      <c r="O182" s="16"/>
      <c r="P182" s="16"/>
      <c r="Q182" s="16"/>
      <c r="R182" s="16"/>
      <c r="S182" s="16"/>
      <c r="T182" s="16"/>
      <c r="U182" s="16"/>
      <c r="V182" s="11"/>
      <c r="AF182" s="19">
        <f>--ISNUMBER(IFERROR(SEARCH($AH$2,BaseDatos[[#This Row],[Material]],1),""))</f>
        <v>1</v>
      </c>
      <c r="AG182" s="8">
        <f>IF(AF182=1,COUNTIF($AF$6:AF182,1),"")</f>
        <v>177</v>
      </c>
      <c r="AH182" s="9" t="str">
        <f>IFERROR(INDEX(BaseDatos[Material],MATCH(ROWS($AG$6:AG182),BaseDatos[Aux2],0)),"")</f>
        <v>Tubo de plástico_HDPE pipe - 125 mm inner dia.; 7.35 mm thickness</v>
      </c>
    </row>
    <row r="183" spans="1:34" x14ac:dyDescent="0.35">
      <c r="A183" s="2" t="str">
        <f>BaseDatos[[#This Row],[Material]]</f>
        <v>Tubo de plástico_HDPE pipe - 250 mm inner dia.; 14.71 mm thickness</v>
      </c>
      <c r="B183" s="3" t="str">
        <f t="shared" ref="B183:D198" si="11">B182</f>
        <v>EPiC</v>
      </c>
      <c r="C183" s="2" t="str">
        <f t="shared" si="11"/>
        <v>Plastics</v>
      </c>
      <c r="D183" s="2" t="str">
        <f t="shared" si="11"/>
        <v>High density polyethylene (HDPE)</v>
      </c>
      <c r="E183" s="2" t="s">
        <v>694</v>
      </c>
      <c r="F183" s="2" t="s">
        <v>14</v>
      </c>
      <c r="G183" s="6">
        <v>752</v>
      </c>
      <c r="H183" s="6">
        <v>726</v>
      </c>
      <c r="I183" s="6">
        <v>31</v>
      </c>
      <c r="J183" s="2" t="s">
        <v>211</v>
      </c>
      <c r="K183" s="16" t="s">
        <v>421</v>
      </c>
      <c r="L183" s="16" t="s">
        <v>422</v>
      </c>
      <c r="M183" s="16"/>
      <c r="N183" s="16"/>
      <c r="O183" s="16"/>
      <c r="P183" s="16"/>
      <c r="Q183" s="16"/>
      <c r="R183" s="16"/>
      <c r="S183" s="16"/>
      <c r="T183" s="16"/>
      <c r="U183" s="16"/>
      <c r="V183" s="11"/>
      <c r="AF183" s="19">
        <f>--ISNUMBER(IFERROR(SEARCH($AH$2,BaseDatos[[#This Row],[Material]],1),""))</f>
        <v>1</v>
      </c>
      <c r="AG183" s="8">
        <f>IF(AF183=1,COUNTIF($AF$6:AF183,1),"")</f>
        <v>178</v>
      </c>
      <c r="AH183" s="9" t="str">
        <f>IFERROR(INDEX(BaseDatos[Material],MATCH(ROWS($AG$6:AG183),BaseDatos[Aux2],0)),"")</f>
        <v>Tubo de plástico_HDPE pipe - 250 mm inner dia.; 14.71 mm thickness</v>
      </c>
    </row>
    <row r="184" spans="1:34" x14ac:dyDescent="0.35">
      <c r="A184" s="2" t="str">
        <f>BaseDatos[[#This Row],[Material]]</f>
        <v>Tubo de plástico_HDPE pipe - 500 mm inner dia.; 29.41 mm thickness</v>
      </c>
      <c r="B184" s="3" t="str">
        <f t="shared" si="11"/>
        <v>EPiC</v>
      </c>
      <c r="C184" s="2" t="str">
        <f t="shared" si="11"/>
        <v>Plastics</v>
      </c>
      <c r="D184" s="2" t="str">
        <f t="shared" si="11"/>
        <v>High density polyethylene (HDPE)</v>
      </c>
      <c r="E184" s="2" t="s">
        <v>695</v>
      </c>
      <c r="F184" s="2" t="s">
        <v>14</v>
      </c>
      <c r="G184" s="6" t="s">
        <v>212</v>
      </c>
      <c r="H184" s="6" t="s">
        <v>213</v>
      </c>
      <c r="I184" s="6">
        <v>124</v>
      </c>
      <c r="J184" s="2" t="s">
        <v>211</v>
      </c>
      <c r="K184" s="16" t="s">
        <v>421</v>
      </c>
      <c r="L184" s="16" t="s">
        <v>422</v>
      </c>
      <c r="M184" s="16"/>
      <c r="N184" s="16"/>
      <c r="O184" s="16"/>
      <c r="P184" s="16"/>
      <c r="Q184" s="16"/>
      <c r="R184" s="16"/>
      <c r="S184" s="16"/>
      <c r="T184" s="16"/>
      <c r="U184" s="16"/>
      <c r="V184" s="11"/>
      <c r="AF184" s="19">
        <f>--ISNUMBER(IFERROR(SEARCH($AH$2,BaseDatos[[#This Row],[Material]],1),""))</f>
        <v>1</v>
      </c>
      <c r="AG184" s="8">
        <f>IF(AF184=1,COUNTIF($AF$6:AF184,1),"")</f>
        <v>179</v>
      </c>
      <c r="AH184" s="9" t="str">
        <f>IFERROR(INDEX(BaseDatos[Material],MATCH(ROWS($AG$6:AG184),BaseDatos[Aux2],0)),"")</f>
        <v>Tubo de plástico_HDPE pipe - 500 mm inner dia.; 29.41 mm thickness</v>
      </c>
    </row>
    <row r="185" spans="1:34" x14ac:dyDescent="0.35">
      <c r="A185" s="2" t="str">
        <f>BaseDatos[[#This Row],[Material]]</f>
        <v>Tubo de plástico_HDPE pipe - 800 mm inner dia.; 47.06 mm thickness</v>
      </c>
      <c r="B185" s="3" t="str">
        <f t="shared" si="11"/>
        <v>EPiC</v>
      </c>
      <c r="C185" s="2" t="str">
        <f t="shared" si="11"/>
        <v>Plastics</v>
      </c>
      <c r="D185" s="2" t="str">
        <f t="shared" si="11"/>
        <v>High density polyethylene (HDPE)</v>
      </c>
      <c r="E185" s="2" t="s">
        <v>696</v>
      </c>
      <c r="F185" s="2" t="s">
        <v>14</v>
      </c>
      <c r="G185" s="6" t="s">
        <v>214</v>
      </c>
      <c r="H185" s="6" t="s">
        <v>215</v>
      </c>
      <c r="I185" s="6">
        <v>318</v>
      </c>
      <c r="J185" s="2" t="s">
        <v>211</v>
      </c>
      <c r="K185" s="16" t="s">
        <v>421</v>
      </c>
      <c r="L185" s="16" t="s">
        <v>422</v>
      </c>
      <c r="M185" s="16"/>
      <c r="N185" s="16"/>
      <c r="O185" s="16"/>
      <c r="P185" s="16"/>
      <c r="Q185" s="16"/>
      <c r="R185" s="16"/>
      <c r="S185" s="16"/>
      <c r="T185" s="16"/>
      <c r="U185" s="16"/>
      <c r="V185" s="11"/>
      <c r="AF185" s="19">
        <f>--ISNUMBER(IFERROR(SEARCH($AH$2,BaseDatos[[#This Row],[Material]],1),""))</f>
        <v>1</v>
      </c>
      <c r="AG185" s="8">
        <f>IF(AF185=1,COUNTIF($AF$6:AF185,1),"")</f>
        <v>180</v>
      </c>
      <c r="AH185" s="9" t="str">
        <f>IFERROR(INDEX(BaseDatos[Material],MATCH(ROWS($AG$6:AG185),BaseDatos[Aux2],0)),"")</f>
        <v>Tubo de plástico_HDPE pipe - 800 mm inner dia.; 47.06 mm thickness</v>
      </c>
    </row>
    <row r="186" spans="1:34" x14ac:dyDescent="0.35">
      <c r="A186" s="2" t="str">
        <f>BaseDatos[[#This Row],[Material]]</f>
        <v>Película de polietileno_High-density polyethylene (HDPE) film</v>
      </c>
      <c r="B186" s="3" t="str">
        <f t="shared" si="11"/>
        <v>EPiC</v>
      </c>
      <c r="C186" s="2" t="str">
        <f t="shared" si="11"/>
        <v>Plastics</v>
      </c>
      <c r="D186" s="2" t="str">
        <f t="shared" si="11"/>
        <v>High density polyethylene (HDPE)</v>
      </c>
      <c r="E186" s="2" t="s">
        <v>572</v>
      </c>
      <c r="F186" s="2" t="s">
        <v>8</v>
      </c>
      <c r="G186" s="6">
        <v>147</v>
      </c>
      <c r="H186" s="6">
        <v>172</v>
      </c>
      <c r="I186" s="6">
        <v>6.4</v>
      </c>
      <c r="J186" s="2" t="s">
        <v>210</v>
      </c>
      <c r="K186" s="16" t="s">
        <v>421</v>
      </c>
      <c r="L186" s="16" t="s">
        <v>422</v>
      </c>
      <c r="M186" s="16"/>
      <c r="N186" s="16"/>
      <c r="O186" s="16"/>
      <c r="P186" s="16"/>
      <c r="Q186" s="16"/>
      <c r="R186" s="16"/>
      <c r="S186" s="16"/>
      <c r="T186" s="16"/>
      <c r="U186" s="16"/>
      <c r="V186" s="11"/>
      <c r="AF186" s="19">
        <f>--ISNUMBER(IFERROR(SEARCH($AH$2,BaseDatos[[#This Row],[Material]],1),""))</f>
        <v>1</v>
      </c>
      <c r="AG186" s="8">
        <f>IF(AF186=1,COUNTIF($AF$6:AF186,1),"")</f>
        <v>181</v>
      </c>
      <c r="AH186" s="9" t="str">
        <f>IFERROR(INDEX(BaseDatos[Material],MATCH(ROWS($AG$6:AG186),BaseDatos[Aux2],0)),"")</f>
        <v>Película de polietileno_High-density polyethylene (HDPE) film</v>
      </c>
    </row>
    <row r="187" spans="1:34" x14ac:dyDescent="0.35">
      <c r="A187" s="2" t="str">
        <f>BaseDatos[[#This Row],[Material]]</f>
        <v>Tubo de polietileno_High-density polyethylene (HDPE) pipe</v>
      </c>
      <c r="B187" s="3" t="str">
        <f t="shared" si="11"/>
        <v>EPiC</v>
      </c>
      <c r="C187" s="2" t="str">
        <f t="shared" si="11"/>
        <v>Plastics</v>
      </c>
      <c r="D187" s="2" t="str">
        <f t="shared" si="11"/>
        <v>High density polyethylene (HDPE)</v>
      </c>
      <c r="E187" s="2" t="s">
        <v>573</v>
      </c>
      <c r="F187" s="2" t="s">
        <v>8</v>
      </c>
      <c r="G187" s="6">
        <v>135</v>
      </c>
      <c r="H187" s="6">
        <v>130</v>
      </c>
      <c r="I187" s="6">
        <v>5.6</v>
      </c>
      <c r="J187" s="2" t="s">
        <v>211</v>
      </c>
      <c r="K187" s="16" t="s">
        <v>421</v>
      </c>
      <c r="L187" s="16" t="s">
        <v>422</v>
      </c>
      <c r="M187" s="16"/>
      <c r="N187" s="16"/>
      <c r="O187" s="16"/>
      <c r="P187" s="16"/>
      <c r="Q187" s="16"/>
      <c r="R187" s="16"/>
      <c r="S187" s="16"/>
      <c r="T187" s="16"/>
      <c r="U187" s="16"/>
      <c r="V187" s="11"/>
      <c r="AF187" s="19">
        <f>--ISNUMBER(IFERROR(SEARCH($AH$2,BaseDatos[[#This Row],[Material]],1),""))</f>
        <v>1</v>
      </c>
      <c r="AG187" s="8">
        <f>IF(AF187=1,COUNTIF($AF$6:AF187,1),"")</f>
        <v>182</v>
      </c>
      <c r="AH187" s="9" t="str">
        <f>IFERROR(INDEX(BaseDatos[Material],MATCH(ROWS($AG$6:AG187),BaseDatos[Aux2],0)),"")</f>
        <v>Tubo de polietileno_High-density polyethylene (HDPE) pipe</v>
      </c>
    </row>
    <row r="188" spans="1:34" x14ac:dyDescent="0.35">
      <c r="A188" s="2" t="str">
        <f>BaseDatos[[#This Row],[Material]]</f>
        <v>Película_LDPE film - 100 μm</v>
      </c>
      <c r="B188" s="3" t="str">
        <f t="shared" si="11"/>
        <v>EPiC</v>
      </c>
      <c r="C188" s="2" t="str">
        <f t="shared" si="11"/>
        <v>Plastics</v>
      </c>
      <c r="D188" s="2" t="s">
        <v>59</v>
      </c>
      <c r="E188" s="2" t="s">
        <v>574</v>
      </c>
      <c r="F188" s="2" t="s">
        <v>10</v>
      </c>
      <c r="G188" s="6">
        <v>12.3</v>
      </c>
      <c r="H188" s="6">
        <v>11.1</v>
      </c>
      <c r="I188" s="6">
        <v>0.57999999999999996</v>
      </c>
      <c r="J188" s="2" t="s">
        <v>216</v>
      </c>
      <c r="K188" s="16" t="s">
        <v>421</v>
      </c>
      <c r="L188" s="16" t="s">
        <v>422</v>
      </c>
      <c r="M188" s="16"/>
      <c r="N188" s="16"/>
      <c r="O188" s="16"/>
      <c r="P188" s="16"/>
      <c r="Q188" s="16"/>
      <c r="R188" s="16"/>
      <c r="S188" s="16"/>
      <c r="T188" s="16"/>
      <c r="U188" s="16"/>
      <c r="V188" s="11"/>
      <c r="AF188" s="19">
        <f>--ISNUMBER(IFERROR(SEARCH($AH$2,BaseDatos[[#This Row],[Material]],1),""))</f>
        <v>1</v>
      </c>
      <c r="AG188" s="8">
        <f>IF(AF188=1,COUNTIF($AF$6:AF188,1),"")</f>
        <v>183</v>
      </c>
      <c r="AH188" s="9" t="str">
        <f>IFERROR(INDEX(BaseDatos[Material],MATCH(ROWS($AG$6:AG188),BaseDatos[Aux2],0)),"")</f>
        <v>Película_LDPE film - 100 μm</v>
      </c>
    </row>
    <row r="189" spans="1:34" x14ac:dyDescent="0.35">
      <c r="A189" s="2" t="str">
        <f>BaseDatos[[#This Row],[Material]]</f>
        <v>Película_LDPE film - 200 μm</v>
      </c>
      <c r="B189" s="3" t="str">
        <f t="shared" si="11"/>
        <v>EPiC</v>
      </c>
      <c r="C189" s="2" t="str">
        <f t="shared" si="11"/>
        <v>Plastics</v>
      </c>
      <c r="D189" s="2" t="str">
        <f t="shared" si="11"/>
        <v>Low density polyethylene (LDPE)</v>
      </c>
      <c r="E189" s="2" t="s">
        <v>575</v>
      </c>
      <c r="F189" s="2" t="s">
        <v>10</v>
      </c>
      <c r="G189" s="6">
        <v>24.7</v>
      </c>
      <c r="H189" s="6">
        <v>22.2</v>
      </c>
      <c r="I189" s="6">
        <v>1.2</v>
      </c>
      <c r="J189" s="2" t="s">
        <v>216</v>
      </c>
      <c r="K189" s="16" t="s">
        <v>421</v>
      </c>
      <c r="L189" s="16" t="s">
        <v>422</v>
      </c>
      <c r="M189" s="16"/>
      <c r="N189" s="16"/>
      <c r="O189" s="16"/>
      <c r="P189" s="16"/>
      <c r="Q189" s="16"/>
      <c r="R189" s="16"/>
      <c r="S189" s="16"/>
      <c r="T189" s="16"/>
      <c r="U189" s="16"/>
      <c r="V189" s="11"/>
      <c r="AF189" s="19">
        <f>--ISNUMBER(IFERROR(SEARCH($AH$2,BaseDatos[[#This Row],[Material]],1),""))</f>
        <v>1</v>
      </c>
      <c r="AG189" s="8">
        <f>IF(AF189=1,COUNTIF($AF$6:AF189,1),"")</f>
        <v>184</v>
      </c>
      <c r="AH189" s="9" t="str">
        <f>IFERROR(INDEX(BaseDatos[Material],MATCH(ROWS($AG$6:AG189),BaseDatos[Aux2],0)),"")</f>
        <v>Película_LDPE film - 200 μm</v>
      </c>
    </row>
    <row r="190" spans="1:34" x14ac:dyDescent="0.35">
      <c r="A190" s="2" t="str">
        <f>BaseDatos[[#This Row],[Material]]</f>
        <v>Manguera de polietileno_LDPE pipe - 13 mm inner dia.; 3.95 mm thickness</v>
      </c>
      <c r="B190" s="3" t="str">
        <f t="shared" si="11"/>
        <v>EPiC</v>
      </c>
      <c r="C190" s="2" t="str">
        <f t="shared" si="11"/>
        <v>Plastics</v>
      </c>
      <c r="D190" s="2" t="str">
        <f t="shared" si="11"/>
        <v>Low density polyethylene (LDPE)</v>
      </c>
      <c r="E190" s="2" t="s">
        <v>697</v>
      </c>
      <c r="F190" s="2" t="s">
        <v>14</v>
      </c>
      <c r="G190" s="6">
        <v>11</v>
      </c>
      <c r="H190" s="6">
        <v>7.6</v>
      </c>
      <c r="I190" s="6">
        <v>0.51</v>
      </c>
      <c r="J190" s="2" t="s">
        <v>217</v>
      </c>
      <c r="K190" s="16" t="s">
        <v>421</v>
      </c>
      <c r="L190" s="16" t="s">
        <v>422</v>
      </c>
      <c r="M190" s="16"/>
      <c r="N190" s="16"/>
      <c r="O190" s="16"/>
      <c r="P190" s="16"/>
      <c r="Q190" s="16"/>
      <c r="R190" s="16"/>
      <c r="S190" s="16"/>
      <c r="T190" s="16"/>
      <c r="U190" s="16"/>
      <c r="V190" s="11"/>
      <c r="AF190" s="19">
        <f>--ISNUMBER(IFERROR(SEARCH($AH$2,BaseDatos[[#This Row],[Material]],1),""))</f>
        <v>1</v>
      </c>
      <c r="AG190" s="8">
        <f>IF(AF190=1,COUNTIF($AF$6:AF190,1),"")</f>
        <v>185</v>
      </c>
      <c r="AH190" s="9" t="str">
        <f>IFERROR(INDEX(BaseDatos[Material],MATCH(ROWS($AG$6:AG190),BaseDatos[Aux2],0)),"")</f>
        <v>Manguera de polietileno_LDPE pipe - 13 mm inner dia.; 3.95 mm thickness</v>
      </c>
    </row>
    <row r="191" spans="1:34" x14ac:dyDescent="0.35">
      <c r="A191" s="2" t="str">
        <f>BaseDatos[[#This Row],[Material]]</f>
        <v>Manguera de polietileno_LDPE pipe - 19 mm inner dia.; 4.4 mm thickness</v>
      </c>
      <c r="B191" s="3" t="str">
        <f t="shared" si="11"/>
        <v>EPiC</v>
      </c>
      <c r="C191" s="2" t="str">
        <f t="shared" si="11"/>
        <v>Plastics</v>
      </c>
      <c r="D191" s="2" t="str">
        <f t="shared" si="11"/>
        <v>Low density polyethylene (LDPE)</v>
      </c>
      <c r="E191" s="2" t="s">
        <v>698</v>
      </c>
      <c r="F191" s="2" t="s">
        <v>14</v>
      </c>
      <c r="G191" s="6">
        <v>17.3</v>
      </c>
      <c r="H191" s="6">
        <v>11.9</v>
      </c>
      <c r="I191" s="6">
        <v>0.8</v>
      </c>
      <c r="J191" s="2" t="s">
        <v>217</v>
      </c>
      <c r="K191" s="16" t="s">
        <v>421</v>
      </c>
      <c r="L191" s="16" t="s">
        <v>422</v>
      </c>
      <c r="M191" s="16"/>
      <c r="N191" s="16"/>
      <c r="O191" s="16"/>
      <c r="P191" s="16"/>
      <c r="Q191" s="16"/>
      <c r="R191" s="16"/>
      <c r="S191" s="16"/>
      <c r="T191" s="16"/>
      <c r="U191" s="16"/>
      <c r="V191" s="11"/>
      <c r="AF191" s="19">
        <f>--ISNUMBER(IFERROR(SEARCH($AH$2,BaseDatos[[#This Row],[Material]],1),""))</f>
        <v>1</v>
      </c>
      <c r="AG191" s="8">
        <f>IF(AF191=1,COUNTIF($AF$6:AF191,1),"")</f>
        <v>186</v>
      </c>
      <c r="AH191" s="9" t="str">
        <f>IFERROR(INDEX(BaseDatos[Material],MATCH(ROWS($AG$6:AG191),BaseDatos[Aux2],0)),"")</f>
        <v>Manguera de polietileno_LDPE pipe - 19 mm inner dia.; 4.4 mm thickness</v>
      </c>
    </row>
    <row r="192" spans="1:34" x14ac:dyDescent="0.35">
      <c r="A192" s="2" t="str">
        <f>BaseDatos[[#This Row],[Material]]</f>
        <v>Manguera de polietileno_LDPE pipe - 25 mm inner dia.; 5.2 mm thickness</v>
      </c>
      <c r="B192" s="3" t="str">
        <f t="shared" si="11"/>
        <v>EPiC</v>
      </c>
      <c r="C192" s="2" t="str">
        <f t="shared" si="11"/>
        <v>Plastics</v>
      </c>
      <c r="D192" s="2" t="str">
        <f t="shared" si="11"/>
        <v>Low density polyethylene (LDPE)</v>
      </c>
      <c r="E192" s="2" t="s">
        <v>699</v>
      </c>
      <c r="F192" s="2" t="s">
        <v>14</v>
      </c>
      <c r="G192" s="6">
        <v>26.6</v>
      </c>
      <c r="H192" s="6">
        <v>18.399999999999999</v>
      </c>
      <c r="I192" s="6">
        <v>1.2</v>
      </c>
      <c r="J192" s="2" t="s">
        <v>217</v>
      </c>
      <c r="K192" s="16" t="s">
        <v>421</v>
      </c>
      <c r="L192" s="16" t="s">
        <v>422</v>
      </c>
      <c r="M192" s="16"/>
      <c r="N192" s="16"/>
      <c r="O192" s="16"/>
      <c r="P192" s="16"/>
      <c r="Q192" s="16"/>
      <c r="R192" s="16"/>
      <c r="S192" s="16"/>
      <c r="T192" s="16"/>
      <c r="U192" s="16"/>
      <c r="V192" s="11"/>
      <c r="AF192" s="19">
        <f>--ISNUMBER(IFERROR(SEARCH($AH$2,BaseDatos[[#This Row],[Material]],1),""))</f>
        <v>1</v>
      </c>
      <c r="AG192" s="8">
        <f>IF(AF192=1,COUNTIF($AF$6:AF192,1),"")</f>
        <v>187</v>
      </c>
      <c r="AH192" s="9" t="str">
        <f>IFERROR(INDEX(BaseDatos[Material],MATCH(ROWS($AG$6:AG192),BaseDatos[Aux2],0)),"")</f>
        <v>Manguera de polietileno_LDPE pipe - 25 mm inner dia.; 5.2 mm thickness</v>
      </c>
    </row>
    <row r="193" spans="1:34" x14ac:dyDescent="0.35">
      <c r="A193" s="2" t="str">
        <f>BaseDatos[[#This Row],[Material]]</f>
        <v>Manguera de polietileno_LDPE pipe - 32 mm inner dia.; 6.7 mm thickness</v>
      </c>
      <c r="B193" s="3" t="str">
        <f t="shared" si="11"/>
        <v>EPiC</v>
      </c>
      <c r="C193" s="2" t="str">
        <f t="shared" si="11"/>
        <v>Plastics</v>
      </c>
      <c r="D193" s="2" t="str">
        <f t="shared" si="11"/>
        <v>Low density polyethylene (LDPE)</v>
      </c>
      <c r="E193" s="2" t="s">
        <v>700</v>
      </c>
      <c r="F193" s="2" t="s">
        <v>14</v>
      </c>
      <c r="G193" s="6">
        <v>43.9</v>
      </c>
      <c r="H193" s="6">
        <v>30.3</v>
      </c>
      <c r="I193" s="6">
        <v>2</v>
      </c>
      <c r="J193" s="2" t="s">
        <v>217</v>
      </c>
      <c r="K193" s="16" t="s">
        <v>421</v>
      </c>
      <c r="L193" s="16" t="s">
        <v>422</v>
      </c>
      <c r="M193" s="16"/>
      <c r="N193" s="16"/>
      <c r="O193" s="16"/>
      <c r="P193" s="16"/>
      <c r="Q193" s="16"/>
      <c r="R193" s="16"/>
      <c r="S193" s="16"/>
      <c r="T193" s="16"/>
      <c r="U193" s="16"/>
      <c r="V193" s="11"/>
      <c r="AF193" s="19">
        <f>--ISNUMBER(IFERROR(SEARCH($AH$2,BaseDatos[[#This Row],[Material]],1),""))</f>
        <v>1</v>
      </c>
      <c r="AG193" s="8">
        <f>IF(AF193=1,COUNTIF($AF$6:AF193,1),"")</f>
        <v>188</v>
      </c>
      <c r="AH193" s="9" t="str">
        <f>IFERROR(INDEX(BaseDatos[Material],MATCH(ROWS($AG$6:AG193),BaseDatos[Aux2],0)),"")</f>
        <v>Manguera de polietileno_LDPE pipe - 32 mm inner dia.; 6.7 mm thickness</v>
      </c>
    </row>
    <row r="194" spans="1:34" x14ac:dyDescent="0.35">
      <c r="A194" s="2" t="str">
        <f>BaseDatos[[#This Row],[Material]]</f>
        <v>Película de polietileno_Low-density polyethylene (LDPE) film</v>
      </c>
      <c r="B194" s="3" t="str">
        <f t="shared" si="11"/>
        <v>EPiC</v>
      </c>
      <c r="C194" s="2" t="str">
        <f t="shared" si="11"/>
        <v>Plastics</v>
      </c>
      <c r="D194" s="2" t="str">
        <f t="shared" si="11"/>
        <v>Low density polyethylene (LDPE)</v>
      </c>
      <c r="E194" s="2" t="s">
        <v>576</v>
      </c>
      <c r="F194" s="2" t="s">
        <v>8</v>
      </c>
      <c r="G194" s="6">
        <v>136</v>
      </c>
      <c r="H194" s="6">
        <v>122</v>
      </c>
      <c r="I194" s="6">
        <v>6.4</v>
      </c>
      <c r="J194" s="2" t="s">
        <v>216</v>
      </c>
      <c r="K194" s="16" t="s">
        <v>421</v>
      </c>
      <c r="L194" s="16" t="s">
        <v>422</v>
      </c>
      <c r="M194" s="16"/>
      <c r="N194" s="16"/>
      <c r="O194" s="16"/>
      <c r="P194" s="16"/>
      <c r="Q194" s="16"/>
      <c r="R194" s="16"/>
      <c r="S194" s="16"/>
      <c r="T194" s="16"/>
      <c r="U194" s="16"/>
      <c r="V194" s="11"/>
      <c r="AF194" s="19">
        <f>--ISNUMBER(IFERROR(SEARCH($AH$2,BaseDatos[[#This Row],[Material]],1),""))</f>
        <v>1</v>
      </c>
      <c r="AG194" s="8">
        <f>IF(AF194=1,COUNTIF($AF$6:AF194,1),"")</f>
        <v>189</v>
      </c>
      <c r="AH194" s="9" t="str">
        <f>IFERROR(INDEX(BaseDatos[Material],MATCH(ROWS($AG$6:AG194),BaseDatos[Aux2],0)),"")</f>
        <v>Película de polietileno_Low-density polyethylene (LDPE) film</v>
      </c>
    </row>
    <row r="195" spans="1:34" x14ac:dyDescent="0.35">
      <c r="A195" s="2" t="str">
        <f>BaseDatos[[#This Row],[Material]]</f>
        <v>Tubo de polietileno_Low-density polyethylene (LDPE) pipe</v>
      </c>
      <c r="B195" s="3" t="str">
        <f t="shared" si="11"/>
        <v>EPiC</v>
      </c>
      <c r="C195" s="2" t="str">
        <f t="shared" si="11"/>
        <v>Plastics</v>
      </c>
      <c r="D195" s="2" t="str">
        <f t="shared" si="11"/>
        <v>Low density polyethylene (LDPE)</v>
      </c>
      <c r="E195" s="2" t="s">
        <v>577</v>
      </c>
      <c r="F195" s="2" t="s">
        <v>8</v>
      </c>
      <c r="G195" s="6">
        <v>130</v>
      </c>
      <c r="H195" s="6">
        <v>89.6</v>
      </c>
      <c r="I195" s="6">
        <v>6</v>
      </c>
      <c r="J195" s="2" t="s">
        <v>217</v>
      </c>
      <c r="K195" s="16" t="s">
        <v>421</v>
      </c>
      <c r="L195" s="16" t="s">
        <v>422</v>
      </c>
      <c r="M195" s="16"/>
      <c r="N195" s="16"/>
      <c r="O195" s="16"/>
      <c r="P195" s="16"/>
      <c r="Q195" s="16"/>
      <c r="R195" s="16"/>
      <c r="S195" s="16"/>
      <c r="T195" s="16"/>
      <c r="U195" s="16"/>
      <c r="V195" s="11"/>
      <c r="AF195" s="19">
        <f>--ISNUMBER(IFERROR(SEARCH($AH$2,BaseDatos[[#This Row],[Material]],1),""))</f>
        <v>1</v>
      </c>
      <c r="AG195" s="8">
        <f>IF(AF195=1,COUNTIF($AF$6:AF195,1),"")</f>
        <v>190</v>
      </c>
      <c r="AH195" s="9" t="str">
        <f>IFERROR(INDEX(BaseDatos[Material],MATCH(ROWS($AG$6:AG195),BaseDatos[Aux2],0)),"")</f>
        <v>Tubo de polietileno_Low-density polyethylene (LDPE) pipe</v>
      </c>
    </row>
    <row r="196" spans="1:34" x14ac:dyDescent="0.35">
      <c r="A196" s="2" t="str">
        <f>BaseDatos[[#This Row],[Material]]</f>
        <v>Nylon 66</v>
      </c>
      <c r="B196" s="3" t="str">
        <f t="shared" si="11"/>
        <v>EPiC</v>
      </c>
      <c r="C196" s="2" t="str">
        <f t="shared" si="11"/>
        <v>Plastics</v>
      </c>
      <c r="D196" s="2" t="s">
        <v>60</v>
      </c>
      <c r="E196" s="2" t="s">
        <v>1</v>
      </c>
      <c r="F196" s="2" t="s">
        <v>8</v>
      </c>
      <c r="G196" s="6">
        <v>335</v>
      </c>
      <c r="H196" s="6">
        <v>910</v>
      </c>
      <c r="I196" s="6">
        <v>22.2</v>
      </c>
      <c r="J196" s="2" t="s">
        <v>218</v>
      </c>
      <c r="K196" s="16" t="s">
        <v>421</v>
      </c>
      <c r="L196" s="16" t="s">
        <v>422</v>
      </c>
      <c r="M196" s="16"/>
      <c r="N196" s="16"/>
      <c r="O196" s="16"/>
      <c r="P196" s="16"/>
      <c r="Q196" s="16"/>
      <c r="R196" s="16"/>
      <c r="S196" s="16"/>
      <c r="T196" s="16"/>
      <c r="U196" s="16"/>
      <c r="V196" s="11"/>
      <c r="AF196" s="19">
        <f>--ISNUMBER(IFERROR(SEARCH($AH$2,BaseDatos[[#This Row],[Material]],1),""))</f>
        <v>1</v>
      </c>
      <c r="AG196" s="8">
        <f>IF(AF196=1,COUNTIF($AF$6:AF196,1),"")</f>
        <v>191</v>
      </c>
      <c r="AH196" s="9" t="str">
        <f>IFERROR(INDEX(BaseDatos[Material],MATCH(ROWS($AG$6:AG196),BaseDatos[Aux2],0)),"")</f>
        <v>Nylon 66</v>
      </c>
    </row>
    <row r="197" spans="1:34" x14ac:dyDescent="0.35">
      <c r="A197" s="2" t="str">
        <f>BaseDatos[[#This Row],[Material]]</f>
        <v>Nylon 66 sheet - 1.5 mm</v>
      </c>
      <c r="B197" s="3" t="str">
        <f t="shared" si="11"/>
        <v>EPiC</v>
      </c>
      <c r="C197" s="2" t="str">
        <f t="shared" si="11"/>
        <v>Plastics</v>
      </c>
      <c r="D197" s="2" t="str">
        <f t="shared" si="11"/>
        <v>Nylon</v>
      </c>
      <c r="E197" s="2" t="s">
        <v>2</v>
      </c>
      <c r="F197" s="2" t="s">
        <v>10</v>
      </c>
      <c r="G197" s="6">
        <v>572</v>
      </c>
      <c r="H197" s="6" t="s">
        <v>219</v>
      </c>
      <c r="I197" s="6">
        <v>37.9</v>
      </c>
      <c r="J197" s="2" t="s">
        <v>218</v>
      </c>
      <c r="K197" s="16" t="s">
        <v>421</v>
      </c>
      <c r="L197" s="16" t="s">
        <v>422</v>
      </c>
      <c r="M197" s="16"/>
      <c r="N197" s="16"/>
      <c r="O197" s="16"/>
      <c r="P197" s="16"/>
      <c r="Q197" s="16"/>
      <c r="R197" s="16"/>
      <c r="S197" s="16"/>
      <c r="T197" s="16"/>
      <c r="U197" s="16"/>
      <c r="V197" s="11"/>
      <c r="AF197" s="19">
        <f>--ISNUMBER(IFERROR(SEARCH($AH$2,BaseDatos[[#This Row],[Material]],1),""))</f>
        <v>1</v>
      </c>
      <c r="AG197" s="8">
        <f>IF(AF197=1,COUNTIF($AF$6:AF197,1),"")</f>
        <v>192</v>
      </c>
      <c r="AH197" s="9" t="str">
        <f>IFERROR(INDEX(BaseDatos[Material],MATCH(ROWS($AG$6:AG197),BaseDatos[Aux2],0)),"")</f>
        <v>Nylon 66 sheet - 1.5 mm</v>
      </c>
    </row>
    <row r="198" spans="1:34" x14ac:dyDescent="0.35">
      <c r="A198" s="2" t="str">
        <f>BaseDatos[[#This Row],[Material]]</f>
        <v>Nylon 66 sheet - 3 mm</v>
      </c>
      <c r="B198" s="3" t="str">
        <f t="shared" si="11"/>
        <v>EPiC</v>
      </c>
      <c r="C198" s="2" t="str">
        <f t="shared" si="11"/>
        <v>Plastics</v>
      </c>
      <c r="D198" s="2" t="str">
        <f t="shared" si="11"/>
        <v>Nylon</v>
      </c>
      <c r="E198" s="2" t="s">
        <v>3</v>
      </c>
      <c r="F198" s="2" t="s">
        <v>10</v>
      </c>
      <c r="G198" s="6" t="s">
        <v>220</v>
      </c>
      <c r="H198" s="6" t="s">
        <v>221</v>
      </c>
      <c r="I198" s="6">
        <v>75.8</v>
      </c>
      <c r="J198" s="2" t="s">
        <v>218</v>
      </c>
      <c r="K198" s="16" t="s">
        <v>421</v>
      </c>
      <c r="L198" s="16" t="s">
        <v>422</v>
      </c>
      <c r="M198" s="16"/>
      <c r="N198" s="16"/>
      <c r="O198" s="16"/>
      <c r="P198" s="16"/>
      <c r="Q198" s="16"/>
      <c r="R198" s="16"/>
      <c r="S198" s="16"/>
      <c r="T198" s="16"/>
      <c r="U198" s="16"/>
      <c r="V198" s="11"/>
      <c r="AF198" s="19">
        <f>--ISNUMBER(IFERROR(SEARCH($AH$2,BaseDatos[[#This Row],[Material]],1),""))</f>
        <v>1</v>
      </c>
      <c r="AG198" s="8">
        <f>IF(AF198=1,COUNTIF($AF$6:AF198,1),"")</f>
        <v>193</v>
      </c>
      <c r="AH198" s="9" t="str">
        <f>IFERROR(INDEX(BaseDatos[Material],MATCH(ROWS($AG$6:AG198),BaseDatos[Aux2],0)),"")</f>
        <v>Nylon 66 sheet - 3 mm</v>
      </c>
    </row>
    <row r="199" spans="1:34" x14ac:dyDescent="0.35">
      <c r="A199" s="2" t="str">
        <f>BaseDatos[[#This Row],[Material]]</f>
        <v>Nylon 66 sheet - 5 mm</v>
      </c>
      <c r="B199" s="3" t="str">
        <f t="shared" ref="B199:D214" si="12">B198</f>
        <v>EPiC</v>
      </c>
      <c r="C199" s="2" t="str">
        <f t="shared" si="12"/>
        <v>Plastics</v>
      </c>
      <c r="D199" s="2" t="str">
        <f t="shared" si="12"/>
        <v>Nylon</v>
      </c>
      <c r="E199" s="2" t="s">
        <v>4</v>
      </c>
      <c r="F199" s="2" t="s">
        <v>10</v>
      </c>
      <c r="G199" s="6" t="s">
        <v>222</v>
      </c>
      <c r="H199" s="6" t="s">
        <v>223</v>
      </c>
      <c r="I199" s="6">
        <v>126</v>
      </c>
      <c r="J199" s="2" t="s">
        <v>218</v>
      </c>
      <c r="K199" s="16" t="s">
        <v>421</v>
      </c>
      <c r="L199" s="16" t="s">
        <v>422</v>
      </c>
      <c r="M199" s="16"/>
      <c r="N199" s="16"/>
      <c r="O199" s="16"/>
      <c r="P199" s="16"/>
      <c r="Q199" s="16"/>
      <c r="R199" s="16"/>
      <c r="S199" s="16"/>
      <c r="T199" s="16"/>
      <c r="U199" s="16"/>
      <c r="V199" s="11"/>
      <c r="AF199" s="19">
        <f>--ISNUMBER(IFERROR(SEARCH($AH$2,BaseDatos[[#This Row],[Material]],1),""))</f>
        <v>1</v>
      </c>
      <c r="AG199" s="8">
        <f>IF(AF199=1,COUNTIF($AF$6:AF199,1),"")</f>
        <v>194</v>
      </c>
      <c r="AH199" s="9" t="str">
        <f>IFERROR(INDEX(BaseDatos[Material],MATCH(ROWS($AG$6:AG199),BaseDatos[Aux2],0)),"")</f>
        <v>Nylon 66 sheet - 5 mm</v>
      </c>
    </row>
    <row r="200" spans="1:34" x14ac:dyDescent="0.35">
      <c r="A200" s="2" t="str">
        <f>BaseDatos[[#This Row],[Material]]</f>
        <v>Panel plástico_ABS panel - 2mm</v>
      </c>
      <c r="B200" s="3" t="str">
        <f t="shared" si="12"/>
        <v>EPiC</v>
      </c>
      <c r="C200" s="2" t="str">
        <f t="shared" si="12"/>
        <v>Plastics</v>
      </c>
      <c r="D200" s="2" t="s">
        <v>47</v>
      </c>
      <c r="E200" s="2" t="s">
        <v>578</v>
      </c>
      <c r="F200" s="2" t="s">
        <v>10</v>
      </c>
      <c r="G200" s="6">
        <v>577</v>
      </c>
      <c r="H200" s="6">
        <v>767</v>
      </c>
      <c r="I200" s="6">
        <v>34.299999999999997</v>
      </c>
      <c r="J200" s="2" t="s">
        <v>224</v>
      </c>
      <c r="K200" s="16" t="s">
        <v>421</v>
      </c>
      <c r="L200" s="16" t="s">
        <v>422</v>
      </c>
      <c r="M200" s="16"/>
      <c r="N200" s="16"/>
      <c r="O200" s="16"/>
      <c r="P200" s="16"/>
      <c r="Q200" s="16"/>
      <c r="R200" s="16"/>
      <c r="S200" s="16"/>
      <c r="T200" s="16"/>
      <c r="U200" s="16"/>
      <c r="V200" s="11"/>
      <c r="AF200" s="19">
        <f>--ISNUMBER(IFERROR(SEARCH($AH$2,BaseDatos[[#This Row],[Material]],1),""))</f>
        <v>1</v>
      </c>
      <c r="AG200" s="8">
        <f>IF(AF200=1,COUNTIF($AF$6:AF200,1),"")</f>
        <v>195</v>
      </c>
      <c r="AH200" s="9" t="str">
        <f>IFERROR(INDEX(BaseDatos[Material],MATCH(ROWS($AG$6:AG200),BaseDatos[Aux2],0)),"")</f>
        <v>Panel plástico_ABS panel - 2mm</v>
      </c>
    </row>
    <row r="201" spans="1:34" x14ac:dyDescent="0.35">
      <c r="A201" s="2" t="str">
        <f>BaseDatos[[#This Row],[Material]]</f>
        <v>Panel plástico_ABS panel - 3mm</v>
      </c>
      <c r="B201" s="3" t="str">
        <f t="shared" si="12"/>
        <v>EPiC</v>
      </c>
      <c r="C201" s="2" t="str">
        <f t="shared" si="12"/>
        <v>Plastics</v>
      </c>
      <c r="D201" s="2" t="str">
        <f t="shared" si="12"/>
        <v>Other</v>
      </c>
      <c r="E201" s="2" t="s">
        <v>579</v>
      </c>
      <c r="F201" s="2" t="s">
        <v>10</v>
      </c>
      <c r="G201" s="6">
        <v>866</v>
      </c>
      <c r="H201" s="6" t="s">
        <v>225</v>
      </c>
      <c r="I201" s="6">
        <v>51.4</v>
      </c>
      <c r="J201" s="2" t="s">
        <v>224</v>
      </c>
      <c r="K201" s="16" t="s">
        <v>421</v>
      </c>
      <c r="L201" s="16" t="s">
        <v>422</v>
      </c>
      <c r="M201" s="16"/>
      <c r="N201" s="16"/>
      <c r="O201" s="16"/>
      <c r="P201" s="16"/>
      <c r="Q201" s="16"/>
      <c r="R201" s="16"/>
      <c r="S201" s="16"/>
      <c r="T201" s="16"/>
      <c r="U201" s="16"/>
      <c r="V201" s="11"/>
      <c r="AF201" s="19">
        <f>--ISNUMBER(IFERROR(SEARCH($AH$2,BaseDatos[[#This Row],[Material]],1),""))</f>
        <v>1</v>
      </c>
      <c r="AG201" s="8">
        <f>IF(AF201=1,COUNTIF($AF$6:AF201,1),"")</f>
        <v>196</v>
      </c>
      <c r="AH201" s="9" t="str">
        <f>IFERROR(INDEX(BaseDatos[Material],MATCH(ROWS($AG$6:AG201),BaseDatos[Aux2],0)),"")</f>
        <v>Panel plástico_ABS panel - 3mm</v>
      </c>
    </row>
    <row r="202" spans="1:34" x14ac:dyDescent="0.35">
      <c r="A202" s="2" t="str">
        <f>BaseDatos[[#This Row],[Material]]</f>
        <v>Tubo de plástico_ABS pipe - 21.4 mm outer dia.; 2.1 mm thick</v>
      </c>
      <c r="B202" s="3" t="str">
        <f t="shared" si="12"/>
        <v>EPiC</v>
      </c>
      <c r="C202" s="2" t="str">
        <f t="shared" si="12"/>
        <v>Plastics</v>
      </c>
      <c r="D202" s="2" t="str">
        <f t="shared" si="12"/>
        <v>Other</v>
      </c>
      <c r="E202" s="2" t="s">
        <v>701</v>
      </c>
      <c r="F202" s="2" t="s">
        <v>14</v>
      </c>
      <c r="G202" s="6">
        <v>36.799999999999997</v>
      </c>
      <c r="H202" s="6">
        <v>48.9</v>
      </c>
      <c r="I202" s="6">
        <v>2.2000000000000002</v>
      </c>
      <c r="J202" s="2" t="s">
        <v>224</v>
      </c>
      <c r="K202" s="16" t="s">
        <v>421</v>
      </c>
      <c r="L202" s="16" t="s">
        <v>422</v>
      </c>
      <c r="M202" s="16"/>
      <c r="N202" s="16"/>
      <c r="O202" s="16"/>
      <c r="P202" s="16"/>
      <c r="Q202" s="16"/>
      <c r="R202" s="16"/>
      <c r="S202" s="16"/>
      <c r="T202" s="16"/>
      <c r="U202" s="16"/>
      <c r="V202" s="11"/>
      <c r="AF202" s="19">
        <f>--ISNUMBER(IFERROR(SEARCH($AH$2,BaseDatos[[#This Row],[Material]],1),""))</f>
        <v>1</v>
      </c>
      <c r="AG202" s="8">
        <f>IF(AF202=1,COUNTIF($AF$6:AF202,1),"")</f>
        <v>197</v>
      </c>
      <c r="AH202" s="9" t="str">
        <f>IFERROR(INDEX(BaseDatos[Material],MATCH(ROWS($AG$6:AG202),BaseDatos[Aux2],0)),"")</f>
        <v>Tubo de plástico_ABS pipe - 21.4 mm outer dia.; 2.1 mm thick</v>
      </c>
    </row>
    <row r="203" spans="1:34" x14ac:dyDescent="0.35">
      <c r="A203" s="2" t="str">
        <f>BaseDatos[[#This Row],[Material]]</f>
        <v>Tubo de plástico_ABS pipe - 48.3 mm outer dia.; 3.6 mm thick</v>
      </c>
      <c r="B203" s="3" t="str">
        <f t="shared" si="12"/>
        <v>EPiC</v>
      </c>
      <c r="C203" s="2" t="str">
        <f t="shared" si="12"/>
        <v>Plastics</v>
      </c>
      <c r="D203" s="2" t="str">
        <f t="shared" si="12"/>
        <v>Other</v>
      </c>
      <c r="E203" s="2" t="s">
        <v>702</v>
      </c>
      <c r="F203" s="2" t="s">
        <v>14</v>
      </c>
      <c r="G203" s="6">
        <v>146</v>
      </c>
      <c r="H203" s="6">
        <v>194</v>
      </c>
      <c r="I203" s="6">
        <v>8.6999999999999993</v>
      </c>
      <c r="J203" s="2" t="s">
        <v>224</v>
      </c>
      <c r="K203" s="16" t="s">
        <v>421</v>
      </c>
      <c r="L203" s="16" t="s">
        <v>422</v>
      </c>
      <c r="M203" s="16"/>
      <c r="N203" s="16"/>
      <c r="O203" s="16"/>
      <c r="P203" s="16"/>
      <c r="Q203" s="16"/>
      <c r="R203" s="16"/>
      <c r="S203" s="16"/>
      <c r="T203" s="16"/>
      <c r="U203" s="16"/>
      <c r="V203" s="11"/>
      <c r="AF203" s="19">
        <f>--ISNUMBER(IFERROR(SEARCH($AH$2,BaseDatos[[#This Row],[Material]],1),""))</f>
        <v>1</v>
      </c>
      <c r="AG203" s="8">
        <f>IF(AF203=1,COUNTIF($AF$6:AF203,1),"")</f>
        <v>198</v>
      </c>
      <c r="AH203" s="9" t="str">
        <f>IFERROR(INDEX(BaseDatos[Material],MATCH(ROWS($AG$6:AG203),BaseDatos[Aux2],0)),"")</f>
        <v>Tubo de plástico_ABS pipe - 48.3 mm outer dia.; 3.6 mm thick</v>
      </c>
    </row>
    <row r="204" spans="1:34" x14ac:dyDescent="0.35">
      <c r="A204" s="2" t="str">
        <f>BaseDatos[[#This Row],[Material]]</f>
        <v>Tubo de plástico_ABS pipe - 168.3 mm outer dia.; 7.7 mm thick</v>
      </c>
      <c r="B204" s="3" t="str">
        <f t="shared" si="12"/>
        <v>EPiC</v>
      </c>
      <c r="C204" s="2" t="str">
        <f t="shared" si="12"/>
        <v>Plastics</v>
      </c>
      <c r="D204" s="2" t="str">
        <f t="shared" si="12"/>
        <v>Other</v>
      </c>
      <c r="E204" s="2" t="s">
        <v>703</v>
      </c>
      <c r="F204" s="2" t="s">
        <v>14</v>
      </c>
      <c r="G204" s="6" t="s">
        <v>226</v>
      </c>
      <c r="H204" s="6" t="s">
        <v>227</v>
      </c>
      <c r="I204" s="6">
        <v>66.599999999999994</v>
      </c>
      <c r="J204" s="2" t="s">
        <v>224</v>
      </c>
      <c r="K204" s="16" t="s">
        <v>421</v>
      </c>
      <c r="L204" s="16" t="s">
        <v>422</v>
      </c>
      <c r="M204" s="16"/>
      <c r="N204" s="16"/>
      <c r="O204" s="16"/>
      <c r="P204" s="16"/>
      <c r="Q204" s="16"/>
      <c r="R204" s="16"/>
      <c r="S204" s="16"/>
      <c r="T204" s="16"/>
      <c r="U204" s="16"/>
      <c r="V204" s="11"/>
      <c r="AF204" s="19">
        <f>--ISNUMBER(IFERROR(SEARCH($AH$2,BaseDatos[[#This Row],[Material]],1),""))</f>
        <v>1</v>
      </c>
      <c r="AG204" s="8">
        <f>IF(AF204=1,COUNTIF($AF$6:AF204,1),"")</f>
        <v>199</v>
      </c>
      <c r="AH204" s="9" t="str">
        <f>IFERROR(INDEX(BaseDatos[Material],MATCH(ROWS($AG$6:AG204),BaseDatos[Aux2],0)),"")</f>
        <v>Tubo de plástico_ABS pipe - 168.3 mm outer dia.; 7.7 mm thick</v>
      </c>
    </row>
    <row r="205" spans="1:34" x14ac:dyDescent="0.35">
      <c r="A205" s="2" t="str">
        <f>BaseDatos[[#This Row],[Material]]</f>
        <v>Plástico_Acrylonitrile butadiene styrene (ABS)</v>
      </c>
      <c r="B205" s="3" t="str">
        <f t="shared" si="12"/>
        <v>EPiC</v>
      </c>
      <c r="C205" s="2" t="str">
        <f t="shared" si="12"/>
        <v>Plastics</v>
      </c>
      <c r="D205" s="2" t="str">
        <f t="shared" si="12"/>
        <v>Other</v>
      </c>
      <c r="E205" s="2" t="s">
        <v>580</v>
      </c>
      <c r="F205" s="2" t="s">
        <v>8</v>
      </c>
      <c r="G205" s="6">
        <v>270</v>
      </c>
      <c r="H205" s="6">
        <v>359</v>
      </c>
      <c r="I205" s="6">
        <v>16</v>
      </c>
      <c r="J205" s="2" t="s">
        <v>224</v>
      </c>
      <c r="K205" s="16" t="s">
        <v>421</v>
      </c>
      <c r="L205" s="16" t="s">
        <v>422</v>
      </c>
      <c r="M205" s="16"/>
      <c r="N205" s="16"/>
      <c r="O205" s="16"/>
      <c r="P205" s="16"/>
      <c r="Q205" s="16"/>
      <c r="R205" s="16"/>
      <c r="S205" s="16"/>
      <c r="T205" s="16"/>
      <c r="U205" s="16"/>
      <c r="V205" s="11"/>
      <c r="AF205" s="19">
        <f>--ISNUMBER(IFERROR(SEARCH($AH$2,BaseDatos[[#This Row],[Material]],1),""))</f>
        <v>1</v>
      </c>
      <c r="AG205" s="8">
        <f>IF(AF205=1,COUNTIF($AF$6:AF205,1),"")</f>
        <v>200</v>
      </c>
      <c r="AH205" s="9" t="str">
        <f>IFERROR(INDEX(BaseDatos[Material],MATCH(ROWS($AG$6:AG205),BaseDatos[Aux2],0)),"")</f>
        <v>Plástico_Acrylonitrile butadiene styrene (ABS)</v>
      </c>
    </row>
    <row r="206" spans="1:34" x14ac:dyDescent="0.35">
      <c r="A206" s="2" t="str">
        <f>BaseDatos[[#This Row],[Material]]</f>
        <v>Película_ETFE film - 25.4 μm (0.001”)</v>
      </c>
      <c r="B206" s="3" t="str">
        <f t="shared" si="12"/>
        <v>EPiC</v>
      </c>
      <c r="C206" s="2" t="str">
        <f t="shared" si="12"/>
        <v>Plastics</v>
      </c>
      <c r="D206" s="2" t="str">
        <f t="shared" si="12"/>
        <v>Other</v>
      </c>
      <c r="E206" s="2" t="s">
        <v>581</v>
      </c>
      <c r="F206" s="2" t="s">
        <v>10</v>
      </c>
      <c r="G206" s="6">
        <v>306</v>
      </c>
      <c r="H206" s="6">
        <v>574</v>
      </c>
      <c r="I206" s="6">
        <v>20.3</v>
      </c>
      <c r="J206" s="2" t="s">
        <v>228</v>
      </c>
      <c r="K206" s="16" t="s">
        <v>421</v>
      </c>
      <c r="L206" s="16" t="s">
        <v>422</v>
      </c>
      <c r="M206" s="16"/>
      <c r="N206" s="16"/>
      <c r="O206" s="16"/>
      <c r="P206" s="16"/>
      <c r="Q206" s="16"/>
      <c r="R206" s="16"/>
      <c r="S206" s="16"/>
      <c r="T206" s="16"/>
      <c r="U206" s="16"/>
      <c r="V206" s="11"/>
      <c r="AF206" s="19">
        <f>--ISNUMBER(IFERROR(SEARCH($AH$2,BaseDatos[[#This Row],[Material]],1),""))</f>
        <v>1</v>
      </c>
      <c r="AG206" s="8">
        <f>IF(AF206=1,COUNTIF($AF$6:AF206,1),"")</f>
        <v>201</v>
      </c>
      <c r="AH206" s="9" t="str">
        <f>IFERROR(INDEX(BaseDatos[Material],MATCH(ROWS($AG$6:AG206),BaseDatos[Aux2],0)),"")</f>
        <v>Película_ETFE film - 25.4 μm (0.001”)</v>
      </c>
    </row>
    <row r="207" spans="1:34" x14ac:dyDescent="0.35">
      <c r="A207" s="2" t="str">
        <f>BaseDatos[[#This Row],[Material]]</f>
        <v>Película_ETFE film - 50.8 μm (0.002”)</v>
      </c>
      <c r="B207" s="3" t="str">
        <f t="shared" si="12"/>
        <v>EPiC</v>
      </c>
      <c r="C207" s="2" t="str">
        <f t="shared" si="12"/>
        <v>Plastics</v>
      </c>
      <c r="D207" s="2" t="str">
        <f t="shared" si="12"/>
        <v>Other</v>
      </c>
      <c r="E207" s="2" t="s">
        <v>582</v>
      </c>
      <c r="F207" s="2" t="s">
        <v>10</v>
      </c>
      <c r="G207" s="6">
        <v>613</v>
      </c>
      <c r="H207" s="6" t="s">
        <v>229</v>
      </c>
      <c r="I207" s="6">
        <v>40.5</v>
      </c>
      <c r="J207" s="2" t="s">
        <v>228</v>
      </c>
      <c r="K207" s="16" t="s">
        <v>421</v>
      </c>
      <c r="L207" s="16" t="s">
        <v>422</v>
      </c>
      <c r="M207" s="16"/>
      <c r="N207" s="16"/>
      <c r="O207" s="16"/>
      <c r="P207" s="16"/>
      <c r="Q207" s="16"/>
      <c r="R207" s="16"/>
      <c r="S207" s="16"/>
      <c r="T207" s="16"/>
      <c r="U207" s="16"/>
      <c r="V207" s="11"/>
      <c r="AF207" s="19">
        <f>--ISNUMBER(IFERROR(SEARCH($AH$2,BaseDatos[[#This Row],[Material]],1),""))</f>
        <v>1</v>
      </c>
      <c r="AG207" s="8">
        <f>IF(AF207=1,COUNTIF($AF$6:AF207,1),"")</f>
        <v>202</v>
      </c>
      <c r="AH207" s="9" t="str">
        <f>IFERROR(INDEX(BaseDatos[Material],MATCH(ROWS($AG$6:AG207),BaseDatos[Aux2],0)),"")</f>
        <v>Película_ETFE film - 50.8 μm (0.002”)</v>
      </c>
    </row>
    <row r="208" spans="1:34" x14ac:dyDescent="0.35">
      <c r="A208" s="2" t="str">
        <f>BaseDatos[[#This Row],[Material]]</f>
        <v>Película_ETFE film - 127 μm (0.005”)</v>
      </c>
      <c r="B208" s="3" t="str">
        <f t="shared" si="12"/>
        <v>EPiC</v>
      </c>
      <c r="C208" s="2" t="str">
        <f t="shared" si="12"/>
        <v>Plastics</v>
      </c>
      <c r="D208" s="2" t="str">
        <f t="shared" si="12"/>
        <v>Other</v>
      </c>
      <c r="E208" s="2" t="s">
        <v>583</v>
      </c>
      <c r="F208" s="2" t="s">
        <v>10</v>
      </c>
      <c r="G208" s="6" t="s">
        <v>230</v>
      </c>
      <c r="H208" s="6" t="s">
        <v>231</v>
      </c>
      <c r="I208" s="6">
        <v>101</v>
      </c>
      <c r="J208" s="2" t="s">
        <v>228</v>
      </c>
      <c r="K208" s="16" t="s">
        <v>421</v>
      </c>
      <c r="L208" s="16" t="s">
        <v>422</v>
      </c>
      <c r="M208" s="16"/>
      <c r="N208" s="16"/>
      <c r="O208" s="16"/>
      <c r="P208" s="16"/>
      <c r="Q208" s="16"/>
      <c r="R208" s="16"/>
      <c r="S208" s="16"/>
      <c r="T208" s="16"/>
      <c r="U208" s="16"/>
      <c r="V208" s="11"/>
      <c r="AF208" s="19">
        <f>--ISNUMBER(IFERROR(SEARCH($AH$2,BaseDatos[[#This Row],[Material]],1),""))</f>
        <v>1</v>
      </c>
      <c r="AG208" s="8">
        <f>IF(AF208=1,COUNTIF($AF$6:AF208,1),"")</f>
        <v>203</v>
      </c>
      <c r="AH208" s="9" t="str">
        <f>IFERROR(INDEX(BaseDatos[Material],MATCH(ROWS($AG$6:AG208),BaseDatos[Aux2],0)),"")</f>
        <v>Película_ETFE film - 127 μm (0.005”)</v>
      </c>
    </row>
    <row r="209" spans="1:34" x14ac:dyDescent="0.35">
      <c r="A209" s="2" t="str">
        <f>BaseDatos[[#This Row],[Material]]</f>
        <v>Plástico_Ethylene tetrafluoroethylene (ETFE)</v>
      </c>
      <c r="B209" s="3" t="str">
        <f t="shared" si="12"/>
        <v>EPiC</v>
      </c>
      <c r="C209" s="2" t="str">
        <f t="shared" si="12"/>
        <v>Plastics</v>
      </c>
      <c r="D209" s="2" t="str">
        <f t="shared" si="12"/>
        <v>Other</v>
      </c>
      <c r="E209" s="2" t="s">
        <v>584</v>
      </c>
      <c r="F209" s="2" t="s">
        <v>8</v>
      </c>
      <c r="G209" s="6" t="s">
        <v>232</v>
      </c>
      <c r="H209" s="6" t="s">
        <v>233</v>
      </c>
      <c r="I209" s="6">
        <v>798</v>
      </c>
      <c r="J209" s="2" t="s">
        <v>228</v>
      </c>
      <c r="K209" s="16" t="s">
        <v>421</v>
      </c>
      <c r="L209" s="16" t="s">
        <v>422</v>
      </c>
      <c r="M209" s="16"/>
      <c r="N209" s="16"/>
      <c r="O209" s="16"/>
      <c r="P209" s="16"/>
      <c r="Q209" s="16"/>
      <c r="R209" s="16"/>
      <c r="S209" s="16"/>
      <c r="T209" s="16"/>
      <c r="U209" s="16"/>
      <c r="V209" s="11"/>
      <c r="AF209" s="19">
        <f>--ISNUMBER(IFERROR(SEARCH($AH$2,BaseDatos[[#This Row],[Material]],1),""))</f>
        <v>1</v>
      </c>
      <c r="AG209" s="8">
        <f>IF(AF209=1,COUNTIF($AF$6:AF209,1),"")</f>
        <v>204</v>
      </c>
      <c r="AH209" s="9" t="str">
        <f>IFERROR(INDEX(BaseDatos[Material],MATCH(ROWS($AG$6:AG209),BaseDatos[Aux2],0)),"")</f>
        <v>Plástico_Ethylene tetrafluoroethylene (ETFE)</v>
      </c>
    </row>
    <row r="210" spans="1:34" x14ac:dyDescent="0.35">
      <c r="A210" s="2" t="str">
        <f>BaseDatos[[#This Row],[Material]]</f>
        <v>Cristal reforzado con plástico_Glass reinforced plastic (GRP)</v>
      </c>
      <c r="B210" s="3" t="str">
        <f t="shared" si="12"/>
        <v>EPiC</v>
      </c>
      <c r="C210" s="2" t="str">
        <f t="shared" si="12"/>
        <v>Plastics</v>
      </c>
      <c r="D210" s="2" t="str">
        <f t="shared" si="12"/>
        <v>Other</v>
      </c>
      <c r="E210" s="2" t="s">
        <v>585</v>
      </c>
      <c r="F210" s="2" t="s">
        <v>8</v>
      </c>
      <c r="G210" s="6">
        <v>299</v>
      </c>
      <c r="H210" s="6">
        <v>529</v>
      </c>
      <c r="I210" s="6">
        <v>18.8</v>
      </c>
      <c r="J210" s="2" t="s">
        <v>234</v>
      </c>
      <c r="K210" s="16" t="s">
        <v>421</v>
      </c>
      <c r="L210" s="16" t="s">
        <v>422</v>
      </c>
      <c r="M210" s="16"/>
      <c r="N210" s="16"/>
      <c r="O210" s="16"/>
      <c r="P210" s="16"/>
      <c r="Q210" s="16"/>
      <c r="R210" s="16"/>
      <c r="S210" s="16"/>
      <c r="T210" s="16"/>
      <c r="U210" s="16"/>
      <c r="V210" s="11"/>
      <c r="AF210" s="19">
        <f>--ISNUMBER(IFERROR(SEARCH($AH$2,BaseDatos[[#This Row],[Material]],1),""))</f>
        <v>1</v>
      </c>
      <c r="AG210" s="8">
        <f>IF(AF210=1,COUNTIF($AF$6:AF210,1),"")</f>
        <v>205</v>
      </c>
      <c r="AH210" s="9" t="str">
        <f>IFERROR(INDEX(BaseDatos[Material],MATCH(ROWS($AG$6:AG210),BaseDatos[Aux2],0)),"")</f>
        <v>Cristal reforzado con plástico_Glass reinforced plastic (GRP)</v>
      </c>
    </row>
    <row r="211" spans="1:34" x14ac:dyDescent="0.35">
      <c r="A211" s="2" t="str">
        <f>BaseDatos[[#This Row],[Material]]</f>
        <v>Panel de plástico_GRP panel - 10 mm</v>
      </c>
      <c r="B211" s="3" t="str">
        <f t="shared" si="12"/>
        <v>EPiC</v>
      </c>
      <c r="C211" s="2" t="str">
        <f t="shared" si="12"/>
        <v>Plastics</v>
      </c>
      <c r="D211" s="2" t="str">
        <f t="shared" si="12"/>
        <v>Other</v>
      </c>
      <c r="E211" s="2" t="s">
        <v>586</v>
      </c>
      <c r="F211" s="2" t="s">
        <v>10</v>
      </c>
      <c r="G211" s="6" t="s">
        <v>235</v>
      </c>
      <c r="H211" s="6" t="s">
        <v>236</v>
      </c>
      <c r="I211" s="6">
        <v>254</v>
      </c>
      <c r="J211" s="2" t="s">
        <v>234</v>
      </c>
      <c r="K211" s="16" t="s">
        <v>421</v>
      </c>
      <c r="L211" s="16" t="s">
        <v>422</v>
      </c>
      <c r="M211" s="16"/>
      <c r="N211" s="16"/>
      <c r="O211" s="16"/>
      <c r="P211" s="16"/>
      <c r="Q211" s="16"/>
      <c r="R211" s="16"/>
      <c r="S211" s="16"/>
      <c r="T211" s="16"/>
      <c r="U211" s="16"/>
      <c r="V211" s="11"/>
      <c r="AF211" s="19">
        <f>--ISNUMBER(IFERROR(SEARCH($AH$2,BaseDatos[[#This Row],[Material]],1),""))</f>
        <v>1</v>
      </c>
      <c r="AG211" s="8">
        <f>IF(AF211=1,COUNTIF($AF$6:AF211,1),"")</f>
        <v>206</v>
      </c>
      <c r="AH211" s="9" t="str">
        <f>IFERROR(INDEX(BaseDatos[Material],MATCH(ROWS($AG$6:AG211),BaseDatos[Aux2],0)),"")</f>
        <v>Panel de plástico_GRP panel - 10 mm</v>
      </c>
    </row>
    <row r="212" spans="1:34" x14ac:dyDescent="0.35">
      <c r="A212" s="2" t="str">
        <f>BaseDatos[[#This Row],[Material]]</f>
        <v>Panel de plástico_GRP panel - 20 mm</v>
      </c>
      <c r="B212" s="3" t="str">
        <f t="shared" si="12"/>
        <v>EPiC</v>
      </c>
      <c r="C212" s="2" t="str">
        <f t="shared" si="12"/>
        <v>Plastics</v>
      </c>
      <c r="D212" s="2" t="str">
        <f t="shared" si="12"/>
        <v>Other</v>
      </c>
      <c r="E212" s="2" t="s">
        <v>587</v>
      </c>
      <c r="F212" s="2" t="s">
        <v>10</v>
      </c>
      <c r="G212" s="6" t="s">
        <v>237</v>
      </c>
      <c r="H212" s="6" t="s">
        <v>238</v>
      </c>
      <c r="I212" s="6">
        <v>509</v>
      </c>
      <c r="J212" s="2" t="s">
        <v>234</v>
      </c>
      <c r="K212" s="16" t="s">
        <v>421</v>
      </c>
      <c r="L212" s="16" t="s">
        <v>422</v>
      </c>
      <c r="M212" s="16"/>
      <c r="N212" s="16"/>
      <c r="O212" s="16"/>
      <c r="P212" s="16"/>
      <c r="Q212" s="16"/>
      <c r="R212" s="16"/>
      <c r="S212" s="16"/>
      <c r="T212" s="16"/>
      <c r="U212" s="16"/>
      <c r="V212" s="11"/>
      <c r="AF212" s="19">
        <f>--ISNUMBER(IFERROR(SEARCH($AH$2,BaseDatos[[#This Row],[Material]],1),""))</f>
        <v>1</v>
      </c>
      <c r="AG212" s="8">
        <f>IF(AF212=1,COUNTIF($AF$6:AF212,1),"")</f>
        <v>207</v>
      </c>
      <c r="AH212" s="9" t="str">
        <f>IFERROR(INDEX(BaseDatos[Material],MATCH(ROWS($AG$6:AG212),BaseDatos[Aux2],0)),"")</f>
        <v>Panel de plástico_GRP panel - 20 mm</v>
      </c>
    </row>
    <row r="213" spans="1:34" x14ac:dyDescent="0.35">
      <c r="A213" s="2" t="str">
        <f>BaseDatos[[#This Row],[Material]]</f>
        <v>Panel de plástico_GRP panel - 50 mm</v>
      </c>
      <c r="B213" s="3" t="str">
        <f t="shared" si="12"/>
        <v>EPiC</v>
      </c>
      <c r="C213" s="2" t="str">
        <f t="shared" si="12"/>
        <v>Plastics</v>
      </c>
      <c r="D213" s="2" t="str">
        <f t="shared" si="12"/>
        <v>Other</v>
      </c>
      <c r="E213" s="2" t="s">
        <v>588</v>
      </c>
      <c r="F213" s="2" t="s">
        <v>10</v>
      </c>
      <c r="G213" s="6" t="s">
        <v>239</v>
      </c>
      <c r="H213" s="6" t="s">
        <v>240</v>
      </c>
      <c r="I213" s="6" t="s">
        <v>241</v>
      </c>
      <c r="J213" s="2" t="s">
        <v>234</v>
      </c>
      <c r="K213" s="16" t="s">
        <v>421</v>
      </c>
      <c r="L213" s="16" t="s">
        <v>422</v>
      </c>
      <c r="M213" s="16"/>
      <c r="N213" s="16"/>
      <c r="O213" s="16"/>
      <c r="P213" s="16"/>
      <c r="Q213" s="16"/>
      <c r="R213" s="16"/>
      <c r="S213" s="16"/>
      <c r="T213" s="16"/>
      <c r="U213" s="16"/>
      <c r="V213" s="11"/>
      <c r="AF213" s="19">
        <f>--ISNUMBER(IFERROR(SEARCH($AH$2,BaseDatos[[#This Row],[Material]],1),""))</f>
        <v>1</v>
      </c>
      <c r="AG213" s="8">
        <f>IF(AF213=1,COUNTIF($AF$6:AF213,1),"")</f>
        <v>208</v>
      </c>
      <c r="AH213" s="9" t="str">
        <f>IFERROR(INDEX(BaseDatos[Material],MATCH(ROWS($AG$6:AG213),BaseDatos[Aux2],0)),"")</f>
        <v>Panel de plástico_GRP panel - 50 mm</v>
      </c>
    </row>
    <row r="214" spans="1:34" x14ac:dyDescent="0.35">
      <c r="A214" s="2" t="str">
        <f>BaseDatos[[#This Row],[Material]]</f>
        <v>Linóleo_Linoleum</v>
      </c>
      <c r="B214" s="3" t="str">
        <f t="shared" si="12"/>
        <v>EPiC</v>
      </c>
      <c r="C214" s="2" t="str">
        <f t="shared" si="12"/>
        <v>Plastics</v>
      </c>
      <c r="D214" s="2" t="str">
        <f t="shared" si="12"/>
        <v>Other</v>
      </c>
      <c r="E214" s="2" t="s">
        <v>589</v>
      </c>
      <c r="F214" s="2" t="s">
        <v>8</v>
      </c>
      <c r="G214" s="6">
        <v>58.2</v>
      </c>
      <c r="H214" s="6">
        <v>195</v>
      </c>
      <c r="I214" s="6">
        <v>4.4000000000000004</v>
      </c>
      <c r="J214" s="2" t="s">
        <v>242</v>
      </c>
      <c r="K214" s="16" t="s">
        <v>421</v>
      </c>
      <c r="L214" s="16" t="s">
        <v>422</v>
      </c>
      <c r="M214" s="16"/>
      <c r="N214" s="16"/>
      <c r="O214" s="16"/>
      <c r="P214" s="16"/>
      <c r="Q214" s="16"/>
      <c r="R214" s="16"/>
      <c r="S214" s="16"/>
      <c r="T214" s="16"/>
      <c r="U214" s="16"/>
      <c r="V214" s="11"/>
      <c r="AF214" s="19">
        <f>--ISNUMBER(IFERROR(SEARCH($AH$2,BaseDatos[[#This Row],[Material]],1),""))</f>
        <v>1</v>
      </c>
      <c r="AG214" s="8">
        <f>IF(AF214=1,COUNTIF($AF$6:AF214,1),"")</f>
        <v>209</v>
      </c>
      <c r="AH214" s="9" t="str">
        <f>IFERROR(INDEX(BaseDatos[Material],MATCH(ROWS($AG$6:AG214),BaseDatos[Aux2],0)),"")</f>
        <v>Linóleo_Linoleum</v>
      </c>
    </row>
    <row r="215" spans="1:34" x14ac:dyDescent="0.35">
      <c r="A215" s="2" t="str">
        <f>BaseDatos[[#This Row],[Material]]</f>
        <v>Hoja de linóleo_Linoleum sheet - 2 mm</v>
      </c>
      <c r="B215" s="3" t="str">
        <f t="shared" ref="B215:D230" si="13">B214</f>
        <v>EPiC</v>
      </c>
      <c r="C215" s="2" t="str">
        <f t="shared" si="13"/>
        <v>Plastics</v>
      </c>
      <c r="D215" s="2" t="str">
        <f t="shared" si="13"/>
        <v>Other</v>
      </c>
      <c r="E215" s="2" t="s">
        <v>590</v>
      </c>
      <c r="F215" s="2" t="s">
        <v>10</v>
      </c>
      <c r="G215" s="6">
        <v>140</v>
      </c>
      <c r="H215" s="6">
        <v>469</v>
      </c>
      <c r="I215" s="6">
        <v>10.6</v>
      </c>
      <c r="J215" s="2" t="s">
        <v>242</v>
      </c>
      <c r="K215" s="16" t="s">
        <v>421</v>
      </c>
      <c r="L215" s="16" t="s">
        <v>422</v>
      </c>
      <c r="M215" s="16"/>
      <c r="N215" s="16"/>
      <c r="O215" s="16"/>
      <c r="P215" s="16"/>
      <c r="Q215" s="16"/>
      <c r="R215" s="16"/>
      <c r="S215" s="16"/>
      <c r="T215" s="16"/>
      <c r="U215" s="16"/>
      <c r="V215" s="11"/>
      <c r="AF215" s="19">
        <f>--ISNUMBER(IFERROR(SEARCH($AH$2,BaseDatos[[#This Row],[Material]],1),""))</f>
        <v>1</v>
      </c>
      <c r="AG215" s="8">
        <f>IF(AF215=1,COUNTIF($AF$6:AF215,1),"")</f>
        <v>210</v>
      </c>
      <c r="AH215" s="9" t="str">
        <f>IFERROR(INDEX(BaseDatos[Material],MATCH(ROWS($AG$6:AG215),BaseDatos[Aux2],0)),"")</f>
        <v>Hoja de linóleo_Linoleum sheet - 2 mm</v>
      </c>
    </row>
    <row r="216" spans="1:34" x14ac:dyDescent="0.35">
      <c r="A216" s="2" t="str">
        <f>BaseDatos[[#This Row],[Material]]</f>
        <v>Hoja de linóleo_Linoleum sheet - 2.5 mm</v>
      </c>
      <c r="B216" s="3" t="str">
        <f t="shared" si="13"/>
        <v>EPiC</v>
      </c>
      <c r="C216" s="2" t="str">
        <f t="shared" si="13"/>
        <v>Plastics</v>
      </c>
      <c r="D216" s="2" t="str">
        <f t="shared" si="13"/>
        <v>Other</v>
      </c>
      <c r="E216" s="2" t="s">
        <v>591</v>
      </c>
      <c r="F216" s="2" t="s">
        <v>10</v>
      </c>
      <c r="G216" s="6">
        <v>175</v>
      </c>
      <c r="H216" s="6">
        <v>586</v>
      </c>
      <c r="I216" s="6">
        <v>13.3</v>
      </c>
      <c r="J216" s="2" t="s">
        <v>242</v>
      </c>
      <c r="K216" s="16" t="s">
        <v>421</v>
      </c>
      <c r="L216" s="16" t="s">
        <v>422</v>
      </c>
      <c r="M216" s="16"/>
      <c r="N216" s="16"/>
      <c r="O216" s="16"/>
      <c r="P216" s="16"/>
      <c r="Q216" s="16"/>
      <c r="R216" s="16"/>
      <c r="S216" s="16"/>
      <c r="T216" s="16"/>
      <c r="U216" s="16"/>
      <c r="V216" s="11"/>
      <c r="AF216" s="19">
        <f>--ISNUMBER(IFERROR(SEARCH($AH$2,BaseDatos[[#This Row],[Material]],1),""))</f>
        <v>1</v>
      </c>
      <c r="AG216" s="8">
        <f>IF(AF216=1,COUNTIF($AF$6:AF216,1),"")</f>
        <v>211</v>
      </c>
      <c r="AH216" s="9" t="str">
        <f>IFERROR(INDEX(BaseDatos[Material],MATCH(ROWS($AG$6:AG216),BaseDatos[Aux2],0)),"")</f>
        <v>Hoja de linóleo_Linoleum sheet - 2.5 mm</v>
      </c>
    </row>
    <row r="217" spans="1:34" x14ac:dyDescent="0.35">
      <c r="A217" s="2" t="str">
        <f>BaseDatos[[#This Row],[Material]]</f>
        <v>Hoja de linóleo_Linoleum sheet - 3.2 mm</v>
      </c>
      <c r="B217" s="3" t="str">
        <f t="shared" si="13"/>
        <v>EPiC</v>
      </c>
      <c r="C217" s="2" t="str">
        <f t="shared" si="13"/>
        <v>Plastics</v>
      </c>
      <c r="D217" s="2" t="str">
        <f t="shared" si="13"/>
        <v>Other</v>
      </c>
      <c r="E217" s="2" t="s">
        <v>592</v>
      </c>
      <c r="F217" s="2" t="s">
        <v>10</v>
      </c>
      <c r="G217" s="6">
        <v>223</v>
      </c>
      <c r="H217" s="6">
        <v>750</v>
      </c>
      <c r="I217" s="6">
        <v>17</v>
      </c>
      <c r="J217" s="2" t="s">
        <v>242</v>
      </c>
      <c r="K217" s="16" t="s">
        <v>421</v>
      </c>
      <c r="L217" s="16" t="s">
        <v>422</v>
      </c>
      <c r="M217" s="16"/>
      <c r="N217" s="16"/>
      <c r="O217" s="16"/>
      <c r="P217" s="16"/>
      <c r="Q217" s="16"/>
      <c r="R217" s="16"/>
      <c r="S217" s="16"/>
      <c r="T217" s="16"/>
      <c r="U217" s="16"/>
      <c r="V217" s="11"/>
      <c r="AF217" s="19">
        <f>--ISNUMBER(IFERROR(SEARCH($AH$2,BaseDatos[[#This Row],[Material]],1),""))</f>
        <v>1</v>
      </c>
      <c r="AG217" s="8">
        <f>IF(AF217=1,COUNTIF($AF$6:AF217,1),"")</f>
        <v>212</v>
      </c>
      <c r="AH217" s="9" t="str">
        <f>IFERROR(INDEX(BaseDatos[Material],MATCH(ROWS($AG$6:AG217),BaseDatos[Aux2],0)),"")</f>
        <v>Hoja de linóleo_Linoleum sheet - 3.2 mm</v>
      </c>
    </row>
    <row r="218" spans="1:34" x14ac:dyDescent="0.35">
      <c r="A218" s="2" t="str">
        <f>BaseDatos[[#This Row],[Material]]</f>
        <v>Hoja de linóleo_Linoleum sheet - 4 mm</v>
      </c>
      <c r="B218" s="3" t="str">
        <f t="shared" si="13"/>
        <v>EPiC</v>
      </c>
      <c r="C218" s="2" t="str">
        <f t="shared" si="13"/>
        <v>Plastics</v>
      </c>
      <c r="D218" s="2" t="str">
        <f t="shared" si="13"/>
        <v>Other</v>
      </c>
      <c r="E218" s="2" t="s">
        <v>593</v>
      </c>
      <c r="F218" s="2" t="s">
        <v>10</v>
      </c>
      <c r="G218" s="6">
        <v>279</v>
      </c>
      <c r="H218" s="6">
        <v>937</v>
      </c>
      <c r="I218" s="6">
        <v>21.2</v>
      </c>
      <c r="J218" s="2" t="s">
        <v>242</v>
      </c>
      <c r="K218" s="16" t="s">
        <v>421</v>
      </c>
      <c r="L218" s="16" t="s">
        <v>422</v>
      </c>
      <c r="M218" s="16"/>
      <c r="N218" s="16"/>
      <c r="O218" s="16"/>
      <c r="P218" s="16"/>
      <c r="Q218" s="16"/>
      <c r="R218" s="16"/>
      <c r="S218" s="16"/>
      <c r="T218" s="16"/>
      <c r="U218" s="16"/>
      <c r="V218" s="11"/>
      <c r="AF218" s="19">
        <f>--ISNUMBER(IFERROR(SEARCH($AH$2,BaseDatos[[#This Row],[Material]],1),""))</f>
        <v>1</v>
      </c>
      <c r="AG218" s="8">
        <f>IF(AF218=1,COUNTIF($AF$6:AF218,1),"")</f>
        <v>213</v>
      </c>
      <c r="AH218" s="9" t="str">
        <f>IFERROR(INDEX(BaseDatos[Material],MATCH(ROWS($AG$6:AG218),BaseDatos[Aux2],0)),"")</f>
        <v>Hoja de linóleo_Linoleum sheet - 4 mm</v>
      </c>
    </row>
    <row r="219" spans="1:34" x14ac:dyDescent="0.35">
      <c r="A219" s="2" t="str">
        <f>BaseDatos[[#This Row],[Material]]</f>
        <v>Policarbonato_Polycarbonate</v>
      </c>
      <c r="B219" s="3" t="str">
        <f t="shared" si="13"/>
        <v>EPiC</v>
      </c>
      <c r="C219" s="2" t="str">
        <f t="shared" si="13"/>
        <v>Plastics</v>
      </c>
      <c r="D219" s="2" t="str">
        <f t="shared" si="13"/>
        <v>Other</v>
      </c>
      <c r="E219" s="2" t="s">
        <v>594</v>
      </c>
      <c r="F219" s="2" t="s">
        <v>8</v>
      </c>
      <c r="G219" s="6">
        <v>190</v>
      </c>
      <c r="H219" s="6">
        <v>265</v>
      </c>
      <c r="I219" s="6">
        <v>14</v>
      </c>
      <c r="J219" s="2" t="s">
        <v>243</v>
      </c>
      <c r="K219" s="16" t="s">
        <v>421</v>
      </c>
      <c r="L219" s="16" t="s">
        <v>422</v>
      </c>
      <c r="M219" s="16"/>
      <c r="N219" s="16"/>
      <c r="O219" s="16"/>
      <c r="P219" s="16"/>
      <c r="Q219" s="16"/>
      <c r="R219" s="16"/>
      <c r="S219" s="16"/>
      <c r="T219" s="16"/>
      <c r="U219" s="16"/>
      <c r="V219" s="11"/>
      <c r="AF219" s="19">
        <f>--ISNUMBER(IFERROR(SEARCH($AH$2,BaseDatos[[#This Row],[Material]],1),""))</f>
        <v>1</v>
      </c>
      <c r="AG219" s="8">
        <f>IF(AF219=1,COUNTIF($AF$6:AF219,1),"")</f>
        <v>214</v>
      </c>
      <c r="AH219" s="9" t="str">
        <f>IFERROR(INDEX(BaseDatos[Material],MATCH(ROWS($AG$6:AG219),BaseDatos[Aux2],0)),"")</f>
        <v>Policarbonato_Polycarbonate</v>
      </c>
    </row>
    <row r="220" spans="1:34" x14ac:dyDescent="0.35">
      <c r="A220" s="2" t="str">
        <f>BaseDatos[[#This Row],[Material]]</f>
        <v>Hoja de policarbonato_Polycarbonate roofing sheet - 1 mm</v>
      </c>
      <c r="B220" s="3" t="str">
        <f t="shared" si="13"/>
        <v>EPiC</v>
      </c>
      <c r="C220" s="2" t="str">
        <f t="shared" si="13"/>
        <v>Plastics</v>
      </c>
      <c r="D220" s="2" t="str">
        <f t="shared" si="13"/>
        <v>Other</v>
      </c>
      <c r="E220" s="2" t="s">
        <v>595</v>
      </c>
      <c r="F220" s="2" t="s">
        <v>10</v>
      </c>
      <c r="G220" s="6">
        <v>228</v>
      </c>
      <c r="H220" s="6">
        <v>318</v>
      </c>
      <c r="I220" s="6">
        <v>16.7</v>
      </c>
      <c r="J220" s="2" t="s">
        <v>243</v>
      </c>
      <c r="K220" s="16" t="s">
        <v>421</v>
      </c>
      <c r="L220" s="16" t="s">
        <v>422</v>
      </c>
      <c r="M220" s="16"/>
      <c r="N220" s="16"/>
      <c r="O220" s="16"/>
      <c r="P220" s="16"/>
      <c r="Q220" s="16"/>
      <c r="R220" s="16"/>
      <c r="S220" s="16"/>
      <c r="T220" s="16"/>
      <c r="U220" s="16"/>
      <c r="V220" s="11"/>
      <c r="AF220" s="19">
        <f>--ISNUMBER(IFERROR(SEARCH($AH$2,BaseDatos[[#This Row],[Material]],1),""))</f>
        <v>1</v>
      </c>
      <c r="AG220" s="8">
        <f>IF(AF220=1,COUNTIF($AF$6:AF220,1),"")</f>
        <v>215</v>
      </c>
      <c r="AH220" s="9" t="str">
        <f>IFERROR(INDEX(BaseDatos[Material],MATCH(ROWS($AG$6:AG220),BaseDatos[Aux2],0)),"")</f>
        <v>Hoja de policarbonato_Polycarbonate roofing sheet - 1 mm</v>
      </c>
    </row>
    <row r="221" spans="1:34" x14ac:dyDescent="0.35">
      <c r="A221" s="2" t="str">
        <f>BaseDatos[[#This Row],[Material]]</f>
        <v>Hoja de policarbonato_Polycarbonate roofing sheet - 2 mm</v>
      </c>
      <c r="B221" s="3" t="str">
        <f t="shared" si="13"/>
        <v>EPiC</v>
      </c>
      <c r="C221" s="2" t="str">
        <f t="shared" si="13"/>
        <v>Plastics</v>
      </c>
      <c r="D221" s="2" t="str">
        <f t="shared" si="13"/>
        <v>Other</v>
      </c>
      <c r="E221" s="2" t="s">
        <v>596</v>
      </c>
      <c r="F221" s="2" t="s">
        <v>10</v>
      </c>
      <c r="G221" s="6">
        <v>457</v>
      </c>
      <c r="H221" s="6">
        <v>635</v>
      </c>
      <c r="I221" s="6">
        <v>33.5</v>
      </c>
      <c r="J221" s="2" t="s">
        <v>243</v>
      </c>
      <c r="K221" s="16" t="s">
        <v>421</v>
      </c>
      <c r="L221" s="16" t="s">
        <v>422</v>
      </c>
      <c r="M221" s="16"/>
      <c r="N221" s="16"/>
      <c r="O221" s="16"/>
      <c r="P221" s="16"/>
      <c r="Q221" s="16"/>
      <c r="R221" s="16"/>
      <c r="S221" s="16"/>
      <c r="T221" s="16"/>
      <c r="U221" s="16"/>
      <c r="V221" s="11"/>
      <c r="AF221" s="19">
        <f>--ISNUMBER(IFERROR(SEARCH($AH$2,BaseDatos[[#This Row],[Material]],1),""))</f>
        <v>1</v>
      </c>
      <c r="AG221" s="8">
        <f>IF(AF221=1,COUNTIF($AF$6:AF221,1),"")</f>
        <v>216</v>
      </c>
      <c r="AH221" s="9" t="str">
        <f>IFERROR(INDEX(BaseDatos[Material],MATCH(ROWS($AG$6:AG221),BaseDatos[Aux2],0)),"")</f>
        <v>Hoja de policarbonato_Polycarbonate roofing sheet - 2 mm</v>
      </c>
    </row>
    <row r="222" spans="1:34" x14ac:dyDescent="0.35">
      <c r="A222" s="2" t="str">
        <f>BaseDatos[[#This Row],[Material]]</f>
        <v>Hoja de policarbonato_Polycarbonate roofing sheet - 3 mm</v>
      </c>
      <c r="B222" s="3" t="str">
        <f t="shared" si="13"/>
        <v>EPiC</v>
      </c>
      <c r="C222" s="2" t="str">
        <f t="shared" si="13"/>
        <v>Plastics</v>
      </c>
      <c r="D222" s="2" t="str">
        <f t="shared" si="13"/>
        <v>Other</v>
      </c>
      <c r="E222" s="2" t="s">
        <v>597</v>
      </c>
      <c r="F222" s="2" t="s">
        <v>10</v>
      </c>
      <c r="G222" s="6">
        <v>685</v>
      </c>
      <c r="H222" s="6">
        <v>953</v>
      </c>
      <c r="I222" s="6">
        <v>50.2</v>
      </c>
      <c r="J222" s="2" t="s">
        <v>243</v>
      </c>
      <c r="K222" s="16" t="s">
        <v>421</v>
      </c>
      <c r="L222" s="16" t="s">
        <v>422</v>
      </c>
      <c r="M222" s="16"/>
      <c r="N222" s="16"/>
      <c r="O222" s="16"/>
      <c r="P222" s="16"/>
      <c r="Q222" s="16"/>
      <c r="R222" s="16"/>
      <c r="S222" s="16"/>
      <c r="T222" s="16"/>
      <c r="U222" s="16"/>
      <c r="V222" s="11"/>
      <c r="AF222" s="19">
        <f>--ISNUMBER(IFERROR(SEARCH($AH$2,BaseDatos[[#This Row],[Material]],1),""))</f>
        <v>1</v>
      </c>
      <c r="AG222" s="8">
        <f>IF(AF222=1,COUNTIF($AF$6:AF222,1),"")</f>
        <v>217</v>
      </c>
      <c r="AH222" s="9" t="str">
        <f>IFERROR(INDEX(BaseDatos[Material],MATCH(ROWS($AG$6:AG222),BaseDatos[Aux2],0)),"")</f>
        <v>Hoja de policarbonato_Polycarbonate roofing sheet - 3 mm</v>
      </c>
    </row>
    <row r="223" spans="1:34" x14ac:dyDescent="0.35">
      <c r="A223" s="2" t="str">
        <f>BaseDatos[[#This Row],[Material]]</f>
        <v>Hoja de policarbonato_Polycarbonate roofing sheet - 6 mm</v>
      </c>
      <c r="B223" s="3" t="str">
        <f t="shared" si="13"/>
        <v>EPiC</v>
      </c>
      <c r="C223" s="2" t="str">
        <f t="shared" si="13"/>
        <v>Plastics</v>
      </c>
      <c r="D223" s="2" t="str">
        <f t="shared" si="13"/>
        <v>Other</v>
      </c>
      <c r="E223" s="2" t="s">
        <v>598</v>
      </c>
      <c r="F223" s="2" t="s">
        <v>10</v>
      </c>
      <c r="G223" s="6" t="s">
        <v>244</v>
      </c>
      <c r="H223" s="6" t="s">
        <v>245</v>
      </c>
      <c r="I223" s="6">
        <v>100</v>
      </c>
      <c r="J223" s="2" t="s">
        <v>243</v>
      </c>
      <c r="K223" s="16" t="s">
        <v>421</v>
      </c>
      <c r="L223" s="16" t="s">
        <v>422</v>
      </c>
      <c r="M223" s="16"/>
      <c r="N223" s="16"/>
      <c r="O223" s="16"/>
      <c r="P223" s="16"/>
      <c r="Q223" s="16"/>
      <c r="R223" s="16"/>
      <c r="S223" s="16"/>
      <c r="T223" s="16"/>
      <c r="U223" s="16"/>
      <c r="V223" s="11"/>
      <c r="AF223" s="19">
        <f>--ISNUMBER(IFERROR(SEARCH($AH$2,BaseDatos[[#This Row],[Material]],1),""))</f>
        <v>1</v>
      </c>
      <c r="AG223" s="8">
        <f>IF(AF223=1,COUNTIF($AF$6:AF223,1),"")</f>
        <v>218</v>
      </c>
      <c r="AH223" s="9" t="str">
        <f>IFERROR(INDEX(BaseDatos[Material],MATCH(ROWS($AG$6:AG223),BaseDatos[Aux2],0)),"")</f>
        <v>Hoja de policarbonato_Polycarbonate roofing sheet - 6 mm</v>
      </c>
    </row>
    <row r="224" spans="1:34" x14ac:dyDescent="0.35">
      <c r="A224" s="2" t="str">
        <f>BaseDatos[[#This Row],[Material]]</f>
        <v>Polimetilmetacrilato_Polymethyl methacrylate (PMMA)</v>
      </c>
      <c r="B224" s="3" t="str">
        <f t="shared" si="13"/>
        <v>EPiC</v>
      </c>
      <c r="C224" s="2" t="str">
        <f t="shared" si="13"/>
        <v>Plastics</v>
      </c>
      <c r="D224" s="2" t="str">
        <f t="shared" si="13"/>
        <v>Other</v>
      </c>
      <c r="E224" s="2" t="s">
        <v>599</v>
      </c>
      <c r="F224" s="2" t="s">
        <v>8</v>
      </c>
      <c r="G224" s="6">
        <v>230</v>
      </c>
      <c r="H224" s="6">
        <v>215</v>
      </c>
      <c r="I224" s="6">
        <v>15.4</v>
      </c>
      <c r="J224" s="2" t="s">
        <v>246</v>
      </c>
      <c r="K224" s="16" t="s">
        <v>421</v>
      </c>
      <c r="L224" s="16" t="s">
        <v>422</v>
      </c>
      <c r="M224" s="16"/>
      <c r="N224" s="16"/>
      <c r="O224" s="16"/>
      <c r="P224" s="16"/>
      <c r="Q224" s="16"/>
      <c r="R224" s="16"/>
      <c r="S224" s="16"/>
      <c r="T224" s="16"/>
      <c r="U224" s="16"/>
      <c r="V224" s="11"/>
      <c r="AF224" s="19">
        <f>--ISNUMBER(IFERROR(SEARCH($AH$2,BaseDatos[[#This Row],[Material]],1),""))</f>
        <v>1</v>
      </c>
      <c r="AG224" s="8">
        <f>IF(AF224=1,COUNTIF($AF$6:AF224,1),"")</f>
        <v>219</v>
      </c>
      <c r="AH224" s="9" t="str">
        <f>IFERROR(INDEX(BaseDatos[Material],MATCH(ROWS($AG$6:AG224),BaseDatos[Aux2],0)),"")</f>
        <v>Polimetilmetacrilato_Polymethyl methacrylate (PMMA)</v>
      </c>
    </row>
    <row r="225" spans="1:34" x14ac:dyDescent="0.35">
      <c r="A225" s="2" t="str">
        <f>BaseDatos[[#This Row],[Material]]</f>
        <v>Hoja de polimetilmetacrilato_PMMA sheet - 3 mm</v>
      </c>
      <c r="B225" s="3" t="str">
        <f t="shared" si="13"/>
        <v>EPiC</v>
      </c>
      <c r="C225" s="2" t="str">
        <f t="shared" si="13"/>
        <v>Plastics</v>
      </c>
      <c r="D225" s="2" t="str">
        <f t="shared" si="13"/>
        <v>Other</v>
      </c>
      <c r="E225" s="2" t="s">
        <v>600</v>
      </c>
      <c r="F225" s="2" t="s">
        <v>10</v>
      </c>
      <c r="G225" s="6">
        <v>822</v>
      </c>
      <c r="H225" s="6">
        <v>768</v>
      </c>
      <c r="I225" s="6">
        <v>54.9</v>
      </c>
      <c r="J225" s="2" t="s">
        <v>246</v>
      </c>
      <c r="K225" s="16" t="s">
        <v>421</v>
      </c>
      <c r="L225" s="16" t="s">
        <v>422</v>
      </c>
      <c r="M225" s="16"/>
      <c r="N225" s="16"/>
      <c r="O225" s="16"/>
      <c r="P225" s="16"/>
      <c r="Q225" s="16"/>
      <c r="R225" s="16"/>
      <c r="S225" s="16"/>
      <c r="T225" s="16"/>
      <c r="U225" s="16"/>
      <c r="V225" s="11"/>
      <c r="AF225" s="19">
        <f>--ISNUMBER(IFERROR(SEARCH($AH$2,BaseDatos[[#This Row],[Material]],1),""))</f>
        <v>1</v>
      </c>
      <c r="AG225" s="8">
        <f>IF(AF225=1,COUNTIF($AF$6:AF225,1),"")</f>
        <v>220</v>
      </c>
      <c r="AH225" s="9" t="str">
        <f>IFERROR(INDEX(BaseDatos[Material],MATCH(ROWS($AG$6:AG225),BaseDatos[Aux2],0)),"")</f>
        <v>Hoja de polimetilmetacrilato_PMMA sheet - 3 mm</v>
      </c>
    </row>
    <row r="226" spans="1:34" x14ac:dyDescent="0.35">
      <c r="A226" s="2" t="str">
        <f>BaseDatos[[#This Row],[Material]]</f>
        <v>Hoja de polimetilmetacrilato_PMMA sheet - 4 mm</v>
      </c>
      <c r="B226" s="3" t="str">
        <f t="shared" si="13"/>
        <v>EPiC</v>
      </c>
      <c r="C226" s="2" t="str">
        <f t="shared" si="13"/>
        <v>Plastics</v>
      </c>
      <c r="D226" s="2" t="str">
        <f t="shared" si="13"/>
        <v>Other</v>
      </c>
      <c r="E226" s="2" t="s">
        <v>601</v>
      </c>
      <c r="F226" s="2" t="s">
        <v>10</v>
      </c>
      <c r="G226" s="6" t="s">
        <v>247</v>
      </c>
      <c r="H226" s="6" t="s">
        <v>248</v>
      </c>
      <c r="I226" s="6">
        <v>73.2</v>
      </c>
      <c r="J226" s="2" t="s">
        <v>246</v>
      </c>
      <c r="K226" s="16" t="s">
        <v>421</v>
      </c>
      <c r="L226" s="16" t="s">
        <v>422</v>
      </c>
      <c r="M226" s="16"/>
      <c r="N226" s="16"/>
      <c r="O226" s="16"/>
      <c r="P226" s="16"/>
      <c r="Q226" s="16"/>
      <c r="R226" s="16"/>
      <c r="S226" s="16"/>
      <c r="T226" s="16"/>
      <c r="U226" s="16"/>
      <c r="V226" s="11"/>
      <c r="AF226" s="19">
        <f>--ISNUMBER(IFERROR(SEARCH($AH$2,BaseDatos[[#This Row],[Material]],1),""))</f>
        <v>1</v>
      </c>
      <c r="AG226" s="8">
        <f>IF(AF226=1,COUNTIF($AF$6:AF226,1),"")</f>
        <v>221</v>
      </c>
      <c r="AH226" s="9" t="str">
        <f>IFERROR(INDEX(BaseDatos[Material],MATCH(ROWS($AG$6:AG226),BaseDatos[Aux2],0)),"")</f>
        <v>Hoja de polimetilmetacrilato_PMMA sheet - 4 mm</v>
      </c>
    </row>
    <row r="227" spans="1:34" x14ac:dyDescent="0.35">
      <c r="A227" s="2" t="str">
        <f>BaseDatos[[#This Row],[Material]]</f>
        <v>Hoja de polimetilmetacrilato_PMMA sheet - 5 mm</v>
      </c>
      <c r="B227" s="3" t="str">
        <f t="shared" si="13"/>
        <v>EPiC</v>
      </c>
      <c r="C227" s="2" t="str">
        <f t="shared" si="13"/>
        <v>Plastics</v>
      </c>
      <c r="D227" s="2" t="str">
        <f t="shared" si="13"/>
        <v>Other</v>
      </c>
      <c r="E227" s="2" t="s">
        <v>602</v>
      </c>
      <c r="F227" s="2" t="s">
        <v>10</v>
      </c>
      <c r="G227" s="6" t="s">
        <v>249</v>
      </c>
      <c r="H227" s="6" t="s">
        <v>250</v>
      </c>
      <c r="I227" s="6">
        <v>91.4</v>
      </c>
      <c r="J227" s="2" t="s">
        <v>246</v>
      </c>
      <c r="K227" s="16" t="s">
        <v>421</v>
      </c>
      <c r="L227" s="16" t="s">
        <v>422</v>
      </c>
      <c r="M227" s="16"/>
      <c r="N227" s="16"/>
      <c r="O227" s="16"/>
      <c r="P227" s="16"/>
      <c r="Q227" s="16"/>
      <c r="R227" s="16"/>
      <c r="S227" s="16"/>
      <c r="T227" s="16"/>
      <c r="U227" s="16"/>
      <c r="V227" s="11"/>
      <c r="AF227" s="19">
        <f>--ISNUMBER(IFERROR(SEARCH($AH$2,BaseDatos[[#This Row],[Material]],1),""))</f>
        <v>1</v>
      </c>
      <c r="AG227" s="8">
        <f>IF(AF227=1,COUNTIF($AF$6:AF227,1),"")</f>
        <v>222</v>
      </c>
      <c r="AH227" s="9" t="str">
        <f>IFERROR(INDEX(BaseDatos[Material],MATCH(ROWS($AG$6:AG227),BaseDatos[Aux2],0)),"")</f>
        <v>Hoja de polimetilmetacrilato_PMMA sheet - 5 mm</v>
      </c>
    </row>
    <row r="228" spans="1:34" x14ac:dyDescent="0.35">
      <c r="A228" s="2" t="str">
        <f>BaseDatos[[#This Row],[Material]]</f>
        <v>Hoja de polimetilmetacrilato_PMMA sheet - 6 mm</v>
      </c>
      <c r="B228" s="3" t="str">
        <f t="shared" si="13"/>
        <v>EPiC</v>
      </c>
      <c r="C228" s="2" t="str">
        <f t="shared" si="13"/>
        <v>Plastics</v>
      </c>
      <c r="D228" s="2" t="str">
        <f t="shared" si="13"/>
        <v>Other</v>
      </c>
      <c r="E228" s="2" t="s">
        <v>603</v>
      </c>
      <c r="F228" s="2" t="s">
        <v>10</v>
      </c>
      <c r="G228" s="6" t="s">
        <v>251</v>
      </c>
      <c r="H228" s="6" t="s">
        <v>252</v>
      </c>
      <c r="I228" s="6">
        <v>110</v>
      </c>
      <c r="J228" s="2" t="s">
        <v>246</v>
      </c>
      <c r="K228" s="16" t="s">
        <v>421</v>
      </c>
      <c r="L228" s="16" t="s">
        <v>422</v>
      </c>
      <c r="M228" s="16"/>
      <c r="N228" s="16"/>
      <c r="O228" s="16"/>
      <c r="P228" s="16"/>
      <c r="Q228" s="16"/>
      <c r="R228" s="16"/>
      <c r="S228" s="16"/>
      <c r="T228" s="16"/>
      <c r="U228" s="16"/>
      <c r="V228" s="11"/>
      <c r="AF228" s="19">
        <f>--ISNUMBER(IFERROR(SEARCH($AH$2,BaseDatos[[#This Row],[Material]],1),""))</f>
        <v>1</v>
      </c>
      <c r="AG228" s="8">
        <f>IF(AF228=1,COUNTIF($AF$6:AF228,1),"")</f>
        <v>223</v>
      </c>
      <c r="AH228" s="9" t="str">
        <f>IFERROR(INDEX(BaseDatos[Material],MATCH(ROWS($AG$6:AG228),BaseDatos[Aux2],0)),"")</f>
        <v>Hoja de polimetilmetacrilato_PMMA sheet - 6 mm</v>
      </c>
    </row>
    <row r="229" spans="1:34" x14ac:dyDescent="0.35">
      <c r="A229" s="2" t="str">
        <f>BaseDatos[[#This Row],[Material]]</f>
        <v>Hoja de polimetilmetacrilato_PMMA sheet - 8 mm</v>
      </c>
      <c r="B229" s="3" t="str">
        <f t="shared" si="13"/>
        <v>EPiC</v>
      </c>
      <c r="C229" s="2" t="str">
        <f t="shared" si="13"/>
        <v>Plastics</v>
      </c>
      <c r="D229" s="2" t="str">
        <f t="shared" si="13"/>
        <v>Other</v>
      </c>
      <c r="E229" s="2" t="s">
        <v>604</v>
      </c>
      <c r="F229" s="2" t="s">
        <v>10</v>
      </c>
      <c r="G229" s="6" t="s">
        <v>253</v>
      </c>
      <c r="H229" s="6" t="s">
        <v>254</v>
      </c>
      <c r="I229" s="6">
        <v>146</v>
      </c>
      <c r="J229" s="2" t="s">
        <v>246</v>
      </c>
      <c r="K229" s="16" t="s">
        <v>421</v>
      </c>
      <c r="L229" s="16" t="s">
        <v>422</v>
      </c>
      <c r="M229" s="16"/>
      <c r="N229" s="16"/>
      <c r="O229" s="16"/>
      <c r="P229" s="16"/>
      <c r="Q229" s="16"/>
      <c r="R229" s="16"/>
      <c r="S229" s="16"/>
      <c r="T229" s="16"/>
      <c r="U229" s="16"/>
      <c r="V229" s="11"/>
      <c r="AF229" s="19">
        <f>--ISNUMBER(IFERROR(SEARCH($AH$2,BaseDatos[[#This Row],[Material]],1),""))</f>
        <v>1</v>
      </c>
      <c r="AG229" s="8">
        <f>IF(AF229=1,COUNTIF($AF$6:AF229,1),"")</f>
        <v>224</v>
      </c>
      <c r="AH229" s="9" t="str">
        <f>IFERROR(INDEX(BaseDatos[Material],MATCH(ROWS($AG$6:AG229),BaseDatos[Aux2],0)),"")</f>
        <v>Hoja de polimetilmetacrilato_PMMA sheet - 8 mm</v>
      </c>
    </row>
    <row r="230" spans="1:34" x14ac:dyDescent="0.35">
      <c r="A230" s="2" t="str">
        <f>BaseDatos[[#This Row],[Material]]</f>
        <v>Hoja de polimetilmetacrilato_PMMA sheet - 10 mm</v>
      </c>
      <c r="B230" s="3" t="str">
        <f t="shared" si="13"/>
        <v>EPiC</v>
      </c>
      <c r="C230" s="2" t="str">
        <f t="shared" si="13"/>
        <v>Plastics</v>
      </c>
      <c r="D230" s="2" t="str">
        <f t="shared" si="13"/>
        <v>Other</v>
      </c>
      <c r="E230" s="2" t="s">
        <v>605</v>
      </c>
      <c r="F230" s="2" t="s">
        <v>10</v>
      </c>
      <c r="G230" s="6" t="s">
        <v>255</v>
      </c>
      <c r="H230" s="6" t="s">
        <v>256</v>
      </c>
      <c r="I230" s="6">
        <v>183</v>
      </c>
      <c r="J230" s="2" t="s">
        <v>246</v>
      </c>
      <c r="K230" s="16" t="s">
        <v>421</v>
      </c>
      <c r="L230" s="16" t="s">
        <v>422</v>
      </c>
      <c r="M230" s="16"/>
      <c r="N230" s="16"/>
      <c r="O230" s="16"/>
      <c r="P230" s="16"/>
      <c r="Q230" s="16"/>
      <c r="R230" s="16"/>
      <c r="S230" s="16"/>
      <c r="T230" s="16"/>
      <c r="U230" s="16"/>
      <c r="V230" s="11"/>
      <c r="AF230" s="19">
        <f>--ISNUMBER(IFERROR(SEARCH($AH$2,BaseDatos[[#This Row],[Material]],1),""))</f>
        <v>1</v>
      </c>
      <c r="AG230" s="8">
        <f>IF(AF230=1,COUNTIF($AF$6:AF230,1),"")</f>
        <v>225</v>
      </c>
      <c r="AH230" s="9" t="str">
        <f>IFERROR(INDEX(BaseDatos[Material],MATCH(ROWS($AG$6:AG230),BaseDatos[Aux2],0)),"")</f>
        <v>Hoja de polimetilmetacrilato_PMMA sheet - 10 mm</v>
      </c>
    </row>
    <row r="231" spans="1:34" x14ac:dyDescent="0.35">
      <c r="A231" s="2" t="str">
        <f>BaseDatos[[#This Row],[Material]]</f>
        <v>Hoja de polipropileno_Polypropylene (PP) sheet</v>
      </c>
      <c r="B231" s="3" t="str">
        <f t="shared" ref="B231:D246" si="14">B230</f>
        <v>EPiC</v>
      </c>
      <c r="C231" s="2" t="str">
        <f t="shared" si="14"/>
        <v>Plastics</v>
      </c>
      <c r="D231" s="2" t="s">
        <v>61</v>
      </c>
      <c r="E231" s="2" t="s">
        <v>606</v>
      </c>
      <c r="F231" s="2" t="s">
        <v>8</v>
      </c>
      <c r="G231" s="6">
        <v>159</v>
      </c>
      <c r="H231" s="6">
        <v>186</v>
      </c>
      <c r="I231" s="6">
        <v>7.4</v>
      </c>
      <c r="J231" s="2" t="s">
        <v>257</v>
      </c>
      <c r="K231" s="16" t="s">
        <v>421</v>
      </c>
      <c r="L231" s="16" t="s">
        <v>422</v>
      </c>
      <c r="M231" s="16"/>
      <c r="N231" s="16"/>
      <c r="O231" s="16"/>
      <c r="P231" s="16"/>
      <c r="Q231" s="16"/>
      <c r="R231" s="16"/>
      <c r="S231" s="16"/>
      <c r="T231" s="16"/>
      <c r="U231" s="16"/>
      <c r="V231" s="11"/>
      <c r="AF231" s="19">
        <f>--ISNUMBER(IFERROR(SEARCH($AH$2,BaseDatos[[#This Row],[Material]],1),""))</f>
        <v>1</v>
      </c>
      <c r="AG231" s="8">
        <f>IF(AF231=1,COUNTIF($AF$6:AF231,1),"")</f>
        <v>226</v>
      </c>
      <c r="AH231" s="9" t="str">
        <f>IFERROR(INDEX(BaseDatos[Material],MATCH(ROWS($AG$6:AG231),BaseDatos[Aux2],0)),"")</f>
        <v>Hoja de polipropileno_Polypropylene (PP) sheet</v>
      </c>
    </row>
    <row r="232" spans="1:34" x14ac:dyDescent="0.35">
      <c r="A232" s="2" t="str">
        <f>BaseDatos[[#This Row],[Material]]</f>
        <v>Hoja de polipropileno_PP sheet - 2 mm</v>
      </c>
      <c r="B232" s="3" t="str">
        <f t="shared" si="14"/>
        <v>EPiC</v>
      </c>
      <c r="C232" s="2" t="str">
        <f t="shared" si="14"/>
        <v>Plastics</v>
      </c>
      <c r="D232" s="2" t="str">
        <f t="shared" si="14"/>
        <v>Polypropylene</v>
      </c>
      <c r="E232" s="2" t="s">
        <v>607</v>
      </c>
      <c r="F232" s="2" t="s">
        <v>10</v>
      </c>
      <c r="G232" s="6">
        <v>287</v>
      </c>
      <c r="H232" s="6">
        <v>335</v>
      </c>
      <c r="I232" s="6">
        <v>13.4</v>
      </c>
      <c r="J232" s="2" t="s">
        <v>257</v>
      </c>
      <c r="K232" s="16" t="s">
        <v>421</v>
      </c>
      <c r="L232" s="16" t="s">
        <v>422</v>
      </c>
      <c r="M232" s="16"/>
      <c r="N232" s="16"/>
      <c r="O232" s="16"/>
      <c r="P232" s="16"/>
      <c r="Q232" s="16"/>
      <c r="R232" s="16"/>
      <c r="S232" s="16"/>
      <c r="T232" s="16"/>
      <c r="U232" s="16"/>
      <c r="V232" s="11"/>
      <c r="AF232" s="19">
        <f>--ISNUMBER(IFERROR(SEARCH($AH$2,BaseDatos[[#This Row],[Material]],1),""))</f>
        <v>1</v>
      </c>
      <c r="AG232" s="8">
        <f>IF(AF232=1,COUNTIF($AF$6:AF232,1),"")</f>
        <v>227</v>
      </c>
      <c r="AH232" s="9" t="str">
        <f>IFERROR(INDEX(BaseDatos[Material],MATCH(ROWS($AG$6:AG232),BaseDatos[Aux2],0)),"")</f>
        <v>Hoja de polipropileno_PP sheet - 2 mm</v>
      </c>
    </row>
    <row r="233" spans="1:34" x14ac:dyDescent="0.35">
      <c r="A233" s="2" t="str">
        <f>BaseDatos[[#This Row],[Material]]</f>
        <v>Hoja de polipropileno_PP sheet - 3 mm</v>
      </c>
      <c r="B233" s="3" t="str">
        <f t="shared" si="14"/>
        <v>EPiC</v>
      </c>
      <c r="C233" s="2" t="str">
        <f t="shared" si="14"/>
        <v>Plastics</v>
      </c>
      <c r="D233" s="2" t="str">
        <f t="shared" si="14"/>
        <v>Polypropylene</v>
      </c>
      <c r="E233" s="2" t="s">
        <v>608</v>
      </c>
      <c r="F233" s="2" t="s">
        <v>10</v>
      </c>
      <c r="G233" s="6">
        <v>431</v>
      </c>
      <c r="H233" s="6">
        <v>502</v>
      </c>
      <c r="I233" s="6">
        <v>20</v>
      </c>
      <c r="J233" s="2" t="s">
        <v>257</v>
      </c>
      <c r="K233" s="16" t="s">
        <v>421</v>
      </c>
      <c r="L233" s="16" t="s">
        <v>422</v>
      </c>
      <c r="M233" s="16"/>
      <c r="N233" s="16"/>
      <c r="O233" s="16"/>
      <c r="P233" s="16"/>
      <c r="Q233" s="16"/>
      <c r="R233" s="16"/>
      <c r="S233" s="16"/>
      <c r="T233" s="16"/>
      <c r="U233" s="16"/>
      <c r="V233" s="11"/>
      <c r="AF233" s="19">
        <f>--ISNUMBER(IFERROR(SEARCH($AH$2,BaseDatos[[#This Row],[Material]],1),""))</f>
        <v>1</v>
      </c>
      <c r="AG233" s="8">
        <f>IF(AF233=1,COUNTIF($AF$6:AF233,1),"")</f>
        <v>228</v>
      </c>
      <c r="AH233" s="9" t="str">
        <f>IFERROR(INDEX(BaseDatos[Material],MATCH(ROWS($AG$6:AG233),BaseDatos[Aux2],0)),"")</f>
        <v>Hoja de polipropileno_PP sheet - 3 mm</v>
      </c>
    </row>
    <row r="234" spans="1:34" x14ac:dyDescent="0.35">
      <c r="A234" s="2" t="str">
        <f>BaseDatos[[#This Row],[Material]]</f>
        <v>Hoja de polipropileno_PP sheet - 4 mm</v>
      </c>
      <c r="B234" s="3" t="str">
        <f t="shared" si="14"/>
        <v>EPiC</v>
      </c>
      <c r="C234" s="2" t="str">
        <f t="shared" si="14"/>
        <v>Plastics</v>
      </c>
      <c r="D234" s="2" t="str">
        <f t="shared" si="14"/>
        <v>Polypropylene</v>
      </c>
      <c r="E234" s="2" t="s">
        <v>609</v>
      </c>
      <c r="F234" s="2" t="s">
        <v>10</v>
      </c>
      <c r="G234" s="6">
        <v>574</v>
      </c>
      <c r="H234" s="6">
        <v>670</v>
      </c>
      <c r="I234" s="6">
        <v>26.7</v>
      </c>
      <c r="J234" s="2" t="s">
        <v>257</v>
      </c>
      <c r="K234" s="16" t="s">
        <v>421</v>
      </c>
      <c r="L234" s="16" t="s">
        <v>422</v>
      </c>
      <c r="M234" s="16"/>
      <c r="N234" s="16"/>
      <c r="O234" s="16"/>
      <c r="P234" s="16"/>
      <c r="Q234" s="16"/>
      <c r="R234" s="16"/>
      <c r="S234" s="16"/>
      <c r="T234" s="16"/>
      <c r="U234" s="16"/>
      <c r="V234" s="11"/>
      <c r="AF234" s="19">
        <f>--ISNUMBER(IFERROR(SEARCH($AH$2,BaseDatos[[#This Row],[Material]],1),""))</f>
        <v>1</v>
      </c>
      <c r="AG234" s="8">
        <f>IF(AF234=1,COUNTIF($AF$6:AF234,1),"")</f>
        <v>229</v>
      </c>
      <c r="AH234" s="9" t="str">
        <f>IFERROR(INDEX(BaseDatos[Material],MATCH(ROWS($AG$6:AG234),BaseDatos[Aux2],0)),"")</f>
        <v>Hoja de polipropileno_PP sheet - 4 mm</v>
      </c>
    </row>
    <row r="235" spans="1:34" x14ac:dyDescent="0.35">
      <c r="A235" s="2" t="str">
        <f>BaseDatos[[#This Row],[Material]]</f>
        <v>Hoja de polipropileno_PP sheet - 6 mm</v>
      </c>
      <c r="B235" s="3" t="str">
        <f t="shared" si="14"/>
        <v>EPiC</v>
      </c>
      <c r="C235" s="2" t="str">
        <f t="shared" si="14"/>
        <v>Plastics</v>
      </c>
      <c r="D235" s="2" t="str">
        <f t="shared" si="14"/>
        <v>Polypropylene</v>
      </c>
      <c r="E235" s="2" t="s">
        <v>610</v>
      </c>
      <c r="F235" s="2" t="s">
        <v>10</v>
      </c>
      <c r="G235" s="6">
        <v>861</v>
      </c>
      <c r="H235" s="6" t="s">
        <v>258</v>
      </c>
      <c r="I235" s="6">
        <v>40.1</v>
      </c>
      <c r="J235" s="2" t="s">
        <v>257</v>
      </c>
      <c r="K235" s="16" t="s">
        <v>421</v>
      </c>
      <c r="L235" s="16" t="s">
        <v>422</v>
      </c>
      <c r="M235" s="16"/>
      <c r="N235" s="16"/>
      <c r="O235" s="16"/>
      <c r="P235" s="16"/>
      <c r="Q235" s="16"/>
      <c r="R235" s="16"/>
      <c r="S235" s="16"/>
      <c r="T235" s="16"/>
      <c r="U235" s="16"/>
      <c r="V235" s="11"/>
      <c r="AF235" s="19">
        <f>--ISNUMBER(IFERROR(SEARCH($AH$2,BaseDatos[[#This Row],[Material]],1),""))</f>
        <v>1</v>
      </c>
      <c r="AG235" s="8">
        <f>IF(AF235=1,COUNTIF($AF$6:AF235,1),"")</f>
        <v>230</v>
      </c>
      <c r="AH235" s="9" t="str">
        <f>IFERROR(INDEX(BaseDatos[Material],MATCH(ROWS($AG$6:AG235),BaseDatos[Aux2],0)),"")</f>
        <v>Hoja de polipropileno_PP sheet - 6 mm</v>
      </c>
    </row>
    <row r="236" spans="1:34" x14ac:dyDescent="0.35">
      <c r="A236" s="2" t="str">
        <f>BaseDatos[[#This Row],[Material]]</f>
        <v>Hoja de polipropileno_PP sheet - 10 mm</v>
      </c>
      <c r="B236" s="3" t="str">
        <f t="shared" si="14"/>
        <v>EPiC</v>
      </c>
      <c r="C236" s="2" t="str">
        <f t="shared" si="14"/>
        <v>Plastics</v>
      </c>
      <c r="D236" s="2" t="str">
        <f t="shared" si="14"/>
        <v>Polypropylene</v>
      </c>
      <c r="E236" s="2" t="s">
        <v>611</v>
      </c>
      <c r="F236" s="2" t="s">
        <v>10</v>
      </c>
      <c r="G236" s="6" t="s">
        <v>259</v>
      </c>
      <c r="H236" s="6" t="s">
        <v>260</v>
      </c>
      <c r="I236" s="6">
        <v>66.8</v>
      </c>
      <c r="J236" s="2" t="s">
        <v>257</v>
      </c>
      <c r="K236" s="16" t="s">
        <v>421</v>
      </c>
      <c r="L236" s="16" t="s">
        <v>422</v>
      </c>
      <c r="M236" s="16"/>
      <c r="N236" s="16"/>
      <c r="O236" s="16"/>
      <c r="P236" s="16"/>
      <c r="Q236" s="16"/>
      <c r="R236" s="16"/>
      <c r="S236" s="16"/>
      <c r="T236" s="16"/>
      <c r="U236" s="16"/>
      <c r="V236" s="11"/>
      <c r="AF236" s="19">
        <f>--ISNUMBER(IFERROR(SEARCH($AH$2,BaseDatos[[#This Row],[Material]],1),""))</f>
        <v>1</v>
      </c>
      <c r="AG236" s="8">
        <f>IF(AF236=1,COUNTIF($AF$6:AF236,1),"")</f>
        <v>231</v>
      </c>
      <c r="AH236" s="9" t="str">
        <f>IFERROR(INDEX(BaseDatos[Material],MATCH(ROWS($AG$6:AG236),BaseDatos[Aux2],0)),"")</f>
        <v>Hoja de polipropileno_PP sheet - 10 mm</v>
      </c>
    </row>
    <row r="237" spans="1:34" x14ac:dyDescent="0.35">
      <c r="A237" s="2" t="str">
        <f>BaseDatos[[#This Row],[Material]]</f>
        <v>Hoja de polipropileno_PP sheet - 12 mm</v>
      </c>
      <c r="B237" s="3" t="str">
        <f t="shared" si="14"/>
        <v>EPiC</v>
      </c>
      <c r="C237" s="2" t="str">
        <f t="shared" si="14"/>
        <v>Plastics</v>
      </c>
      <c r="D237" s="2" t="str">
        <f t="shared" si="14"/>
        <v>Polypropylene</v>
      </c>
      <c r="E237" s="2" t="s">
        <v>612</v>
      </c>
      <c r="F237" s="2" t="s">
        <v>10</v>
      </c>
      <c r="G237" s="6" t="s">
        <v>261</v>
      </c>
      <c r="H237" s="6" t="s">
        <v>262</v>
      </c>
      <c r="I237" s="6">
        <v>80.2</v>
      </c>
      <c r="J237" s="2" t="s">
        <v>257</v>
      </c>
      <c r="K237" s="16" t="s">
        <v>421</v>
      </c>
      <c r="L237" s="16" t="s">
        <v>422</v>
      </c>
      <c r="M237" s="16"/>
      <c r="N237" s="16"/>
      <c r="O237" s="16"/>
      <c r="P237" s="16"/>
      <c r="Q237" s="16"/>
      <c r="R237" s="16"/>
      <c r="S237" s="16"/>
      <c r="T237" s="16"/>
      <c r="U237" s="16"/>
      <c r="V237" s="11"/>
      <c r="AF237" s="19">
        <f>--ISNUMBER(IFERROR(SEARCH($AH$2,BaseDatos[[#This Row],[Material]],1),""))</f>
        <v>1</v>
      </c>
      <c r="AG237" s="8">
        <f>IF(AF237=1,COUNTIF($AF$6:AF237,1),"")</f>
        <v>232</v>
      </c>
      <c r="AH237" s="9" t="str">
        <f>IFERROR(INDEX(BaseDatos[Material],MATCH(ROWS($AG$6:AG237),BaseDatos[Aux2],0)),"")</f>
        <v>Hoja de polipropileno_PP sheet - 12 mm</v>
      </c>
    </row>
    <row r="238" spans="1:34" x14ac:dyDescent="0.35">
      <c r="A238" s="2" t="str">
        <f>BaseDatos[[#This Row],[Material]]</f>
        <v>Hoja de polipropileno_PP sheet - 15 mm</v>
      </c>
      <c r="B238" s="3" t="str">
        <f t="shared" si="14"/>
        <v>EPiC</v>
      </c>
      <c r="C238" s="2" t="str">
        <f t="shared" si="14"/>
        <v>Plastics</v>
      </c>
      <c r="D238" s="2" t="str">
        <f t="shared" si="14"/>
        <v>Polypropylene</v>
      </c>
      <c r="E238" s="2" t="s">
        <v>613</v>
      </c>
      <c r="F238" s="2" t="s">
        <v>10</v>
      </c>
      <c r="G238" s="6" t="s">
        <v>263</v>
      </c>
      <c r="H238" s="6" t="s">
        <v>264</v>
      </c>
      <c r="I238" s="6">
        <v>100</v>
      </c>
      <c r="J238" s="2" t="s">
        <v>257</v>
      </c>
      <c r="K238" s="16" t="s">
        <v>421</v>
      </c>
      <c r="L238" s="16" t="s">
        <v>422</v>
      </c>
      <c r="M238" s="16"/>
      <c r="N238" s="16"/>
      <c r="O238" s="16"/>
      <c r="P238" s="16"/>
      <c r="Q238" s="16"/>
      <c r="R238" s="16"/>
      <c r="S238" s="16"/>
      <c r="T238" s="16"/>
      <c r="U238" s="16"/>
      <c r="V238" s="11"/>
      <c r="AF238" s="19">
        <f>--ISNUMBER(IFERROR(SEARCH($AH$2,BaseDatos[[#This Row],[Material]],1),""))</f>
        <v>1</v>
      </c>
      <c r="AG238" s="8">
        <f>IF(AF238=1,COUNTIF($AF$6:AF238,1),"")</f>
        <v>233</v>
      </c>
      <c r="AH238" s="9" t="str">
        <f>IFERROR(INDEX(BaseDatos[Material],MATCH(ROWS($AG$6:AG238),BaseDatos[Aux2],0)),"")</f>
        <v>Hoja de polipropileno_PP sheet - 15 mm</v>
      </c>
    </row>
    <row r="239" spans="1:34" x14ac:dyDescent="0.35">
      <c r="A239" s="2" t="str">
        <f>BaseDatos[[#This Row],[Material]]</f>
        <v>Espuma de poliuretano_Polyurethane (PU) flexible foam</v>
      </c>
      <c r="B239" s="3" t="str">
        <f t="shared" si="14"/>
        <v>EPiC</v>
      </c>
      <c r="C239" s="2" t="str">
        <f t="shared" si="14"/>
        <v>Plastics</v>
      </c>
      <c r="D239" s="2" t="s">
        <v>49</v>
      </c>
      <c r="E239" s="2" t="s">
        <v>614</v>
      </c>
      <c r="F239" s="2" t="s">
        <v>8</v>
      </c>
      <c r="G239" s="6">
        <v>127</v>
      </c>
      <c r="H239" s="6">
        <v>443</v>
      </c>
      <c r="I239" s="6">
        <v>7.7</v>
      </c>
      <c r="J239" s="2" t="s">
        <v>265</v>
      </c>
      <c r="K239" s="16" t="s">
        <v>421</v>
      </c>
      <c r="L239" s="16" t="s">
        <v>422</v>
      </c>
      <c r="M239" s="16"/>
      <c r="N239" s="16"/>
      <c r="O239" s="16"/>
      <c r="P239" s="16"/>
      <c r="Q239" s="16"/>
      <c r="R239" s="16"/>
      <c r="S239" s="16"/>
      <c r="T239" s="16"/>
      <c r="U239" s="16"/>
      <c r="V239" s="11"/>
      <c r="AF239" s="19">
        <f>--ISNUMBER(IFERROR(SEARCH($AH$2,BaseDatos[[#This Row],[Material]],1),""))</f>
        <v>1</v>
      </c>
      <c r="AG239" s="8">
        <f>IF(AF239=1,COUNTIF($AF$6:AF239,1),"")</f>
        <v>234</v>
      </c>
      <c r="AH239" s="9" t="str">
        <f>IFERROR(INDEX(BaseDatos[Material],MATCH(ROWS($AG$6:AG239),BaseDatos[Aux2],0)),"")</f>
        <v>Espuma de poliuretano_Polyurethane (PU) flexible foam</v>
      </c>
    </row>
    <row r="240" spans="1:34" x14ac:dyDescent="0.35">
      <c r="A240" s="2" t="str">
        <f>BaseDatos[[#This Row],[Material]]</f>
        <v>Espuma de poliuretano_PU foam underlay - 7 mm; 64 kg/m³</v>
      </c>
      <c r="B240" s="3" t="str">
        <f t="shared" si="14"/>
        <v>EPiC</v>
      </c>
      <c r="C240" s="2" t="str">
        <f t="shared" si="14"/>
        <v>Plastics</v>
      </c>
      <c r="D240" s="2" t="str">
        <f t="shared" si="14"/>
        <v>Polyurethane</v>
      </c>
      <c r="E240" s="2" t="s">
        <v>704</v>
      </c>
      <c r="F240" s="2" t="s">
        <v>10</v>
      </c>
      <c r="G240" s="6">
        <v>56.8</v>
      </c>
      <c r="H240" s="6">
        <v>198</v>
      </c>
      <c r="I240" s="6">
        <v>3.4</v>
      </c>
      <c r="J240" s="2" t="s">
        <v>265</v>
      </c>
      <c r="K240" s="16" t="s">
        <v>421</v>
      </c>
      <c r="L240" s="16" t="s">
        <v>422</v>
      </c>
      <c r="M240" s="16"/>
      <c r="N240" s="16"/>
      <c r="O240" s="16"/>
      <c r="P240" s="16"/>
      <c r="Q240" s="16"/>
      <c r="R240" s="16"/>
      <c r="S240" s="16"/>
      <c r="T240" s="16"/>
      <c r="U240" s="16"/>
      <c r="V240" s="11"/>
      <c r="AF240" s="19">
        <f>--ISNUMBER(IFERROR(SEARCH($AH$2,BaseDatos[[#This Row],[Material]],1),""))</f>
        <v>1</v>
      </c>
      <c r="AG240" s="8">
        <f>IF(AF240=1,COUNTIF($AF$6:AF240,1),"")</f>
        <v>235</v>
      </c>
      <c r="AH240" s="9" t="str">
        <f>IFERROR(INDEX(BaseDatos[Material],MATCH(ROWS($AG$6:AG240),BaseDatos[Aux2],0)),"")</f>
        <v>Espuma de poliuretano_PU foam underlay - 7 mm; 64 kg/m³</v>
      </c>
    </row>
    <row r="241" spans="1:34" x14ac:dyDescent="0.35">
      <c r="A241" s="2" t="str">
        <f>BaseDatos[[#This Row],[Material]]</f>
        <v>Espuma de poliuretano_PU foam underlay - 7 mm; 69 kg/m³</v>
      </c>
      <c r="B241" s="3" t="str">
        <f t="shared" si="14"/>
        <v>EPiC</v>
      </c>
      <c r="C241" s="2" t="str">
        <f t="shared" si="14"/>
        <v>Plastics</v>
      </c>
      <c r="D241" s="2" t="str">
        <f t="shared" si="14"/>
        <v>Polyurethane</v>
      </c>
      <c r="E241" s="2" t="s">
        <v>705</v>
      </c>
      <c r="F241" s="2" t="s">
        <v>10</v>
      </c>
      <c r="G241" s="6">
        <v>61.4</v>
      </c>
      <c r="H241" s="6">
        <v>214</v>
      </c>
      <c r="I241" s="6">
        <v>3.7</v>
      </c>
      <c r="J241" s="2" t="s">
        <v>265</v>
      </c>
      <c r="K241" s="16" t="s">
        <v>421</v>
      </c>
      <c r="L241" s="16" t="s">
        <v>422</v>
      </c>
      <c r="M241" s="16"/>
      <c r="N241" s="16"/>
      <c r="O241" s="16"/>
      <c r="P241" s="16"/>
      <c r="Q241" s="16"/>
      <c r="R241" s="16"/>
      <c r="S241" s="16"/>
      <c r="T241" s="16"/>
      <c r="U241" s="16"/>
      <c r="V241" s="11"/>
      <c r="AF241" s="19">
        <f>--ISNUMBER(IFERROR(SEARCH($AH$2,BaseDatos[[#This Row],[Material]],1),""))</f>
        <v>1</v>
      </c>
      <c r="AG241" s="8">
        <f>IF(AF241=1,COUNTIF($AF$6:AF241,1),"")</f>
        <v>236</v>
      </c>
      <c r="AH241" s="9" t="str">
        <f>IFERROR(INDEX(BaseDatos[Material],MATCH(ROWS($AG$6:AG241),BaseDatos[Aux2],0)),"")</f>
        <v>Espuma de poliuretano_PU foam underlay - 7 mm; 69 kg/m³</v>
      </c>
    </row>
    <row r="242" spans="1:34" x14ac:dyDescent="0.35">
      <c r="A242" s="2" t="str">
        <f>BaseDatos[[#This Row],[Material]]</f>
        <v>Espuma de poliuretano_PU foam underlay - 10 mm; 73 kg/m³</v>
      </c>
      <c r="B242" s="3" t="str">
        <f t="shared" si="14"/>
        <v>EPiC</v>
      </c>
      <c r="C242" s="2" t="str">
        <f t="shared" si="14"/>
        <v>Plastics</v>
      </c>
      <c r="D242" s="2" t="str">
        <f t="shared" si="14"/>
        <v>Polyurethane</v>
      </c>
      <c r="E242" s="2" t="s">
        <v>706</v>
      </c>
      <c r="F242" s="2" t="s">
        <v>10</v>
      </c>
      <c r="G242" s="6">
        <v>92.5</v>
      </c>
      <c r="H242" s="6">
        <v>323</v>
      </c>
      <c r="I242" s="6">
        <v>5.6</v>
      </c>
      <c r="J242" s="2" t="s">
        <v>265</v>
      </c>
      <c r="K242" s="16" t="s">
        <v>421</v>
      </c>
      <c r="L242" s="16" t="s">
        <v>422</v>
      </c>
      <c r="M242" s="16"/>
      <c r="N242" s="16"/>
      <c r="O242" s="16"/>
      <c r="P242" s="16"/>
      <c r="Q242" s="16"/>
      <c r="R242" s="16"/>
      <c r="S242" s="16"/>
      <c r="T242" s="16"/>
      <c r="U242" s="16"/>
      <c r="V242" s="11"/>
      <c r="AF242" s="19">
        <f>--ISNUMBER(IFERROR(SEARCH($AH$2,BaseDatos[[#This Row],[Material]],1),""))</f>
        <v>1</v>
      </c>
      <c r="AG242" s="8">
        <f>IF(AF242=1,COUNTIF($AF$6:AF242,1),"")</f>
        <v>237</v>
      </c>
      <c r="AH242" s="9" t="str">
        <f>IFERROR(INDEX(BaseDatos[Material],MATCH(ROWS($AG$6:AG242),BaseDatos[Aux2],0)),"")</f>
        <v>Espuma de poliuretano_PU foam underlay - 10 mm; 73 kg/m³</v>
      </c>
    </row>
    <row r="243" spans="1:34" x14ac:dyDescent="0.35">
      <c r="A243" s="2" t="str">
        <f>BaseDatos[[#This Row],[Material]]</f>
        <v>Espuma de poliuretano_PU foam underlay - 10 mm; 123 kg/m³</v>
      </c>
      <c r="B243" s="3" t="str">
        <f t="shared" si="14"/>
        <v>EPiC</v>
      </c>
      <c r="C243" s="2" t="str">
        <f t="shared" si="14"/>
        <v>Plastics</v>
      </c>
      <c r="D243" s="2" t="str">
        <f t="shared" si="14"/>
        <v>Polyurethane</v>
      </c>
      <c r="E243" s="2" t="s">
        <v>707</v>
      </c>
      <c r="F243" s="2" t="s">
        <v>10</v>
      </c>
      <c r="G243" s="6">
        <v>156</v>
      </c>
      <c r="H243" s="6">
        <v>543</v>
      </c>
      <c r="I243" s="6">
        <v>9.4</v>
      </c>
      <c r="J243" s="2" t="s">
        <v>265</v>
      </c>
      <c r="K243" s="16" t="s">
        <v>421</v>
      </c>
      <c r="L243" s="16" t="s">
        <v>422</v>
      </c>
      <c r="M243" s="16"/>
      <c r="N243" s="16"/>
      <c r="O243" s="16"/>
      <c r="P243" s="16"/>
      <c r="Q243" s="16"/>
      <c r="R243" s="16"/>
      <c r="S243" s="16"/>
      <c r="T243" s="16"/>
      <c r="U243" s="16"/>
      <c r="V243" s="11"/>
      <c r="AF243" s="19">
        <f>--ISNUMBER(IFERROR(SEARCH($AH$2,BaseDatos[[#This Row],[Material]],1),""))</f>
        <v>1</v>
      </c>
      <c r="AG243" s="8">
        <f>IF(AF243=1,COUNTIF($AF$6:AF243,1),"")</f>
        <v>238</v>
      </c>
      <c r="AH243" s="9" t="str">
        <f>IFERROR(INDEX(BaseDatos[Material],MATCH(ROWS($AG$6:AG243),BaseDatos[Aux2],0)),"")</f>
        <v>Espuma de poliuretano_PU foam underlay - 10 mm; 123 kg/m³</v>
      </c>
    </row>
    <row r="244" spans="1:34" x14ac:dyDescent="0.35">
      <c r="A244" s="2" t="str">
        <f>BaseDatos[[#This Row],[Material]]</f>
        <v>Película de PVC_Polyvinyl chloride (PVC) film</v>
      </c>
      <c r="B244" s="3" t="str">
        <f t="shared" si="14"/>
        <v>EPiC</v>
      </c>
      <c r="C244" s="2" t="str">
        <f t="shared" si="14"/>
        <v>Plastics</v>
      </c>
      <c r="D244" s="2" t="s">
        <v>62</v>
      </c>
      <c r="E244" s="2" t="s">
        <v>615</v>
      </c>
      <c r="F244" s="2" t="s">
        <v>8</v>
      </c>
      <c r="G244" s="6">
        <v>190</v>
      </c>
      <c r="H244" s="6">
        <v>758</v>
      </c>
      <c r="I244" s="6">
        <v>11.2</v>
      </c>
      <c r="J244" s="2" t="s">
        <v>266</v>
      </c>
      <c r="K244" s="16" t="s">
        <v>421</v>
      </c>
      <c r="L244" s="16" t="s">
        <v>422</v>
      </c>
      <c r="M244" s="16"/>
      <c r="N244" s="16"/>
      <c r="O244" s="16"/>
      <c r="P244" s="16"/>
      <c r="Q244" s="16"/>
      <c r="R244" s="16"/>
      <c r="S244" s="16"/>
      <c r="T244" s="16"/>
      <c r="U244" s="16"/>
      <c r="V244" s="11"/>
      <c r="AF244" s="19">
        <f>--ISNUMBER(IFERROR(SEARCH($AH$2,BaseDatos[[#This Row],[Material]],1),""))</f>
        <v>1</v>
      </c>
      <c r="AG244" s="8">
        <f>IF(AF244=1,COUNTIF($AF$6:AF244,1),"")</f>
        <v>239</v>
      </c>
      <c r="AH244" s="9" t="str">
        <f>IFERROR(INDEX(BaseDatos[Material],MATCH(ROWS($AG$6:AG244),BaseDatos[Aux2],0)),"")</f>
        <v>Película de PVC_Polyvinyl chloride (PVC) film</v>
      </c>
    </row>
    <row r="245" spans="1:34" x14ac:dyDescent="0.35">
      <c r="A245" s="2" t="str">
        <f>BaseDatos[[#This Row],[Material]]</f>
        <v>Película de PVC_PVC film - 19 μm</v>
      </c>
      <c r="B245" s="3" t="str">
        <f t="shared" si="14"/>
        <v>EPiC</v>
      </c>
      <c r="C245" s="2" t="str">
        <f t="shared" si="14"/>
        <v>Plastics</v>
      </c>
      <c r="D245" s="2" t="str">
        <f t="shared" si="14"/>
        <v>Polyvinyl chloride (PVC)</v>
      </c>
      <c r="E245" s="2" t="s">
        <v>616</v>
      </c>
      <c r="F245" s="2" t="s">
        <v>10</v>
      </c>
      <c r="G245" s="6">
        <v>5</v>
      </c>
      <c r="H245" s="6">
        <v>20</v>
      </c>
      <c r="I245" s="6">
        <v>0.3</v>
      </c>
      <c r="J245" s="2" t="s">
        <v>266</v>
      </c>
      <c r="K245" s="16" t="s">
        <v>421</v>
      </c>
      <c r="L245" s="16" t="s">
        <v>422</v>
      </c>
      <c r="M245" s="16"/>
      <c r="N245" s="16"/>
      <c r="O245" s="16"/>
      <c r="P245" s="16"/>
      <c r="Q245" s="16"/>
      <c r="R245" s="16"/>
      <c r="S245" s="16"/>
      <c r="T245" s="16"/>
      <c r="U245" s="16"/>
      <c r="V245" s="11"/>
      <c r="AF245" s="19">
        <f>--ISNUMBER(IFERROR(SEARCH($AH$2,BaseDatos[[#This Row],[Material]],1),""))</f>
        <v>1</v>
      </c>
      <c r="AG245" s="8">
        <f>IF(AF245=1,COUNTIF($AF$6:AF245,1),"")</f>
        <v>240</v>
      </c>
      <c r="AH245" s="9" t="str">
        <f>IFERROR(INDEX(BaseDatos[Material],MATCH(ROWS($AG$6:AG245),BaseDatos[Aux2],0)),"")</f>
        <v>Película de PVC_PVC film - 19 μm</v>
      </c>
    </row>
    <row r="246" spans="1:34" x14ac:dyDescent="0.35">
      <c r="A246" s="2" t="str">
        <f>BaseDatos[[#This Row],[Material]]</f>
        <v>Película de PVC_PVC film - 25 μm</v>
      </c>
      <c r="B246" s="3" t="str">
        <f t="shared" si="14"/>
        <v>EPiC</v>
      </c>
      <c r="C246" s="2" t="str">
        <f t="shared" si="14"/>
        <v>Plastics</v>
      </c>
      <c r="D246" s="2" t="str">
        <f t="shared" si="14"/>
        <v>Polyvinyl chloride (PVC)</v>
      </c>
      <c r="E246" s="2" t="s">
        <v>617</v>
      </c>
      <c r="F246" s="2" t="s">
        <v>10</v>
      </c>
      <c r="G246" s="6">
        <v>6.6</v>
      </c>
      <c r="H246" s="6">
        <v>26.3</v>
      </c>
      <c r="I246" s="6">
        <v>0.39</v>
      </c>
      <c r="J246" s="2" t="s">
        <v>266</v>
      </c>
      <c r="K246" s="16" t="s">
        <v>421</v>
      </c>
      <c r="L246" s="16" t="s">
        <v>422</v>
      </c>
      <c r="M246" s="16"/>
      <c r="N246" s="16"/>
      <c r="O246" s="16"/>
      <c r="P246" s="16"/>
      <c r="Q246" s="16"/>
      <c r="R246" s="16"/>
      <c r="S246" s="16"/>
      <c r="T246" s="16"/>
      <c r="U246" s="16"/>
      <c r="V246" s="11"/>
      <c r="AF246" s="19">
        <f>--ISNUMBER(IFERROR(SEARCH($AH$2,BaseDatos[[#This Row],[Material]],1),""))</f>
        <v>1</v>
      </c>
      <c r="AG246" s="8">
        <f>IF(AF246=1,COUNTIF($AF$6:AF246,1),"")</f>
        <v>241</v>
      </c>
      <c r="AH246" s="9" t="str">
        <f>IFERROR(INDEX(BaseDatos[Material],MATCH(ROWS($AG$6:AG246),BaseDatos[Aux2],0)),"")</f>
        <v>Película de PVC_PVC film - 25 μm</v>
      </c>
    </row>
    <row r="247" spans="1:34" x14ac:dyDescent="0.35">
      <c r="A247" s="2" t="str">
        <f>BaseDatos[[#This Row],[Material]]</f>
        <v>Polivinilo no plastificado_Unplasticised polyvinyl chloride (uPVC)</v>
      </c>
      <c r="B247" s="3" t="str">
        <f t="shared" ref="B247:D262" si="15">B246</f>
        <v>EPiC</v>
      </c>
      <c r="C247" s="2" t="str">
        <f t="shared" si="15"/>
        <v>Plastics</v>
      </c>
      <c r="D247" s="2" t="str">
        <f t="shared" si="15"/>
        <v>Polyvinyl chloride (PVC)</v>
      </c>
      <c r="E247" s="2" t="s">
        <v>618</v>
      </c>
      <c r="F247" s="2" t="s">
        <v>8</v>
      </c>
      <c r="G247" s="6">
        <v>76.3</v>
      </c>
      <c r="H247" s="6">
        <v>561</v>
      </c>
      <c r="I247" s="6">
        <v>4.2</v>
      </c>
      <c r="J247" s="2" t="s">
        <v>267</v>
      </c>
      <c r="K247" s="16" t="s">
        <v>421</v>
      </c>
      <c r="L247" s="16" t="s">
        <v>422</v>
      </c>
      <c r="M247" s="16"/>
      <c r="N247" s="16"/>
      <c r="O247" s="16"/>
      <c r="P247" s="16"/>
      <c r="Q247" s="16"/>
      <c r="R247" s="16"/>
      <c r="S247" s="16"/>
      <c r="T247" s="16"/>
      <c r="U247" s="16"/>
      <c r="V247" s="11"/>
      <c r="AF247" s="19">
        <f>--ISNUMBER(IFERROR(SEARCH($AH$2,BaseDatos[[#This Row],[Material]],1),""))</f>
        <v>1</v>
      </c>
      <c r="AG247" s="8">
        <f>IF(AF247=1,COUNTIF($AF$6:AF247,1),"")</f>
        <v>242</v>
      </c>
      <c r="AH247" s="9" t="str">
        <f>IFERROR(INDEX(BaseDatos[Material],MATCH(ROWS($AG$6:AG247),BaseDatos[Aux2],0)),"")</f>
        <v>Polivinilo no plastificado_Unplasticised polyvinyl chloride (uPVC)</v>
      </c>
    </row>
    <row r="248" spans="1:34" x14ac:dyDescent="0.35">
      <c r="A248" s="2" t="str">
        <f>BaseDatos[[#This Row],[Material]]</f>
        <v>Tubo de polivinilo_uPVC pipe - 21.35 mm outer dia.; 1.8 mm thick</v>
      </c>
      <c r="B248" s="3" t="str">
        <f t="shared" si="15"/>
        <v>EPiC</v>
      </c>
      <c r="C248" s="2" t="str">
        <f t="shared" si="15"/>
        <v>Plastics</v>
      </c>
      <c r="D248" s="2" t="str">
        <f t="shared" si="15"/>
        <v>Polyvinyl chloride (PVC)</v>
      </c>
      <c r="E248" s="2" t="s">
        <v>708</v>
      </c>
      <c r="F248" s="2" t="s">
        <v>14</v>
      </c>
      <c r="G248" s="6">
        <v>11.7</v>
      </c>
      <c r="H248" s="6">
        <v>86.2</v>
      </c>
      <c r="I248" s="6">
        <v>0.64</v>
      </c>
      <c r="J248" s="2" t="s">
        <v>267</v>
      </c>
      <c r="K248" s="16" t="s">
        <v>421</v>
      </c>
      <c r="L248" s="16" t="s">
        <v>422</v>
      </c>
      <c r="M248" s="16"/>
      <c r="N248" s="16"/>
      <c r="O248" s="16"/>
      <c r="P248" s="16"/>
      <c r="Q248" s="16"/>
      <c r="R248" s="16"/>
      <c r="S248" s="16"/>
      <c r="T248" s="16"/>
      <c r="U248" s="16"/>
      <c r="V248" s="11"/>
      <c r="AF248" s="19">
        <f>--ISNUMBER(IFERROR(SEARCH($AH$2,BaseDatos[[#This Row],[Material]],1),""))</f>
        <v>1</v>
      </c>
      <c r="AG248" s="8">
        <f>IF(AF248=1,COUNTIF($AF$6:AF248,1),"")</f>
        <v>243</v>
      </c>
      <c r="AH248" s="9" t="str">
        <f>IFERROR(INDEX(BaseDatos[Material],MATCH(ROWS($AG$6:AG248),BaseDatos[Aux2],0)),"")</f>
        <v>Tubo de polivinilo_uPVC pipe - 21.35 mm outer dia.; 1.8 mm thick</v>
      </c>
    </row>
    <row r="249" spans="1:34" x14ac:dyDescent="0.35">
      <c r="A249" s="2" t="str">
        <f>BaseDatos[[#This Row],[Material]]</f>
        <v>Tubo de polivinilo_uPVC pipe - 60.25 mm outer dia.; 2.6 mm thick</v>
      </c>
      <c r="B249" s="3" t="str">
        <f t="shared" si="15"/>
        <v>EPiC</v>
      </c>
      <c r="C249" s="2" t="str">
        <f t="shared" si="15"/>
        <v>Plastics</v>
      </c>
      <c r="D249" s="2" t="str">
        <f t="shared" si="15"/>
        <v>Polyvinyl chloride (PVC)</v>
      </c>
      <c r="E249" s="2" t="s">
        <v>709</v>
      </c>
      <c r="F249" s="2" t="s">
        <v>14</v>
      </c>
      <c r="G249" s="6">
        <v>50</v>
      </c>
      <c r="H249" s="6">
        <v>367</v>
      </c>
      <c r="I249" s="6">
        <v>2.7</v>
      </c>
      <c r="J249" s="2" t="s">
        <v>267</v>
      </c>
      <c r="K249" s="16" t="s">
        <v>421</v>
      </c>
      <c r="L249" s="16" t="s">
        <v>422</v>
      </c>
      <c r="M249" s="16"/>
      <c r="N249" s="16"/>
      <c r="O249" s="16"/>
      <c r="P249" s="16"/>
      <c r="Q249" s="16"/>
      <c r="R249" s="16"/>
      <c r="S249" s="16"/>
      <c r="T249" s="16"/>
      <c r="U249" s="16"/>
      <c r="V249" s="11"/>
      <c r="AF249" s="19">
        <f>--ISNUMBER(IFERROR(SEARCH($AH$2,BaseDatos[[#This Row],[Material]],1),""))</f>
        <v>1</v>
      </c>
      <c r="AG249" s="8">
        <f>IF(AF249=1,COUNTIF($AF$6:AF249,1),"")</f>
        <v>244</v>
      </c>
      <c r="AH249" s="9" t="str">
        <f>IFERROR(INDEX(BaseDatos[Material],MATCH(ROWS($AG$6:AG249),BaseDatos[Aux2],0)),"")</f>
        <v>Tubo de polivinilo_uPVC pipe - 60.25 mm outer dia.; 2.6 mm thick</v>
      </c>
    </row>
    <row r="250" spans="1:34" x14ac:dyDescent="0.35">
      <c r="A250" s="2" t="str">
        <f>BaseDatos[[#This Row],[Material]]</f>
        <v>Tubo de polivinilo_uPVC pipe - 114.3 mm outer dia.; 4.85 mm thick</v>
      </c>
      <c r="B250" s="3" t="str">
        <f t="shared" si="15"/>
        <v>EPiC</v>
      </c>
      <c r="C250" s="2" t="str">
        <f t="shared" si="15"/>
        <v>Plastics</v>
      </c>
      <c r="D250" s="2" t="str">
        <f t="shared" si="15"/>
        <v>Polyvinyl chloride (PVC)</v>
      </c>
      <c r="E250" s="2" t="s">
        <v>710</v>
      </c>
      <c r="F250" s="2" t="s">
        <v>14</v>
      </c>
      <c r="G250" s="6">
        <v>177</v>
      </c>
      <c r="H250" s="6" t="s">
        <v>268</v>
      </c>
      <c r="I250" s="6">
        <v>9.6999999999999993</v>
      </c>
      <c r="J250" s="2" t="s">
        <v>267</v>
      </c>
      <c r="K250" s="16" t="s">
        <v>421</v>
      </c>
      <c r="L250" s="16" t="s">
        <v>422</v>
      </c>
      <c r="M250" s="16"/>
      <c r="N250" s="16"/>
      <c r="O250" s="16"/>
      <c r="P250" s="16"/>
      <c r="Q250" s="16"/>
      <c r="R250" s="16"/>
      <c r="S250" s="16"/>
      <c r="T250" s="16"/>
      <c r="U250" s="16"/>
      <c r="V250" s="11"/>
      <c r="AF250" s="19">
        <f>--ISNUMBER(IFERROR(SEARCH($AH$2,BaseDatos[[#This Row],[Material]],1),""))</f>
        <v>1</v>
      </c>
      <c r="AG250" s="8">
        <f>IF(AF250=1,COUNTIF($AF$6:AF250,1),"")</f>
        <v>245</v>
      </c>
      <c r="AH250" s="9" t="str">
        <f>IFERROR(INDEX(BaseDatos[Material],MATCH(ROWS($AG$6:AG250),BaseDatos[Aux2],0)),"")</f>
        <v>Tubo de polivinilo_uPVC pipe - 114.3 mm outer dia.; 4.85 mm thick</v>
      </c>
    </row>
    <row r="251" spans="1:34" x14ac:dyDescent="0.35">
      <c r="A251" s="2" t="str">
        <f>BaseDatos[[#This Row],[Material]]</f>
        <v>Tubo de polivinilo_uPVC pipe - 225.3 mm outer dia.; 11.1 mm thick</v>
      </c>
      <c r="B251" s="3" t="str">
        <f t="shared" si="15"/>
        <v>EPiC</v>
      </c>
      <c r="C251" s="2" t="str">
        <f t="shared" si="15"/>
        <v>Plastics</v>
      </c>
      <c r="D251" s="2" t="str">
        <f t="shared" si="15"/>
        <v>Polyvinyl chloride (PVC)</v>
      </c>
      <c r="E251" s="2" t="s">
        <v>711</v>
      </c>
      <c r="F251" s="2" t="s">
        <v>14</v>
      </c>
      <c r="G251" s="6">
        <v>792</v>
      </c>
      <c r="H251" s="6" t="s">
        <v>269</v>
      </c>
      <c r="I251" s="6">
        <v>43.2</v>
      </c>
      <c r="J251" s="2" t="s">
        <v>267</v>
      </c>
      <c r="K251" s="16" t="s">
        <v>421</v>
      </c>
      <c r="L251" s="16" t="s">
        <v>422</v>
      </c>
      <c r="M251" s="16"/>
      <c r="N251" s="16"/>
      <c r="O251" s="16"/>
      <c r="P251" s="16"/>
      <c r="Q251" s="16"/>
      <c r="R251" s="16"/>
      <c r="S251" s="16"/>
      <c r="T251" s="16"/>
      <c r="U251" s="16"/>
      <c r="V251" s="11"/>
      <c r="AF251" s="19">
        <f>--ISNUMBER(IFERROR(SEARCH($AH$2,BaseDatos[[#This Row],[Material]],1),""))</f>
        <v>1</v>
      </c>
      <c r="AG251" s="8">
        <f>IF(AF251=1,COUNTIF($AF$6:AF251,1),"")</f>
        <v>246</v>
      </c>
      <c r="AH251" s="9" t="str">
        <f>IFERROR(INDEX(BaseDatos[Material],MATCH(ROWS($AG$6:AG251),BaseDatos[Aux2],0)),"")</f>
        <v>Tubo de polivinilo_uPVC pipe - 225.3 mm outer dia.; 11.1 mm thick</v>
      </c>
    </row>
    <row r="252" spans="1:34" x14ac:dyDescent="0.35">
      <c r="A252" s="2" t="str">
        <f>BaseDatos[[#This Row],[Material]]</f>
        <v>Ladrillo de barro_Clay brick</v>
      </c>
      <c r="B252" s="3" t="str">
        <f t="shared" si="15"/>
        <v>EPiC</v>
      </c>
      <c r="C252" s="2" t="s">
        <v>17</v>
      </c>
      <c r="D252" s="2" t="s">
        <v>63</v>
      </c>
      <c r="E252" s="2" t="s">
        <v>619</v>
      </c>
      <c r="F252" s="2" t="s">
        <v>8</v>
      </c>
      <c r="G252" s="6">
        <v>3.5</v>
      </c>
      <c r="H252" s="6">
        <v>1.8</v>
      </c>
      <c r="I252" s="6">
        <v>0.32</v>
      </c>
      <c r="J252" s="2" t="s">
        <v>270</v>
      </c>
      <c r="K252" s="16" t="s">
        <v>421</v>
      </c>
      <c r="L252" s="16" t="s">
        <v>422</v>
      </c>
      <c r="M252" s="16"/>
      <c r="N252" s="16"/>
      <c r="O252" s="16"/>
      <c r="P252" s="16"/>
      <c r="Q252" s="16"/>
      <c r="R252" s="16"/>
      <c r="S252" s="16"/>
      <c r="T252" s="16"/>
      <c r="U252" s="16"/>
      <c r="V252" s="11"/>
      <c r="AF252" s="19">
        <f>--ISNUMBER(IFERROR(SEARCH($AH$2,BaseDatos[[#This Row],[Material]],1),""))</f>
        <v>1</v>
      </c>
      <c r="AG252" s="8">
        <f>IF(AF252=1,COUNTIF($AF$6:AF252,1),"")</f>
        <v>247</v>
      </c>
      <c r="AH252" s="9" t="str">
        <f>IFERROR(INDEX(BaseDatos[Material],MATCH(ROWS($AG$6:AG252),BaseDatos[Aux2],0)),"")</f>
        <v>Ladrillo de barro_Clay brick</v>
      </c>
    </row>
    <row r="253" spans="1:34" x14ac:dyDescent="0.35">
      <c r="A253" s="2" t="str">
        <f>BaseDatos[[#This Row],[Material]]</f>
        <v>Grava_Gravel</v>
      </c>
      <c r="B253" s="3" t="str">
        <f t="shared" si="15"/>
        <v>EPiC</v>
      </c>
      <c r="C253" s="2" t="str">
        <f t="shared" si="15"/>
        <v>Sand, stone and ceramics</v>
      </c>
      <c r="D253" s="2" t="s">
        <v>47</v>
      </c>
      <c r="E253" s="2" t="s">
        <v>620</v>
      </c>
      <c r="F253" s="2" t="s">
        <v>8</v>
      </c>
      <c r="G253" s="6">
        <v>0.49</v>
      </c>
      <c r="H253" s="6">
        <v>1.9</v>
      </c>
      <c r="I253" s="6">
        <v>3.5999999999999997E-2</v>
      </c>
      <c r="J253" s="2" t="s">
        <v>271</v>
      </c>
      <c r="K253" s="16" t="s">
        <v>421</v>
      </c>
      <c r="L253" s="16" t="s">
        <v>422</v>
      </c>
      <c r="M253" s="16"/>
      <c r="N253" s="16"/>
      <c r="O253" s="16"/>
      <c r="P253" s="16"/>
      <c r="Q253" s="16"/>
      <c r="R253" s="16"/>
      <c r="S253" s="16"/>
      <c r="T253" s="16"/>
      <c r="U253" s="16"/>
      <c r="V253" s="11"/>
      <c r="AF253" s="19">
        <f>--ISNUMBER(IFERROR(SEARCH($AH$2,BaseDatos[[#This Row],[Material]],1),""))</f>
        <v>1</v>
      </c>
      <c r="AG253" s="8">
        <f>IF(AF253=1,COUNTIF($AF$6:AF253,1),"")</f>
        <v>248</v>
      </c>
      <c r="AH253" s="9" t="str">
        <f>IFERROR(INDEX(BaseDatos[Material],MATCH(ROWS($AG$6:AG253),BaseDatos[Aux2],0)),"")</f>
        <v>Grava_Gravel</v>
      </c>
    </row>
    <row r="254" spans="1:34" x14ac:dyDescent="0.35">
      <c r="A254" s="2" t="str">
        <f>BaseDatos[[#This Row],[Material]]</f>
        <v>Agregados reciclados_Recycled aggregate</v>
      </c>
      <c r="B254" s="3" t="str">
        <f t="shared" si="15"/>
        <v>EPiC</v>
      </c>
      <c r="C254" s="2" t="str">
        <f t="shared" si="15"/>
        <v>Sand, stone and ceramics</v>
      </c>
      <c r="D254" s="2" t="str">
        <f t="shared" si="15"/>
        <v>Other</v>
      </c>
      <c r="E254" s="2" t="s">
        <v>621</v>
      </c>
      <c r="F254" s="2" t="s">
        <v>8</v>
      </c>
      <c r="G254" s="6">
        <v>0.11</v>
      </c>
      <c r="H254" s="6">
        <v>0.1</v>
      </c>
      <c r="I254" s="6">
        <v>8.0000000000000002E-3</v>
      </c>
      <c r="J254" s="2" t="s">
        <v>272</v>
      </c>
      <c r="K254" s="16" t="s">
        <v>421</v>
      </c>
      <c r="L254" s="16" t="s">
        <v>422</v>
      </c>
      <c r="M254" s="16"/>
      <c r="N254" s="16"/>
      <c r="O254" s="16"/>
      <c r="P254" s="16"/>
      <c r="Q254" s="16"/>
      <c r="R254" s="16"/>
      <c r="S254" s="16"/>
      <c r="T254" s="16"/>
      <c r="U254" s="16"/>
      <c r="V254" s="11"/>
      <c r="AF254" s="19">
        <f>--ISNUMBER(IFERROR(SEARCH($AH$2,BaseDatos[[#This Row],[Material]],1),""))</f>
        <v>1</v>
      </c>
      <c r="AG254" s="8">
        <f>IF(AF254=1,COUNTIF($AF$6:AF254,1),"")</f>
        <v>249</v>
      </c>
      <c r="AH254" s="9" t="str">
        <f>IFERROR(INDEX(BaseDatos[Material],MATCH(ROWS($AG$6:AG254),BaseDatos[Aux2],0)),"")</f>
        <v>Agregados reciclados_Recycled aggregate</v>
      </c>
    </row>
    <row r="255" spans="1:34" x14ac:dyDescent="0.35">
      <c r="A255" s="2" t="str">
        <f>BaseDatos[[#This Row],[Material]]</f>
        <v>Arena_Sand</v>
      </c>
      <c r="B255" s="3" t="str">
        <f t="shared" si="15"/>
        <v>EPiC</v>
      </c>
      <c r="C255" s="2" t="str">
        <f t="shared" si="15"/>
        <v>Sand, stone and ceramics</v>
      </c>
      <c r="D255" s="2" t="str">
        <f t="shared" si="15"/>
        <v>Other</v>
      </c>
      <c r="E255" s="2" t="s">
        <v>622</v>
      </c>
      <c r="F255" s="2" t="s">
        <v>8</v>
      </c>
      <c r="G255" s="6">
        <v>0.34</v>
      </c>
      <c r="H255" s="6">
        <v>1.8</v>
      </c>
      <c r="I255" s="6">
        <v>2.4E-2</v>
      </c>
      <c r="J255" s="2" t="s">
        <v>273</v>
      </c>
      <c r="K255" s="16" t="s">
        <v>421</v>
      </c>
      <c r="L255" s="16" t="s">
        <v>422</v>
      </c>
      <c r="M255" s="16"/>
      <c r="N255" s="16"/>
      <c r="O255" s="16"/>
      <c r="P255" s="16"/>
      <c r="Q255" s="16"/>
      <c r="R255" s="16"/>
      <c r="S255" s="16"/>
      <c r="T255" s="16"/>
      <c r="U255" s="16"/>
      <c r="V255" s="11"/>
      <c r="AF255" s="19">
        <f>--ISNUMBER(IFERROR(SEARCH($AH$2,BaseDatos[[#This Row],[Material]],1),""))</f>
        <v>1</v>
      </c>
      <c r="AG255" s="8">
        <f>IF(AF255=1,COUNTIF($AF$6:AF255,1),"")</f>
        <v>250</v>
      </c>
      <c r="AH255" s="9" t="str">
        <f>IFERROR(INDEX(BaseDatos[Material],MATCH(ROWS($AG$6:AG255),BaseDatos[Aux2],0)),"")</f>
        <v>Arena_Sand</v>
      </c>
    </row>
    <row r="256" spans="1:34" x14ac:dyDescent="0.35">
      <c r="A256" s="2" t="str">
        <f>BaseDatos[[#This Row],[Material]]</f>
        <v>Cerámica sanitaria_Sanitary ceramic</v>
      </c>
      <c r="B256" s="3" t="str">
        <f t="shared" si="15"/>
        <v>EPiC</v>
      </c>
      <c r="C256" s="2" t="str">
        <f t="shared" si="15"/>
        <v>Sand, stone and ceramics</v>
      </c>
      <c r="D256" s="2" t="str">
        <f t="shared" si="15"/>
        <v>Other</v>
      </c>
      <c r="E256" s="2" t="s">
        <v>623</v>
      </c>
      <c r="F256" s="2" t="s">
        <v>8</v>
      </c>
      <c r="G256" s="6">
        <v>98</v>
      </c>
      <c r="H256" s="6">
        <v>89.8</v>
      </c>
      <c r="I256" s="6">
        <v>6.4</v>
      </c>
      <c r="J256" s="2" t="s">
        <v>274</v>
      </c>
      <c r="K256" s="16" t="s">
        <v>421</v>
      </c>
      <c r="L256" s="16" t="s">
        <v>422</v>
      </c>
      <c r="M256" s="16"/>
      <c r="N256" s="16"/>
      <c r="O256" s="16"/>
      <c r="P256" s="16"/>
      <c r="Q256" s="16"/>
      <c r="R256" s="16"/>
      <c r="S256" s="16"/>
      <c r="T256" s="16"/>
      <c r="U256" s="16"/>
      <c r="V256" s="11"/>
      <c r="AF256" s="19">
        <f>--ISNUMBER(IFERROR(SEARCH($AH$2,BaseDatos[[#This Row],[Material]],1),""))</f>
        <v>1</v>
      </c>
      <c r="AG256" s="8">
        <f>IF(AF256=1,COUNTIF($AF$6:AF256,1),"")</f>
        <v>251</v>
      </c>
      <c r="AH256" s="9" t="str">
        <f>IFERROR(INDEX(BaseDatos[Material],MATCH(ROWS($AG$6:AG256),BaseDatos[Aux2],0)),"")</f>
        <v>Cerámica sanitaria_Sanitary ceramic</v>
      </c>
    </row>
    <row r="257" spans="1:34" x14ac:dyDescent="0.35">
      <c r="A257" s="2" t="str">
        <f>BaseDatos[[#This Row],[Material]]</f>
        <v>Piedra sillar_Dimension stone</v>
      </c>
      <c r="B257" s="3" t="str">
        <f t="shared" si="15"/>
        <v>EPiC</v>
      </c>
      <c r="C257" s="2" t="str">
        <f t="shared" si="15"/>
        <v>Sand, stone and ceramics</v>
      </c>
      <c r="D257" s="2" t="s">
        <v>64</v>
      </c>
      <c r="E257" s="2" t="s">
        <v>624</v>
      </c>
      <c r="F257" s="2" t="s">
        <v>8</v>
      </c>
      <c r="G257" s="6">
        <v>16.3</v>
      </c>
      <c r="H257" s="6">
        <v>16.5</v>
      </c>
      <c r="I257" s="6">
        <v>1.3</v>
      </c>
      <c r="J257" s="2" t="s">
        <v>275</v>
      </c>
      <c r="K257" s="16" t="s">
        <v>421</v>
      </c>
      <c r="L257" s="16" t="s">
        <v>422</v>
      </c>
      <c r="M257" s="16"/>
      <c r="N257" s="16"/>
      <c r="O257" s="16"/>
      <c r="P257" s="16"/>
      <c r="Q257" s="16"/>
      <c r="R257" s="16"/>
      <c r="S257" s="16"/>
      <c r="T257" s="16"/>
      <c r="U257" s="16"/>
      <c r="V257" s="11"/>
      <c r="AF257" s="19">
        <f>--ISNUMBER(IFERROR(SEARCH($AH$2,BaseDatos[[#This Row],[Material]],1),""))</f>
        <v>1</v>
      </c>
      <c r="AG257" s="8">
        <f>IF(AF257=1,COUNTIF($AF$6:AF257,1),"")</f>
        <v>252</v>
      </c>
      <c r="AH257" s="9" t="str">
        <f>IFERROR(INDEX(BaseDatos[Material],MATCH(ROWS($AG$6:AG257),BaseDatos[Aux2],0)),"")</f>
        <v>Piedra sillar_Dimension stone</v>
      </c>
    </row>
    <row r="258" spans="1:34" x14ac:dyDescent="0.35">
      <c r="A258" s="2" t="str">
        <f>BaseDatos[[#This Row],[Material]]</f>
        <v>Baldosa cerámica_Ceramic tile</v>
      </c>
      <c r="B258" s="3" t="str">
        <f t="shared" si="15"/>
        <v>EPiC</v>
      </c>
      <c r="C258" s="2" t="str">
        <f t="shared" si="15"/>
        <v>Sand, stone and ceramics</v>
      </c>
      <c r="D258" s="2" t="s">
        <v>42</v>
      </c>
      <c r="E258" s="2" t="s">
        <v>625</v>
      </c>
      <c r="F258" s="2" t="s">
        <v>8</v>
      </c>
      <c r="G258" s="6">
        <v>18.899999999999999</v>
      </c>
      <c r="H258" s="6">
        <v>15.2</v>
      </c>
      <c r="I258" s="6">
        <v>1.3</v>
      </c>
      <c r="J258" s="2" t="s">
        <v>276</v>
      </c>
      <c r="K258" s="16" t="s">
        <v>421</v>
      </c>
      <c r="L258" s="16" t="s">
        <v>422</v>
      </c>
      <c r="M258" s="16"/>
      <c r="N258" s="16"/>
      <c r="O258" s="16"/>
      <c r="P258" s="16"/>
      <c r="Q258" s="16"/>
      <c r="R258" s="16"/>
      <c r="S258" s="16"/>
      <c r="T258" s="16"/>
      <c r="U258" s="16"/>
      <c r="V258" s="11"/>
      <c r="AF258" s="19">
        <f>--ISNUMBER(IFERROR(SEARCH($AH$2,BaseDatos[[#This Row],[Material]],1),""))</f>
        <v>1</v>
      </c>
      <c r="AG258" s="8">
        <f>IF(AF258=1,COUNTIF($AF$6:AF258,1),"")</f>
        <v>253</v>
      </c>
      <c r="AH258" s="9" t="str">
        <f>IFERROR(INDEX(BaseDatos[Material],MATCH(ROWS($AG$6:AG258),BaseDatos[Aux2],0)),"")</f>
        <v>Baldosa cerámica_Ceramic tile</v>
      </c>
    </row>
    <row r="259" spans="1:34" x14ac:dyDescent="0.35">
      <c r="A259" s="2" t="str">
        <f>BaseDatos[[#This Row],[Material]]</f>
        <v>Teja de barro_Clay roof tile</v>
      </c>
      <c r="B259" s="3" t="str">
        <f t="shared" si="15"/>
        <v>EPiC</v>
      </c>
      <c r="C259" s="2" t="str">
        <f t="shared" si="15"/>
        <v>Sand, stone and ceramics</v>
      </c>
      <c r="D259" s="2" t="str">
        <f>D258</f>
        <v>Tiles</v>
      </c>
      <c r="E259" s="2" t="s">
        <v>626</v>
      </c>
      <c r="F259" s="2" t="s">
        <v>8</v>
      </c>
      <c r="G259" s="6">
        <v>7.5</v>
      </c>
      <c r="H259" s="6">
        <v>4.7</v>
      </c>
      <c r="I259" s="6">
        <v>0.61</v>
      </c>
      <c r="J259" s="2" t="s">
        <v>277</v>
      </c>
      <c r="K259" s="16" t="s">
        <v>421</v>
      </c>
      <c r="L259" s="16" t="s">
        <v>422</v>
      </c>
      <c r="M259" s="16"/>
      <c r="N259" s="16"/>
      <c r="O259" s="16"/>
      <c r="P259" s="16"/>
      <c r="Q259" s="16"/>
      <c r="R259" s="16"/>
      <c r="S259" s="16"/>
      <c r="T259" s="16"/>
      <c r="U259" s="16"/>
      <c r="V259" s="11"/>
      <c r="AF259" s="19">
        <f>--ISNUMBER(IFERROR(SEARCH($AH$2,BaseDatos[[#This Row],[Material]],1),""))</f>
        <v>1</v>
      </c>
      <c r="AG259" s="8">
        <f>IF(AF259=1,COUNTIF($AF$6:AF259,1),"")</f>
        <v>254</v>
      </c>
      <c r="AH259" s="9" t="str">
        <f>IFERROR(INDEX(BaseDatos[Material],MATCH(ROWS($AG$6:AG259),BaseDatos[Aux2],0)),"")</f>
        <v>Teja de barro_Clay roof tile</v>
      </c>
    </row>
    <row r="260" spans="1:34" x14ac:dyDescent="0.35">
      <c r="A260" s="2" t="str">
        <f>BaseDatos[[#This Row],[Material]]</f>
        <v>Bloque de corcho_Cork slab</v>
      </c>
      <c r="B260" s="3" t="str">
        <f t="shared" si="15"/>
        <v>EPiC</v>
      </c>
      <c r="C260" s="2" t="s">
        <v>18</v>
      </c>
      <c r="D260" s="2" t="s">
        <v>65</v>
      </c>
      <c r="E260" s="2" t="s">
        <v>627</v>
      </c>
      <c r="F260" s="2" t="s">
        <v>8</v>
      </c>
      <c r="G260" s="6">
        <v>179</v>
      </c>
      <c r="H260" s="6">
        <v>199</v>
      </c>
      <c r="I260" s="6">
        <v>9.5</v>
      </c>
      <c r="J260" s="2" t="s">
        <v>278</v>
      </c>
      <c r="K260" s="16" t="s">
        <v>421</v>
      </c>
      <c r="L260" s="16" t="s">
        <v>422</v>
      </c>
      <c r="M260" s="16"/>
      <c r="N260" s="16"/>
      <c r="O260" s="16"/>
      <c r="P260" s="16"/>
      <c r="Q260" s="16"/>
      <c r="R260" s="16"/>
      <c r="S260" s="16"/>
      <c r="T260" s="16"/>
      <c r="U260" s="16"/>
      <c r="V260" s="11"/>
      <c r="AF260" s="19">
        <f>--ISNUMBER(IFERROR(SEARCH($AH$2,BaseDatos[[#This Row],[Material]],1),""))</f>
        <v>1</v>
      </c>
      <c r="AG260" s="8">
        <f>IF(AF260=1,COUNTIF($AF$6:AF260,1),"")</f>
        <v>255</v>
      </c>
      <c r="AH260" s="9" t="str">
        <f>IFERROR(INDEX(BaseDatos[Material],MATCH(ROWS($AG$6:AG260),BaseDatos[Aux2],0)),"")</f>
        <v>Bloque de corcho_Cork slab</v>
      </c>
    </row>
    <row r="261" spans="1:34" x14ac:dyDescent="0.35">
      <c r="A261" s="2" t="str">
        <f>BaseDatos[[#This Row],[Material]]</f>
        <v>Bloque de corcho_Cork slab - 6 mm</v>
      </c>
      <c r="B261" s="3" t="str">
        <f t="shared" si="15"/>
        <v>EPiC</v>
      </c>
      <c r="C261" s="2" t="str">
        <f t="shared" si="15"/>
        <v>Timber products</v>
      </c>
      <c r="D261" s="2" t="str">
        <f t="shared" si="15"/>
        <v>Cork</v>
      </c>
      <c r="E261" s="2" t="s">
        <v>628</v>
      </c>
      <c r="F261" s="2" t="s">
        <v>10</v>
      </c>
      <c r="G261" s="6">
        <v>129</v>
      </c>
      <c r="H261" s="6">
        <v>143</v>
      </c>
      <c r="I261" s="6">
        <v>6.8</v>
      </c>
      <c r="J261" s="2" t="s">
        <v>278</v>
      </c>
      <c r="K261" s="16" t="s">
        <v>421</v>
      </c>
      <c r="L261" s="16" t="s">
        <v>422</v>
      </c>
      <c r="M261" s="16"/>
      <c r="N261" s="16"/>
      <c r="O261" s="16"/>
      <c r="P261" s="16"/>
      <c r="Q261" s="16"/>
      <c r="R261" s="16"/>
      <c r="S261" s="16"/>
      <c r="T261" s="16"/>
      <c r="U261" s="16"/>
      <c r="V261" s="11"/>
      <c r="AF261" s="19">
        <f>--ISNUMBER(IFERROR(SEARCH($AH$2,BaseDatos[[#This Row],[Material]],1),""))</f>
        <v>1</v>
      </c>
      <c r="AG261" s="8">
        <f>IF(AF261=1,COUNTIF($AF$6:AF261,1),"")</f>
        <v>256</v>
      </c>
      <c r="AH261" s="9" t="str">
        <f>IFERROR(INDEX(BaseDatos[Material],MATCH(ROWS($AG$6:AG261),BaseDatos[Aux2],0)),"")</f>
        <v>Bloque de corcho_Cork slab - 6 mm</v>
      </c>
    </row>
    <row r="262" spans="1:34" x14ac:dyDescent="0.35">
      <c r="A262" s="2" t="str">
        <f>BaseDatos[[#This Row],[Material]]</f>
        <v>Bloque de corcho_Cork slab - 10 mm</v>
      </c>
      <c r="B262" s="3" t="str">
        <f t="shared" si="15"/>
        <v>EPiC</v>
      </c>
      <c r="C262" s="2" t="str">
        <f t="shared" si="15"/>
        <v>Timber products</v>
      </c>
      <c r="D262" s="2" t="str">
        <f t="shared" si="15"/>
        <v>Cork</v>
      </c>
      <c r="E262" s="2" t="s">
        <v>629</v>
      </c>
      <c r="F262" s="2" t="s">
        <v>10</v>
      </c>
      <c r="G262" s="6">
        <v>215</v>
      </c>
      <c r="H262" s="6">
        <v>238</v>
      </c>
      <c r="I262" s="6">
        <v>11.4</v>
      </c>
      <c r="J262" s="2" t="s">
        <v>278</v>
      </c>
      <c r="K262" s="16" t="s">
        <v>421</v>
      </c>
      <c r="L262" s="16" t="s">
        <v>422</v>
      </c>
      <c r="M262" s="16"/>
      <c r="N262" s="16"/>
      <c r="O262" s="16"/>
      <c r="P262" s="16"/>
      <c r="Q262" s="16"/>
      <c r="R262" s="16"/>
      <c r="S262" s="16"/>
      <c r="T262" s="16"/>
      <c r="U262" s="16"/>
      <c r="V262" s="11"/>
      <c r="AF262" s="19">
        <f>--ISNUMBER(IFERROR(SEARCH($AH$2,BaseDatos[[#This Row],[Material]],1),""))</f>
        <v>1</v>
      </c>
      <c r="AG262" s="8">
        <f>IF(AF262=1,COUNTIF($AF$6:AF262,1),"")</f>
        <v>257</v>
      </c>
      <c r="AH262" s="9" t="str">
        <f>IFERROR(INDEX(BaseDatos[Material],MATCH(ROWS($AG$6:AG262),BaseDatos[Aux2],0)),"")</f>
        <v>Bloque de corcho_Cork slab - 10 mm</v>
      </c>
    </row>
    <row r="263" spans="1:34" x14ac:dyDescent="0.35">
      <c r="A263" s="2" t="str">
        <f>BaseDatos[[#This Row],[Material]]</f>
        <v>Bloque de corcho_Cork slab - 12 mm</v>
      </c>
      <c r="B263" s="3" t="str">
        <f t="shared" ref="B263:D278" si="16">B262</f>
        <v>EPiC</v>
      </c>
      <c r="C263" s="2" t="str">
        <f t="shared" si="16"/>
        <v>Timber products</v>
      </c>
      <c r="D263" s="2" t="str">
        <f t="shared" si="16"/>
        <v>Cork</v>
      </c>
      <c r="E263" s="2" t="s">
        <v>630</v>
      </c>
      <c r="F263" s="2" t="s">
        <v>10</v>
      </c>
      <c r="G263" s="6">
        <v>258</v>
      </c>
      <c r="H263" s="6">
        <v>286</v>
      </c>
      <c r="I263" s="6">
        <v>13.6</v>
      </c>
      <c r="J263" s="2" t="s">
        <v>278</v>
      </c>
      <c r="K263" s="16" t="s">
        <v>421</v>
      </c>
      <c r="L263" s="16" t="s">
        <v>422</v>
      </c>
      <c r="M263" s="16"/>
      <c r="N263" s="16"/>
      <c r="O263" s="16"/>
      <c r="P263" s="16"/>
      <c r="Q263" s="16"/>
      <c r="R263" s="16"/>
      <c r="S263" s="16"/>
      <c r="T263" s="16"/>
      <c r="U263" s="16"/>
      <c r="V263" s="11"/>
      <c r="AF263" s="19">
        <f>--ISNUMBER(IFERROR(SEARCH($AH$2,BaseDatos[[#This Row],[Material]],1),""))</f>
        <v>1</v>
      </c>
      <c r="AG263" s="8">
        <f>IF(AF263=1,COUNTIF($AF$6:AF263,1),"")</f>
        <v>258</v>
      </c>
      <c r="AH263" s="9" t="str">
        <f>IFERROR(INDEX(BaseDatos[Material],MATCH(ROWS($AG$6:AG263),BaseDatos[Aux2],0)),"")</f>
        <v>Bloque de corcho_Cork slab - 12 mm</v>
      </c>
    </row>
    <row r="264" spans="1:34" x14ac:dyDescent="0.35">
      <c r="A264" s="2" t="str">
        <f>BaseDatos[[#This Row],[Material]]</f>
        <v>Bloque de corcho_Cork slab - 20 mm</v>
      </c>
      <c r="B264" s="3" t="str">
        <f t="shared" si="16"/>
        <v>EPiC</v>
      </c>
      <c r="C264" s="2" t="str">
        <f t="shared" si="16"/>
        <v>Timber products</v>
      </c>
      <c r="D264" s="2" t="str">
        <f t="shared" si="16"/>
        <v>Cork</v>
      </c>
      <c r="E264" s="2" t="s">
        <v>631</v>
      </c>
      <c r="F264" s="2" t="s">
        <v>10</v>
      </c>
      <c r="G264" s="6">
        <v>430</v>
      </c>
      <c r="H264" s="6">
        <v>477</v>
      </c>
      <c r="I264" s="6">
        <v>22.7</v>
      </c>
      <c r="J264" s="2" t="s">
        <v>278</v>
      </c>
      <c r="K264" s="16" t="s">
        <v>421</v>
      </c>
      <c r="L264" s="16" t="s">
        <v>422</v>
      </c>
      <c r="M264" s="16"/>
      <c r="N264" s="16"/>
      <c r="O264" s="16"/>
      <c r="P264" s="16"/>
      <c r="Q264" s="16"/>
      <c r="R264" s="16"/>
      <c r="S264" s="16"/>
      <c r="T264" s="16"/>
      <c r="U264" s="16"/>
      <c r="V264" s="11"/>
      <c r="AF264" s="19">
        <f>--ISNUMBER(IFERROR(SEARCH($AH$2,BaseDatos[[#This Row],[Material]],1),""))</f>
        <v>1</v>
      </c>
      <c r="AG264" s="8">
        <f>IF(AF264=1,COUNTIF($AF$6:AF264,1),"")</f>
        <v>259</v>
      </c>
      <c r="AH264" s="9" t="str">
        <f>IFERROR(INDEX(BaseDatos[Material],MATCH(ROWS($AG$6:AG264),BaseDatos[Aux2],0)),"")</f>
        <v>Bloque de corcho_Cork slab - 20 mm</v>
      </c>
    </row>
    <row r="265" spans="1:34" x14ac:dyDescent="0.35">
      <c r="A265" s="2" t="str">
        <f>BaseDatos[[#This Row],[Material]]</f>
        <v>Bloque de corcho_Cork slab - 50 mm</v>
      </c>
      <c r="B265" s="3" t="str">
        <f t="shared" si="16"/>
        <v>EPiC</v>
      </c>
      <c r="C265" s="2" t="str">
        <f t="shared" si="16"/>
        <v>Timber products</v>
      </c>
      <c r="D265" s="2" t="str">
        <f t="shared" si="16"/>
        <v>Cork</v>
      </c>
      <c r="E265" s="2" t="s">
        <v>632</v>
      </c>
      <c r="F265" s="2" t="s">
        <v>10</v>
      </c>
      <c r="G265" s="6" t="s">
        <v>279</v>
      </c>
      <c r="H265" s="6" t="s">
        <v>280</v>
      </c>
      <c r="I265" s="6">
        <v>56.8</v>
      </c>
      <c r="J265" s="2" t="s">
        <v>278</v>
      </c>
      <c r="K265" s="16" t="s">
        <v>421</v>
      </c>
      <c r="L265" s="16" t="s">
        <v>422</v>
      </c>
      <c r="M265" s="16"/>
      <c r="N265" s="16"/>
      <c r="O265" s="16"/>
      <c r="P265" s="16"/>
      <c r="Q265" s="16"/>
      <c r="R265" s="16"/>
      <c r="S265" s="16"/>
      <c r="T265" s="16"/>
      <c r="U265" s="16"/>
      <c r="V265" s="11"/>
      <c r="AF265" s="19">
        <f>--ISNUMBER(IFERROR(SEARCH($AH$2,BaseDatos[[#This Row],[Material]],1),""))</f>
        <v>1</v>
      </c>
      <c r="AG265" s="8">
        <f>IF(AF265=1,COUNTIF($AF$6:AF265,1),"")</f>
        <v>260</v>
      </c>
      <c r="AH265" s="9" t="str">
        <f>IFERROR(INDEX(BaseDatos[Material],MATCH(ROWS($AG$6:AG265),BaseDatos[Aux2],0)),"")</f>
        <v>Bloque de corcho_Cork slab - 50 mm</v>
      </c>
    </row>
    <row r="266" spans="1:34" x14ac:dyDescent="0.35">
      <c r="A266" s="2" t="str">
        <f>BaseDatos[[#This Row],[Material]]</f>
        <v>Madera dura_Hardwood</v>
      </c>
      <c r="B266" s="3" t="str">
        <f t="shared" si="16"/>
        <v>EPiC</v>
      </c>
      <c r="C266" s="2" t="str">
        <f t="shared" si="16"/>
        <v>Timber products</v>
      </c>
      <c r="D266" s="2" t="s">
        <v>5</v>
      </c>
      <c r="E266" s="2" t="s">
        <v>633</v>
      </c>
      <c r="F266" s="2" t="s">
        <v>9</v>
      </c>
      <c r="G266" s="6" t="s">
        <v>281</v>
      </c>
      <c r="H266" s="6" t="s">
        <v>282</v>
      </c>
      <c r="I266" s="6">
        <v>944</v>
      </c>
      <c r="J266" s="2" t="s">
        <v>283</v>
      </c>
      <c r="K266" s="16" t="s">
        <v>421</v>
      </c>
      <c r="L266" s="16" t="s">
        <v>422</v>
      </c>
      <c r="M266" s="16"/>
      <c r="N266" s="16"/>
      <c r="O266" s="16"/>
      <c r="P266" s="16"/>
      <c r="Q266" s="16"/>
      <c r="R266" s="16"/>
      <c r="S266" s="16"/>
      <c r="T266" s="16"/>
      <c r="U266" s="16"/>
      <c r="V266" s="11"/>
      <c r="AF266" s="19">
        <f>--ISNUMBER(IFERROR(SEARCH($AH$2,BaseDatos[[#This Row],[Material]],1),""))</f>
        <v>1</v>
      </c>
      <c r="AG266" s="8">
        <f>IF(AF266=1,COUNTIF($AF$6:AF266,1),"")</f>
        <v>261</v>
      </c>
      <c r="AH266" s="9" t="str">
        <f>IFERROR(INDEX(BaseDatos[Material],MATCH(ROWS($AG$6:AG266),BaseDatos[Aux2],0)),"")</f>
        <v>Madera dura_Hardwood</v>
      </c>
    </row>
    <row r="267" spans="1:34" x14ac:dyDescent="0.35">
      <c r="A267" s="2" t="str">
        <f>BaseDatos[[#This Row],[Material]]</f>
        <v>Madera dura_Hardwood kiln-dried - dressed</v>
      </c>
      <c r="B267" s="3" t="str">
        <f t="shared" si="16"/>
        <v>EPiC</v>
      </c>
      <c r="C267" s="2" t="str">
        <f t="shared" si="16"/>
        <v>Timber products</v>
      </c>
      <c r="D267" s="2" t="str">
        <f t="shared" si="16"/>
        <v>Hardwood</v>
      </c>
      <c r="E267" s="2" t="s">
        <v>634</v>
      </c>
      <c r="F267" s="2" t="s">
        <v>9</v>
      </c>
      <c r="G267" s="6" t="s">
        <v>284</v>
      </c>
      <c r="H267" s="6" t="s">
        <v>285</v>
      </c>
      <c r="I267" s="6" t="s">
        <v>286</v>
      </c>
      <c r="J267" s="2" t="s">
        <v>283</v>
      </c>
      <c r="K267" s="16" t="s">
        <v>421</v>
      </c>
      <c r="L267" s="16" t="s">
        <v>422</v>
      </c>
      <c r="M267" s="16"/>
      <c r="N267" s="16"/>
      <c r="O267" s="16"/>
      <c r="P267" s="16"/>
      <c r="Q267" s="16"/>
      <c r="R267" s="16"/>
      <c r="S267" s="16"/>
      <c r="T267" s="16"/>
      <c r="U267" s="16"/>
      <c r="V267" s="11"/>
      <c r="AF267" s="19">
        <f>--ISNUMBER(IFERROR(SEARCH($AH$2,BaseDatos[[#This Row],[Material]],1),""))</f>
        <v>1</v>
      </c>
      <c r="AG267" s="8">
        <f>IF(AF267=1,COUNTIF($AF$6:AF267,1),"")</f>
        <v>262</v>
      </c>
      <c r="AH267" s="9" t="str">
        <f>IFERROR(INDEX(BaseDatos[Material],MATCH(ROWS($AG$6:AG267),BaseDatos[Aux2],0)),"")</f>
        <v>Madera dura_Hardwood kiln-dried - dressed</v>
      </c>
    </row>
    <row r="268" spans="1:34" x14ac:dyDescent="0.35">
      <c r="A268" s="2" t="str">
        <f>BaseDatos[[#This Row],[Material]]</f>
        <v>Madera dura_Hardwood kiln-dried - structural</v>
      </c>
      <c r="B268" s="3" t="str">
        <f t="shared" si="16"/>
        <v>EPiC</v>
      </c>
      <c r="C268" s="2" t="str">
        <f t="shared" si="16"/>
        <v>Timber products</v>
      </c>
      <c r="D268" s="2" t="str">
        <f t="shared" si="16"/>
        <v>Hardwood</v>
      </c>
      <c r="E268" s="2" t="s">
        <v>635</v>
      </c>
      <c r="F268" s="2" t="s">
        <v>9</v>
      </c>
      <c r="G268" s="6" t="s">
        <v>287</v>
      </c>
      <c r="H268" s="6" t="s">
        <v>288</v>
      </c>
      <c r="I268" s="6" t="s">
        <v>289</v>
      </c>
      <c r="J268" s="2" t="s">
        <v>283</v>
      </c>
      <c r="K268" s="16" t="s">
        <v>421</v>
      </c>
      <c r="L268" s="16" t="s">
        <v>422</v>
      </c>
      <c r="M268" s="16"/>
      <c r="N268" s="16"/>
      <c r="O268" s="16"/>
      <c r="P268" s="16"/>
      <c r="Q268" s="16"/>
      <c r="R268" s="16"/>
      <c r="S268" s="16"/>
      <c r="T268" s="16"/>
      <c r="U268" s="16"/>
      <c r="V268" s="11"/>
      <c r="AF268" s="19">
        <f>--ISNUMBER(IFERROR(SEARCH($AH$2,BaseDatos[[#This Row],[Material]],1),""))</f>
        <v>1</v>
      </c>
      <c r="AG268" s="8">
        <f>IF(AF268=1,COUNTIF($AF$6:AF268,1),"")</f>
        <v>263</v>
      </c>
      <c r="AH268" s="9" t="str">
        <f>IFERROR(INDEX(BaseDatos[Material],MATCH(ROWS($AG$6:AG268),BaseDatos[Aux2],0)),"")</f>
        <v>Madera dura_Hardwood kiln-dried - structural</v>
      </c>
    </row>
    <row r="269" spans="1:34" x14ac:dyDescent="0.35">
      <c r="A269" s="2" t="str">
        <f>BaseDatos[[#This Row],[Material]]</f>
        <v>Madera laminada cruzada_CLT - 60 mm</v>
      </c>
      <c r="B269" s="3" t="str">
        <f t="shared" si="16"/>
        <v>EPiC</v>
      </c>
      <c r="C269" s="2" t="str">
        <f t="shared" si="16"/>
        <v>Timber products</v>
      </c>
      <c r="D269" s="2" t="s">
        <v>66</v>
      </c>
      <c r="E269" s="2" t="s">
        <v>636</v>
      </c>
      <c r="F269" s="2" t="s">
        <v>9</v>
      </c>
      <c r="G269" s="6">
        <v>576</v>
      </c>
      <c r="H269" s="6">
        <v>516</v>
      </c>
      <c r="I269" s="6">
        <v>38.700000000000003</v>
      </c>
      <c r="J269" s="2" t="s">
        <v>290</v>
      </c>
      <c r="K269" s="16" t="s">
        <v>421</v>
      </c>
      <c r="L269" s="16" t="s">
        <v>422</v>
      </c>
      <c r="M269" s="16"/>
      <c r="N269" s="16"/>
      <c r="O269" s="16"/>
      <c r="P269" s="16"/>
      <c r="Q269" s="16"/>
      <c r="R269" s="16"/>
      <c r="S269" s="16"/>
      <c r="T269" s="16"/>
      <c r="U269" s="16"/>
      <c r="V269" s="11"/>
      <c r="AF269" s="19">
        <f>--ISNUMBER(IFERROR(SEARCH($AH$2,BaseDatos[[#This Row],[Material]],1),""))</f>
        <v>1</v>
      </c>
      <c r="AG269" s="8">
        <f>IF(AF269=1,COUNTIF($AF$6:AF269,1),"")</f>
        <v>264</v>
      </c>
      <c r="AH269" s="9" t="str">
        <f>IFERROR(INDEX(BaseDatos[Material],MATCH(ROWS($AG$6:AG269),BaseDatos[Aux2],0)),"")</f>
        <v>Madera laminada cruzada_CLT - 60 mm</v>
      </c>
    </row>
    <row r="270" spans="1:34" x14ac:dyDescent="0.35">
      <c r="A270" s="2" t="str">
        <f>BaseDatos[[#This Row],[Material]]</f>
        <v>Madera laminada cruzada_CLT - 105 mm</v>
      </c>
      <c r="B270" s="3" t="str">
        <f t="shared" si="16"/>
        <v>EPiC</v>
      </c>
      <c r="C270" s="2" t="str">
        <f t="shared" si="16"/>
        <v>Timber products</v>
      </c>
      <c r="D270" s="2" t="str">
        <f>D269</f>
        <v>Manufactured timber product</v>
      </c>
      <c r="E270" s="2" t="s">
        <v>637</v>
      </c>
      <c r="F270" s="2" t="s">
        <v>9</v>
      </c>
      <c r="G270" s="6" t="s">
        <v>291</v>
      </c>
      <c r="H270" s="6">
        <v>904</v>
      </c>
      <c r="I270" s="6">
        <v>67.7</v>
      </c>
      <c r="J270" s="2" t="s">
        <v>290</v>
      </c>
      <c r="K270" s="16" t="s">
        <v>421</v>
      </c>
      <c r="L270" s="16" t="s">
        <v>422</v>
      </c>
      <c r="M270" s="16"/>
      <c r="N270" s="16"/>
      <c r="O270" s="16"/>
      <c r="P270" s="16"/>
      <c r="Q270" s="16"/>
      <c r="R270" s="16"/>
      <c r="S270" s="16"/>
      <c r="T270" s="16"/>
      <c r="U270" s="16"/>
      <c r="V270" s="11"/>
      <c r="AF270" s="19">
        <f>--ISNUMBER(IFERROR(SEARCH($AH$2,BaseDatos[[#This Row],[Material]],1),""))</f>
        <v>1</v>
      </c>
      <c r="AG270" s="8">
        <f>IF(AF270=1,COUNTIF($AF$6:AF270,1),"")</f>
        <v>265</v>
      </c>
      <c r="AH270" s="9" t="str">
        <f>IFERROR(INDEX(BaseDatos[Material],MATCH(ROWS($AG$6:AG270),BaseDatos[Aux2],0)),"")</f>
        <v>Madera laminada cruzada_CLT - 105 mm</v>
      </c>
    </row>
    <row r="271" spans="1:34" x14ac:dyDescent="0.35">
      <c r="A271" s="2" t="str">
        <f>BaseDatos[[#This Row],[Material]]</f>
        <v>Madera laminada cruzada_CLT - 175 mm</v>
      </c>
      <c r="B271" s="3" t="str">
        <f t="shared" si="16"/>
        <v>EPiC</v>
      </c>
      <c r="C271" s="2" t="str">
        <f t="shared" si="16"/>
        <v>Timber products</v>
      </c>
      <c r="D271" s="2" t="str">
        <f t="shared" si="16"/>
        <v>Manufactured timber product</v>
      </c>
      <c r="E271" s="2" t="s">
        <v>638</v>
      </c>
      <c r="F271" s="2" t="s">
        <v>9</v>
      </c>
      <c r="G271" s="6" t="s">
        <v>292</v>
      </c>
      <c r="H271" s="6" t="s">
        <v>293</v>
      </c>
      <c r="I271" s="6">
        <v>113</v>
      </c>
      <c r="J271" s="2" t="s">
        <v>290</v>
      </c>
      <c r="K271" s="16" t="s">
        <v>421</v>
      </c>
      <c r="L271" s="16" t="s">
        <v>422</v>
      </c>
      <c r="M271" s="16"/>
      <c r="N271" s="16"/>
      <c r="O271" s="16"/>
      <c r="P271" s="16"/>
      <c r="Q271" s="16"/>
      <c r="R271" s="16"/>
      <c r="S271" s="16"/>
      <c r="T271" s="16"/>
      <c r="U271" s="16"/>
      <c r="V271" s="11"/>
      <c r="AF271" s="19">
        <f>--ISNUMBER(IFERROR(SEARCH($AH$2,BaseDatos[[#This Row],[Material]],1),""))</f>
        <v>1</v>
      </c>
      <c r="AG271" s="8">
        <f>IF(AF271=1,COUNTIF($AF$6:AF271,1),"")</f>
        <v>266</v>
      </c>
      <c r="AH271" s="9" t="str">
        <f>IFERROR(INDEX(BaseDatos[Material],MATCH(ROWS($AG$6:AG271),BaseDatos[Aux2],0)),"")</f>
        <v>Madera laminada cruzada_CLT - 175 mm</v>
      </c>
    </row>
    <row r="272" spans="1:34" x14ac:dyDescent="0.35">
      <c r="A272" s="2" t="str">
        <f>BaseDatos[[#This Row],[Material]]</f>
        <v>Madera laminada cruzada_Cross laminated timber (CLT)</v>
      </c>
      <c r="B272" s="3" t="str">
        <f t="shared" si="16"/>
        <v>EPiC</v>
      </c>
      <c r="C272" s="2" t="str">
        <f t="shared" si="16"/>
        <v>Timber products</v>
      </c>
      <c r="D272" s="2" t="str">
        <f t="shared" si="16"/>
        <v>Manufactured timber product</v>
      </c>
      <c r="E272" s="2" t="s">
        <v>639</v>
      </c>
      <c r="F272" s="2" t="s">
        <v>9</v>
      </c>
      <c r="G272" s="6" t="s">
        <v>294</v>
      </c>
      <c r="H272" s="6" t="s">
        <v>295</v>
      </c>
      <c r="I272" s="6">
        <v>645</v>
      </c>
      <c r="J272" s="2" t="s">
        <v>290</v>
      </c>
      <c r="K272" s="16" t="s">
        <v>421</v>
      </c>
      <c r="L272" s="16" t="s">
        <v>422</v>
      </c>
      <c r="M272" s="16"/>
      <c r="N272" s="16"/>
      <c r="O272" s="16"/>
      <c r="P272" s="16"/>
      <c r="Q272" s="16"/>
      <c r="R272" s="16"/>
      <c r="S272" s="16"/>
      <c r="T272" s="16"/>
      <c r="U272" s="16"/>
      <c r="V272" s="11"/>
      <c r="AF272" s="19">
        <f>--ISNUMBER(IFERROR(SEARCH($AH$2,BaseDatos[[#This Row],[Material]],1),""))</f>
        <v>1</v>
      </c>
      <c r="AG272" s="8">
        <f>IF(AF272=1,COUNTIF($AF$6:AF272,1),"")</f>
        <v>267</v>
      </c>
      <c r="AH272" s="9" t="str">
        <f>IFERROR(INDEX(BaseDatos[Material],MATCH(ROWS($AG$6:AG272),BaseDatos[Aux2],0)),"")</f>
        <v>Madera laminada cruzada_Cross laminated timber (CLT)</v>
      </c>
    </row>
    <row r="273" spans="1:34" x14ac:dyDescent="0.35">
      <c r="A273" s="2" t="str">
        <f>BaseDatos[[#This Row],[Material]]</f>
        <v>Madera laminada encolada_Glued laminated timber (glulam)</v>
      </c>
      <c r="B273" s="3" t="str">
        <f t="shared" si="16"/>
        <v>EPiC</v>
      </c>
      <c r="C273" s="2" t="str">
        <f t="shared" si="16"/>
        <v>Timber products</v>
      </c>
      <c r="D273" s="2" t="str">
        <f t="shared" si="16"/>
        <v>Manufactured timber product</v>
      </c>
      <c r="E273" s="2" t="s">
        <v>640</v>
      </c>
      <c r="F273" s="2" t="s">
        <v>9</v>
      </c>
      <c r="G273" s="6" t="s">
        <v>296</v>
      </c>
      <c r="H273" s="6" t="s">
        <v>297</v>
      </c>
      <c r="I273" s="6" t="s">
        <v>298</v>
      </c>
      <c r="J273" s="2" t="s">
        <v>299</v>
      </c>
      <c r="K273" s="16" t="s">
        <v>421</v>
      </c>
      <c r="L273" s="16" t="s">
        <v>422</v>
      </c>
      <c r="M273" s="16"/>
      <c r="N273" s="16"/>
      <c r="O273" s="16"/>
      <c r="P273" s="16"/>
      <c r="Q273" s="16"/>
      <c r="R273" s="16"/>
      <c r="S273" s="16"/>
      <c r="T273" s="16"/>
      <c r="U273" s="16"/>
      <c r="V273" s="11"/>
      <c r="AF273" s="19">
        <f>--ISNUMBER(IFERROR(SEARCH($AH$2,BaseDatos[[#This Row],[Material]],1),""))</f>
        <v>1</v>
      </c>
      <c r="AG273" s="8">
        <f>IF(AF273=1,COUNTIF($AF$6:AF273,1),"")</f>
        <v>268</v>
      </c>
      <c r="AH273" s="9" t="str">
        <f>IFERROR(INDEX(BaseDatos[Material],MATCH(ROWS($AG$6:AG273),BaseDatos[Aux2],0)),"")</f>
        <v>Madera laminada encolada_Glued laminated timber (glulam)</v>
      </c>
    </row>
    <row r="274" spans="1:34" x14ac:dyDescent="0.35">
      <c r="A274" s="2" t="str">
        <f>BaseDatos[[#This Row],[Material]]</f>
        <v>Madera laminada encolada_Glulam outdoor</v>
      </c>
      <c r="B274" s="3" t="str">
        <f t="shared" si="16"/>
        <v>EPiC</v>
      </c>
      <c r="C274" s="2" t="str">
        <f t="shared" si="16"/>
        <v>Timber products</v>
      </c>
      <c r="D274" s="2" t="str">
        <f t="shared" si="16"/>
        <v>Manufactured timber product</v>
      </c>
      <c r="E274" s="2" t="s">
        <v>641</v>
      </c>
      <c r="F274" s="2" t="s">
        <v>9</v>
      </c>
      <c r="G274" s="6" t="s">
        <v>300</v>
      </c>
      <c r="H274" s="6" t="s">
        <v>301</v>
      </c>
      <c r="I274" s="6" t="s">
        <v>302</v>
      </c>
      <c r="J274" s="2" t="s">
        <v>299</v>
      </c>
      <c r="K274" s="16" t="s">
        <v>421</v>
      </c>
      <c r="L274" s="16" t="s">
        <v>422</v>
      </c>
      <c r="M274" s="16"/>
      <c r="N274" s="16"/>
      <c r="O274" s="16"/>
      <c r="P274" s="16"/>
      <c r="Q274" s="16"/>
      <c r="R274" s="16"/>
      <c r="S274" s="16"/>
      <c r="T274" s="16"/>
      <c r="U274" s="16"/>
      <c r="V274" s="11"/>
      <c r="AF274" s="19">
        <f>--ISNUMBER(IFERROR(SEARCH($AH$2,BaseDatos[[#This Row],[Material]],1),""))</f>
        <v>1</v>
      </c>
      <c r="AG274" s="8">
        <f>IF(AF274=1,COUNTIF($AF$6:AF274,1),"")</f>
        <v>269</v>
      </c>
      <c r="AH274" s="9" t="str">
        <f>IFERROR(INDEX(BaseDatos[Material],MATCH(ROWS($AG$6:AG274),BaseDatos[Aux2],0)),"")</f>
        <v>Madera laminada encolada_Glulam outdoor</v>
      </c>
    </row>
    <row r="275" spans="1:34" x14ac:dyDescent="0.35">
      <c r="A275" s="2" t="str">
        <f>BaseDatos[[#This Row],[Material]]</f>
        <v>Madera laminada en chapa_Laminated veneer lumber (LVL)</v>
      </c>
      <c r="B275" s="3" t="str">
        <f t="shared" si="16"/>
        <v>EPiC</v>
      </c>
      <c r="C275" s="2" t="str">
        <f t="shared" si="16"/>
        <v>Timber products</v>
      </c>
      <c r="D275" s="2" t="str">
        <f t="shared" si="16"/>
        <v>Manufactured timber product</v>
      </c>
      <c r="E275" s="2" t="s">
        <v>642</v>
      </c>
      <c r="F275" s="2" t="s">
        <v>9</v>
      </c>
      <c r="G275" s="6" t="s">
        <v>303</v>
      </c>
      <c r="H275" s="6" t="s">
        <v>304</v>
      </c>
      <c r="I275" s="6" t="s">
        <v>305</v>
      </c>
      <c r="J275" s="2" t="s">
        <v>306</v>
      </c>
      <c r="K275" s="16" t="s">
        <v>421</v>
      </c>
      <c r="L275" s="16" t="s">
        <v>422</v>
      </c>
      <c r="M275" s="16"/>
      <c r="N275" s="16"/>
      <c r="O275" s="16"/>
      <c r="P275" s="16"/>
      <c r="Q275" s="16"/>
      <c r="R275" s="16"/>
      <c r="S275" s="16"/>
      <c r="T275" s="16"/>
      <c r="U275" s="16"/>
      <c r="V275" s="11"/>
      <c r="AF275" s="19">
        <f>--ISNUMBER(IFERROR(SEARCH($AH$2,BaseDatos[[#This Row],[Material]],1),""))</f>
        <v>1</v>
      </c>
      <c r="AG275" s="8">
        <f>IF(AF275=1,COUNTIF($AF$6:AF275,1),"")</f>
        <v>270</v>
      </c>
      <c r="AH275" s="9" t="str">
        <f>IFERROR(INDEX(BaseDatos[Material],MATCH(ROWS($AG$6:AG275),BaseDatos[Aux2],0)),"")</f>
        <v>Madera laminada en chapa_Laminated veneer lumber (LVL)</v>
      </c>
    </row>
    <row r="276" spans="1:34" x14ac:dyDescent="0.35">
      <c r="A276" s="2" t="str">
        <f>BaseDatos[[#This Row],[Material]]</f>
        <v>Madera_MDF sheet</v>
      </c>
      <c r="B276" s="3" t="str">
        <f t="shared" si="16"/>
        <v>EPiC</v>
      </c>
      <c r="C276" s="2" t="str">
        <f t="shared" si="16"/>
        <v>Timber products</v>
      </c>
      <c r="D276" s="2" t="str">
        <f t="shared" si="16"/>
        <v>Manufactured timber product</v>
      </c>
      <c r="E276" s="2" t="s">
        <v>643</v>
      </c>
      <c r="F276" s="2" t="s">
        <v>9</v>
      </c>
      <c r="G276" s="6" t="s">
        <v>307</v>
      </c>
      <c r="H276" s="6" t="s">
        <v>308</v>
      </c>
      <c r="I276" s="6">
        <v>899</v>
      </c>
      <c r="J276" s="2" t="s">
        <v>309</v>
      </c>
      <c r="K276" s="16" t="s">
        <v>421</v>
      </c>
      <c r="L276" s="16" t="s">
        <v>422</v>
      </c>
      <c r="M276" s="16"/>
      <c r="N276" s="16"/>
      <c r="O276" s="16"/>
      <c r="P276" s="16"/>
      <c r="Q276" s="16"/>
      <c r="R276" s="16"/>
      <c r="S276" s="16"/>
      <c r="T276" s="16"/>
      <c r="U276" s="16"/>
      <c r="V276" s="11"/>
      <c r="AF276" s="19">
        <f>--ISNUMBER(IFERROR(SEARCH($AH$2,BaseDatos[[#This Row],[Material]],1),""))</f>
        <v>1</v>
      </c>
      <c r="AG276" s="8">
        <f>IF(AF276=1,COUNTIF($AF$6:AF276,1),"")</f>
        <v>271</v>
      </c>
      <c r="AH276" s="9" t="str">
        <f>IFERROR(INDEX(BaseDatos[Material],MATCH(ROWS($AG$6:AG276),BaseDatos[Aux2],0)),"")</f>
        <v>Madera_MDF sheet</v>
      </c>
    </row>
    <row r="277" spans="1:34" x14ac:dyDescent="0.35">
      <c r="A277" s="2" t="str">
        <f>BaseDatos[[#This Row],[Material]]</f>
        <v>Madera MDF con melamina_Melamine-coated MDF board - 16 mm</v>
      </c>
      <c r="B277" s="3" t="str">
        <f t="shared" si="16"/>
        <v>EPiC</v>
      </c>
      <c r="C277" s="2" t="str">
        <f t="shared" si="16"/>
        <v>Timber products</v>
      </c>
      <c r="D277" s="2" t="str">
        <f t="shared" si="16"/>
        <v>Manufactured timber product</v>
      </c>
      <c r="E277" s="2" t="s">
        <v>644</v>
      </c>
      <c r="F277" s="2" t="s">
        <v>10</v>
      </c>
      <c r="G277" s="6">
        <v>344</v>
      </c>
      <c r="H277" s="6">
        <v>283</v>
      </c>
      <c r="I277" s="6">
        <v>18.7</v>
      </c>
      <c r="J277" s="2" t="s">
        <v>309</v>
      </c>
      <c r="K277" s="16" t="s">
        <v>421</v>
      </c>
      <c r="L277" s="16" t="s">
        <v>422</v>
      </c>
      <c r="M277" s="16"/>
      <c r="N277" s="16"/>
      <c r="O277" s="16"/>
      <c r="P277" s="16"/>
      <c r="Q277" s="16"/>
      <c r="R277" s="16"/>
      <c r="S277" s="16"/>
      <c r="T277" s="16"/>
      <c r="U277" s="16"/>
      <c r="V277" s="11"/>
      <c r="AF277" s="19">
        <f>--ISNUMBER(IFERROR(SEARCH($AH$2,BaseDatos[[#This Row],[Material]],1),""))</f>
        <v>1</v>
      </c>
      <c r="AG277" s="8">
        <f>IF(AF277=1,COUNTIF($AF$6:AF277,1),"")</f>
        <v>272</v>
      </c>
      <c r="AH277" s="9" t="str">
        <f>IFERROR(INDEX(BaseDatos[Material],MATCH(ROWS($AG$6:AG277),BaseDatos[Aux2],0)),"")</f>
        <v>Madera MDF con melamina_Melamine-coated MDF board - 16 mm</v>
      </c>
    </row>
    <row r="278" spans="1:34" x14ac:dyDescent="0.35">
      <c r="A278" s="2" t="str">
        <f>BaseDatos[[#This Row],[Material]]</f>
        <v>Madera MDF con melamina_Melamine-coated MDF board - 18 mm</v>
      </c>
      <c r="B278" s="3" t="str">
        <f t="shared" si="16"/>
        <v>EPiC</v>
      </c>
      <c r="C278" s="2" t="str">
        <f t="shared" si="16"/>
        <v>Timber products</v>
      </c>
      <c r="D278" s="2" t="str">
        <f t="shared" si="16"/>
        <v>Manufactured timber product</v>
      </c>
      <c r="E278" s="2" t="s">
        <v>645</v>
      </c>
      <c r="F278" s="2" t="s">
        <v>10</v>
      </c>
      <c r="G278" s="6">
        <v>390</v>
      </c>
      <c r="H278" s="6">
        <v>323</v>
      </c>
      <c r="I278" s="6">
        <v>21.3</v>
      </c>
      <c r="J278" s="2" t="s">
        <v>309</v>
      </c>
      <c r="K278" s="16" t="s">
        <v>421</v>
      </c>
      <c r="L278" s="16" t="s">
        <v>422</v>
      </c>
      <c r="M278" s="16"/>
      <c r="N278" s="16"/>
      <c r="O278" s="16"/>
      <c r="P278" s="16"/>
      <c r="Q278" s="16"/>
      <c r="R278" s="16"/>
      <c r="S278" s="16"/>
      <c r="T278" s="16"/>
      <c r="U278" s="16"/>
      <c r="V278" s="11"/>
      <c r="AF278" s="19">
        <f>--ISNUMBER(IFERROR(SEARCH($AH$2,BaseDatos[[#This Row],[Material]],1),""))</f>
        <v>1</v>
      </c>
      <c r="AG278" s="8">
        <f>IF(AF278=1,COUNTIF($AF$6:AF278,1),"")</f>
        <v>273</v>
      </c>
      <c r="AH278" s="9" t="str">
        <f>IFERROR(INDEX(BaseDatos[Material],MATCH(ROWS($AG$6:AG278),BaseDatos[Aux2],0)),"")</f>
        <v>Madera MDF con melamina_Melamine-coated MDF board - 18 mm</v>
      </c>
    </row>
    <row r="279" spans="1:34" x14ac:dyDescent="0.35">
      <c r="A279" s="2" t="str">
        <f>BaseDatos[[#This Row],[Material]]</f>
        <v>Madera MDF con melamina_Melamine-coated MDF board - 25 mm</v>
      </c>
      <c r="B279" s="3" t="str">
        <f t="shared" ref="B279:D289" si="17">B278</f>
        <v>EPiC</v>
      </c>
      <c r="C279" s="2" t="str">
        <f t="shared" si="17"/>
        <v>Timber products</v>
      </c>
      <c r="D279" s="2" t="str">
        <f t="shared" si="17"/>
        <v>Manufactured timber product</v>
      </c>
      <c r="E279" s="2" t="s">
        <v>646</v>
      </c>
      <c r="F279" s="2" t="s">
        <v>10</v>
      </c>
      <c r="G279" s="6">
        <v>557</v>
      </c>
      <c r="H279" s="6">
        <v>453</v>
      </c>
      <c r="I279" s="6">
        <v>30.5</v>
      </c>
      <c r="J279" s="2" t="s">
        <v>309</v>
      </c>
      <c r="K279" s="16" t="s">
        <v>421</v>
      </c>
      <c r="L279" s="16" t="s">
        <v>422</v>
      </c>
      <c r="M279" s="16"/>
      <c r="N279" s="16"/>
      <c r="O279" s="16"/>
      <c r="P279" s="16"/>
      <c r="Q279" s="16"/>
      <c r="R279" s="16"/>
      <c r="S279" s="16"/>
      <c r="T279" s="16"/>
      <c r="U279" s="16"/>
      <c r="V279" s="11"/>
      <c r="AF279" s="19">
        <f>--ISNUMBER(IFERROR(SEARCH($AH$2,BaseDatos[[#This Row],[Material]],1),""))</f>
        <v>1</v>
      </c>
      <c r="AG279" s="8">
        <f>IF(AF279=1,COUNTIF($AF$6:AF279,1),"")</f>
        <v>274</v>
      </c>
      <c r="AH279" s="9" t="str">
        <f>IFERROR(INDEX(BaseDatos[Material],MATCH(ROWS($AG$6:AG279),BaseDatos[Aux2],0)),"")</f>
        <v>Madera MDF con melamina_Melamine-coated MDF board - 25 mm</v>
      </c>
    </row>
    <row r="280" spans="1:34" x14ac:dyDescent="0.35">
      <c r="A280" s="2" t="str">
        <f>BaseDatos[[#This Row],[Material]]</f>
        <v>Madera de virutas_OSB sheet</v>
      </c>
      <c r="B280" s="3" t="str">
        <f t="shared" si="17"/>
        <v>EPiC</v>
      </c>
      <c r="C280" s="2" t="str">
        <f t="shared" si="17"/>
        <v>Timber products</v>
      </c>
      <c r="D280" s="2" t="str">
        <f t="shared" si="17"/>
        <v>Manufactured timber product</v>
      </c>
      <c r="E280" s="2" t="s">
        <v>647</v>
      </c>
      <c r="F280" s="2" t="s">
        <v>9</v>
      </c>
      <c r="G280" s="6" t="s">
        <v>310</v>
      </c>
      <c r="H280" s="6" t="s">
        <v>311</v>
      </c>
      <c r="I280" s="6">
        <v>751</v>
      </c>
      <c r="J280" s="2" t="s">
        <v>312</v>
      </c>
      <c r="K280" s="16" t="s">
        <v>421</v>
      </c>
      <c r="L280" s="16" t="s">
        <v>422</v>
      </c>
      <c r="M280" s="16"/>
      <c r="N280" s="16"/>
      <c r="O280" s="16"/>
      <c r="P280" s="16"/>
      <c r="Q280" s="16"/>
      <c r="R280" s="16"/>
      <c r="S280" s="16"/>
      <c r="T280" s="16"/>
      <c r="U280" s="16"/>
      <c r="V280" s="11"/>
      <c r="AF280" s="19">
        <f>--ISNUMBER(IFERROR(SEARCH($AH$2,BaseDatos[[#This Row],[Material]],1),""))</f>
        <v>1</v>
      </c>
      <c r="AG280" s="8">
        <f>IF(AF280=1,COUNTIF($AF$6:AF280,1),"")</f>
        <v>275</v>
      </c>
      <c r="AH280" s="9" t="str">
        <f>IFERROR(INDEX(BaseDatos[Material],MATCH(ROWS($AG$6:AG280),BaseDatos[Aux2],0)),"")</f>
        <v>Madera de virutas_OSB sheet</v>
      </c>
    </row>
    <row r="281" spans="1:34" x14ac:dyDescent="0.35">
      <c r="A281" s="2" t="str">
        <f>BaseDatos[[#This Row],[Material]]</f>
        <v>Madera de partículas_Particleboard</v>
      </c>
      <c r="B281" s="3" t="str">
        <f t="shared" si="17"/>
        <v>EPiC</v>
      </c>
      <c r="C281" s="2" t="str">
        <f t="shared" si="17"/>
        <v>Timber products</v>
      </c>
      <c r="D281" s="2" t="str">
        <f t="shared" si="17"/>
        <v>Manufactured timber product</v>
      </c>
      <c r="E281" s="2" t="s">
        <v>648</v>
      </c>
      <c r="F281" s="2" t="s">
        <v>9</v>
      </c>
      <c r="G281" s="6" t="s">
        <v>313</v>
      </c>
      <c r="H281" s="6" t="s">
        <v>314</v>
      </c>
      <c r="I281" s="6">
        <v>696</v>
      </c>
      <c r="J281" s="2" t="s">
        <v>315</v>
      </c>
      <c r="K281" s="16" t="s">
        <v>421</v>
      </c>
      <c r="L281" s="16" t="s">
        <v>422</v>
      </c>
      <c r="M281" s="16"/>
      <c r="N281" s="16"/>
      <c r="O281" s="16"/>
      <c r="P281" s="16"/>
      <c r="Q281" s="16"/>
      <c r="R281" s="16"/>
      <c r="S281" s="16"/>
      <c r="T281" s="16"/>
      <c r="U281" s="16"/>
      <c r="V281" s="11"/>
      <c r="AF281" s="19">
        <f>--ISNUMBER(IFERROR(SEARCH($AH$2,BaseDatos[[#This Row],[Material]],1),""))</f>
        <v>1</v>
      </c>
      <c r="AG281" s="8">
        <f>IF(AF281=1,COUNTIF($AF$6:AF281,1),"")</f>
        <v>276</v>
      </c>
      <c r="AH281" s="9" t="str">
        <f>IFERROR(INDEX(BaseDatos[Material],MATCH(ROWS($AG$6:AG281),BaseDatos[Aux2],0)),"")</f>
        <v>Madera de partículas_Particleboard</v>
      </c>
    </row>
    <row r="282" spans="1:34" x14ac:dyDescent="0.35">
      <c r="A282" s="2" t="str">
        <f>BaseDatos[[#This Row],[Material]]</f>
        <v>Madera de partículas_Particleboard outdoor</v>
      </c>
      <c r="B282" s="3" t="str">
        <f t="shared" si="17"/>
        <v>EPiC</v>
      </c>
      <c r="C282" s="2" t="str">
        <f t="shared" si="17"/>
        <v>Timber products</v>
      </c>
      <c r="D282" s="2" t="str">
        <f t="shared" si="17"/>
        <v>Manufactured timber product</v>
      </c>
      <c r="E282" s="2" t="s">
        <v>649</v>
      </c>
      <c r="F282" s="2" t="s">
        <v>9</v>
      </c>
      <c r="G282" s="6" t="s">
        <v>316</v>
      </c>
      <c r="H282" s="6" t="s">
        <v>317</v>
      </c>
      <c r="I282" s="6">
        <v>813</v>
      </c>
      <c r="J282" s="2" t="s">
        <v>315</v>
      </c>
      <c r="K282" s="16" t="s">
        <v>421</v>
      </c>
      <c r="L282" s="16" t="s">
        <v>422</v>
      </c>
      <c r="M282" s="16"/>
      <c r="N282" s="16"/>
      <c r="O282" s="16"/>
      <c r="P282" s="16"/>
      <c r="Q282" s="16"/>
      <c r="R282" s="16"/>
      <c r="S282" s="16"/>
      <c r="T282" s="16"/>
      <c r="U282" s="16"/>
      <c r="V282" s="11"/>
      <c r="AF282" s="19">
        <f>--ISNUMBER(IFERROR(SEARCH($AH$2,BaseDatos[[#This Row],[Material]],1),""))</f>
        <v>1</v>
      </c>
      <c r="AG282" s="8">
        <f>IF(AF282=1,COUNTIF($AF$6:AF282,1),"")</f>
        <v>277</v>
      </c>
      <c r="AH282" s="9" t="str">
        <f>IFERROR(INDEX(BaseDatos[Material],MATCH(ROWS($AG$6:AG282),BaseDatos[Aux2],0)),"")</f>
        <v>Madera de partículas_Particleboard outdoor</v>
      </c>
    </row>
    <row r="283" spans="1:34" x14ac:dyDescent="0.35">
      <c r="A283" s="2" t="str">
        <f>BaseDatos[[#This Row],[Material]]</f>
        <v>Madera contrachapada_Plywood</v>
      </c>
      <c r="B283" s="3" t="str">
        <f t="shared" si="17"/>
        <v>EPiC</v>
      </c>
      <c r="C283" s="2" t="str">
        <f t="shared" si="17"/>
        <v>Timber products</v>
      </c>
      <c r="D283" s="2" t="str">
        <f t="shared" si="17"/>
        <v>Manufactured timber product</v>
      </c>
      <c r="E283" s="2" t="s">
        <v>650</v>
      </c>
      <c r="F283" s="2" t="s">
        <v>9</v>
      </c>
      <c r="G283" s="7" t="s">
        <v>318</v>
      </c>
      <c r="H283" s="7" t="s">
        <v>319</v>
      </c>
      <c r="I283" s="6" t="s">
        <v>320</v>
      </c>
      <c r="J283" s="2" t="s">
        <v>321</v>
      </c>
      <c r="K283" s="16" t="s">
        <v>421</v>
      </c>
      <c r="L283" s="16" t="s">
        <v>422</v>
      </c>
      <c r="M283" s="16"/>
      <c r="N283" s="16"/>
      <c r="O283" s="16"/>
      <c r="P283" s="16"/>
      <c r="Q283" s="16"/>
      <c r="R283" s="16"/>
      <c r="S283" s="16"/>
      <c r="T283" s="16"/>
      <c r="U283" s="16"/>
      <c r="V283" s="11"/>
      <c r="AF283" s="19">
        <f>--ISNUMBER(IFERROR(SEARCH($AH$2,BaseDatos[[#This Row],[Material]],1),""))</f>
        <v>1</v>
      </c>
      <c r="AG283" s="8">
        <f>IF(AF283=1,COUNTIF($AF$6:AF283,1),"")</f>
        <v>278</v>
      </c>
      <c r="AH283" s="9" t="str">
        <f>IFERROR(INDEX(BaseDatos[Material],MATCH(ROWS($AG$6:AG283),BaseDatos[Aux2],0)),"")</f>
        <v>Madera contrachapada_Plywood</v>
      </c>
    </row>
    <row r="284" spans="1:34" x14ac:dyDescent="0.35">
      <c r="A284" s="2" t="str">
        <f>BaseDatos[[#This Row],[Material]]</f>
        <v>Madera contrachaplada_Plywood outdoor</v>
      </c>
      <c r="B284" s="3" t="str">
        <f t="shared" si="17"/>
        <v>EPiC</v>
      </c>
      <c r="C284" s="2" t="str">
        <f t="shared" si="17"/>
        <v>Timber products</v>
      </c>
      <c r="D284" s="2" t="str">
        <f t="shared" si="17"/>
        <v>Manufactured timber product</v>
      </c>
      <c r="E284" s="2" t="s">
        <v>651</v>
      </c>
      <c r="F284" s="2" t="s">
        <v>9</v>
      </c>
      <c r="G284" s="6" t="s">
        <v>322</v>
      </c>
      <c r="H284" s="6" t="s">
        <v>323</v>
      </c>
      <c r="I284" s="6" t="s">
        <v>324</v>
      </c>
      <c r="J284" s="2" t="s">
        <v>321</v>
      </c>
      <c r="K284" s="16" t="s">
        <v>421</v>
      </c>
      <c r="L284" s="16" t="s">
        <v>422</v>
      </c>
      <c r="M284" s="16"/>
      <c r="N284" s="16"/>
      <c r="O284" s="16"/>
      <c r="P284" s="16"/>
      <c r="Q284" s="16"/>
      <c r="R284" s="16"/>
      <c r="S284" s="16"/>
      <c r="T284" s="16"/>
      <c r="U284" s="16"/>
      <c r="V284" s="11"/>
      <c r="AF284" s="19">
        <f>--ISNUMBER(IFERROR(SEARCH($AH$2,BaseDatos[[#This Row],[Material]],1),""))</f>
        <v>1</v>
      </c>
      <c r="AG284" s="8">
        <f>IF(AF284=1,COUNTIF($AF$6:AF284,1),"")</f>
        <v>279</v>
      </c>
      <c r="AH284" s="9" t="str">
        <f>IFERROR(INDEX(BaseDatos[Material],MATCH(ROWS($AG$6:AG284),BaseDatos[Aux2],0)),"")</f>
        <v>Madera contrachaplada_Plywood outdoor</v>
      </c>
    </row>
    <row r="285" spans="1:34" x14ac:dyDescent="0.35">
      <c r="A285" s="2" t="str">
        <f>BaseDatos[[#This Row],[Material]]</f>
        <v>Madera_SIP - 142 mm</v>
      </c>
      <c r="B285" s="3" t="str">
        <f t="shared" si="17"/>
        <v>EPiC</v>
      </c>
      <c r="C285" s="2" t="str">
        <f t="shared" si="17"/>
        <v>Timber products</v>
      </c>
      <c r="D285" s="2" t="str">
        <f t="shared" si="17"/>
        <v>Manufactured timber product</v>
      </c>
      <c r="E285" s="2" t="s">
        <v>652</v>
      </c>
      <c r="F285" s="2" t="s">
        <v>10</v>
      </c>
      <c r="G285" s="6" t="s">
        <v>325</v>
      </c>
      <c r="H285" s="6" t="s">
        <v>326</v>
      </c>
      <c r="I285" s="6">
        <v>171</v>
      </c>
      <c r="J285" s="2" t="s">
        <v>327</v>
      </c>
      <c r="K285" s="16" t="s">
        <v>421</v>
      </c>
      <c r="L285" s="16" t="s">
        <v>422</v>
      </c>
      <c r="M285" s="16"/>
      <c r="N285" s="16"/>
      <c r="O285" s="16"/>
      <c r="P285" s="16"/>
      <c r="Q285" s="16"/>
      <c r="R285" s="16"/>
      <c r="S285" s="16"/>
      <c r="T285" s="16"/>
      <c r="U285" s="16"/>
      <c r="V285" s="11"/>
      <c r="AF285" s="19">
        <f>--ISNUMBER(IFERROR(SEARCH($AH$2,BaseDatos[[#This Row],[Material]],1),""))</f>
        <v>1</v>
      </c>
      <c r="AG285" s="8">
        <f>IF(AF285=1,COUNTIF($AF$6:AF285,1),"")</f>
        <v>280</v>
      </c>
      <c r="AH285" s="9" t="str">
        <f>IFERROR(INDEX(BaseDatos[Material],MATCH(ROWS($AG$6:AG285),BaseDatos[Aux2],0)),"")</f>
        <v>Madera_SIP - 142 mm</v>
      </c>
    </row>
    <row r="286" spans="1:34" x14ac:dyDescent="0.35">
      <c r="A286" s="2" t="str">
        <f>BaseDatos[[#This Row],[Material]]</f>
        <v>Madera_SIP - 162 mm</v>
      </c>
      <c r="B286" s="3" t="str">
        <f t="shared" si="17"/>
        <v>EPiC</v>
      </c>
      <c r="C286" s="2" t="str">
        <f t="shared" si="17"/>
        <v>Timber products</v>
      </c>
      <c r="D286" s="2" t="str">
        <f t="shared" si="17"/>
        <v>Manufactured timber product</v>
      </c>
      <c r="E286" s="2" t="s">
        <v>653</v>
      </c>
      <c r="F286" s="2" t="s">
        <v>10</v>
      </c>
      <c r="G286" s="6" t="s">
        <v>328</v>
      </c>
      <c r="H286" s="6" t="s">
        <v>329</v>
      </c>
      <c r="I286" s="6">
        <v>195</v>
      </c>
      <c r="J286" s="2" t="s">
        <v>327</v>
      </c>
      <c r="K286" s="16" t="s">
        <v>421</v>
      </c>
      <c r="L286" s="16" t="s">
        <v>422</v>
      </c>
      <c r="M286" s="16"/>
      <c r="N286" s="16"/>
      <c r="O286" s="16"/>
      <c r="P286" s="16"/>
      <c r="Q286" s="16"/>
      <c r="R286" s="16"/>
      <c r="S286" s="16"/>
      <c r="T286" s="16"/>
      <c r="U286" s="16"/>
      <c r="V286" s="11"/>
      <c r="AF286" s="19">
        <f>--ISNUMBER(IFERROR(SEARCH($AH$2,BaseDatos[[#This Row],[Material]],1),""))</f>
        <v>1</v>
      </c>
      <c r="AG286" s="8">
        <f>IF(AF286=1,COUNTIF($AF$6:AF286,1),"")</f>
        <v>281</v>
      </c>
      <c r="AH286" s="9" t="str">
        <f>IFERROR(INDEX(BaseDatos[Material],MATCH(ROWS($AG$6:AG286),BaseDatos[Aux2],0)),"")</f>
        <v>Madera_SIP - 162 mm</v>
      </c>
    </row>
    <row r="287" spans="1:34" x14ac:dyDescent="0.35">
      <c r="A287" s="2" t="str">
        <f>BaseDatos[[#This Row],[Material]]</f>
        <v>Madera estructural con aislamiento_Structural insulated panel (SIP)</v>
      </c>
      <c r="B287" s="3" t="str">
        <f t="shared" si="17"/>
        <v>EPiC</v>
      </c>
      <c r="C287" s="2" t="str">
        <f t="shared" si="17"/>
        <v>Timber products</v>
      </c>
      <c r="D287" s="2" t="str">
        <f t="shared" si="17"/>
        <v>Manufactured timber product</v>
      </c>
      <c r="E287" s="2" t="s">
        <v>654</v>
      </c>
      <c r="F287" s="2" t="s">
        <v>10</v>
      </c>
      <c r="G287" s="6" t="s">
        <v>330</v>
      </c>
      <c r="H287" s="6" t="s">
        <v>331</v>
      </c>
      <c r="I287" s="6">
        <v>135</v>
      </c>
      <c r="J287" s="2" t="s">
        <v>327</v>
      </c>
      <c r="K287" s="16" t="s">
        <v>421</v>
      </c>
      <c r="L287" s="16" t="s">
        <v>422</v>
      </c>
      <c r="M287" s="16"/>
      <c r="N287" s="16"/>
      <c r="O287" s="16"/>
      <c r="P287" s="16"/>
      <c r="Q287" s="16"/>
      <c r="R287" s="16"/>
      <c r="S287" s="16"/>
      <c r="T287" s="16"/>
      <c r="U287" s="16"/>
      <c r="V287" s="11"/>
      <c r="AF287" s="19">
        <f>--ISNUMBER(IFERROR(SEARCH($AH$2,BaseDatos[[#This Row],[Material]],1),""))</f>
        <v>1</v>
      </c>
      <c r="AG287" s="8">
        <f>IF(AF287=1,COUNTIF($AF$6:AF287,1),"")</f>
        <v>282</v>
      </c>
      <c r="AH287" s="9" t="str">
        <f>IFERROR(INDEX(BaseDatos[Material],MATCH(ROWS($AG$6:AG287),BaseDatos[Aux2],0)),"")</f>
        <v>Madera estructural con aislamiento_Structural insulated panel (SIP)</v>
      </c>
    </row>
    <row r="288" spans="1:34" x14ac:dyDescent="0.35">
      <c r="A288" s="2" t="str">
        <f>BaseDatos[[#This Row],[Material]]</f>
        <v>Madera blanda_Softwood</v>
      </c>
      <c r="B288" s="4" t="str">
        <f t="shared" si="17"/>
        <v>EPiC</v>
      </c>
      <c r="C288" s="5" t="str">
        <f t="shared" si="17"/>
        <v>Timber products</v>
      </c>
      <c r="D288" s="5" t="s">
        <v>6</v>
      </c>
      <c r="E288" s="2" t="s">
        <v>655</v>
      </c>
      <c r="F288" s="5" t="s">
        <v>9</v>
      </c>
      <c r="G288" s="6" t="s">
        <v>332</v>
      </c>
      <c r="H288" s="6" t="s">
        <v>333</v>
      </c>
      <c r="I288" s="6">
        <v>549</v>
      </c>
      <c r="J288" s="2" t="s">
        <v>334</v>
      </c>
      <c r="K288" s="16" t="s">
        <v>421</v>
      </c>
      <c r="L288" s="16" t="s">
        <v>422</v>
      </c>
      <c r="M288" s="16"/>
      <c r="N288" s="16"/>
      <c r="O288" s="16"/>
      <c r="P288" s="16"/>
      <c r="Q288" s="16"/>
      <c r="R288" s="16"/>
      <c r="S288" s="16"/>
      <c r="T288" s="16"/>
      <c r="U288" s="16"/>
      <c r="V288" s="11"/>
      <c r="AF288" s="19">
        <f>--ISNUMBER(IFERROR(SEARCH($AH$2,BaseDatos[[#This Row],[Material]],1),""))</f>
        <v>1</v>
      </c>
      <c r="AG288" s="8">
        <f>IF(AF288=1,COUNTIF($AF$6:AF288,1),"")</f>
        <v>283</v>
      </c>
      <c r="AH288" s="9" t="str">
        <f>IFERROR(INDEX(BaseDatos[Material],MATCH(ROWS($AG$6:AG288),BaseDatos[Aux2],0)),"")</f>
        <v>Madera blanda_Softwood</v>
      </c>
    </row>
    <row r="289" spans="1:34" x14ac:dyDescent="0.35">
      <c r="A289" s="2" t="str">
        <f>BaseDatos[[#This Row],[Material]]</f>
        <v>Madera blanda_Softwood kiln-dried</v>
      </c>
      <c r="B289" s="4" t="str">
        <f t="shared" si="17"/>
        <v>EPiC</v>
      </c>
      <c r="C289" s="5" t="str">
        <f t="shared" si="17"/>
        <v>Timber products</v>
      </c>
      <c r="D289" s="5" t="s">
        <v>6</v>
      </c>
      <c r="E289" s="2" t="s">
        <v>656</v>
      </c>
      <c r="F289" s="2" t="s">
        <v>9</v>
      </c>
      <c r="G289" s="6" t="s">
        <v>335</v>
      </c>
      <c r="H289" s="6" t="s">
        <v>336</v>
      </c>
      <c r="I289" s="7">
        <v>583</v>
      </c>
      <c r="J289" s="5" t="s">
        <v>334</v>
      </c>
      <c r="K289" s="16" t="s">
        <v>421</v>
      </c>
      <c r="L289" s="16" t="s">
        <v>422</v>
      </c>
      <c r="M289" s="16"/>
      <c r="N289" s="16"/>
      <c r="O289" s="16"/>
      <c r="P289" s="16"/>
      <c r="Q289" s="16"/>
      <c r="R289" s="16"/>
      <c r="S289" s="16"/>
      <c r="T289" s="16"/>
      <c r="U289" s="16"/>
      <c r="V289" s="11"/>
      <c r="AF289" s="19">
        <f>--ISNUMBER(IFERROR(SEARCH($AH$2,BaseDatos[[#This Row],[Material]],1),""))</f>
        <v>1</v>
      </c>
      <c r="AG289" s="8">
        <f>IF(AF289=1,COUNTIF($AF$6:AF289,1),"")</f>
        <v>284</v>
      </c>
      <c r="AH289" s="9" t="str">
        <f>IFERROR(INDEX(BaseDatos[Material],MATCH(ROWS($AG$6:AG289),BaseDatos[Aux2],0)),"")</f>
        <v>Madera blanda_Softwood kiln-dried</v>
      </c>
    </row>
    <row r="290" spans="1:34" x14ac:dyDescent="0.35">
      <c r="A290" s="2" t="str">
        <f>BaseDatos[[#This Row],[Material]]</f>
        <v>Panel de aislamiento térmico marca ROLAN</v>
      </c>
      <c r="B290" t="s">
        <v>406</v>
      </c>
      <c r="C290" s="5"/>
      <c r="D290" s="5"/>
      <c r="E290" s="5" t="s">
        <v>344</v>
      </c>
      <c r="F290" s="2" t="s">
        <v>10</v>
      </c>
      <c r="G290" s="7"/>
      <c r="H290" s="7"/>
      <c r="I290" s="7"/>
      <c r="J290" s="5"/>
      <c r="K290" t="s">
        <v>409</v>
      </c>
      <c r="L290" s="17" t="s">
        <v>410</v>
      </c>
      <c r="M290" s="17" t="s">
        <v>725</v>
      </c>
      <c r="N290" s="17"/>
      <c r="O290" s="17"/>
      <c r="P290" s="17"/>
      <c r="Q290" s="17"/>
      <c r="R290" s="17"/>
      <c r="S290" s="17"/>
      <c r="T290" s="17"/>
      <c r="U290" s="17"/>
      <c r="V290" s="10"/>
      <c r="AF290" s="19">
        <f>--ISNUMBER(IFERROR(SEARCH($AH$2,BaseDatos[[#This Row],[Material]],1),""))</f>
        <v>1</v>
      </c>
      <c r="AG290" s="8">
        <f>IF(AF290=1,COUNTIF($AF$6:AF290,1),"")</f>
        <v>285</v>
      </c>
      <c r="AH290" s="9" t="str">
        <f>IFERROR(INDEX(BaseDatos[Material],MATCH(ROWS($AG$6:AG290),BaseDatos[Aux2],0)),"")</f>
        <v>Panel de aislamiento térmico marca ROLAN</v>
      </c>
    </row>
    <row r="291" spans="1:34" x14ac:dyDescent="0.35">
      <c r="A291" s="2" t="str">
        <f>BaseDatos[[#This Row],[Material]]</f>
        <v>Varilla corrugada fabricada con material de desecho marca TERNIUM</v>
      </c>
      <c r="B291" s="3" t="s">
        <v>406</v>
      </c>
      <c r="C291" s="2"/>
      <c r="D291" s="2"/>
      <c r="E291" s="2" t="s">
        <v>345</v>
      </c>
      <c r="F291" s="2" t="s">
        <v>346</v>
      </c>
      <c r="G291" s="6"/>
      <c r="H291" s="6"/>
      <c r="I291" s="6"/>
      <c r="J291" s="2"/>
      <c r="K291" s="2" t="s">
        <v>409</v>
      </c>
      <c r="L291" s="2" t="s">
        <v>340</v>
      </c>
      <c r="M291" s="2" t="s">
        <v>726</v>
      </c>
      <c r="N291" s="2"/>
      <c r="O291" s="2"/>
      <c r="P291" s="2"/>
      <c r="Q291" s="2"/>
      <c r="R291" s="2"/>
      <c r="S291" s="2"/>
      <c r="T291" s="2"/>
      <c r="U291" s="2"/>
      <c r="V291" s="18"/>
      <c r="AF291" s="20">
        <f>--ISNUMBER(IFERROR(SEARCH($AH$2,BaseDatos[[#This Row],[Material]],1),""))</f>
        <v>1</v>
      </c>
      <c r="AG291" s="14">
        <f>IF(AF291=1,COUNTIF($AF$6:AF291,1),"")</f>
        <v>286</v>
      </c>
      <c r="AH291" s="15" t="str">
        <f>IFERROR(INDEX(BaseDatos[Material],MATCH(ROWS($AG$6:AG291),BaseDatos[Aux2],0)),"")</f>
        <v>Varilla corrugada fabricada con material de desecho marca TERNIUM</v>
      </c>
    </row>
    <row r="292" spans="1:34" x14ac:dyDescent="0.35">
      <c r="A292" s="2" t="str">
        <f>BaseDatos[[#This Row],[Material]]</f>
        <v>Varilla corrugada fabricada con mineral de hierro marca TERNIUM</v>
      </c>
      <c r="B292" s="3" t="s">
        <v>406</v>
      </c>
      <c r="C292" s="2"/>
      <c r="D292" s="2"/>
      <c r="E292" s="2" t="s">
        <v>347</v>
      </c>
      <c r="F292" s="2" t="s">
        <v>346</v>
      </c>
      <c r="G292" s="6"/>
      <c r="H292" s="6"/>
      <c r="I292" s="6"/>
      <c r="J292" s="2"/>
      <c r="K292" s="2" t="s">
        <v>409</v>
      </c>
      <c r="L292" s="2" t="s">
        <v>340</v>
      </c>
      <c r="M292" s="2" t="s">
        <v>727</v>
      </c>
      <c r="N292" s="2"/>
      <c r="O292" s="2"/>
      <c r="P292" s="2"/>
      <c r="Q292" s="2"/>
      <c r="R292" s="2"/>
      <c r="S292" s="2"/>
      <c r="T292" s="2"/>
      <c r="U292" s="2"/>
      <c r="V292" s="18"/>
      <c r="AF292" s="20">
        <f>--ISNUMBER(IFERROR(SEARCH($AH$2,BaseDatos[[#This Row],[Material]],1),""))</f>
        <v>1</v>
      </c>
      <c r="AG292" s="14">
        <f>IF(AF292=1,COUNTIF($AF$6:AF292,1),"")</f>
        <v>287</v>
      </c>
      <c r="AH292" s="15" t="str">
        <f>IFERROR(INDEX(BaseDatos[Material],MATCH(ROWS($AG$6:AG292),BaseDatos[Aux2],0)),"")</f>
        <v>Varilla corrugada fabricada con mineral de hierro marca TERNIUM</v>
      </c>
    </row>
    <row r="293" spans="1:34" x14ac:dyDescent="0.35">
      <c r="A293" s="2" t="str">
        <f>BaseDatos[[#This Row],[Material]]</f>
        <v>Losacero 1.5" y 2.5" marca TERNIUM</v>
      </c>
      <c r="B293" s="3" t="s">
        <v>406</v>
      </c>
      <c r="C293" s="2"/>
      <c r="D293" s="2"/>
      <c r="E293" s="2" t="s">
        <v>774</v>
      </c>
      <c r="F293" s="2" t="s">
        <v>346</v>
      </c>
      <c r="G293" s="6"/>
      <c r="H293" s="6"/>
      <c r="I293" s="6"/>
      <c r="J293" s="2"/>
      <c r="K293" s="2" t="s">
        <v>409</v>
      </c>
      <c r="L293" s="2" t="s">
        <v>340</v>
      </c>
      <c r="M293" s="2" t="s">
        <v>776</v>
      </c>
      <c r="N293" s="2"/>
      <c r="O293" s="2"/>
      <c r="P293" s="2"/>
      <c r="Q293" s="2"/>
      <c r="R293" s="2"/>
      <c r="S293" s="2"/>
      <c r="T293" s="2"/>
      <c r="U293" s="2"/>
      <c r="V293" s="18"/>
      <c r="AF293" s="20">
        <f>--ISNUMBER(IFERROR(SEARCH($AH$2,BaseDatos[[#This Row],[Material]],1),""))</f>
        <v>1</v>
      </c>
      <c r="AG293" s="14">
        <f>IF(AF293=1,COUNTIF($AF$6:AF293,1),"")</f>
        <v>288</v>
      </c>
      <c r="AH293" s="15" t="str">
        <f>IFERROR(INDEX(BaseDatos[Material],MATCH(ROWS($AG$6:AG293),BaseDatos[Aux2],0)),"")</f>
        <v>Losacero 1.5" y 2.5" marca TERNIUM</v>
      </c>
    </row>
    <row r="294" spans="1:34" x14ac:dyDescent="0.35">
      <c r="A294" s="2" t="str">
        <f>BaseDatos[[#This Row],[Material]]</f>
        <v>Losacero 3" marca TERNIUM</v>
      </c>
      <c r="B294" s="3" t="s">
        <v>406</v>
      </c>
      <c r="C294" s="2"/>
      <c r="D294" s="2"/>
      <c r="E294" s="2" t="s">
        <v>775</v>
      </c>
      <c r="F294" s="2" t="s">
        <v>346</v>
      </c>
      <c r="G294" s="6"/>
      <c r="H294" s="6"/>
      <c r="I294" s="6"/>
      <c r="J294" s="2"/>
      <c r="K294" s="2" t="s">
        <v>409</v>
      </c>
      <c r="L294" s="2" t="s">
        <v>340</v>
      </c>
      <c r="M294" s="2" t="s">
        <v>777</v>
      </c>
      <c r="N294" s="2"/>
      <c r="O294" s="2"/>
      <c r="P294" s="2"/>
      <c r="Q294" s="2"/>
      <c r="R294" s="2"/>
      <c r="S294" s="2"/>
      <c r="T294" s="2"/>
      <c r="U294" s="2"/>
      <c r="V294" s="18"/>
      <c r="AF294" s="20">
        <f>--ISNUMBER(IFERROR(SEARCH($AH$2,BaseDatos[[#This Row],[Material]],1),""))</f>
        <v>1</v>
      </c>
      <c r="AG294" s="14">
        <f>IF(AF294=1,COUNTIF($AF$6:AF294,1),"")</f>
        <v>289</v>
      </c>
      <c r="AH294" s="15" t="str">
        <f>IFERROR(INDEX(BaseDatos[Material],MATCH(ROWS($AG$6:AG294),BaseDatos[Aux2],0)),"")</f>
        <v>Losacero 3" marca TERNIUM</v>
      </c>
    </row>
    <row r="295" spans="1:34" x14ac:dyDescent="0.35">
      <c r="A295" s="2" t="str">
        <f>BaseDatos[[#This Row],[Material]]</f>
        <v>Alambrón de acero fabricado con material de desecho marca TYASA</v>
      </c>
      <c r="B295" s="3" t="s">
        <v>406</v>
      </c>
      <c r="C295" s="2"/>
      <c r="D295" s="2"/>
      <c r="E295" s="2" t="s">
        <v>348</v>
      </c>
      <c r="F295" s="2" t="s">
        <v>346</v>
      </c>
      <c r="G295" s="6"/>
      <c r="H295" s="6"/>
      <c r="I295" s="6"/>
      <c r="J295" s="2"/>
      <c r="K295" s="2" t="s">
        <v>409</v>
      </c>
      <c r="L295" s="2" t="s">
        <v>340</v>
      </c>
      <c r="M295" s="2" t="s">
        <v>728</v>
      </c>
      <c r="N295" s="2"/>
      <c r="O295" s="2"/>
      <c r="P295" s="2"/>
      <c r="Q295" s="2"/>
      <c r="R295" s="2"/>
      <c r="S295" s="2"/>
      <c r="T295" s="2"/>
      <c r="U295" s="2"/>
      <c r="V295" s="18"/>
      <c r="AF295" s="20">
        <f>--ISNUMBER(IFERROR(SEARCH($AH$2,BaseDatos[[#This Row],[Material]],1),""))</f>
        <v>1</v>
      </c>
      <c r="AG295" s="14">
        <f>IF(AF295=1,COUNTIF($AF$6:AF295,1),"")</f>
        <v>290</v>
      </c>
      <c r="AH295" s="15" t="str">
        <f>IFERROR(INDEX(BaseDatos[Material],MATCH(ROWS($AG$6:AG295),BaseDatos[Aux2],0)),"")</f>
        <v>Alambrón de acero fabricado con material de desecho marca TYASA</v>
      </c>
    </row>
    <row r="296" spans="1:34" x14ac:dyDescent="0.35">
      <c r="A296" s="2" t="str">
        <f>BaseDatos[[#This Row],[Material]]</f>
        <v>Varilla corrugada fabricada con material de desecho marca TYASA</v>
      </c>
      <c r="B296" s="3" t="s">
        <v>406</v>
      </c>
      <c r="C296" s="2"/>
      <c r="D296" s="2"/>
      <c r="E296" s="2" t="s">
        <v>349</v>
      </c>
      <c r="F296" s="2" t="s">
        <v>346</v>
      </c>
      <c r="G296" s="6"/>
      <c r="H296" s="6"/>
      <c r="I296" s="6"/>
      <c r="J296" s="2"/>
      <c r="K296" s="2" t="s">
        <v>409</v>
      </c>
      <c r="L296" s="2" t="s">
        <v>340</v>
      </c>
      <c r="M296" s="2" t="s">
        <v>729</v>
      </c>
      <c r="N296" s="2"/>
      <c r="O296" s="2"/>
      <c r="P296" s="2"/>
      <c r="Q296" s="2"/>
      <c r="R296" s="2"/>
      <c r="S296" s="2"/>
      <c r="T296" s="2"/>
      <c r="U296" s="2"/>
      <c r="V296" s="18"/>
      <c r="AF296" s="20">
        <f>--ISNUMBER(IFERROR(SEARCH($AH$2,BaseDatos[[#This Row],[Material]],1),""))</f>
        <v>1</v>
      </c>
      <c r="AG296" s="14">
        <f>IF(AF296=1,COUNTIF($AF$6:AF296,1),"")</f>
        <v>291</v>
      </c>
      <c r="AH296" s="15" t="str">
        <f>IFERROR(INDEX(BaseDatos[Material],MATCH(ROWS($AG$6:AG296),BaseDatos[Aux2],0)),"")</f>
        <v>Varilla corrugada fabricada con material de desecho marca TYASA</v>
      </c>
    </row>
    <row r="297" spans="1:34" x14ac:dyDescent="0.35">
      <c r="A297" s="2" t="str">
        <f>BaseDatos[[#This Row],[Material]]</f>
        <v>Puerta de seguridad multipropósito marca ASTRUMEX</v>
      </c>
      <c r="B297" s="3" t="s">
        <v>406</v>
      </c>
      <c r="C297" s="2"/>
      <c r="D297" s="2"/>
      <c r="E297" s="2" t="s">
        <v>350</v>
      </c>
      <c r="F297" s="2" t="s">
        <v>351</v>
      </c>
      <c r="G297" s="6"/>
      <c r="H297" s="6"/>
      <c r="I297" s="6"/>
      <c r="J297" s="2"/>
      <c r="K297" s="2" t="s">
        <v>409</v>
      </c>
      <c r="L297" s="2" t="s">
        <v>340</v>
      </c>
      <c r="M297" s="2" t="s">
        <v>730</v>
      </c>
      <c r="N297" s="2"/>
      <c r="O297" s="2"/>
      <c r="P297" s="2"/>
      <c r="Q297" s="2"/>
      <c r="R297" s="2"/>
      <c r="S297" s="2"/>
      <c r="T297" s="2"/>
      <c r="U297" s="2"/>
      <c r="V297" s="18"/>
      <c r="AF297" s="20">
        <f>--ISNUMBER(IFERROR(SEARCH($AH$2,BaseDatos[[#This Row],[Material]],1),""))</f>
        <v>1</v>
      </c>
      <c r="AG297" s="14">
        <f>IF(AF297=1,COUNTIF($AF$6:AF297,1),"")</f>
        <v>292</v>
      </c>
      <c r="AH297" s="15" t="str">
        <f>IFERROR(INDEX(BaseDatos[Material],MATCH(ROWS($AG$6:AG297),BaseDatos[Aux2],0)),"")</f>
        <v>Puerta de seguridad multipropósito marca ASTRUMEX</v>
      </c>
    </row>
    <row r="298" spans="1:34" x14ac:dyDescent="0.35">
      <c r="A298" s="2" t="str">
        <f>BaseDatos[[#This Row],[Material]]</f>
        <v>Puerta de seguridad contra incendios marca ASTRUMEX</v>
      </c>
      <c r="B298" s="3" t="s">
        <v>406</v>
      </c>
      <c r="C298" s="2"/>
      <c r="D298" s="2"/>
      <c r="E298" s="2" t="s">
        <v>352</v>
      </c>
      <c r="F298" s="2" t="s">
        <v>351</v>
      </c>
      <c r="G298" s="6"/>
      <c r="H298" s="6"/>
      <c r="I298" s="6"/>
      <c r="J298" s="2"/>
      <c r="K298" s="2" t="s">
        <v>409</v>
      </c>
      <c r="L298" s="2" t="s">
        <v>340</v>
      </c>
      <c r="M298" s="2" t="s">
        <v>730</v>
      </c>
      <c r="N298" s="2"/>
      <c r="O298" s="2"/>
      <c r="P298" s="2"/>
      <c r="Q298" s="2"/>
      <c r="R298" s="2"/>
      <c r="S298" s="2"/>
      <c r="T298" s="2"/>
      <c r="U298" s="2"/>
      <c r="V298" s="18"/>
      <c r="AF298" s="20">
        <f>--ISNUMBER(IFERROR(SEARCH($AH$2,BaseDatos[[#This Row],[Material]],1),""))</f>
        <v>1</v>
      </c>
      <c r="AG298" s="14">
        <f>IF(AF298=1,COUNTIF($AF$6:AF298,1),"")</f>
        <v>293</v>
      </c>
      <c r="AH298" s="15" t="str">
        <f>IFERROR(INDEX(BaseDatos[Material],MATCH(ROWS($AG$6:AG298),BaseDatos[Aux2],0)),"")</f>
        <v>Puerta de seguridad contra incendios marca ASTRUMEX</v>
      </c>
    </row>
    <row r="299" spans="1:34" x14ac:dyDescent="0.35">
      <c r="A299" s="2" t="str">
        <f>BaseDatos[[#This Row],[Material]]</f>
        <v>Pilotes prefabricados de concreto reforzado de 40x40cms de grupo INDI</v>
      </c>
      <c r="B299" s="3" t="s">
        <v>406</v>
      </c>
      <c r="C299" s="2"/>
      <c r="D299" s="2"/>
      <c r="E299" s="2" t="s">
        <v>353</v>
      </c>
      <c r="F299" s="2" t="s">
        <v>351</v>
      </c>
      <c r="G299" s="6"/>
      <c r="H299" s="6"/>
      <c r="I299" s="6"/>
      <c r="J299" s="2"/>
      <c r="K299" s="2" t="s">
        <v>409</v>
      </c>
      <c r="L299" s="2" t="s">
        <v>340</v>
      </c>
      <c r="M299" s="2" t="s">
        <v>731</v>
      </c>
      <c r="N299" s="2"/>
      <c r="O299" s="2"/>
      <c r="P299" s="2"/>
      <c r="Q299" s="2"/>
      <c r="R299" s="2"/>
      <c r="S299" s="2"/>
      <c r="T299" s="2"/>
      <c r="U299" s="2"/>
      <c r="V299" s="18"/>
      <c r="AF299" s="20">
        <f>--ISNUMBER(IFERROR(SEARCH($AH$2,BaseDatos[[#This Row],[Material]],1),""))</f>
        <v>1</v>
      </c>
      <c r="AG299" s="14">
        <f>IF(AF299=1,COUNTIF($AF$6:AF299,1),"")</f>
        <v>294</v>
      </c>
      <c r="AH299" s="15" t="str">
        <f>IFERROR(INDEX(BaseDatos[Material],MATCH(ROWS($AG$6:AG299),BaseDatos[Aux2],0)),"")</f>
        <v>Pilotes prefabricados de concreto reforzado de 40x40cms de grupo INDI</v>
      </c>
    </row>
    <row r="300" spans="1:34" x14ac:dyDescent="0.35">
      <c r="A300" s="2" t="str">
        <f>BaseDatos[[#This Row],[Material]]</f>
        <v>Pilotes prefabricados de concreto reforzado de 50x50cms de grupo INDI</v>
      </c>
      <c r="B300" s="3" t="s">
        <v>406</v>
      </c>
      <c r="C300" s="2"/>
      <c r="D300" s="2"/>
      <c r="E300" s="2" t="s">
        <v>354</v>
      </c>
      <c r="F300" s="2" t="s">
        <v>351</v>
      </c>
      <c r="G300" s="6"/>
      <c r="H300" s="6"/>
      <c r="I300" s="6"/>
      <c r="J300" s="2"/>
      <c r="K300" s="2" t="s">
        <v>409</v>
      </c>
      <c r="L300" s="2" t="s">
        <v>340</v>
      </c>
      <c r="M300" s="2" t="s">
        <v>732</v>
      </c>
      <c r="N300" s="2"/>
      <c r="O300" s="2"/>
      <c r="P300" s="2"/>
      <c r="Q300" s="2"/>
      <c r="R300" s="2"/>
      <c r="S300" s="2"/>
      <c r="T300" s="2"/>
      <c r="U300" s="2"/>
      <c r="V300" s="18"/>
      <c r="AF300" s="20">
        <f>--ISNUMBER(IFERROR(SEARCH($AH$2,BaseDatos[[#This Row],[Material]],1),""))</f>
        <v>1</v>
      </c>
      <c r="AG300" s="14">
        <f>IF(AF300=1,COUNTIF($AF$6:AF300,1),"")</f>
        <v>295</v>
      </c>
      <c r="AH300" s="15" t="str">
        <f>IFERROR(INDEX(BaseDatos[Material],MATCH(ROWS($AG$6:AG300),BaseDatos[Aux2],0)),"")</f>
        <v>Pilotes prefabricados de concreto reforzado de 50x50cms de grupo INDI</v>
      </c>
    </row>
    <row r="301" spans="1:34" x14ac:dyDescent="0.35">
      <c r="A301" s="2" t="str">
        <f>BaseDatos[[#This Row],[Material]]</f>
        <v>Panel metálico para cubierta GLAMET FRIGO (Promedio 141-B) marca METENCO</v>
      </c>
      <c r="B301" s="3" t="s">
        <v>406</v>
      </c>
      <c r="C301" s="2"/>
      <c r="D301" s="2"/>
      <c r="E301" s="2" t="s">
        <v>355</v>
      </c>
      <c r="F301" s="2" t="s">
        <v>10</v>
      </c>
      <c r="G301" s="6"/>
      <c r="H301" s="6"/>
      <c r="I301" s="6"/>
      <c r="J301" s="2"/>
      <c r="K301" s="2" t="s">
        <v>409</v>
      </c>
      <c r="L301" s="2" t="s">
        <v>340</v>
      </c>
      <c r="M301" s="2" t="s">
        <v>733</v>
      </c>
      <c r="N301" s="2"/>
      <c r="O301" s="2"/>
      <c r="P301" s="2"/>
      <c r="Q301" s="2"/>
      <c r="R301" s="2"/>
      <c r="S301" s="2"/>
      <c r="T301" s="2"/>
      <c r="U301" s="2"/>
      <c r="V301" s="18"/>
      <c r="AF301" s="20">
        <f>--ISNUMBER(IFERROR(SEARCH($AH$2,BaseDatos[[#This Row],[Material]],1),""))</f>
        <v>1</v>
      </c>
      <c r="AG301" s="14">
        <f>IF(AF301=1,COUNTIF($AF$6:AF301,1),"")</f>
        <v>296</v>
      </c>
      <c r="AH301" s="15" t="str">
        <f>IFERROR(INDEX(BaseDatos[Material],MATCH(ROWS($AG$6:AG301),BaseDatos[Aux2],0)),"")</f>
        <v>Panel metálico para cubierta GLAMET FRIGO (Promedio 141-B) marca METENCO</v>
      </c>
    </row>
    <row r="302" spans="1:34" x14ac:dyDescent="0.35">
      <c r="A302" s="2" t="str">
        <f>BaseDatos[[#This Row],[Material]]</f>
        <v>Panel metálico para cubierta GLAMET FRIGO (Cyclopentane) marca METENCO</v>
      </c>
      <c r="B302" s="3" t="s">
        <v>406</v>
      </c>
      <c r="C302" s="2"/>
      <c r="D302" s="2"/>
      <c r="E302" s="2" t="s">
        <v>356</v>
      </c>
      <c r="F302" s="2" t="s">
        <v>10</v>
      </c>
      <c r="G302" s="6"/>
      <c r="H302" s="6"/>
      <c r="I302" s="6"/>
      <c r="J302" s="2"/>
      <c r="K302" s="2" t="s">
        <v>409</v>
      </c>
      <c r="L302" s="2" t="s">
        <v>340</v>
      </c>
      <c r="M302" s="2" t="s">
        <v>733</v>
      </c>
      <c r="N302" s="2"/>
      <c r="O302" s="2"/>
      <c r="P302" s="2"/>
      <c r="Q302" s="2"/>
      <c r="R302" s="2"/>
      <c r="S302" s="2"/>
      <c r="T302" s="2"/>
      <c r="U302" s="2"/>
      <c r="V302" s="18"/>
      <c r="AF302" s="20">
        <f>--ISNUMBER(IFERROR(SEARCH($AH$2,BaseDatos[[#This Row],[Material]],1),""))</f>
        <v>1</v>
      </c>
      <c r="AG302" s="14">
        <f>IF(AF302=1,COUNTIF($AF$6:AF302,1),"")</f>
        <v>297</v>
      </c>
      <c r="AH302" s="15" t="str">
        <f>IFERROR(INDEX(BaseDatos[Material],MATCH(ROWS($AG$6:AG302),BaseDatos[Aux2],0)),"")</f>
        <v>Panel metálico para cubierta GLAMET FRIGO (Cyclopentane) marca METENCO</v>
      </c>
    </row>
    <row r="303" spans="1:34" x14ac:dyDescent="0.35">
      <c r="A303" s="2" t="str">
        <f>BaseDatos[[#This Row],[Material]]</f>
        <v>Panel metálico para cubierta METCOPPO marca METENCO</v>
      </c>
      <c r="B303" s="3" t="s">
        <v>406</v>
      </c>
      <c r="C303" s="2"/>
      <c r="D303" s="2"/>
      <c r="E303" s="2" t="s">
        <v>357</v>
      </c>
      <c r="F303" s="2" t="s">
        <v>10</v>
      </c>
      <c r="G303" s="6"/>
      <c r="H303" s="6"/>
      <c r="I303" s="6"/>
      <c r="J303" s="2"/>
      <c r="K303" s="2" t="s">
        <v>409</v>
      </c>
      <c r="L303" s="2" t="s">
        <v>340</v>
      </c>
      <c r="M303" s="2" t="s">
        <v>734</v>
      </c>
      <c r="N303" s="2"/>
      <c r="O303" s="2"/>
      <c r="P303" s="2"/>
      <c r="Q303" s="2"/>
      <c r="R303" s="2"/>
      <c r="S303" s="2"/>
      <c r="T303" s="2"/>
      <c r="U303" s="2"/>
      <c r="V303" s="18"/>
      <c r="AF303" s="20">
        <f>--ISNUMBER(IFERROR(SEARCH($AH$2,BaseDatos[[#This Row],[Material]],1),""))</f>
        <v>1</v>
      </c>
      <c r="AG303" s="14">
        <f>IF(AF303=1,COUNTIF($AF$6:AF303,1),"")</f>
        <v>298</v>
      </c>
      <c r="AH303" s="15" t="str">
        <f>IFERROR(INDEX(BaseDatos[Material],MATCH(ROWS($AG$6:AG303),BaseDatos[Aux2],0)),"")</f>
        <v>Panel metálico para cubierta METCOPPO marca METENCO</v>
      </c>
    </row>
    <row r="304" spans="1:34" x14ac:dyDescent="0.35">
      <c r="A304" s="2" t="str">
        <f>BaseDatos[[#This Row],[Material]]</f>
        <v>Panel metálico para muros SUPERWALL (promedio Cyclopentane) marca METENCO</v>
      </c>
      <c r="B304" s="3" t="s">
        <v>406</v>
      </c>
      <c r="C304" s="2"/>
      <c r="D304" s="2"/>
      <c r="E304" s="2" t="s">
        <v>358</v>
      </c>
      <c r="F304" s="2" t="s">
        <v>10</v>
      </c>
      <c r="G304" s="6"/>
      <c r="H304" s="6"/>
      <c r="I304" s="6"/>
      <c r="J304" s="2"/>
      <c r="K304" s="2" t="s">
        <v>409</v>
      </c>
      <c r="L304" s="2" t="s">
        <v>340</v>
      </c>
      <c r="M304" s="2" t="s">
        <v>735</v>
      </c>
      <c r="N304" s="2"/>
      <c r="O304" s="2"/>
      <c r="P304" s="2"/>
      <c r="Q304" s="2"/>
      <c r="R304" s="2"/>
      <c r="S304" s="2"/>
      <c r="T304" s="2"/>
      <c r="U304" s="2"/>
      <c r="V304" s="18"/>
      <c r="AF304" s="20">
        <f>--ISNUMBER(IFERROR(SEARCH($AH$2,BaseDatos[[#This Row],[Material]],1),""))</f>
        <v>1</v>
      </c>
      <c r="AG304" s="14">
        <f>IF(AF304=1,COUNTIF($AF$6:AF304,1),"")</f>
        <v>299</v>
      </c>
      <c r="AH304" s="15" t="str">
        <f>IFERROR(INDEX(BaseDatos[Material],MATCH(ROWS($AG$6:AG304),BaseDatos[Aux2],0)),"")</f>
        <v>Panel metálico para muros SUPERWALL (promedio Cyclopentane) marca METENCO</v>
      </c>
    </row>
    <row r="305" spans="1:34" x14ac:dyDescent="0.35">
      <c r="A305" s="2" t="str">
        <f>BaseDatos[[#This Row],[Material]]</f>
        <v>Panel metálico para muros HWALL marca METENCO</v>
      </c>
      <c r="B305" s="3" t="s">
        <v>406</v>
      </c>
      <c r="C305" s="2"/>
      <c r="D305" s="2"/>
      <c r="E305" s="2" t="s">
        <v>359</v>
      </c>
      <c r="F305" s="2" t="s">
        <v>10</v>
      </c>
      <c r="G305" s="6"/>
      <c r="H305" s="6"/>
      <c r="I305" s="6"/>
      <c r="J305" s="2"/>
      <c r="K305" s="2" t="s">
        <v>409</v>
      </c>
      <c r="L305" s="2" t="s">
        <v>340</v>
      </c>
      <c r="M305" s="2" t="s">
        <v>736</v>
      </c>
      <c r="N305" s="2"/>
      <c r="O305" s="2"/>
      <c r="P305" s="2"/>
      <c r="Q305" s="2"/>
      <c r="R305" s="2"/>
      <c r="S305" s="2"/>
      <c r="T305" s="2"/>
      <c r="U305" s="2"/>
      <c r="V305" s="18"/>
      <c r="AF305" s="20">
        <f>--ISNUMBER(IFERROR(SEARCH($AH$2,BaseDatos[[#This Row],[Material]],1),""))</f>
        <v>1</v>
      </c>
      <c r="AG305" s="14">
        <f>IF(AF305=1,COUNTIF($AF$6:AF305,1),"")</f>
        <v>300</v>
      </c>
      <c r="AH305" s="15" t="str">
        <f>IFERROR(INDEX(BaseDatos[Material],MATCH(ROWS($AG$6:AG305),BaseDatos[Aux2],0)),"")</f>
        <v>Panel metálico para muros HWALL marca METENCO</v>
      </c>
    </row>
    <row r="306" spans="1:34" x14ac:dyDescent="0.35">
      <c r="A306" s="2" t="str">
        <f>BaseDatos[[#This Row],[Material]]</f>
        <v>Panel metálico para muros SUPERWALL (141-B) marca METENCO</v>
      </c>
      <c r="B306" s="3" t="s">
        <v>406</v>
      </c>
      <c r="C306" s="2"/>
      <c r="D306" s="2"/>
      <c r="E306" s="2" t="s">
        <v>360</v>
      </c>
      <c r="F306" s="2" t="s">
        <v>10</v>
      </c>
      <c r="G306" s="6"/>
      <c r="H306" s="6"/>
      <c r="I306" s="6"/>
      <c r="J306" s="2"/>
      <c r="K306" s="2" t="s">
        <v>409</v>
      </c>
      <c r="L306" s="2" t="s">
        <v>340</v>
      </c>
      <c r="M306" s="2" t="s">
        <v>737</v>
      </c>
      <c r="N306" s="2"/>
      <c r="O306" s="2"/>
      <c r="P306" s="2"/>
      <c r="Q306" s="2"/>
      <c r="R306" s="2"/>
      <c r="S306" s="2"/>
      <c r="T306" s="2"/>
      <c r="U306" s="2"/>
      <c r="V306" s="18"/>
      <c r="AF306" s="20">
        <f>--ISNUMBER(IFERROR(SEARCH($AH$2,BaseDatos[[#This Row],[Material]],1),""))</f>
        <v>1</v>
      </c>
      <c r="AG306" s="14">
        <f>IF(AF306=1,COUNTIF($AF$6:AF306,1),"")</f>
        <v>301</v>
      </c>
      <c r="AH306" s="15" t="str">
        <f>IFERROR(INDEX(BaseDatos[Material],MATCH(ROWS($AG$6:AG306),BaseDatos[Aux2],0)),"")</f>
        <v>Panel metálico para muros SUPERWALL (141-B) marca METENCO</v>
      </c>
    </row>
    <row r="307" spans="1:34" x14ac:dyDescent="0.35">
      <c r="A307" s="2" t="str">
        <f>BaseDatos[[#This Row],[Material]]</f>
        <v>Varilla corrugada fabricada con material de desecho de grupo Acerero</v>
      </c>
      <c r="B307" s="3" t="s">
        <v>406</v>
      </c>
      <c r="C307" s="2"/>
      <c r="D307" s="2"/>
      <c r="E307" s="2" t="s">
        <v>361</v>
      </c>
      <c r="F307" s="2" t="s">
        <v>346</v>
      </c>
      <c r="G307" s="6"/>
      <c r="H307" s="6"/>
      <c r="I307" s="6"/>
      <c r="J307" s="2"/>
      <c r="K307" s="2" t="s">
        <v>409</v>
      </c>
      <c r="L307" s="2" t="s">
        <v>411</v>
      </c>
      <c r="M307" s="2" t="s">
        <v>738</v>
      </c>
      <c r="N307" s="2"/>
      <c r="O307" s="2"/>
      <c r="P307" s="2"/>
      <c r="Q307" s="2"/>
      <c r="R307" s="2"/>
      <c r="S307" s="2"/>
      <c r="T307" s="2"/>
      <c r="U307" s="2"/>
      <c r="V307" s="18"/>
      <c r="AF307" s="20">
        <f>--ISNUMBER(IFERROR(SEARCH($AH$2,BaseDatos[[#This Row],[Material]],1),""))</f>
        <v>1</v>
      </c>
      <c r="AG307" s="14">
        <f>IF(AF307=1,COUNTIF($AF$6:AF307,1),"")</f>
        <v>302</v>
      </c>
      <c r="AH307" s="15" t="str">
        <f>IFERROR(INDEX(BaseDatos[Material],MATCH(ROWS($AG$6:AG307),BaseDatos[Aux2],0)),"")</f>
        <v>Varilla corrugada fabricada con material de desecho de grupo Acerero</v>
      </c>
    </row>
    <row r="308" spans="1:34" x14ac:dyDescent="0.35">
      <c r="A308" s="2" t="str">
        <f>BaseDatos[[#This Row],[Material]]</f>
        <v>Varilla corrugada fabricada con material de desecho marca DEACERO</v>
      </c>
      <c r="B308" s="3" t="s">
        <v>406</v>
      </c>
      <c r="C308" s="2"/>
      <c r="D308" s="2"/>
      <c r="E308" s="2" t="s">
        <v>362</v>
      </c>
      <c r="F308" s="2" t="s">
        <v>346</v>
      </c>
      <c r="G308" s="6"/>
      <c r="H308" s="6"/>
      <c r="I308" s="6"/>
      <c r="J308" s="2"/>
      <c r="K308" s="2" t="s">
        <v>409</v>
      </c>
      <c r="L308" s="2" t="s">
        <v>340</v>
      </c>
      <c r="M308" s="2" t="s">
        <v>739</v>
      </c>
      <c r="N308" s="2"/>
      <c r="O308" s="2"/>
      <c r="P308" s="2"/>
      <c r="Q308" s="2"/>
      <c r="R308" s="2"/>
      <c r="S308" s="2"/>
      <c r="T308" s="2"/>
      <c r="U308" s="2"/>
      <c r="V308" s="18"/>
      <c r="AF308" s="20">
        <f>--ISNUMBER(IFERROR(SEARCH($AH$2,BaseDatos[[#This Row],[Material]],1),""))</f>
        <v>1</v>
      </c>
      <c r="AG308" s="14">
        <f>IF(AF308=1,COUNTIF($AF$6:AF308,1),"")</f>
        <v>303</v>
      </c>
      <c r="AH308" s="15" t="str">
        <f>IFERROR(INDEX(BaseDatos[Material],MATCH(ROWS($AG$6:AG308),BaseDatos[Aux2],0)),"")</f>
        <v>Varilla corrugada fabricada con material de desecho marca DEACERO</v>
      </c>
    </row>
    <row r="309" spans="1:34" x14ac:dyDescent="0.35">
      <c r="A309" s="2" t="str">
        <f>BaseDatos[[#This Row],[Material]]</f>
        <v>Alambrón de acero fabricado con material de desecho marca DEACERO</v>
      </c>
      <c r="B309" s="3" t="s">
        <v>406</v>
      </c>
      <c r="C309" s="2"/>
      <c r="D309" s="2"/>
      <c r="E309" s="2" t="s">
        <v>363</v>
      </c>
      <c r="F309" s="2" t="s">
        <v>346</v>
      </c>
      <c r="G309" s="6"/>
      <c r="H309" s="6"/>
      <c r="I309" s="6"/>
      <c r="J309" s="2"/>
      <c r="K309" s="2" t="s">
        <v>409</v>
      </c>
      <c r="L309" s="2" t="s">
        <v>340</v>
      </c>
      <c r="M309" s="2"/>
      <c r="N309" s="2"/>
      <c r="O309" s="2"/>
      <c r="P309" s="2"/>
      <c r="Q309" s="2"/>
      <c r="R309" s="2"/>
      <c r="S309" s="2"/>
      <c r="T309" s="2"/>
      <c r="U309" s="2"/>
      <c r="V309" s="18"/>
      <c r="AF309" s="20">
        <f>--ISNUMBER(IFERROR(SEARCH($AH$2,BaseDatos[[#This Row],[Material]],1),""))</f>
        <v>1</v>
      </c>
      <c r="AG309" s="14">
        <f>IF(AF309=1,COUNTIF($AF$6:AF309,1),"")</f>
        <v>304</v>
      </c>
      <c r="AH309" s="15" t="str">
        <f>IFERROR(INDEX(BaseDatos[Material],MATCH(ROWS($AG$6:AG309),BaseDatos[Aux2],0)),"")</f>
        <v>Alambrón de acero fabricado con material de desecho marca DEACERO</v>
      </c>
    </row>
    <row r="310" spans="1:34" x14ac:dyDescent="0.35">
      <c r="A310" s="2" t="str">
        <f>BaseDatos[[#This Row],[Material]]</f>
        <v>Alambre galvanizado fabricado con material de desecho marca DEACERO</v>
      </c>
      <c r="B310" s="3" t="s">
        <v>406</v>
      </c>
      <c r="C310" s="2"/>
      <c r="D310" s="2"/>
      <c r="E310" s="2" t="s">
        <v>364</v>
      </c>
      <c r="F310" s="2" t="s">
        <v>346</v>
      </c>
      <c r="G310" s="6"/>
      <c r="H310" s="6"/>
      <c r="I310" s="6"/>
      <c r="J310" s="2"/>
      <c r="K310" s="2" t="s">
        <v>409</v>
      </c>
      <c r="L310" s="2" t="s">
        <v>340</v>
      </c>
      <c r="M310" s="2"/>
      <c r="N310" s="2"/>
      <c r="O310" s="2"/>
      <c r="P310" s="2"/>
      <c r="Q310" s="2"/>
      <c r="R310" s="2"/>
      <c r="S310" s="2"/>
      <c r="T310" s="2"/>
      <c r="U310" s="2"/>
      <c r="V310" s="18"/>
      <c r="AF310" s="20">
        <f>--ISNUMBER(IFERROR(SEARCH($AH$2,BaseDatos[[#This Row],[Material]],1),""))</f>
        <v>1</v>
      </c>
      <c r="AG310" s="14">
        <f>IF(AF310=1,COUNTIF($AF$6:AF310,1),"")</f>
        <v>305</v>
      </c>
      <c r="AH310" s="15" t="str">
        <f>IFERROR(INDEX(BaseDatos[Material],MATCH(ROWS($AG$6:AG310),BaseDatos[Aux2],0)),"")</f>
        <v>Alambre galvanizado fabricado con material de desecho marca DEACERO</v>
      </c>
    </row>
    <row r="311" spans="1:34" x14ac:dyDescent="0.35">
      <c r="A311" s="2" t="str">
        <f>BaseDatos[[#This Row],[Material]]</f>
        <v>Cable de acero pretensado fabricado con material de desecho marca DEACERO</v>
      </c>
      <c r="B311" s="3" t="s">
        <v>406</v>
      </c>
      <c r="C311" s="2"/>
      <c r="D311" s="2"/>
      <c r="E311" s="2" t="s">
        <v>365</v>
      </c>
      <c r="F311" s="2" t="s">
        <v>346</v>
      </c>
      <c r="G311" s="6"/>
      <c r="H311" s="6"/>
      <c r="I311" s="6"/>
      <c r="J311" s="2"/>
      <c r="K311" s="2" t="s">
        <v>409</v>
      </c>
      <c r="L311" s="2" t="s">
        <v>340</v>
      </c>
      <c r="M311" s="2" t="s">
        <v>740</v>
      </c>
      <c r="N311" s="2"/>
      <c r="O311" s="2"/>
      <c r="P311" s="2"/>
      <c r="Q311" s="2"/>
      <c r="R311" s="2"/>
      <c r="S311" s="2"/>
      <c r="T311" s="2"/>
      <c r="U311" s="2"/>
      <c r="V311" s="18"/>
      <c r="AF311" s="20">
        <f>--ISNUMBER(IFERROR(SEARCH($AH$2,BaseDatos[[#This Row],[Material]],1),""))</f>
        <v>1</v>
      </c>
      <c r="AG311" s="14">
        <f>IF(AF311=1,COUNTIF($AF$6:AF311,1),"")</f>
        <v>306</v>
      </c>
      <c r="AH311" s="15" t="str">
        <f>IFERROR(INDEX(BaseDatos[Material],MATCH(ROWS($AG$6:AG311),BaseDatos[Aux2],0)),"")</f>
        <v>Cable de acero pretensado fabricado con material de desecho marca DEACERO</v>
      </c>
    </row>
    <row r="312" spans="1:34" x14ac:dyDescent="0.35">
      <c r="A312" s="2" t="str">
        <f>BaseDatos[[#This Row],[Material]]</f>
        <v>Viga de acero perfil 'H' fabricada con material de desecho marca DEACERO</v>
      </c>
      <c r="B312" s="3" t="s">
        <v>406</v>
      </c>
      <c r="C312" s="2"/>
      <c r="D312" s="2"/>
      <c r="E312" s="2" t="s">
        <v>366</v>
      </c>
      <c r="F312" s="2" t="s">
        <v>346</v>
      </c>
      <c r="G312" s="6"/>
      <c r="H312" s="6"/>
      <c r="I312" s="6"/>
      <c r="J312" s="2"/>
      <c r="K312" s="2" t="s">
        <v>409</v>
      </c>
      <c r="L312" s="2" t="s">
        <v>340</v>
      </c>
      <c r="M312" s="2" t="s">
        <v>741</v>
      </c>
      <c r="N312" s="2"/>
      <c r="O312" s="2"/>
      <c r="P312" s="2"/>
      <c r="Q312" s="2"/>
      <c r="R312" s="2"/>
      <c r="S312" s="2"/>
      <c r="T312" s="2"/>
      <c r="U312" s="2"/>
      <c r="V312" s="18"/>
      <c r="AF312" s="20">
        <f>--ISNUMBER(IFERROR(SEARCH($AH$2,BaseDatos[[#This Row],[Material]],1),""))</f>
        <v>1</v>
      </c>
      <c r="AG312" s="14">
        <f>IF(AF312=1,COUNTIF($AF$6:AF312,1),"")</f>
        <v>307</v>
      </c>
      <c r="AH312" s="15" t="str">
        <f>IFERROR(INDEX(BaseDatos[Material],MATCH(ROWS($AG$6:AG312),BaseDatos[Aux2],0)),"")</f>
        <v>Viga de acero perfil 'H' fabricada con material de desecho marca DEACERO</v>
      </c>
    </row>
    <row r="313" spans="1:34" x14ac:dyDescent="0.35">
      <c r="A313" s="2" t="str">
        <f>BaseDatos[[#This Row],[Material]]</f>
        <v>Placa de acero laminada en caliente marca AHMSA</v>
      </c>
      <c r="B313" s="3" t="s">
        <v>406</v>
      </c>
      <c r="C313" s="2"/>
      <c r="D313" s="2"/>
      <c r="E313" s="2" t="s">
        <v>367</v>
      </c>
      <c r="F313" s="2" t="s">
        <v>346</v>
      </c>
      <c r="G313" s="6"/>
      <c r="H313" s="6"/>
      <c r="I313" s="6"/>
      <c r="J313" s="2"/>
      <c r="K313" s="2" t="s">
        <v>409</v>
      </c>
      <c r="L313" s="2" t="s">
        <v>340</v>
      </c>
      <c r="M313" s="2" t="s">
        <v>742</v>
      </c>
      <c r="N313" s="2"/>
      <c r="O313" s="2"/>
      <c r="P313" s="2"/>
      <c r="Q313" s="2"/>
      <c r="R313" s="2"/>
      <c r="S313" s="2"/>
      <c r="T313" s="2"/>
      <c r="U313" s="2"/>
      <c r="V313" s="18"/>
      <c r="AF313" s="20">
        <f>--ISNUMBER(IFERROR(SEARCH($AH$2,BaseDatos[[#This Row],[Material]],1),""))</f>
        <v>1</v>
      </c>
      <c r="AG313" s="14">
        <f>IF(AF313=1,COUNTIF($AF$6:AF313,1),"")</f>
        <v>308</v>
      </c>
      <c r="AH313" s="15" t="str">
        <f>IFERROR(INDEX(BaseDatos[Material],MATCH(ROWS($AG$6:AG313),BaseDatos[Aux2],0)),"")</f>
        <v>Placa de acero laminada en caliente marca AHMSA</v>
      </c>
    </row>
    <row r="314" spans="1:34" x14ac:dyDescent="0.35">
      <c r="A314" s="2" t="str">
        <f>BaseDatos[[#This Row],[Material]]</f>
        <v>Viga de acero perfil 'W' fabricada con material de desecho marca AHMSA</v>
      </c>
      <c r="B314" s="3" t="s">
        <v>406</v>
      </c>
      <c r="C314" s="2"/>
      <c r="D314" s="2"/>
      <c r="E314" s="2" t="s">
        <v>368</v>
      </c>
      <c r="F314" s="2" t="s">
        <v>346</v>
      </c>
      <c r="G314" s="6"/>
      <c r="H314" s="6"/>
      <c r="I314" s="6"/>
      <c r="J314" s="2"/>
      <c r="K314" s="2" t="s">
        <v>409</v>
      </c>
      <c r="L314" s="2" t="s">
        <v>340</v>
      </c>
      <c r="M314" s="2" t="s">
        <v>741</v>
      </c>
      <c r="N314" s="2"/>
      <c r="O314" s="2"/>
      <c r="P314" s="2"/>
      <c r="Q314" s="2"/>
      <c r="R314" s="2"/>
      <c r="S314" s="2"/>
      <c r="T314" s="2"/>
      <c r="U314" s="2"/>
      <c r="V314" s="18"/>
      <c r="AF314" s="20">
        <f>--ISNUMBER(IFERROR(SEARCH($AH$2,BaseDatos[[#This Row],[Material]],1),""))</f>
        <v>1</v>
      </c>
      <c r="AG314" s="14">
        <f>IF(AF314=1,COUNTIF($AF$6:AF314,1),"")</f>
        <v>309</v>
      </c>
      <c r="AH314" s="15" t="str">
        <f>IFERROR(INDEX(BaseDatos[Material],MATCH(ROWS($AG$6:AG314),BaseDatos[Aux2],0)),"")</f>
        <v>Viga de acero perfil 'W' fabricada con material de desecho marca AHMSA</v>
      </c>
    </row>
    <row r="315" spans="1:34" x14ac:dyDescent="0.35">
      <c r="A315" s="2" t="str">
        <f>BaseDatos[[#This Row],[Material]]</f>
        <v>Viga de acero perfil 'C' fabricada con material de desecho marca AHMSA</v>
      </c>
      <c r="B315" s="3" t="s">
        <v>406</v>
      </c>
      <c r="C315" s="2"/>
      <c r="D315" s="2"/>
      <c r="E315" s="2" t="s">
        <v>369</v>
      </c>
      <c r="F315" s="2" t="s">
        <v>346</v>
      </c>
      <c r="G315" s="6"/>
      <c r="H315" s="6"/>
      <c r="I315" s="6"/>
      <c r="J315" s="2"/>
      <c r="K315" s="2" t="s">
        <v>409</v>
      </c>
      <c r="L315" s="2" t="s">
        <v>340</v>
      </c>
      <c r="M315" s="2" t="s">
        <v>741</v>
      </c>
      <c r="N315" s="2"/>
      <c r="O315" s="2"/>
      <c r="P315" s="2"/>
      <c r="Q315" s="2"/>
      <c r="R315" s="2"/>
      <c r="S315" s="2"/>
      <c r="T315" s="2"/>
      <c r="U315" s="2"/>
      <c r="V315" s="18"/>
      <c r="AF315" s="20">
        <f>--ISNUMBER(IFERROR(SEARCH($AH$2,BaseDatos[[#This Row],[Material]],1),""))</f>
        <v>1</v>
      </c>
      <c r="AG315" s="14">
        <f>IF(AF315=1,COUNTIF($AF$6:AF315,1),"")</f>
        <v>310</v>
      </c>
      <c r="AH315" s="15" t="str">
        <f>IFERROR(INDEX(BaseDatos[Material],MATCH(ROWS($AG$6:AG315),BaseDatos[Aux2],0)),"")</f>
        <v>Viga de acero perfil 'C' fabricada con material de desecho marca AHMSA</v>
      </c>
    </row>
    <row r="316" spans="1:34" x14ac:dyDescent="0.35">
      <c r="A316" s="2" t="str">
        <f>BaseDatos[[#This Row],[Material]]</f>
        <v>Viga de acero perfil 'L' fabricada con material de desecho marca AHMSA</v>
      </c>
      <c r="B316" s="3" t="s">
        <v>406</v>
      </c>
      <c r="C316" s="2"/>
      <c r="D316" s="2"/>
      <c r="E316" s="2" t="s">
        <v>370</v>
      </c>
      <c r="F316" s="2" t="s">
        <v>346</v>
      </c>
      <c r="G316" s="6"/>
      <c r="H316" s="6"/>
      <c r="I316" s="6"/>
      <c r="J316" s="2"/>
      <c r="K316" s="2" t="s">
        <v>409</v>
      </c>
      <c r="L316" s="2" t="s">
        <v>340</v>
      </c>
      <c r="M316" s="2" t="s">
        <v>741</v>
      </c>
      <c r="N316" s="2"/>
      <c r="O316" s="2"/>
      <c r="P316" s="2"/>
      <c r="Q316" s="2"/>
      <c r="R316" s="2"/>
      <c r="S316" s="2"/>
      <c r="T316" s="2"/>
      <c r="U316" s="2"/>
      <c r="V316" s="18"/>
      <c r="AF316" s="20">
        <f>--ISNUMBER(IFERROR(SEARCH($AH$2,BaseDatos[[#This Row],[Material]],1),""))</f>
        <v>1</v>
      </c>
      <c r="AG316" s="14">
        <f>IF(AF316=1,COUNTIF($AF$6:AF316,1),"")</f>
        <v>311</v>
      </c>
      <c r="AH316" s="15" t="str">
        <f>IFERROR(INDEX(BaseDatos[Material],MATCH(ROWS($AG$6:AG316),BaseDatos[Aux2],0)),"")</f>
        <v>Viga de acero perfil 'L' fabricada con material de desecho marca AHMSA</v>
      </c>
    </row>
    <row r="317" spans="1:34" x14ac:dyDescent="0.35">
      <c r="A317" s="2" t="str">
        <f>BaseDatos[[#This Row],[Material]]</f>
        <v>Rollo de acero laminado en calientemarca AHMSA</v>
      </c>
      <c r="B317" s="3" t="s">
        <v>406</v>
      </c>
      <c r="C317" s="2"/>
      <c r="D317" s="2"/>
      <c r="E317" s="2" t="s">
        <v>371</v>
      </c>
      <c r="F317" s="2" t="s">
        <v>346</v>
      </c>
      <c r="G317" s="6"/>
      <c r="H317" s="6"/>
      <c r="I317" s="6"/>
      <c r="J317" s="2"/>
      <c r="K317" s="2" t="s">
        <v>409</v>
      </c>
      <c r="L317" s="2" t="s">
        <v>340</v>
      </c>
      <c r="M317" s="2" t="s">
        <v>743</v>
      </c>
      <c r="N317" s="2"/>
      <c r="O317" s="2"/>
      <c r="P317" s="2"/>
      <c r="Q317" s="2"/>
      <c r="R317" s="2"/>
      <c r="S317" s="2"/>
      <c r="T317" s="2"/>
      <c r="U317" s="2"/>
      <c r="V317" s="18"/>
      <c r="AF317" s="20">
        <f>--ISNUMBER(IFERROR(SEARCH($AH$2,BaseDatos[[#This Row],[Material]],1),""))</f>
        <v>1</v>
      </c>
      <c r="AG317" s="14">
        <f>IF(AF317=1,COUNTIF($AF$6:AF317,1),"")</f>
        <v>312</v>
      </c>
      <c r="AH317" s="15" t="str">
        <f>IFERROR(INDEX(BaseDatos[Material],MATCH(ROWS($AG$6:AG317),BaseDatos[Aux2],0)),"")</f>
        <v>Rollo de acero laminado en calientemarca AHMSA</v>
      </c>
    </row>
    <row r="318" spans="1:34" x14ac:dyDescent="0.35">
      <c r="A318" s="2" t="str">
        <f>BaseDatos[[#This Row],[Material]]</f>
        <v>Panel de yeso marca USG tablaroca</v>
      </c>
      <c r="B318" s="3" t="s">
        <v>406</v>
      </c>
      <c r="C318" s="2"/>
      <c r="D318" s="2"/>
      <c r="E318" s="2" t="s">
        <v>372</v>
      </c>
      <c r="F318" s="2" t="s">
        <v>10</v>
      </c>
      <c r="G318" s="6"/>
      <c r="H318" s="6"/>
      <c r="I318" s="6"/>
      <c r="J318" s="2"/>
      <c r="K318" s="2" t="s">
        <v>409</v>
      </c>
      <c r="L318" s="2" t="s">
        <v>340</v>
      </c>
      <c r="M318" s="2" t="s">
        <v>744</v>
      </c>
      <c r="N318" s="2"/>
      <c r="O318" s="2"/>
      <c r="P318" s="2"/>
      <c r="Q318" s="2"/>
      <c r="R318" s="2"/>
      <c r="S318" s="2"/>
      <c r="T318" s="2"/>
      <c r="U318" s="2"/>
      <c r="V318" s="18"/>
      <c r="AF318" s="20">
        <f>--ISNUMBER(IFERROR(SEARCH($AH$2,BaseDatos[[#This Row],[Material]],1),""))</f>
        <v>1</v>
      </c>
      <c r="AG318" s="14">
        <f>IF(AF318=1,COUNTIF($AF$6:AF318,1),"")</f>
        <v>313</v>
      </c>
      <c r="AH318" s="15" t="str">
        <f>IFERROR(INDEX(BaseDatos[Material],MATCH(ROWS($AG$6:AG318),BaseDatos[Aux2],0)),"")</f>
        <v>Panel de yeso marca USG tablaroca</v>
      </c>
    </row>
    <row r="319" spans="1:34" x14ac:dyDescent="0.35">
      <c r="A319" s="2" t="str">
        <f>BaseDatos[[#This Row],[Material]]</f>
        <v>Panel de yeso marca USG tablaroca Ultralight</v>
      </c>
      <c r="B319" s="3" t="s">
        <v>406</v>
      </c>
      <c r="C319" s="2"/>
      <c r="D319" s="2"/>
      <c r="E319" s="2" t="s">
        <v>373</v>
      </c>
      <c r="F319" s="2" t="s">
        <v>10</v>
      </c>
      <c r="G319" s="6"/>
      <c r="H319" s="6"/>
      <c r="I319" s="6"/>
      <c r="J319" s="2"/>
      <c r="K319" s="2" t="s">
        <v>409</v>
      </c>
      <c r="L319" s="2" t="s">
        <v>340</v>
      </c>
      <c r="M319" s="2" t="s">
        <v>745</v>
      </c>
      <c r="N319" s="2"/>
      <c r="O319" s="2"/>
      <c r="P319" s="2"/>
      <c r="Q319" s="2"/>
      <c r="R319" s="2"/>
      <c r="S319" s="2"/>
      <c r="T319" s="2"/>
      <c r="U319" s="2"/>
      <c r="V319" s="18"/>
      <c r="AF319" s="20">
        <f>--ISNUMBER(IFERROR(SEARCH($AH$2,BaseDatos[[#This Row],[Material]],1),""))</f>
        <v>1</v>
      </c>
      <c r="AG319" s="14">
        <f>IF(AF319=1,COUNTIF($AF$6:AF319,1),"")</f>
        <v>314</v>
      </c>
      <c r="AH319" s="15" t="str">
        <f>IFERROR(INDEX(BaseDatos[Material],MATCH(ROWS($AG$6:AG319),BaseDatos[Aux2],0)),"")</f>
        <v>Panel de yeso marca USG tablaroca Ultralight</v>
      </c>
    </row>
    <row r="320" spans="1:34" x14ac:dyDescent="0.35">
      <c r="A320" s="2" t="str">
        <f>BaseDatos[[#This Row],[Material]]</f>
        <v>Panel de yeso marca USG tablaroca Antimoho</v>
      </c>
      <c r="B320" s="3" t="s">
        <v>406</v>
      </c>
      <c r="C320" s="2"/>
      <c r="D320" s="2"/>
      <c r="E320" s="2" t="s">
        <v>374</v>
      </c>
      <c r="F320" s="2" t="s">
        <v>10</v>
      </c>
      <c r="G320" s="6"/>
      <c r="H320" s="6"/>
      <c r="I320" s="6"/>
      <c r="J320" s="2"/>
      <c r="K320" s="2" t="s">
        <v>409</v>
      </c>
      <c r="L320" s="2" t="s">
        <v>340</v>
      </c>
      <c r="M320" s="2" t="s">
        <v>746</v>
      </c>
      <c r="N320" s="2"/>
      <c r="O320" s="2"/>
      <c r="P320" s="2"/>
      <c r="Q320" s="2"/>
      <c r="R320" s="2"/>
      <c r="S320" s="2"/>
      <c r="T320" s="2"/>
      <c r="U320" s="2"/>
      <c r="V320" s="18"/>
      <c r="AF320" s="20">
        <f>--ISNUMBER(IFERROR(SEARCH($AH$2,BaseDatos[[#This Row],[Material]],1),""))</f>
        <v>1</v>
      </c>
      <c r="AG320" s="14">
        <f>IF(AF320=1,COUNTIF($AF$6:AF320,1),"")</f>
        <v>315</v>
      </c>
      <c r="AH320" s="15" t="str">
        <f>IFERROR(INDEX(BaseDatos[Material],MATCH(ROWS($AG$6:AG320),BaseDatos[Aux2],0)),"")</f>
        <v>Panel de yeso marca USG tablaroca Antimoho</v>
      </c>
    </row>
    <row r="321" spans="1:34" x14ac:dyDescent="0.35">
      <c r="A321" s="2" t="str">
        <f>BaseDatos[[#This Row],[Material]]</f>
        <v>Panel de yeso marca USG tablaroca Firecode Type X</v>
      </c>
      <c r="B321" s="3" t="s">
        <v>406</v>
      </c>
      <c r="C321" s="2"/>
      <c r="D321" s="2"/>
      <c r="E321" s="2" t="s">
        <v>375</v>
      </c>
      <c r="F321" s="2" t="s">
        <v>10</v>
      </c>
      <c r="G321" s="6"/>
      <c r="H321" s="6"/>
      <c r="I321" s="6"/>
      <c r="J321" s="2"/>
      <c r="K321" s="2" t="s">
        <v>409</v>
      </c>
      <c r="L321" s="2" t="s">
        <v>340</v>
      </c>
      <c r="M321" s="2" t="s">
        <v>747</v>
      </c>
      <c r="N321" s="2"/>
      <c r="O321" s="2"/>
      <c r="P321" s="2"/>
      <c r="Q321" s="2"/>
      <c r="R321" s="2"/>
      <c r="S321" s="2"/>
      <c r="T321" s="2"/>
      <c r="U321" s="2"/>
      <c r="V321" s="18"/>
      <c r="AF321" s="20">
        <f>--ISNUMBER(IFERROR(SEARCH($AH$2,BaseDatos[[#This Row],[Material]],1),""))</f>
        <v>1</v>
      </c>
      <c r="AG321" s="14">
        <f>IF(AF321=1,COUNTIF($AF$6:AF321,1),"")</f>
        <v>316</v>
      </c>
      <c r="AH321" s="15" t="str">
        <f>IFERROR(INDEX(BaseDatos[Material],MATCH(ROWS($AG$6:AG321),BaseDatos[Aux2],0)),"")</f>
        <v>Panel de yeso marca USG tablaroca Firecode Type X</v>
      </c>
    </row>
    <row r="322" spans="1:34" x14ac:dyDescent="0.35">
      <c r="A322" s="2" t="str">
        <f>BaseDatos[[#This Row],[Material]]</f>
        <v>Panel de yeso marca USG tablaroca Firecode Type C</v>
      </c>
      <c r="B322" s="3" t="s">
        <v>406</v>
      </c>
      <c r="C322" s="2"/>
      <c r="D322" s="2"/>
      <c r="E322" s="2" t="s">
        <v>376</v>
      </c>
      <c r="F322" s="2" t="s">
        <v>10</v>
      </c>
      <c r="G322" s="6"/>
      <c r="H322" s="6"/>
      <c r="I322" s="6"/>
      <c r="J322" s="2"/>
      <c r="K322" s="2" t="s">
        <v>409</v>
      </c>
      <c r="L322" s="2" t="s">
        <v>340</v>
      </c>
      <c r="M322" s="2" t="s">
        <v>748</v>
      </c>
      <c r="N322" s="2"/>
      <c r="O322" s="2"/>
      <c r="P322" s="2"/>
      <c r="Q322" s="2"/>
      <c r="R322" s="2"/>
      <c r="S322" s="2"/>
      <c r="T322" s="2"/>
      <c r="U322" s="2"/>
      <c r="V322" s="18"/>
      <c r="AF322" s="20">
        <f>--ISNUMBER(IFERROR(SEARCH($AH$2,BaseDatos[[#This Row],[Material]],1),""))</f>
        <v>1</v>
      </c>
      <c r="AG322" s="14">
        <f>IF(AF322=1,COUNTIF($AF$6:AF322,1),"")</f>
        <v>317</v>
      </c>
      <c r="AH322" s="15" t="str">
        <f>IFERROR(INDEX(BaseDatos[Material],MATCH(ROWS($AG$6:AG322),BaseDatos[Aux2],0)),"")</f>
        <v>Panel de yeso marca USG tablaroca Firecode Type C</v>
      </c>
    </row>
    <row r="323" spans="1:34" x14ac:dyDescent="0.35">
      <c r="A323" s="2" t="str">
        <f>BaseDatos[[#This Row],[Material]]</f>
        <v>Panel de yeso marca USG tablaroca Antimoho Firecode Type X</v>
      </c>
      <c r="B323" s="3" t="s">
        <v>406</v>
      </c>
      <c r="C323" s="2"/>
      <c r="D323" s="2"/>
      <c r="E323" s="2" t="s">
        <v>377</v>
      </c>
      <c r="F323" s="2" t="s">
        <v>10</v>
      </c>
      <c r="G323" s="6"/>
      <c r="H323" s="6"/>
      <c r="I323" s="6"/>
      <c r="J323" s="2"/>
      <c r="K323" s="2" t="s">
        <v>409</v>
      </c>
      <c r="L323" s="2" t="s">
        <v>340</v>
      </c>
      <c r="M323" s="2" t="s">
        <v>749</v>
      </c>
      <c r="N323" s="2"/>
      <c r="O323" s="2"/>
      <c r="P323" s="2"/>
      <c r="Q323" s="2"/>
      <c r="R323" s="2"/>
      <c r="S323" s="2"/>
      <c r="T323" s="2"/>
      <c r="U323" s="2"/>
      <c r="V323" s="18"/>
      <c r="AF323" s="20">
        <f>--ISNUMBER(IFERROR(SEARCH($AH$2,BaseDatos[[#This Row],[Material]],1),""))</f>
        <v>1</v>
      </c>
      <c r="AG323" s="14">
        <f>IF(AF323=1,COUNTIF($AF$6:AF323,1),"")</f>
        <v>318</v>
      </c>
      <c r="AH323" s="15" t="str">
        <f>IFERROR(INDEX(BaseDatos[Material],MATCH(ROWS($AG$6:AG323),BaseDatos[Aux2],0)),"")</f>
        <v>Panel de yeso marca USG tablaroca Antimoho Firecode Type X</v>
      </c>
    </row>
    <row r="324" spans="1:34" x14ac:dyDescent="0.35">
      <c r="A324" s="2" t="str">
        <f>BaseDatos[[#This Row],[Material]]</f>
        <v>Panel de yeso marca USG tablaroca Liner</v>
      </c>
      <c r="B324" s="3" t="s">
        <v>406</v>
      </c>
      <c r="C324" s="2"/>
      <c r="D324" s="2"/>
      <c r="E324" s="2" t="s">
        <v>378</v>
      </c>
      <c r="F324" s="2" t="s">
        <v>10</v>
      </c>
      <c r="G324" s="6"/>
      <c r="H324" s="6"/>
      <c r="I324" s="6"/>
      <c r="J324" s="2"/>
      <c r="K324" s="2" t="s">
        <v>409</v>
      </c>
      <c r="L324" s="2" t="s">
        <v>340</v>
      </c>
      <c r="M324" s="2" t="s">
        <v>750</v>
      </c>
      <c r="N324" s="2"/>
      <c r="O324" s="2"/>
      <c r="P324" s="2"/>
      <c r="Q324" s="2"/>
      <c r="R324" s="2"/>
      <c r="S324" s="2"/>
      <c r="T324" s="2"/>
      <c r="U324" s="2"/>
      <c r="V324" s="18"/>
      <c r="AF324" s="20">
        <f>--ISNUMBER(IFERROR(SEARCH($AH$2,BaseDatos[[#This Row],[Material]],1),""))</f>
        <v>1</v>
      </c>
      <c r="AG324" s="14">
        <f>IF(AF324=1,COUNTIF($AF$6:AF324,1),"")</f>
        <v>319</v>
      </c>
      <c r="AH324" s="15" t="str">
        <f>IFERROR(INDEX(BaseDatos[Material],MATCH(ROWS($AG$6:AG324),BaseDatos[Aux2],0)),"")</f>
        <v>Panel de yeso marca USG tablaroca Liner</v>
      </c>
    </row>
    <row r="325" spans="1:34" x14ac:dyDescent="0.35">
      <c r="A325" s="2" t="str">
        <f>BaseDatos[[#This Row],[Material]]</f>
        <v>Panel de yeso marca USG tablaroca Sheetrock</v>
      </c>
      <c r="B325" s="3" t="s">
        <v>406</v>
      </c>
      <c r="C325" s="2"/>
      <c r="D325" s="2"/>
      <c r="E325" s="2" t="s">
        <v>379</v>
      </c>
      <c r="F325" s="2" t="s">
        <v>10</v>
      </c>
      <c r="G325" s="6"/>
      <c r="H325" s="6"/>
      <c r="I325" s="6"/>
      <c r="J325" s="2"/>
      <c r="K325" s="2" t="s">
        <v>409</v>
      </c>
      <c r="L325" s="2" t="s">
        <v>340</v>
      </c>
      <c r="M325" s="2" t="s">
        <v>751</v>
      </c>
      <c r="N325" s="2"/>
      <c r="O325" s="2"/>
      <c r="P325" s="2"/>
      <c r="Q325" s="2"/>
      <c r="R325" s="2"/>
      <c r="S325" s="2"/>
      <c r="T325" s="2"/>
      <c r="U325" s="2"/>
      <c r="V325" s="18"/>
      <c r="AF325" s="20">
        <f>--ISNUMBER(IFERROR(SEARCH($AH$2,BaseDatos[[#This Row],[Material]],1),""))</f>
        <v>1</v>
      </c>
      <c r="AG325" s="14">
        <f>IF(AF325=1,COUNTIF($AF$6:AF325,1),"")</f>
        <v>320</v>
      </c>
      <c r="AH325" s="15" t="str">
        <f>IFERROR(INDEX(BaseDatos[Material],MATCH(ROWS($AG$6:AG325),BaseDatos[Aux2],0)),"")</f>
        <v>Panel de yeso marca USG tablaroca Sheetrock</v>
      </c>
    </row>
    <row r="326" spans="1:34" x14ac:dyDescent="0.35">
      <c r="A326" s="2" t="str">
        <f>BaseDatos[[#This Row],[Material]]</f>
        <v>Panel de yeso marca USG tablaroca Sheetrock con recubrimiento de yeso</v>
      </c>
      <c r="B326" s="3" t="s">
        <v>406</v>
      </c>
      <c r="C326" s="2"/>
      <c r="D326" s="2"/>
      <c r="E326" s="2" t="s">
        <v>380</v>
      </c>
      <c r="F326" s="2" t="s">
        <v>10</v>
      </c>
      <c r="G326" s="6"/>
      <c r="H326" s="6"/>
      <c r="I326" s="6"/>
      <c r="J326" s="2"/>
      <c r="K326" s="2" t="s">
        <v>409</v>
      </c>
      <c r="L326" s="2" t="s">
        <v>340</v>
      </c>
      <c r="M326" s="2" t="s">
        <v>752</v>
      </c>
      <c r="N326" s="2"/>
      <c r="O326" s="2"/>
      <c r="P326" s="2"/>
      <c r="Q326" s="2"/>
      <c r="R326" s="2"/>
      <c r="S326" s="2"/>
      <c r="T326" s="2"/>
      <c r="U326" s="2"/>
      <c r="V326" s="18"/>
      <c r="AF326" s="20">
        <f>--ISNUMBER(IFERROR(SEARCH($AH$2,BaseDatos[[#This Row],[Material]],1),""))</f>
        <v>1</v>
      </c>
      <c r="AG326" s="14">
        <f>IF(AF326=1,COUNTIF($AF$6:AF326,1),"")</f>
        <v>321</v>
      </c>
      <c r="AH326" s="15" t="str">
        <f>IFERROR(INDEX(BaseDatos[Material],MATCH(ROWS($AG$6:AG326),BaseDatos[Aux2],0)),"")</f>
        <v>Panel de yeso marca USG tablaroca Sheetrock con recubrimiento de yeso</v>
      </c>
    </row>
    <row r="327" spans="1:34" x14ac:dyDescent="0.35">
      <c r="A327" s="2" t="str">
        <f>BaseDatos[[#This Row],[Material]]</f>
        <v>Panel de yeso marca USG tablaroca con recubrimiento de vidrio</v>
      </c>
      <c r="B327" s="3" t="s">
        <v>406</v>
      </c>
      <c r="C327" s="2"/>
      <c r="D327" s="2"/>
      <c r="E327" s="2" t="s">
        <v>381</v>
      </c>
      <c r="F327" s="2" t="s">
        <v>10</v>
      </c>
      <c r="G327" s="6"/>
      <c r="H327" s="6"/>
      <c r="I327" s="6"/>
      <c r="J327" s="2"/>
      <c r="K327" s="2" t="s">
        <v>409</v>
      </c>
      <c r="L327" s="2" t="s">
        <v>340</v>
      </c>
      <c r="M327" s="2" t="s">
        <v>753</v>
      </c>
      <c r="N327" s="2"/>
      <c r="O327" s="2"/>
      <c r="P327" s="2"/>
      <c r="Q327" s="2"/>
      <c r="R327" s="2"/>
      <c r="S327" s="2"/>
      <c r="T327" s="2"/>
      <c r="U327" s="2"/>
      <c r="V327" s="18"/>
      <c r="AF327" s="20">
        <f>--ISNUMBER(IFERROR(SEARCH($AH$2,BaseDatos[[#This Row],[Material]],1),""))</f>
        <v>1</v>
      </c>
      <c r="AG327" s="14">
        <f>IF(AF327=1,COUNTIF($AF$6:AF327,1),"")</f>
        <v>322</v>
      </c>
      <c r="AH327" s="15" t="str">
        <f>IFERROR(INDEX(BaseDatos[Material],MATCH(ROWS($AG$6:AG327),BaseDatos[Aux2],0)),"")</f>
        <v>Panel de yeso marca USG tablaroca con recubrimiento de vidrio</v>
      </c>
    </row>
    <row r="328" spans="1:34" x14ac:dyDescent="0.35">
      <c r="A328" s="2" t="str">
        <f>BaseDatos[[#This Row],[Material]]</f>
        <v>Panel de cemento marca USG Durock</v>
      </c>
      <c r="B328" s="3" t="s">
        <v>406</v>
      </c>
      <c r="C328" s="2"/>
      <c r="D328" s="2"/>
      <c r="E328" s="2" t="s">
        <v>382</v>
      </c>
      <c r="F328" s="2" t="s">
        <v>10</v>
      </c>
      <c r="G328" s="6"/>
      <c r="H328" s="6"/>
      <c r="I328" s="6"/>
      <c r="J328" s="2"/>
      <c r="K328" s="2" t="s">
        <v>409</v>
      </c>
      <c r="L328" s="2" t="s">
        <v>340</v>
      </c>
      <c r="M328" s="2" t="s">
        <v>754</v>
      </c>
      <c r="N328" s="2"/>
      <c r="O328" s="2"/>
      <c r="P328" s="2"/>
      <c r="Q328" s="2"/>
      <c r="R328" s="2"/>
      <c r="S328" s="2"/>
      <c r="T328" s="2"/>
      <c r="U328" s="2"/>
      <c r="V328" s="18"/>
      <c r="AF328" s="20">
        <f>--ISNUMBER(IFERROR(SEARCH($AH$2,BaseDatos[[#This Row],[Material]],1),""))</f>
        <v>1</v>
      </c>
      <c r="AG328" s="14">
        <f>IF(AF328=1,COUNTIF($AF$6:AF328,1),"")</f>
        <v>323</v>
      </c>
      <c r="AH328" s="15" t="str">
        <f>IFERROR(INDEX(BaseDatos[Material],MATCH(ROWS($AG$6:AG328),BaseDatos[Aux2],0)),"")</f>
        <v>Panel de cemento marca USG Durock</v>
      </c>
    </row>
    <row r="329" spans="1:34" x14ac:dyDescent="0.35">
      <c r="A329" s="2" t="str">
        <f>BaseDatos[[#This Row],[Material]]</f>
        <v>Panel de cemento marca USG Duracrete</v>
      </c>
      <c r="B329" s="3" t="s">
        <v>406</v>
      </c>
      <c r="C329" s="2"/>
      <c r="D329" s="2"/>
      <c r="E329" s="2" t="s">
        <v>383</v>
      </c>
      <c r="F329" s="2" t="s">
        <v>10</v>
      </c>
      <c r="G329" s="6"/>
      <c r="H329" s="6"/>
      <c r="I329" s="6"/>
      <c r="J329" s="2"/>
      <c r="K329" s="2" t="s">
        <v>409</v>
      </c>
      <c r="L329" s="2" t="s">
        <v>340</v>
      </c>
      <c r="M329" s="2" t="s">
        <v>754</v>
      </c>
      <c r="N329" s="2"/>
      <c r="O329" s="2"/>
      <c r="P329" s="2"/>
      <c r="Q329" s="2"/>
      <c r="R329" s="2"/>
      <c r="S329" s="2"/>
      <c r="T329" s="2"/>
      <c r="U329" s="2"/>
      <c r="V329" s="18"/>
      <c r="AF329" s="20">
        <f>--ISNUMBER(IFERROR(SEARCH($AH$2,BaseDatos[[#This Row],[Material]],1),""))</f>
        <v>1</v>
      </c>
      <c r="AG329" s="14">
        <f>IF(AF329=1,COUNTIF($AF$6:AF329,1),"")</f>
        <v>324</v>
      </c>
      <c r="AH329" s="15" t="str">
        <f>IFERROR(INDEX(BaseDatos[Material],MATCH(ROWS($AG$6:AG329),BaseDatos[Aux2],0)),"")</f>
        <v>Panel de cemento marca USG Duracrete</v>
      </c>
    </row>
    <row r="330" spans="1:34" x14ac:dyDescent="0.35">
      <c r="A330" s="2" t="str">
        <f>BaseDatos[[#This Row],[Material]]</f>
        <v>Acero laminado en caliente grado A36 marca TERNIUM</v>
      </c>
      <c r="B330" s="3" t="s">
        <v>406</v>
      </c>
      <c r="C330" s="2"/>
      <c r="D330" s="2"/>
      <c r="E330" s="2" t="s">
        <v>384</v>
      </c>
      <c r="F330" s="2" t="s">
        <v>346</v>
      </c>
      <c r="G330" s="6"/>
      <c r="H330" s="6"/>
      <c r="I330" s="6"/>
      <c r="J330" s="2"/>
      <c r="K330" s="2" t="s">
        <v>409</v>
      </c>
      <c r="L330" s="2" t="s">
        <v>340</v>
      </c>
      <c r="M330" s="2" t="s">
        <v>755</v>
      </c>
      <c r="N330" s="2"/>
      <c r="O330" s="2"/>
      <c r="P330" s="2"/>
      <c r="Q330" s="2"/>
      <c r="R330" s="2"/>
      <c r="S330" s="2"/>
      <c r="T330" s="2"/>
      <c r="U330" s="2"/>
      <c r="V330" s="18"/>
      <c r="AF330" s="20">
        <f>--ISNUMBER(IFERROR(SEARCH($AH$2,BaseDatos[[#This Row],[Material]],1),""))</f>
        <v>1</v>
      </c>
      <c r="AG330" s="14">
        <f>IF(AF330=1,COUNTIF($AF$6:AF330,1),"")</f>
        <v>325</v>
      </c>
      <c r="AH330" s="15" t="str">
        <f>IFERROR(INDEX(BaseDatos[Material],MATCH(ROWS($AG$6:AG330),BaseDatos[Aux2],0)),"")</f>
        <v>Acero laminado en caliente grado A36 marca TERNIUM</v>
      </c>
    </row>
    <row r="331" spans="1:34" x14ac:dyDescent="0.35">
      <c r="A331" s="2" t="str">
        <f>BaseDatos[[#This Row],[Material]]</f>
        <v>Acero laminado en caliente grado A50 marca TERNIUM</v>
      </c>
      <c r="B331" s="3" t="s">
        <v>406</v>
      </c>
      <c r="C331" s="2"/>
      <c r="D331" s="2"/>
      <c r="E331" s="2" t="s">
        <v>385</v>
      </c>
      <c r="F331" s="2" t="s">
        <v>346</v>
      </c>
      <c r="G331" s="6"/>
      <c r="H331" s="6"/>
      <c r="I331" s="6"/>
      <c r="J331" s="2"/>
      <c r="K331" s="2" t="s">
        <v>409</v>
      </c>
      <c r="L331" s="2" t="s">
        <v>340</v>
      </c>
      <c r="M331" s="2" t="s">
        <v>755</v>
      </c>
      <c r="N331" s="2"/>
      <c r="O331" s="2"/>
      <c r="P331" s="2"/>
      <c r="Q331" s="2"/>
      <c r="R331" s="2"/>
      <c r="S331" s="2"/>
      <c r="T331" s="2"/>
      <c r="U331" s="2"/>
      <c r="V331" s="18"/>
      <c r="AF331" s="20">
        <f>--ISNUMBER(IFERROR(SEARCH($AH$2,BaseDatos[[#This Row],[Material]],1),""))</f>
        <v>1</v>
      </c>
      <c r="AG331" s="14">
        <f>IF(AF331=1,COUNTIF($AF$6:AF331,1),"")</f>
        <v>326</v>
      </c>
      <c r="AH331" s="15" t="str">
        <f>IFERROR(INDEX(BaseDatos[Material],MATCH(ROWS($AG$6:AG331),BaseDatos[Aux2],0)),"")</f>
        <v>Acero laminado en caliente grado A50 marca TERNIUM</v>
      </c>
    </row>
    <row r="332" spans="1:34" x14ac:dyDescent="0.35">
      <c r="A332" s="2" t="str">
        <f>BaseDatos[[#This Row],[Material]]</f>
        <v>Acero laminado en caliente grado A55 marca TERNIUM</v>
      </c>
      <c r="B332" s="3" t="s">
        <v>406</v>
      </c>
      <c r="C332" s="2"/>
      <c r="D332" s="2"/>
      <c r="E332" s="2" t="s">
        <v>386</v>
      </c>
      <c r="F332" s="2" t="s">
        <v>346</v>
      </c>
      <c r="G332" s="6"/>
      <c r="H332" s="6"/>
      <c r="I332" s="6"/>
      <c r="J332" s="2"/>
      <c r="K332" s="2" t="s">
        <v>409</v>
      </c>
      <c r="L332" s="2" t="s">
        <v>340</v>
      </c>
      <c r="M332" s="2" t="s">
        <v>755</v>
      </c>
      <c r="N332" s="2"/>
      <c r="O332" s="2"/>
      <c r="P332" s="2"/>
      <c r="Q332" s="2"/>
      <c r="R332" s="2"/>
      <c r="S332" s="2"/>
      <c r="T332" s="2"/>
      <c r="U332" s="2"/>
      <c r="V332" s="18"/>
      <c r="AF332" s="20">
        <f>--ISNUMBER(IFERROR(SEARCH($AH$2,BaseDatos[[#This Row],[Material]],1),""))</f>
        <v>1</v>
      </c>
      <c r="AG332" s="14">
        <f>IF(AF332=1,COUNTIF($AF$6:AF332,1),"")</f>
        <v>327</v>
      </c>
      <c r="AH332" s="15" t="str">
        <f>IFERROR(INDEX(BaseDatos[Material],MATCH(ROWS($AG$6:AG332),BaseDatos[Aux2],0)),"")</f>
        <v>Acero laminado en caliente grado A55 marca TERNIUM</v>
      </c>
    </row>
    <row r="333" spans="1:34" x14ac:dyDescent="0.35">
      <c r="A333" s="2" t="str">
        <f>BaseDatos[[#This Row],[Material]]</f>
        <v>Acero laminado en caliente grado A60 marca TERNIUM</v>
      </c>
      <c r="B333" s="3" t="s">
        <v>406</v>
      </c>
      <c r="C333" s="2"/>
      <c r="D333" s="2"/>
      <c r="E333" s="2" t="s">
        <v>387</v>
      </c>
      <c r="F333" s="2" t="s">
        <v>346</v>
      </c>
      <c r="G333" s="6"/>
      <c r="H333" s="6"/>
      <c r="I333" s="6"/>
      <c r="J333" s="2"/>
      <c r="K333" s="2" t="s">
        <v>409</v>
      </c>
      <c r="L333" s="2" t="s">
        <v>340</v>
      </c>
      <c r="M333" s="2" t="s">
        <v>755</v>
      </c>
      <c r="N333" s="2"/>
      <c r="O333" s="2"/>
      <c r="P333" s="2"/>
      <c r="Q333" s="2"/>
      <c r="R333" s="2"/>
      <c r="S333" s="2"/>
      <c r="T333" s="2"/>
      <c r="U333" s="2"/>
      <c r="V333" s="18"/>
      <c r="AF333" s="20">
        <f>--ISNUMBER(IFERROR(SEARCH($AH$2,BaseDatos[[#This Row],[Material]],1),""))</f>
        <v>1</v>
      </c>
      <c r="AG333" s="14">
        <f>IF(AF333=1,COUNTIF($AF$6:AF333,1),"")</f>
        <v>328</v>
      </c>
      <c r="AH333" s="15" t="str">
        <f>IFERROR(INDEX(BaseDatos[Material],MATCH(ROWS($AG$6:AG333),BaseDatos[Aux2],0)),"")</f>
        <v>Acero laminado en caliente grado A60 marca TERNIUM</v>
      </c>
    </row>
    <row r="334" spans="1:34" x14ac:dyDescent="0.35">
      <c r="A334" s="2" t="str">
        <f>BaseDatos[[#This Row],[Material]]</f>
        <v>Panel de acero con aislamiento térmico para techos marca Ternium Multytecho</v>
      </c>
      <c r="B334" s="3" t="s">
        <v>406</v>
      </c>
      <c r="C334" s="2"/>
      <c r="D334" s="2"/>
      <c r="E334" s="2" t="s">
        <v>388</v>
      </c>
      <c r="F334" s="2" t="s">
        <v>10</v>
      </c>
      <c r="G334" s="6"/>
      <c r="H334" s="6"/>
      <c r="I334" s="6"/>
      <c r="J334" s="2"/>
      <c r="K334" s="2" t="s">
        <v>409</v>
      </c>
      <c r="L334" s="2" t="s">
        <v>340</v>
      </c>
      <c r="M334" s="2" t="s">
        <v>756</v>
      </c>
      <c r="N334" s="2"/>
      <c r="O334" s="2"/>
      <c r="P334" s="2"/>
      <c r="Q334" s="2"/>
      <c r="R334" s="2"/>
      <c r="S334" s="2"/>
      <c r="T334" s="2"/>
      <c r="U334" s="2"/>
      <c r="V334" s="18"/>
      <c r="AF334" s="20">
        <f>--ISNUMBER(IFERROR(SEARCH($AH$2,BaseDatos[[#This Row],[Material]],1),""))</f>
        <v>1</v>
      </c>
      <c r="AG334" s="14">
        <f>IF(AF334=1,COUNTIF($AF$6:AF334,1),"")</f>
        <v>329</v>
      </c>
      <c r="AH334" s="15" t="str">
        <f>IFERROR(INDEX(BaseDatos[Material],MATCH(ROWS($AG$6:AG334),BaseDatos[Aux2],0)),"")</f>
        <v>Panel de acero con aislamiento térmico para techos marca Ternium Multytecho</v>
      </c>
    </row>
    <row r="335" spans="1:34" x14ac:dyDescent="0.35">
      <c r="A335" s="2" t="str">
        <f>BaseDatos[[#This Row],[Material]]</f>
        <v>Panel de acero con aislamiento térmico para muros marca Ternium Multymuro</v>
      </c>
      <c r="B335" s="3" t="s">
        <v>406</v>
      </c>
      <c r="C335" s="2"/>
      <c r="D335" s="2"/>
      <c r="E335" s="2" t="s">
        <v>389</v>
      </c>
      <c r="F335" s="2" t="s">
        <v>10</v>
      </c>
      <c r="G335" s="6"/>
      <c r="H335" s="6"/>
      <c r="I335" s="6"/>
      <c r="J335" s="2"/>
      <c r="K335" s="2" t="s">
        <v>409</v>
      </c>
      <c r="L335" s="2" t="s">
        <v>340</v>
      </c>
      <c r="M335" s="2" t="s">
        <v>757</v>
      </c>
      <c r="N335" s="2"/>
      <c r="O335" s="2"/>
      <c r="P335" s="2"/>
      <c r="Q335" s="2"/>
      <c r="R335" s="2"/>
      <c r="S335" s="2"/>
      <c r="T335" s="2"/>
      <c r="U335" s="2"/>
      <c r="V335" s="18"/>
      <c r="AF335" s="20">
        <f>--ISNUMBER(IFERROR(SEARCH($AH$2,BaseDatos[[#This Row],[Material]],1),""))</f>
        <v>1</v>
      </c>
      <c r="AG335" s="14">
        <f>IF(AF335=1,COUNTIF($AF$6:AF335,1),"")</f>
        <v>330</v>
      </c>
      <c r="AH335" s="15" t="str">
        <f>IFERROR(INDEX(BaseDatos[Material],MATCH(ROWS($AG$6:AG335),BaseDatos[Aux2],0)),"")</f>
        <v>Panel de acero con aislamiento térmico para muros marca Ternium Multymuro</v>
      </c>
    </row>
    <row r="336" spans="1:34" x14ac:dyDescent="0.35">
      <c r="A336" s="2" t="str">
        <f>BaseDatos[[#This Row],[Material]]</f>
        <v>Panel de acero con aislamiento térmico para techos marca Ternium Econotecho</v>
      </c>
      <c r="B336" s="3" t="s">
        <v>406</v>
      </c>
      <c r="C336" s="2"/>
      <c r="D336" s="2"/>
      <c r="E336" s="2" t="s">
        <v>390</v>
      </c>
      <c r="F336" s="2" t="s">
        <v>10</v>
      </c>
      <c r="G336" s="6"/>
      <c r="H336" s="6"/>
      <c r="I336" s="6"/>
      <c r="J336" s="2"/>
      <c r="K336" s="2" t="s">
        <v>409</v>
      </c>
      <c r="L336" s="2" t="s">
        <v>340</v>
      </c>
      <c r="M336" s="2" t="s">
        <v>758</v>
      </c>
      <c r="N336" s="2"/>
      <c r="O336" s="2"/>
      <c r="P336" s="2"/>
      <c r="Q336" s="2"/>
      <c r="R336" s="2"/>
      <c r="S336" s="2"/>
      <c r="T336" s="2"/>
      <c r="U336" s="2"/>
      <c r="V336" s="18"/>
      <c r="AF336" s="20">
        <f>--ISNUMBER(IFERROR(SEARCH($AH$2,BaseDatos[[#This Row],[Material]],1),""))</f>
        <v>1</v>
      </c>
      <c r="AG336" s="14">
        <f>IF(AF336=1,COUNTIF($AF$6:AF336,1),"")</f>
        <v>331</v>
      </c>
      <c r="AH336" s="15" t="str">
        <f>IFERROR(INDEX(BaseDatos[Material],MATCH(ROWS($AG$6:AG336),BaseDatos[Aux2],0)),"")</f>
        <v>Panel de acero con aislamiento térmico para techos marca Ternium Econotecho</v>
      </c>
    </row>
    <row r="337" spans="1:34" x14ac:dyDescent="0.35">
      <c r="A337" s="2" t="str">
        <f>BaseDatos[[#This Row],[Material]]</f>
        <v>Panel de acero con aislamiento térmico para muros marca Ternium Economuro</v>
      </c>
      <c r="B337" s="3" t="s">
        <v>406</v>
      </c>
      <c r="C337" s="2"/>
      <c r="D337" s="2"/>
      <c r="E337" s="2" t="s">
        <v>391</v>
      </c>
      <c r="F337" s="2" t="s">
        <v>10</v>
      </c>
      <c r="G337" s="6"/>
      <c r="H337" s="6"/>
      <c r="I337" s="6"/>
      <c r="J337" s="2"/>
      <c r="K337" s="2" t="s">
        <v>409</v>
      </c>
      <c r="L337" s="2" t="s">
        <v>340</v>
      </c>
      <c r="M337" s="2" t="s">
        <v>759</v>
      </c>
      <c r="N337" s="2"/>
      <c r="O337" s="2"/>
      <c r="P337" s="2"/>
      <c r="Q337" s="2"/>
      <c r="R337" s="2"/>
      <c r="S337" s="2"/>
      <c r="T337" s="2"/>
      <c r="U337" s="2"/>
      <c r="V337" s="18"/>
      <c r="AF337" s="20">
        <f>--ISNUMBER(IFERROR(SEARCH($AH$2,BaseDatos[[#This Row],[Material]],1),""))</f>
        <v>1</v>
      </c>
      <c r="AG337" s="14">
        <f>IF(AF337=1,COUNTIF($AF$6:AF337,1),"")</f>
        <v>332</v>
      </c>
      <c r="AH337" s="15" t="str">
        <f>IFERROR(INDEX(BaseDatos[Material],MATCH(ROWS($AG$6:AG337),BaseDatos[Aux2],0)),"")</f>
        <v>Panel de acero con aislamiento térmico para muros marca Ternium Economuro</v>
      </c>
    </row>
    <row r="338" spans="1:34" x14ac:dyDescent="0.35">
      <c r="A338" s="2" t="str">
        <f>BaseDatos[[#This Row],[Material]]</f>
        <v>Panel de acero con aislamiento térmico marca Ternium Arkirib</v>
      </c>
      <c r="B338" s="3" t="s">
        <v>406</v>
      </c>
      <c r="C338" s="2"/>
      <c r="D338" s="2"/>
      <c r="E338" s="2" t="s">
        <v>392</v>
      </c>
      <c r="F338" s="2" t="s">
        <v>10</v>
      </c>
      <c r="G338" s="6"/>
      <c r="H338" s="6"/>
      <c r="I338" s="6"/>
      <c r="J338" s="2"/>
      <c r="K338" s="2" t="s">
        <v>409</v>
      </c>
      <c r="L338" s="2" t="s">
        <v>340</v>
      </c>
      <c r="M338" s="2" t="s">
        <v>760</v>
      </c>
      <c r="N338" s="2"/>
      <c r="O338" s="2"/>
      <c r="P338" s="2"/>
      <c r="Q338" s="2"/>
      <c r="R338" s="2"/>
      <c r="S338" s="2"/>
      <c r="T338" s="2"/>
      <c r="U338" s="2"/>
      <c r="V338" s="18"/>
      <c r="AF338" s="20">
        <f>--ISNUMBER(IFERROR(SEARCH($AH$2,BaseDatos[[#This Row],[Material]],1),""))</f>
        <v>1</v>
      </c>
      <c r="AG338" s="14">
        <f>IF(AF338=1,COUNTIF($AF$6:AF338,1),"")</f>
        <v>333</v>
      </c>
      <c r="AH338" s="15" t="str">
        <f>IFERROR(INDEX(BaseDatos[Material],MATCH(ROWS($AG$6:AG338),BaseDatos[Aux2],0)),"")</f>
        <v>Panel de acero con aislamiento térmico marca Ternium Arkirib</v>
      </c>
    </row>
    <row r="339" spans="1:34" x14ac:dyDescent="0.35">
      <c r="A339" s="2" t="str">
        <f>BaseDatos[[#This Row],[Material]]</f>
        <v>Panel de acero con aislamiento térmico para techos marca Ternium Galvatecho</v>
      </c>
      <c r="B339" s="3" t="s">
        <v>406</v>
      </c>
      <c r="C339" s="2"/>
      <c r="D339" s="2"/>
      <c r="E339" s="2" t="s">
        <v>393</v>
      </c>
      <c r="F339" s="2" t="s">
        <v>10</v>
      </c>
      <c r="G339" s="6"/>
      <c r="H339" s="6"/>
      <c r="I339" s="6"/>
      <c r="J339" s="2"/>
      <c r="K339" s="2" t="s">
        <v>409</v>
      </c>
      <c r="L339" s="2" t="s">
        <v>340</v>
      </c>
      <c r="M339" s="2" t="s">
        <v>761</v>
      </c>
      <c r="N339" s="2"/>
      <c r="O339" s="2"/>
      <c r="P339" s="2"/>
      <c r="Q339" s="2"/>
      <c r="R339" s="2"/>
      <c r="S339" s="2"/>
      <c r="T339" s="2"/>
      <c r="U339" s="2"/>
      <c r="V339" s="18"/>
      <c r="AF339" s="20">
        <f>--ISNUMBER(IFERROR(SEARCH($AH$2,BaseDatos[[#This Row],[Material]],1),""))</f>
        <v>1</v>
      </c>
      <c r="AG339" s="14">
        <f>IF(AF339=1,COUNTIF($AF$6:AF339,1),"")</f>
        <v>334</v>
      </c>
      <c r="AH339" s="15" t="str">
        <f>IFERROR(INDEX(BaseDatos[Material],MATCH(ROWS($AG$6:AG339),BaseDatos[Aux2],0)),"")</f>
        <v>Panel de acero con aislamiento térmico para techos marca Ternium Galvatecho</v>
      </c>
    </row>
    <row r="340" spans="1:34" x14ac:dyDescent="0.35">
      <c r="A340" s="2" t="str">
        <f>BaseDatos[[#This Row],[Material]]</f>
        <v>Lámina de acero corrugada marca Ternium TRD 91.5 Roof Deck</v>
      </c>
      <c r="B340" s="3" t="s">
        <v>406</v>
      </c>
      <c r="C340" s="2"/>
      <c r="D340" s="2"/>
      <c r="E340" s="2" t="s">
        <v>394</v>
      </c>
      <c r="F340" s="2" t="s">
        <v>346</v>
      </c>
      <c r="G340" s="6"/>
      <c r="H340" s="6"/>
      <c r="I340" s="6"/>
      <c r="J340" s="2"/>
      <c r="K340" s="2" t="s">
        <v>409</v>
      </c>
      <c r="L340" s="2" t="s">
        <v>340</v>
      </c>
      <c r="M340" s="2" t="s">
        <v>762</v>
      </c>
      <c r="N340" s="2"/>
      <c r="O340" s="2"/>
      <c r="P340" s="2"/>
      <c r="Q340" s="2"/>
      <c r="R340" s="2"/>
      <c r="S340" s="2"/>
      <c r="T340" s="2"/>
      <c r="U340" s="2"/>
      <c r="V340" s="18"/>
      <c r="AF340" s="20">
        <f>--ISNUMBER(IFERROR(SEARCH($AH$2,BaseDatos[[#This Row],[Material]],1),""))</f>
        <v>1</v>
      </c>
      <c r="AG340" s="14">
        <f>IF(AF340=1,COUNTIF($AF$6:AF340,1),"")</f>
        <v>335</v>
      </c>
      <c r="AH340" s="15" t="str">
        <f>IFERROR(INDEX(BaseDatos[Material],MATCH(ROWS($AG$6:AG340),BaseDatos[Aux2],0)),"")</f>
        <v>Lámina de acero corrugada marca Ternium TRD 91.5 Roof Deck</v>
      </c>
    </row>
    <row r="341" spans="1:34" x14ac:dyDescent="0.35">
      <c r="A341" s="2" t="str">
        <f>BaseDatos[[#This Row],[Material]]</f>
        <v>Lámina de acero en rollo y chapa de acero galvanizado marca TERNIUM</v>
      </c>
      <c r="B341" s="3" t="s">
        <v>406</v>
      </c>
      <c r="C341" s="2"/>
      <c r="D341" s="2"/>
      <c r="E341" s="2" t="s">
        <v>395</v>
      </c>
      <c r="F341" s="2" t="s">
        <v>346</v>
      </c>
      <c r="G341" s="6"/>
      <c r="H341" s="6"/>
      <c r="I341" s="6"/>
      <c r="J341" s="2"/>
      <c r="K341" s="2" t="s">
        <v>409</v>
      </c>
      <c r="L341" s="2" t="s">
        <v>340</v>
      </c>
      <c r="M341" s="2" t="s">
        <v>763</v>
      </c>
      <c r="N341" s="2"/>
      <c r="O341" s="2"/>
      <c r="P341" s="2"/>
      <c r="Q341" s="2"/>
      <c r="R341" s="2"/>
      <c r="S341" s="2"/>
      <c r="T341" s="2"/>
      <c r="U341" s="2"/>
      <c r="V341" s="18"/>
      <c r="AF341" s="20">
        <f>--ISNUMBER(IFERROR(SEARCH($AH$2,BaseDatos[[#This Row],[Material]],1),""))</f>
        <v>1</v>
      </c>
      <c r="AG341" s="14">
        <f>IF(AF341=1,COUNTIF($AF$6:AF341,1),"")</f>
        <v>336</v>
      </c>
      <c r="AH341" s="15" t="str">
        <f>IFERROR(INDEX(BaseDatos[Material],MATCH(ROWS($AG$6:AG341),BaseDatos[Aux2],0)),"")</f>
        <v>Lámina de acero en rollo y chapa de acero galvanizado marca TERNIUM</v>
      </c>
    </row>
    <row r="342" spans="1:34" x14ac:dyDescent="0.35">
      <c r="A342" s="2" t="str">
        <f>BaseDatos[[#This Row],[Material]]</f>
        <v>Lámina de acero laminado a presión galvanizado (corrugado y rectangular) marca TERNIUM</v>
      </c>
      <c r="B342" s="3" t="s">
        <v>406</v>
      </c>
      <c r="C342" s="2"/>
      <c r="D342" s="2"/>
      <c r="E342" s="2" t="s">
        <v>396</v>
      </c>
      <c r="F342" s="2" t="s">
        <v>346</v>
      </c>
      <c r="G342" s="6"/>
      <c r="H342" s="6"/>
      <c r="I342" s="6"/>
      <c r="J342" s="2"/>
      <c r="K342" s="2" t="s">
        <v>409</v>
      </c>
      <c r="L342" s="2" t="s">
        <v>340</v>
      </c>
      <c r="M342" s="2" t="s">
        <v>764</v>
      </c>
      <c r="N342" s="2"/>
      <c r="O342" s="2"/>
      <c r="P342" s="2"/>
      <c r="Q342" s="2"/>
      <c r="R342" s="2"/>
      <c r="S342" s="2"/>
      <c r="T342" s="2"/>
      <c r="U342" s="2"/>
      <c r="V342" s="18"/>
      <c r="AF342" s="20">
        <f>--ISNUMBER(IFERROR(SEARCH($AH$2,BaseDatos[[#This Row],[Material]],1),""))</f>
        <v>1</v>
      </c>
      <c r="AG342" s="14">
        <f>IF(AF342=1,COUNTIF($AF$6:AF342,1),"")</f>
        <v>337</v>
      </c>
      <c r="AH342" s="15" t="str">
        <f>IFERROR(INDEX(BaseDatos[Material],MATCH(ROWS($AG$6:AG342),BaseDatos[Aux2],0)),"")</f>
        <v>Lámina de acero laminado a presión galvanizado (corrugado y rectangular) marca TERNIUM</v>
      </c>
    </row>
    <row r="343" spans="1:34" x14ac:dyDescent="0.35">
      <c r="A343" s="2" t="str">
        <f>BaseDatos[[#This Row],[Material]]</f>
        <v>Lámina de acero en rollo y chapa de acero pintado (Ternium Pintro) marca TERNIUM</v>
      </c>
      <c r="B343" s="3" t="s">
        <v>406</v>
      </c>
      <c r="C343" s="2"/>
      <c r="D343" s="2"/>
      <c r="E343" s="2" t="s">
        <v>397</v>
      </c>
      <c r="F343" s="2" t="s">
        <v>346</v>
      </c>
      <c r="G343" s="6"/>
      <c r="H343" s="6"/>
      <c r="I343" s="6"/>
      <c r="J343" s="2"/>
      <c r="K343" s="2" t="s">
        <v>409</v>
      </c>
      <c r="L343" s="2" t="s">
        <v>340</v>
      </c>
      <c r="M343" s="2" t="s">
        <v>765</v>
      </c>
      <c r="N343" s="2"/>
      <c r="O343" s="2"/>
      <c r="P343" s="2"/>
      <c r="Q343" s="2"/>
      <c r="R343" s="2"/>
      <c r="S343" s="2"/>
      <c r="T343" s="2"/>
      <c r="U343" s="2"/>
      <c r="V343" s="18"/>
      <c r="AF343" s="20">
        <f>--ISNUMBER(IFERROR(SEARCH($AH$2,BaseDatos[[#This Row],[Material]],1),""))</f>
        <v>1</v>
      </c>
      <c r="AG343" s="14">
        <f>IF(AF343=1,COUNTIF($AF$6:AF343,1),"")</f>
        <v>338</v>
      </c>
      <c r="AH343" s="15" t="str">
        <f>IFERROR(INDEX(BaseDatos[Material],MATCH(ROWS($AG$6:AG343),BaseDatos[Aux2],0)),"")</f>
        <v>Lámina de acero en rollo y chapa de acero pintado (Ternium Pintro) marca TERNIUM</v>
      </c>
    </row>
    <row r="344" spans="1:34" x14ac:dyDescent="0.35">
      <c r="A344" s="2" t="str">
        <f>BaseDatos[[#This Row],[Material]]</f>
        <v>Lámina de acero pintada (corrugado y rectangular) marca TERNIUM</v>
      </c>
      <c r="B344" s="3" t="s">
        <v>406</v>
      </c>
      <c r="C344" s="2"/>
      <c r="D344" s="2"/>
      <c r="E344" s="2" t="s">
        <v>398</v>
      </c>
      <c r="F344" s="2" t="s">
        <v>346</v>
      </c>
      <c r="G344" s="6"/>
      <c r="H344" s="6"/>
      <c r="I344" s="6"/>
      <c r="J344" s="2"/>
      <c r="K344" s="2" t="s">
        <v>409</v>
      </c>
      <c r="L344" s="2" t="s">
        <v>340</v>
      </c>
      <c r="M344" s="2" t="s">
        <v>766</v>
      </c>
      <c r="N344" s="2"/>
      <c r="O344" s="2"/>
      <c r="P344" s="2"/>
      <c r="Q344" s="2"/>
      <c r="R344" s="2"/>
      <c r="S344" s="2"/>
      <c r="T344" s="2"/>
      <c r="U344" s="2"/>
      <c r="V344" s="18"/>
      <c r="AF344" s="20">
        <f>--ISNUMBER(IFERROR(SEARCH($AH$2,BaseDatos[[#This Row],[Material]],1),""))</f>
        <v>1</v>
      </c>
      <c r="AG344" s="14">
        <f>IF(AF344=1,COUNTIF($AF$6:AF344,1),"")</f>
        <v>339</v>
      </c>
      <c r="AH344" s="15" t="str">
        <f>IFERROR(INDEX(BaseDatos[Material],MATCH(ROWS($AG$6:AG344),BaseDatos[Aux2],0)),"")</f>
        <v>Lámina de acero pintada (corrugado y rectangular) marca TERNIUM</v>
      </c>
    </row>
    <row r="345" spans="1:34" x14ac:dyDescent="0.35">
      <c r="A345" s="2" t="str">
        <f>BaseDatos[[#This Row],[Material]]</f>
        <v>Columnas y vigas de acero como estructura principal marca TERNIUM</v>
      </c>
      <c r="B345" s="3" t="s">
        <v>406</v>
      </c>
      <c r="C345" s="2"/>
      <c r="D345" s="2"/>
      <c r="E345" s="2" t="s">
        <v>399</v>
      </c>
      <c r="F345" s="2" t="s">
        <v>346</v>
      </c>
      <c r="G345" s="6"/>
      <c r="H345" s="6"/>
      <c r="I345" s="6"/>
      <c r="J345" s="2"/>
      <c r="K345" s="2" t="s">
        <v>409</v>
      </c>
      <c r="L345" s="2" t="s">
        <v>340</v>
      </c>
      <c r="M345" s="2" t="s">
        <v>767</v>
      </c>
      <c r="N345" s="2"/>
      <c r="O345" s="2"/>
      <c r="P345" s="2"/>
      <c r="Q345" s="2"/>
      <c r="R345" s="2"/>
      <c r="S345" s="2"/>
      <c r="T345" s="2"/>
      <c r="U345" s="2"/>
      <c r="V345" s="18"/>
      <c r="AF345" s="20">
        <f>--ISNUMBER(IFERROR(SEARCH($AH$2,BaseDatos[[#This Row],[Material]],1),""))</f>
        <v>1</v>
      </c>
      <c r="AG345" s="14">
        <f>IF(AF345=1,COUNTIF($AF$6:AF345,1),"")</f>
        <v>340</v>
      </c>
      <c r="AH345" s="15" t="str">
        <f>IFERROR(INDEX(BaseDatos[Material],MATCH(ROWS($AG$6:AG345),BaseDatos[Aux2],0)),"")</f>
        <v>Columnas y vigas de acero como estructura principal marca TERNIUM</v>
      </c>
    </row>
    <row r="346" spans="1:34" x14ac:dyDescent="0.35">
      <c r="A346" s="2" t="str">
        <f>BaseDatos[[#This Row],[Material]]</f>
        <v>Estructura de acero tipo nave industrial (Wide Bay) marca TERNIUM</v>
      </c>
      <c r="B346" s="3" t="s">
        <v>406</v>
      </c>
      <c r="C346" s="2"/>
      <c r="D346" s="2"/>
      <c r="E346" s="2" t="s">
        <v>400</v>
      </c>
      <c r="F346" s="2" t="s">
        <v>346</v>
      </c>
      <c r="G346" s="6"/>
      <c r="H346" s="6"/>
      <c r="I346" s="6"/>
      <c r="J346" s="2"/>
      <c r="K346" s="2" t="s">
        <v>409</v>
      </c>
      <c r="L346" s="2" t="s">
        <v>340</v>
      </c>
      <c r="M346" s="2" t="s">
        <v>768</v>
      </c>
      <c r="N346" s="2"/>
      <c r="O346" s="2"/>
      <c r="P346" s="2"/>
      <c r="Q346" s="2"/>
      <c r="R346" s="2"/>
      <c r="S346" s="2"/>
      <c r="T346" s="2"/>
      <c r="U346" s="2"/>
      <c r="V346" s="18"/>
      <c r="AF346" s="20">
        <f>--ISNUMBER(IFERROR(SEARCH($AH$2,BaseDatos[[#This Row],[Material]],1),""))</f>
        <v>1</v>
      </c>
      <c r="AG346" s="14">
        <f>IF(AF346=1,COUNTIF($AF$6:AF346,1),"")</f>
        <v>341</v>
      </c>
      <c r="AH346" s="15" t="str">
        <f>IFERROR(INDEX(BaseDatos[Material],MATCH(ROWS($AG$6:AG346),BaseDatos[Aux2],0)),"")</f>
        <v>Estructura de acero tipo nave industrial (Wide Bay) marca TERNIUM</v>
      </c>
    </row>
    <row r="347" spans="1:34" x14ac:dyDescent="0.35">
      <c r="A347" s="2" t="str">
        <f>BaseDatos[[#This Row],[Material]]</f>
        <v>Postes de acero tipo "Studs" marca TERNIUM</v>
      </c>
      <c r="B347" s="3" t="s">
        <v>406</v>
      </c>
      <c r="C347" s="2"/>
      <c r="D347" s="2"/>
      <c r="E347" s="2" t="s">
        <v>401</v>
      </c>
      <c r="F347" s="2" t="s">
        <v>346</v>
      </c>
      <c r="G347" s="6"/>
      <c r="H347" s="6"/>
      <c r="I347" s="6"/>
      <c r="J347" s="2"/>
      <c r="K347" s="2" t="s">
        <v>409</v>
      </c>
      <c r="L347" s="2" t="s">
        <v>340</v>
      </c>
      <c r="M347" s="2" t="s">
        <v>769</v>
      </c>
      <c r="N347" s="2"/>
      <c r="O347" s="2"/>
      <c r="P347" s="2"/>
      <c r="Q347" s="2"/>
      <c r="R347" s="2"/>
      <c r="S347" s="2"/>
      <c r="T347" s="2"/>
      <c r="U347" s="2"/>
      <c r="V347" s="18"/>
      <c r="AF347" s="20">
        <f>--ISNUMBER(IFERROR(SEARCH($AH$2,BaseDatos[[#This Row],[Material]],1),""))</f>
        <v>1</v>
      </c>
      <c r="AG347" s="14">
        <f>IF(AF347=1,COUNTIF($AF$6:AF347,1),"")</f>
        <v>342</v>
      </c>
      <c r="AH347" s="15" t="str">
        <f>IFERROR(INDEX(BaseDatos[Material],MATCH(ROWS($AG$6:AG347),BaseDatos[Aux2],0)),"")</f>
        <v>Postes de acero tipo "Studs" marca TERNIUM</v>
      </c>
    </row>
    <row r="348" spans="1:34" x14ac:dyDescent="0.35">
      <c r="A348" s="2" t="str">
        <f>BaseDatos[[#This Row],[Material]]</f>
        <v>Panel de acero RIB marca TERNIUM</v>
      </c>
      <c r="B348" s="3" t="s">
        <v>406</v>
      </c>
      <c r="C348" s="2"/>
      <c r="D348" s="2"/>
      <c r="E348" s="2" t="s">
        <v>402</v>
      </c>
      <c r="F348" s="2" t="s">
        <v>346</v>
      </c>
      <c r="G348" s="6"/>
      <c r="H348" s="6"/>
      <c r="I348" s="6"/>
      <c r="J348" s="2"/>
      <c r="K348" s="2" t="s">
        <v>409</v>
      </c>
      <c r="L348" s="2" t="s">
        <v>340</v>
      </c>
      <c r="M348" s="2" t="s">
        <v>770</v>
      </c>
      <c r="N348" s="2"/>
      <c r="O348" s="2"/>
      <c r="P348" s="2"/>
      <c r="Q348" s="2"/>
      <c r="R348" s="2"/>
      <c r="S348" s="2"/>
      <c r="T348" s="2"/>
      <c r="U348" s="2"/>
      <c r="V348" s="18"/>
      <c r="AF348" s="20">
        <f>--ISNUMBER(IFERROR(SEARCH($AH$2,BaseDatos[[#This Row],[Material]],1),""))</f>
        <v>1</v>
      </c>
      <c r="AG348" s="14">
        <f>IF(AF348=1,COUNTIF($AF$6:AF348,1),"")</f>
        <v>343</v>
      </c>
      <c r="AH348" s="15" t="str">
        <f>IFERROR(INDEX(BaseDatos[Material],MATCH(ROWS($AG$6:AG348),BaseDatos[Aux2],0)),"")</f>
        <v>Panel de acero RIB marca TERNIUM</v>
      </c>
    </row>
    <row r="349" spans="1:34" x14ac:dyDescent="0.35">
      <c r="A349" s="2" t="str">
        <f>BaseDatos[[#This Row],[Material]]</f>
        <v>Cubierta de acero SSR marca TERNIUM</v>
      </c>
      <c r="B349" s="3" t="s">
        <v>406</v>
      </c>
      <c r="C349" s="2"/>
      <c r="D349" s="2"/>
      <c r="E349" s="2" t="s">
        <v>403</v>
      </c>
      <c r="F349" s="2" t="s">
        <v>346</v>
      </c>
      <c r="G349" s="6"/>
      <c r="H349" s="6"/>
      <c r="I349" s="6"/>
      <c r="J349" s="2"/>
      <c r="K349" s="2" t="s">
        <v>409</v>
      </c>
      <c r="L349" s="2" t="s">
        <v>340</v>
      </c>
      <c r="M349" s="2"/>
      <c r="N349" s="2"/>
      <c r="O349" s="2"/>
      <c r="P349" s="2"/>
      <c r="Q349" s="2"/>
      <c r="R349" s="2"/>
      <c r="S349" s="2"/>
      <c r="T349" s="2"/>
      <c r="U349" s="2"/>
      <c r="V349" s="18"/>
      <c r="AF349" s="20">
        <f>--ISNUMBER(IFERROR(SEARCH($AH$2,BaseDatos[[#This Row],[Material]],1),""))</f>
        <v>1</v>
      </c>
      <c r="AG349" s="14">
        <f>IF(AF349=1,COUNTIF($AF$6:AF349,1),"")</f>
        <v>344</v>
      </c>
      <c r="AH349" s="15" t="str">
        <f>IFERROR(INDEX(BaseDatos[Material],MATCH(ROWS($AG$6:AG349),BaseDatos[Aux2],0)),"")</f>
        <v>Cubierta de acero SSR marca TERNIUM</v>
      </c>
    </row>
    <row r="350" spans="1:34" x14ac:dyDescent="0.35">
      <c r="A350" s="2" t="str">
        <f>BaseDatos[[#This Row],[Material]]</f>
        <v>Molduras o canalones de acero marca TERNIUM</v>
      </c>
      <c r="B350" s="3" t="s">
        <v>406</v>
      </c>
      <c r="C350" s="2"/>
      <c r="D350" s="2"/>
      <c r="E350" s="2" t="s">
        <v>404</v>
      </c>
      <c r="F350" s="2" t="s">
        <v>346</v>
      </c>
      <c r="G350" s="6"/>
      <c r="H350" s="6"/>
      <c r="I350" s="6"/>
      <c r="J350" s="2"/>
      <c r="K350" s="2" t="s">
        <v>409</v>
      </c>
      <c r="L350" s="2" t="s">
        <v>340</v>
      </c>
      <c r="M350" s="2"/>
      <c r="N350" s="2"/>
      <c r="O350" s="2"/>
      <c r="P350" s="2"/>
      <c r="Q350" s="2"/>
      <c r="R350" s="2"/>
      <c r="S350" s="2"/>
      <c r="T350" s="2"/>
      <c r="U350" s="2"/>
      <c r="V350" s="18"/>
      <c r="AF350" s="20">
        <f>--ISNUMBER(IFERROR(SEARCH($AH$2,BaseDatos[[#This Row],[Material]],1),""))</f>
        <v>1</v>
      </c>
      <c r="AG350" s="14">
        <f>IF(AF350=1,COUNTIF($AF$6:AF351,1),"")</f>
        <v>346</v>
      </c>
      <c r="AH350" s="15" t="str">
        <f>IFERROR(INDEX(BaseDatos[Material],MATCH(ROWS($AG$6:AG351),BaseDatos[Aux2],0)),"")</f>
        <v>Molduras o canalones de acero marca TERNIUM</v>
      </c>
    </row>
    <row r="351" spans="1:34" x14ac:dyDescent="0.35">
      <c r="A351" s="49" t="str">
        <f>BaseDatos[[#This Row],[Material]]</f>
        <v>Superficie sólida acrílica moldeada marca PLASTIGLAS Novanite</v>
      </c>
      <c r="B351" s="3" t="s">
        <v>406</v>
      </c>
      <c r="C351" s="2"/>
      <c r="D351" s="2"/>
      <c r="E351" s="2" t="s">
        <v>405</v>
      </c>
      <c r="F351" s="2" t="s">
        <v>346</v>
      </c>
      <c r="G351" s="6"/>
      <c r="H351" s="6"/>
      <c r="I351" s="6"/>
      <c r="J351" s="2"/>
      <c r="K351" s="2" t="s">
        <v>409</v>
      </c>
      <c r="L351" s="2" t="s">
        <v>340</v>
      </c>
      <c r="M351" s="2" t="s">
        <v>771</v>
      </c>
      <c r="N351" s="2"/>
      <c r="O351" s="2"/>
      <c r="P351" s="2"/>
      <c r="Q351" s="2"/>
      <c r="R351" s="2"/>
      <c r="S351" s="2"/>
      <c r="T351" s="2"/>
      <c r="U351" s="2"/>
      <c r="V351" s="18"/>
      <c r="AF351" s="20">
        <f>--ISNUMBER(IFERROR(SEARCH($AH$2,BaseDatos[[#This Row],[Material]],1),""))</f>
        <v>1</v>
      </c>
      <c r="AG351" s="14">
        <f>IF(AF351=1,COUNTIF($AF$6:AF351,1),"")</f>
        <v>346</v>
      </c>
      <c r="AH351" s="15" t="str">
        <f>IFERROR(INDEX(BaseDatos[Material],MATCH(ROWS($AG$6:AG351),BaseDatos[Aux2],0)),"")</f>
        <v>Molduras o canalones de acero marca TERNIUM</v>
      </c>
    </row>
  </sheetData>
  <phoneticPr fontId="6" type="noConversion"/>
  <conditionalFormatting sqref="E6:E289">
    <cfRule type="duplicateValues" dxfId="42" priority="1"/>
  </conditionalFormatting>
  <pageMargins left="0.7" right="0.7" top="0.75" bottom="0.75" header="0.3" footer="0.3"/>
  <drawing r:id="rId1"/>
  <tableParts count="1">
    <tablePart r:id="rId2"/>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19D52F-A81F-4A6E-BB4A-F5215BB51127}">
  <sheetPr codeName="Hoja14"/>
  <dimension ref="A1:E12"/>
  <sheetViews>
    <sheetView showGridLines="0" zoomScaleNormal="100" workbookViewId="0">
      <selection activeCell="A3" sqref="A3"/>
    </sheetView>
  </sheetViews>
  <sheetFormatPr baseColWidth="10" defaultRowHeight="14.5" x14ac:dyDescent="0.35"/>
  <cols>
    <col min="1" max="1" width="15.08984375" bestFit="1" customWidth="1"/>
    <col min="2" max="2" width="19" bestFit="1" customWidth="1"/>
    <col min="5" max="5" width="14.1796875" customWidth="1"/>
  </cols>
  <sheetData>
    <row r="1" spans="1:5" ht="15.5" x14ac:dyDescent="0.35">
      <c r="A1" s="1" t="s">
        <v>24</v>
      </c>
      <c r="B1" s="1" t="s">
        <v>338</v>
      </c>
      <c r="D1" s="38" t="s">
        <v>425</v>
      </c>
      <c r="E1" s="39" t="s">
        <v>426</v>
      </c>
    </row>
    <row r="2" spans="1:5" x14ac:dyDescent="0.35">
      <c r="A2" s="48" t="s">
        <v>773</v>
      </c>
      <c r="B2" s="2" t="s">
        <v>722</v>
      </c>
      <c r="D2" s="36" t="s">
        <v>427</v>
      </c>
      <c r="E2" s="37" t="s">
        <v>428</v>
      </c>
    </row>
    <row r="3" spans="1:5" x14ac:dyDescent="0.35">
      <c r="A3" s="2" t="s">
        <v>29</v>
      </c>
      <c r="B3" s="2" t="s">
        <v>723</v>
      </c>
      <c r="D3" s="40" t="s">
        <v>430</v>
      </c>
      <c r="E3" s="41" t="s">
        <v>431</v>
      </c>
    </row>
    <row r="4" spans="1:5" x14ac:dyDescent="0.35">
      <c r="A4" s="2" t="s">
        <v>30</v>
      </c>
      <c r="B4" s="2" t="s">
        <v>724</v>
      </c>
    </row>
    <row r="5" spans="1:5" x14ac:dyDescent="0.35">
      <c r="A5" s="2" t="s">
        <v>33</v>
      </c>
    </row>
    <row r="6" spans="1:5" x14ac:dyDescent="0.35">
      <c r="A6" s="2" t="s">
        <v>26</v>
      </c>
    </row>
    <row r="7" spans="1:5" x14ac:dyDescent="0.35">
      <c r="A7" s="2" t="s">
        <v>25</v>
      </c>
    </row>
    <row r="8" spans="1:5" x14ac:dyDescent="0.35">
      <c r="A8" s="2" t="s">
        <v>34</v>
      </c>
    </row>
    <row r="9" spans="1:5" x14ac:dyDescent="0.35">
      <c r="A9" s="2" t="s">
        <v>27</v>
      </c>
    </row>
    <row r="10" spans="1:5" x14ac:dyDescent="0.35">
      <c r="A10" s="2" t="s">
        <v>31</v>
      </c>
    </row>
    <row r="11" spans="1:5" x14ac:dyDescent="0.35">
      <c r="A11" s="2" t="s">
        <v>28</v>
      </c>
    </row>
    <row r="12" spans="1:5" x14ac:dyDescent="0.35">
      <c r="A12" s="17" t="s">
        <v>32</v>
      </c>
    </row>
  </sheetData>
  <sortState xmlns:xlrd2="http://schemas.microsoft.com/office/spreadsheetml/2017/richdata2" ref="A2:A12">
    <sortCondition ref="A2:A12"/>
  </sortState>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16</vt:i4>
      </vt:variant>
      <vt:variant>
        <vt:lpstr>Rangos con nombre</vt:lpstr>
      </vt:variant>
      <vt:variant>
        <vt:i4>37</vt:i4>
      </vt:variant>
    </vt:vector>
  </HeadingPairs>
  <TitlesOfParts>
    <vt:vector size="53" baseType="lpstr">
      <vt:lpstr>Cimentación</vt:lpstr>
      <vt:lpstr>Muros Interiores</vt:lpstr>
      <vt:lpstr>Muros exteriores</vt:lpstr>
      <vt:lpstr>Pisos</vt:lpstr>
      <vt:lpstr>Techos</vt:lpstr>
      <vt:lpstr>Entrepiso</vt:lpstr>
      <vt:lpstr>Estructura</vt:lpstr>
      <vt:lpstr>Puertas</vt:lpstr>
      <vt:lpstr>Ventanas</vt:lpstr>
      <vt:lpstr>Inst. especiales</vt:lpstr>
      <vt:lpstr>Otros</vt:lpstr>
      <vt:lpstr>Inicio</vt:lpstr>
      <vt:lpstr>Registro</vt:lpstr>
      <vt:lpstr>ListaElementos</vt:lpstr>
      <vt:lpstr>BD</vt:lpstr>
      <vt:lpstr>Parametros</vt:lpstr>
      <vt:lpstr>Cimentación!BaseDatosA</vt:lpstr>
      <vt:lpstr>Entrepiso!BaseDatosA</vt:lpstr>
      <vt:lpstr>Estructura!BaseDatosA</vt:lpstr>
      <vt:lpstr>'Inst. especiales'!BaseDatosA</vt:lpstr>
      <vt:lpstr>'Muros exteriores'!BaseDatosA</vt:lpstr>
      <vt:lpstr>'Muros Interiores'!BaseDatosA</vt:lpstr>
      <vt:lpstr>Otros!BaseDatosA</vt:lpstr>
      <vt:lpstr>Pisos!BaseDatosA</vt:lpstr>
      <vt:lpstr>Puertas!BaseDatosA</vt:lpstr>
      <vt:lpstr>Techos!BaseDatosA</vt:lpstr>
      <vt:lpstr>Ventanas!BaseDatosA</vt:lpstr>
      <vt:lpstr>BaseDatosA</vt:lpstr>
      <vt:lpstr>Cimentación!Origen</vt:lpstr>
      <vt:lpstr>Entrepiso!Origen</vt:lpstr>
      <vt:lpstr>Estructura!Origen</vt:lpstr>
      <vt:lpstr>'Inst. especiales'!Origen</vt:lpstr>
      <vt:lpstr>'Muros exteriores'!Origen</vt:lpstr>
      <vt:lpstr>'Muros Interiores'!Origen</vt:lpstr>
      <vt:lpstr>Otros!Origen</vt:lpstr>
      <vt:lpstr>Pisos!Origen</vt:lpstr>
      <vt:lpstr>Puertas!Origen</vt:lpstr>
      <vt:lpstr>Techos!Origen</vt:lpstr>
      <vt:lpstr>Ventanas!Origen</vt:lpstr>
      <vt:lpstr>Origen</vt:lpstr>
      <vt:lpstr>Cimentación!test</vt:lpstr>
      <vt:lpstr>Entrepiso!test</vt:lpstr>
      <vt:lpstr>Estructura!test</vt:lpstr>
      <vt:lpstr>'Inst. especiales'!test</vt:lpstr>
      <vt:lpstr>'Muros exteriores'!test</vt:lpstr>
      <vt:lpstr>'Muros Interiores'!test</vt:lpstr>
      <vt:lpstr>Otros!test</vt:lpstr>
      <vt:lpstr>Pisos!test</vt:lpstr>
      <vt:lpstr>Puertas!test</vt:lpstr>
      <vt:lpstr>Techos!test</vt:lpstr>
      <vt:lpstr>Ventanas!test</vt:lpstr>
      <vt:lpstr>test</vt:lpstr>
      <vt:lpstr>Tope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Gilberto</dc:creator>
  <cp:lastModifiedBy>Gilberto</cp:lastModifiedBy>
  <dcterms:created xsi:type="dcterms:W3CDTF">2020-10-20T19:39:04Z</dcterms:created>
  <dcterms:modified xsi:type="dcterms:W3CDTF">2020-11-12T22:53:26Z</dcterms:modified>
</cp:coreProperties>
</file>