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Dropbox\Stocks Database-Back End\Module Design Notes\"/>
    </mc:Choice>
  </mc:AlternateContent>
  <xr:revisionPtr revIDLastSave="0" documentId="13_ncr:1_{3B6A32DF-C021-4B56-A587-D62A65831AED}" xr6:coauthVersionLast="46" xr6:coauthVersionMax="46" xr10:uidLastSave="{00000000-0000-0000-0000-000000000000}"/>
  <bookViews>
    <workbookView xWindow="-108" yWindow="-108" windowWidth="23256" windowHeight="12576" activeTab="2" xr2:uid="{F737842B-9E46-4C79-801B-2DBE88CB3A21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1" i="4" l="1"/>
  <c r="O4" i="3"/>
  <c r="O3" i="3"/>
  <c r="O2" i="3"/>
  <c r="O7" i="3"/>
  <c r="K13" i="2"/>
  <c r="I16" i="2"/>
  <c r="J14" i="2"/>
  <c r="J15" i="2" s="1"/>
  <c r="I15" i="2"/>
  <c r="I14" i="2"/>
  <c r="G15" i="2"/>
  <c r="F16" i="2"/>
  <c r="F13" i="2"/>
  <c r="J16" i="2" l="1"/>
</calcChain>
</file>

<file path=xl/sharedStrings.xml><?xml version="1.0" encoding="utf-8"?>
<sst xmlns="http://schemas.openxmlformats.org/spreadsheetml/2006/main" count="280" uniqueCount="199">
  <si>
    <t>ID_CostingStage</t>
  </si>
  <si>
    <t>Stage</t>
  </si>
  <si>
    <t>intSortOrder</t>
  </si>
  <si>
    <t>Count Sheet Entered</t>
  </si>
  <si>
    <t>Bill Of Entry - Entries Completed</t>
  </si>
  <si>
    <t>Price Checks Completed</t>
  </si>
  <si>
    <t>Duties Preclearnace Checked + Authorised</t>
  </si>
  <si>
    <t>BV Cerificates Received</t>
  </si>
  <si>
    <t>Insurance Notification Emailed</t>
  </si>
  <si>
    <t>Insurance Paid</t>
  </si>
  <si>
    <t>Duties Paid</t>
  </si>
  <si>
    <t>GRV Entry Sheet Printed</t>
  </si>
  <si>
    <t>Costing Sheet Printed</t>
  </si>
  <si>
    <t>Duties Sheet Printed</t>
  </si>
  <si>
    <t>Costing Closed</t>
  </si>
  <si>
    <t>Purchase Order Finalised</t>
  </si>
  <si>
    <t>Pastel Price Changes Routine Run</t>
  </si>
  <si>
    <t>This will be writing in the final cost, closing the costing on headers, and writing into history table</t>
  </si>
  <si>
    <t>Costs Sheet Printed</t>
  </si>
  <si>
    <t>Documents Received</t>
  </si>
  <si>
    <t>Documents Sent To Clearing Agent</t>
  </si>
  <si>
    <t>Script if no items for BV then set to true</t>
  </si>
  <si>
    <t>notes</t>
  </si>
  <si>
    <t>Need to do report for this</t>
  </si>
  <si>
    <t>Need way of doing calcs - query maybe</t>
  </si>
  <si>
    <t>New Weights and Dimensions Entered</t>
  </si>
  <si>
    <t>Bill Of Entry - Lines Allocated To Stock</t>
  </si>
  <si>
    <t>Stocks Master Tariffs Checks Completed</t>
  </si>
  <si>
    <t>Import Costs Entry Finalised</t>
  </si>
  <si>
    <t>Price Changes Report Emailed To Accounts</t>
  </si>
  <si>
    <t>Variances Dealt With</t>
  </si>
  <si>
    <t>Need a table for this and scripts</t>
  </si>
  <si>
    <t>intPOSubID</t>
  </si>
  <si>
    <t>Supplier Invoice Number</t>
  </si>
  <si>
    <t>intSupplierID</t>
  </si>
  <si>
    <t>Sub Order Date</t>
  </si>
  <si>
    <t>intPurchOrderHeadID</t>
  </si>
  <si>
    <t>Staff ID</t>
  </si>
  <si>
    <t>Value of Supplier Invoice</t>
  </si>
  <si>
    <t>Supplier Invoice Currency</t>
  </si>
  <si>
    <t>intPOSupInvCur</t>
  </si>
  <si>
    <t>ROE Invoice Currency To USD</t>
  </si>
  <si>
    <t>intBOEROE</t>
  </si>
  <si>
    <t>intDutyCostingROE</t>
  </si>
  <si>
    <t>intPOSubTotalWeight</t>
  </si>
  <si>
    <t>intFreightonInvoice</t>
  </si>
  <si>
    <t>01401224</t>
  </si>
  <si>
    <t>03/07/2020</t>
  </si>
  <si>
    <t>ZAR</t>
  </si>
  <si>
    <t>01401462</t>
  </si>
  <si>
    <t>01402936</t>
  </si>
  <si>
    <t>10/07/2020</t>
  </si>
  <si>
    <t>Pending</t>
  </si>
  <si>
    <t>18/07/2020</t>
  </si>
  <si>
    <t>21/01/2020</t>
  </si>
  <si>
    <t>ADY-200115D</t>
  </si>
  <si>
    <t>01/05/2020</t>
  </si>
  <si>
    <t>CHY</t>
  </si>
  <si>
    <t>intPurchOrderLineID</t>
  </si>
  <si>
    <t>intPOHeadID</t>
  </si>
  <si>
    <t>Code</t>
  </si>
  <si>
    <t>Description</t>
  </si>
  <si>
    <t>Tariff Code</t>
  </si>
  <si>
    <t>Weight</t>
  </si>
  <si>
    <t>LineWeight</t>
  </si>
  <si>
    <t>Quantity</t>
  </si>
  <si>
    <t>Unit Price</t>
  </si>
  <si>
    <t>LineCost</t>
  </si>
  <si>
    <t>LineDutiable</t>
  </si>
  <si>
    <t>Duty %</t>
  </si>
  <si>
    <t>LineDuty</t>
  </si>
  <si>
    <t>Surtax %</t>
  </si>
  <si>
    <t>LineSurtax</t>
  </si>
  <si>
    <t>Duty per KG</t>
  </si>
  <si>
    <t>LineDutyKG</t>
  </si>
  <si>
    <t>VAT % Import / Purchases</t>
  </si>
  <si>
    <t>LineAllDuties</t>
  </si>
  <si>
    <t>LineVAT</t>
  </si>
  <si>
    <t>BV required</t>
  </si>
  <si>
    <t>intROECosting</t>
  </si>
  <si>
    <t>USDDutyLine</t>
  </si>
  <si>
    <t>EWPACP0041</t>
  </si>
  <si>
    <t>Plasma P60 (Cut 60) Tips 1.2mm (5)</t>
  </si>
  <si>
    <t>8515.9000</t>
  </si>
  <si>
    <t>EWREG0013</t>
  </si>
  <si>
    <t>ARGON FLOWMETER</t>
  </si>
  <si>
    <t>9026.8000</t>
  </si>
  <si>
    <t>PAB1350</t>
  </si>
  <si>
    <t>NAILER F30/STAPLER</t>
  </si>
  <si>
    <t>8465.1000</t>
  </si>
  <si>
    <t>TOOC240</t>
  </si>
  <si>
    <t>CHAIN BLOCK 3 TON 3M LIFT</t>
  </si>
  <si>
    <t>8425.4900</t>
  </si>
  <si>
    <t>TOOE503</t>
  </si>
  <si>
    <t>ELECTRIC ENGRAVER 13W</t>
  </si>
  <si>
    <t>8467.2900</t>
  </si>
  <si>
    <t>YT-1244</t>
  </si>
  <si>
    <t>L-TYPE HANDLE 1/2 X317.0MM</t>
  </si>
  <si>
    <t>8204.2000</t>
  </si>
  <si>
    <t>EWCP0100</t>
  </si>
  <si>
    <t>PRE PACK NOZZLE CLEANER</t>
  </si>
  <si>
    <t>PAB1310</t>
  </si>
  <si>
    <t>IMPACT WRENCH</t>
  </si>
  <si>
    <t>8204.1200</t>
  </si>
  <si>
    <t>ZP1575-62</t>
  </si>
  <si>
    <t>BELT MCOP1575 BELT SANDER</t>
  </si>
  <si>
    <t>8461.9000</t>
  </si>
  <si>
    <t>EWPACP0020H</t>
  </si>
  <si>
    <t>Plasma PT31 (Cut 40) Short Electrode (5)</t>
  </si>
  <si>
    <t>EWPACP0031H</t>
  </si>
  <si>
    <t>Plasma PT31 (Cut 40H) Diffusers (5)</t>
  </si>
  <si>
    <t>EWPACP0040H</t>
  </si>
  <si>
    <t>Plasma PT31 (Cut 40) Short Tip (5)</t>
  </si>
  <si>
    <t>PAB1300</t>
  </si>
  <si>
    <t>REVERSIBLE AIR DRILL</t>
  </si>
  <si>
    <t>8467.2100</t>
  </si>
  <si>
    <t>PAB1210</t>
  </si>
  <si>
    <t>SAND BLASTER GUN</t>
  </si>
  <si>
    <t>8424.3000</t>
  </si>
  <si>
    <t>PAB1205</t>
  </si>
  <si>
    <t>5 PIECE ACCESSORY KIT FOR COMPRESSORS</t>
  </si>
  <si>
    <t>8414.9000</t>
  </si>
  <si>
    <t>PAB1360</t>
  </si>
  <si>
    <t>DIE GRINDER KIT W/5 G/STONES</t>
  </si>
  <si>
    <t>6804.2200</t>
  </si>
  <si>
    <t>EWPACP0040LH</t>
  </si>
  <si>
    <t>Plasma PT31 (Cut 40) Long Tips (5)</t>
  </si>
  <si>
    <t>PAB1208</t>
  </si>
  <si>
    <t>BLOW GUN VARIABLE</t>
  </si>
  <si>
    <t>8424.2000</t>
  </si>
  <si>
    <t>PAB1364</t>
  </si>
  <si>
    <t>STAPLES 28MM (1000)</t>
  </si>
  <si>
    <t>7317.0000</t>
  </si>
  <si>
    <t>TOOP1411</t>
  </si>
  <si>
    <t>FENCING PLIERS 300MM</t>
  </si>
  <si>
    <t>8203.2000</t>
  </si>
  <si>
    <t>TOOB38</t>
  </si>
  <si>
    <t>WIRE BRUSH  5 ROW WITH WOODEN HANDLE</t>
  </si>
  <si>
    <t>9603.5010</t>
  </si>
  <si>
    <t>TOOW4240</t>
  </si>
  <si>
    <t>ELECTRODE HOLDER 500A</t>
  </si>
  <si>
    <t>PAB1204</t>
  </si>
  <si>
    <t>TYRE INFLATOR GUN PRO 3PCE KIT</t>
  </si>
  <si>
    <t>8424.8900</t>
  </si>
  <si>
    <t>TOOC341</t>
  </si>
  <si>
    <t>COUPLER 1/4  BSP MALE CONNECT</t>
  </si>
  <si>
    <t>7307.2900</t>
  </si>
  <si>
    <t>TOOC348</t>
  </si>
  <si>
    <t>COUPLER 5PC AIR HOSE CONNECTOR</t>
  </si>
  <si>
    <t>TOOC340</t>
  </si>
  <si>
    <t>COUPLER QUICK 1/4  BSP FEMALE</t>
  </si>
  <si>
    <t>TOOC346</t>
  </si>
  <si>
    <t>COUPLER 8MM HOSE 1/4  BSP MALE</t>
  </si>
  <si>
    <t>EWPACP0020LH</t>
  </si>
  <si>
    <t>Plasma PT31 (Cut 40) Long Electrodes (5)</t>
  </si>
  <si>
    <t>ZP1592-21</t>
  </si>
  <si>
    <t>ROTOR MCOP1562 Drill</t>
  </si>
  <si>
    <t>8467.9900</t>
  </si>
  <si>
    <t>TOOW4234</t>
  </si>
  <si>
    <t>WELDING CLAMP MAGNETIC</t>
  </si>
  <si>
    <t>8515.2900</t>
  </si>
  <si>
    <t>PAB1369</t>
  </si>
  <si>
    <t>NAILS F25 (1000)</t>
  </si>
  <si>
    <t>MCFRC103</t>
  </si>
  <si>
    <t>COMPRESSOR 2HP DIRECT DRIVE 100 LITRE</t>
  </si>
  <si>
    <t>8414.8010</t>
  </si>
  <si>
    <t>TOOC342</t>
  </si>
  <si>
    <t>COUPLER 1/4  BSP FEMALE CONNECT</t>
  </si>
  <si>
    <t>TOOS1746</t>
  </si>
  <si>
    <t>SPRAY GUN PARAFFIN</t>
  </si>
  <si>
    <t>MCOW4098</t>
  </si>
  <si>
    <t>MMA INVERTER WELDER 160 AMPS</t>
  </si>
  <si>
    <t>8515.3900</t>
  </si>
  <si>
    <t>TOOO1286</t>
  </si>
  <si>
    <t>OIL 1L ABAC AIR COMPRESSOR</t>
  </si>
  <si>
    <t>2710.1991</t>
  </si>
  <si>
    <t>PAB1206</t>
  </si>
  <si>
    <t>SPRAY GUN GRAVITY</t>
  </si>
  <si>
    <t>TOOH507</t>
  </si>
  <si>
    <t>Air Hose PVC High Pressure 8mmx100m</t>
  </si>
  <si>
    <t>3917.3910</t>
  </si>
  <si>
    <t>TOOH837</t>
  </si>
  <si>
    <t>CHIPPING HAMMER</t>
  </si>
  <si>
    <t>8205.2000</t>
  </si>
  <si>
    <t>TOOR1491</t>
  </si>
  <si>
    <t>Ratchet Tie Down 1 PCE 50MM X 6M</t>
  </si>
  <si>
    <t>PAB1207</t>
  </si>
  <si>
    <t>SUCTION SPRAY GUN</t>
  </si>
  <si>
    <t>PAB1340</t>
  </si>
  <si>
    <t>ANGLE GRINDER 100MM</t>
  </si>
  <si>
    <t>8460.3900</t>
  </si>
  <si>
    <t>TOOW4205</t>
  </si>
  <si>
    <t>WIRE STRAINER AUTO CHAIN</t>
  </si>
  <si>
    <t>8205.9090</t>
  </si>
  <si>
    <t>ZP1504-001</t>
  </si>
  <si>
    <t>PUMP UNIT -3WZ-3600A MCOP1503 Pressure Washer</t>
  </si>
  <si>
    <t>8413.8100</t>
  </si>
  <si>
    <t>YT-1567</t>
  </si>
  <si>
    <t>WRENCH T-TYPE 1/2"x310MM(L)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</si>
</sst>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Maiandra GD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0" fontId="2" fillId="0" borderId="2" xfId="2" applyFont="1" applyFill="1" applyBorder="1" applyAlignment="1"/>
    <xf numFmtId="43" fontId="0" fillId="0" borderId="0" xfId="1" applyFont="1"/>
    <xf numFmtId="0" fontId="0" fillId="3" borderId="0" xfId="0" applyFont="1" applyFill="1" applyBorder="1"/>
    <xf numFmtId="0" fontId="0" fillId="0" borderId="3" xfId="0" applyBorder="1"/>
    <xf numFmtId="0" fontId="0" fillId="0" borderId="0" xfId="0" applyFont="1" applyBorder="1"/>
    <xf numFmtId="43" fontId="0" fillId="0" borderId="0" xfId="0" applyNumberFormat="1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/>
    </xf>
    <xf numFmtId="0" fontId="2" fillId="0" borderId="2" xfId="3" applyFont="1" applyFill="1" applyBorder="1" applyAlignment="1"/>
    <xf numFmtId="14" fontId="2" fillId="0" borderId="2" xfId="3" applyNumberFormat="1" applyFont="1" applyFill="1" applyBorder="1" applyAlignment="1">
      <alignment horizontal="right"/>
    </xf>
    <xf numFmtId="4" fontId="2" fillId="0" borderId="2" xfId="3" applyNumberFormat="1" applyFont="1" applyFill="1" applyBorder="1" applyAlignment="1">
      <alignment horizontal="right"/>
    </xf>
    <xf numFmtId="0" fontId="3" fillId="0" borderId="0" xfId="3" applyAlignment="1"/>
    <xf numFmtId="0" fontId="4" fillId="2" borderId="1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right"/>
    </xf>
    <xf numFmtId="0" fontId="4" fillId="0" borderId="2" xfId="4" applyFont="1" applyFill="1" applyBorder="1" applyAlignment="1"/>
    <xf numFmtId="4" fontId="4" fillId="0" borderId="2" xfId="4" applyNumberFormat="1" applyFont="1" applyFill="1" applyBorder="1" applyAlignment="1">
      <alignment horizontal="right"/>
    </xf>
    <xf numFmtId="10" fontId="4" fillId="0" borderId="2" xfId="4" applyNumberFormat="1" applyFont="1" applyFill="1" applyBorder="1" applyAlignment="1">
      <alignment horizontal="right"/>
    </xf>
    <xf numFmtId="4" fontId="0" fillId="0" borderId="0" xfId="0" applyNumberFormat="1"/>
  </cellXfs>
  <cellStyles count="5">
    <cellStyle name="Comma" xfId="1" builtinId="3"/>
    <cellStyle name="Normal" xfId="0" builtinId="0"/>
    <cellStyle name="Normal_Sheet2" xfId="2" xr:uid="{4BC42A09-9B0F-4D43-9186-D57D84E37B86}"/>
    <cellStyle name="Normal_Sheet3" xfId="3" xr:uid="{4BF32FB6-B9C8-42A2-89FA-4E2A76A55406}"/>
    <cellStyle name="Normal_Sheet4" xfId="4" xr:uid="{DFF3BD9C-DD7A-44BC-8D80-27D55CD73135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Maiandra GD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Maiandra G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Maiandra GD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Maiandra G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1" defaultTableStyle="TableStyleMedium2" defaultPivotStyle="PivotStyleLight16">
    <tableStyle name="Invisible" pivot="0" table="0" count="0" xr9:uid="{DE0D651F-E92E-4EBF-A11C-B82DC518B0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A3FF4B-2ED2-4529-92CB-39E5FB572E0A}" name="Table2" displayName="Table2" ref="A1:D24" totalsRowShown="0" headerRowDxfId="0">
  <autoFilter ref="A1:D24" xr:uid="{CFD82B95-01CD-4CC6-AFE0-F373FB00DA4A}"/>
  <sortState xmlns:xlrd2="http://schemas.microsoft.com/office/spreadsheetml/2017/richdata2" ref="A2:D24">
    <sortCondition ref="C1:C24"/>
  </sortState>
  <tableColumns count="4">
    <tableColumn id="1" xr3:uid="{C9876571-C81C-4061-B50D-693C2DE83E53}" name="ID_CostingStage" dataDxfId="3"/>
    <tableColumn id="2" xr3:uid="{2E9BA6E6-868C-4774-BB85-4D5FADE312B9}" name="Stage" dataDxfId="2"/>
    <tableColumn id="3" xr3:uid="{4C19268A-2E8B-4883-98FE-AF2E11D5C6E9}" name="intSortOrder" dataDxfId="1"/>
    <tableColumn id="4" xr3:uid="{D8645965-F96B-4F83-B7AA-ABE64428E55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2AC3-BF99-4F33-84ED-3C30B9E50222}">
  <dimension ref="A1:K24"/>
  <sheetViews>
    <sheetView topLeftCell="B1" workbookViewId="0">
      <selection activeCell="K13" sqref="K13"/>
    </sheetView>
  </sheetViews>
  <sheetFormatPr defaultRowHeight="14.4" x14ac:dyDescent="0.3"/>
  <cols>
    <col min="1" max="1" width="18.6640625" customWidth="1"/>
    <col min="2" max="2" width="39.21875" bestFit="1" customWidth="1"/>
    <col min="3" max="3" width="17.77734375" bestFit="1" customWidth="1"/>
    <col min="4" max="4" width="80" bestFit="1" customWidth="1"/>
    <col min="9" max="10" width="11.33203125" style="4" bestFit="1" customWidth="1"/>
    <col min="11" max="11" width="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t="s">
        <v>22</v>
      </c>
    </row>
    <row r="2" spans="1:11" x14ac:dyDescent="0.3">
      <c r="A2" s="2">
        <v>19</v>
      </c>
      <c r="B2" s="3" t="s">
        <v>15</v>
      </c>
      <c r="C2" s="2">
        <v>1</v>
      </c>
    </row>
    <row r="3" spans="1:11" x14ac:dyDescent="0.3">
      <c r="A3" s="2">
        <v>11</v>
      </c>
      <c r="B3" s="3" t="s">
        <v>8</v>
      </c>
      <c r="C3" s="2">
        <v>2</v>
      </c>
      <c r="D3" s="5" t="s">
        <v>24</v>
      </c>
    </row>
    <row r="4" spans="1:11" x14ac:dyDescent="0.3">
      <c r="A4" s="2">
        <v>12</v>
      </c>
      <c r="B4" s="3" t="s">
        <v>9</v>
      </c>
      <c r="C4" s="2">
        <v>3</v>
      </c>
      <c r="D4" s="7" t="s">
        <v>23</v>
      </c>
    </row>
    <row r="5" spans="1:11" x14ac:dyDescent="0.3">
      <c r="A5" s="2">
        <v>10</v>
      </c>
      <c r="B5" s="3" t="s">
        <v>7</v>
      </c>
      <c r="C5" s="2">
        <v>4</v>
      </c>
      <c r="D5" s="7" t="s">
        <v>21</v>
      </c>
    </row>
    <row r="6" spans="1:11" x14ac:dyDescent="0.3">
      <c r="A6" s="2">
        <v>20</v>
      </c>
      <c r="B6" s="3" t="s">
        <v>19</v>
      </c>
      <c r="C6" s="2">
        <v>5</v>
      </c>
    </row>
    <row r="7" spans="1:11" x14ac:dyDescent="0.3">
      <c r="A7" s="2">
        <v>21</v>
      </c>
      <c r="B7" s="3" t="s">
        <v>20</v>
      </c>
      <c r="C7" s="2">
        <v>6</v>
      </c>
    </row>
    <row r="8" spans="1:11" x14ac:dyDescent="0.3">
      <c r="A8" s="2">
        <v>5</v>
      </c>
      <c r="B8" s="3" t="s">
        <v>6</v>
      </c>
      <c r="C8" s="2">
        <v>7</v>
      </c>
    </row>
    <row r="9" spans="1:11" x14ac:dyDescent="0.3">
      <c r="A9" s="2">
        <v>13</v>
      </c>
      <c r="B9" s="3" t="s">
        <v>10</v>
      </c>
      <c r="C9" s="2">
        <v>8</v>
      </c>
    </row>
    <row r="10" spans="1:11" x14ac:dyDescent="0.3">
      <c r="A10" s="2">
        <v>6</v>
      </c>
      <c r="B10" s="3" t="s">
        <v>25</v>
      </c>
      <c r="C10" s="2">
        <v>9</v>
      </c>
    </row>
    <row r="11" spans="1:11" x14ac:dyDescent="0.3">
      <c r="A11" s="2">
        <v>4</v>
      </c>
      <c r="B11" s="3" t="s">
        <v>3</v>
      </c>
      <c r="C11" s="2">
        <v>10</v>
      </c>
      <c r="D11" s="6"/>
    </row>
    <row r="12" spans="1:11" x14ac:dyDescent="0.3">
      <c r="A12" s="2">
        <v>3</v>
      </c>
      <c r="B12" s="3" t="s">
        <v>4</v>
      </c>
      <c r="C12" s="2">
        <v>11</v>
      </c>
      <c r="D12" s="6"/>
    </row>
    <row r="13" spans="1:11" x14ac:dyDescent="0.3">
      <c r="A13" s="2">
        <v>7</v>
      </c>
      <c r="B13" s="3" t="s">
        <v>26</v>
      </c>
      <c r="C13" s="2">
        <v>12</v>
      </c>
      <c r="D13" s="6"/>
      <c r="F13">
        <f>14*23</f>
        <v>322</v>
      </c>
      <c r="I13" s="4">
        <v>108343.1</v>
      </c>
      <c r="J13" s="4">
        <v>83211.98</v>
      </c>
      <c r="K13" s="8">
        <f>J13/15</f>
        <v>5547.4653333333326</v>
      </c>
    </row>
    <row r="14" spans="1:11" x14ac:dyDescent="0.3">
      <c r="A14" s="2">
        <v>8</v>
      </c>
      <c r="B14" s="3" t="s">
        <v>27</v>
      </c>
      <c r="C14" s="2">
        <v>13</v>
      </c>
      <c r="F14">
        <v>108343.1</v>
      </c>
      <c r="I14" s="4">
        <f>I13/100*0.5</f>
        <v>541.71550000000002</v>
      </c>
      <c r="J14" s="4">
        <f>J13/100*0.5</f>
        <v>416.05989999999997</v>
      </c>
    </row>
    <row r="15" spans="1:11" x14ac:dyDescent="0.3">
      <c r="A15" s="2">
        <v>9</v>
      </c>
      <c r="B15" s="3" t="s">
        <v>28</v>
      </c>
      <c r="C15" s="2">
        <v>14</v>
      </c>
      <c r="F15">
        <v>542</v>
      </c>
      <c r="G15">
        <f>F15/100*5</f>
        <v>27.1</v>
      </c>
      <c r="I15" s="4">
        <f>I14/100*5</f>
        <v>27.085775000000002</v>
      </c>
      <c r="J15" s="4">
        <f>J14/100*5</f>
        <v>20.802994999999996</v>
      </c>
    </row>
    <row r="16" spans="1:11" x14ac:dyDescent="0.3">
      <c r="A16" s="2">
        <v>2</v>
      </c>
      <c r="B16" s="3" t="s">
        <v>29</v>
      </c>
      <c r="C16" s="2">
        <v>15</v>
      </c>
      <c r="F16">
        <f>F15/F14*100</f>
        <v>0.50026259171096266</v>
      </c>
      <c r="I16" s="4">
        <f>+I14+I15</f>
        <v>568.80127500000003</v>
      </c>
      <c r="J16" s="4">
        <f>+J14+J15</f>
        <v>436.86289499999998</v>
      </c>
    </row>
    <row r="17" spans="1:4" x14ac:dyDescent="0.3">
      <c r="A17" s="2">
        <v>1</v>
      </c>
      <c r="B17" s="3" t="s">
        <v>5</v>
      </c>
      <c r="C17" s="2">
        <v>16</v>
      </c>
    </row>
    <row r="18" spans="1:4" x14ac:dyDescent="0.3">
      <c r="A18" s="2">
        <v>22</v>
      </c>
      <c r="B18" s="3" t="s">
        <v>16</v>
      </c>
      <c r="C18" s="2">
        <v>17</v>
      </c>
      <c r="D18" s="6"/>
    </row>
    <row r="19" spans="1:4" x14ac:dyDescent="0.3">
      <c r="A19" s="2">
        <v>14</v>
      </c>
      <c r="B19" s="3" t="s">
        <v>11</v>
      </c>
      <c r="C19" s="2">
        <v>18</v>
      </c>
      <c r="D19" s="6"/>
    </row>
    <row r="20" spans="1:4" x14ac:dyDescent="0.3">
      <c r="A20" s="2">
        <v>15</v>
      </c>
      <c r="B20" s="3" t="s">
        <v>12</v>
      </c>
      <c r="C20" s="2">
        <v>19</v>
      </c>
    </row>
    <row r="21" spans="1:4" x14ac:dyDescent="0.3">
      <c r="A21" s="2">
        <v>16</v>
      </c>
      <c r="B21" s="3" t="s">
        <v>13</v>
      </c>
      <c r="C21" s="2">
        <v>20</v>
      </c>
    </row>
    <row r="22" spans="1:4" x14ac:dyDescent="0.3">
      <c r="A22" s="2">
        <v>23</v>
      </c>
      <c r="B22" s="3" t="s">
        <v>18</v>
      </c>
      <c r="C22" s="2">
        <v>21</v>
      </c>
    </row>
    <row r="23" spans="1:4" x14ac:dyDescent="0.3">
      <c r="A23" s="2">
        <v>17</v>
      </c>
      <c r="B23" s="3" t="s">
        <v>30</v>
      </c>
      <c r="C23" s="2">
        <v>22</v>
      </c>
      <c r="D23" s="5" t="s">
        <v>31</v>
      </c>
    </row>
    <row r="24" spans="1:4" x14ac:dyDescent="0.3">
      <c r="A24" s="2">
        <v>18</v>
      </c>
      <c r="B24" s="3" t="s">
        <v>14</v>
      </c>
      <c r="C24" s="2">
        <v>23</v>
      </c>
      <c r="D24" s="7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8E60-C7B9-4DD6-8A57-86AC7C0CBC36}">
  <dimension ref="A1:O7"/>
  <sheetViews>
    <sheetView workbookViewId="0">
      <selection activeCell="O2" sqref="O2"/>
    </sheetView>
  </sheetViews>
  <sheetFormatPr defaultRowHeight="14.4" x14ac:dyDescent="0.3"/>
  <sheetData>
    <row r="1" spans="1:15" x14ac:dyDescent="0.3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</row>
    <row r="2" spans="1:15" x14ac:dyDescent="0.3">
      <c r="A2" s="10">
        <v>1</v>
      </c>
      <c r="B2" s="11" t="s">
        <v>46</v>
      </c>
      <c r="C2" s="10">
        <v>3</v>
      </c>
      <c r="D2" s="12" t="s">
        <v>47</v>
      </c>
      <c r="E2" s="10">
        <v>1</v>
      </c>
      <c r="F2" s="10">
        <v>3</v>
      </c>
      <c r="G2" s="13">
        <v>32830.870000000003</v>
      </c>
      <c r="H2" s="11" t="s">
        <v>48</v>
      </c>
      <c r="I2" s="10">
        <v>3</v>
      </c>
      <c r="J2" s="13">
        <v>15</v>
      </c>
      <c r="K2" s="10">
        <v>4.1288</v>
      </c>
      <c r="L2" s="14"/>
      <c r="M2" s="10">
        <v>153.08717730000001</v>
      </c>
      <c r="N2" s="14"/>
      <c r="O2">
        <f>J2*K2</f>
        <v>61.932000000000002</v>
      </c>
    </row>
    <row r="3" spans="1:15" x14ac:dyDescent="0.3">
      <c r="A3" s="10">
        <v>3</v>
      </c>
      <c r="B3" s="11" t="s">
        <v>49</v>
      </c>
      <c r="C3" s="10">
        <v>3</v>
      </c>
      <c r="D3" s="12" t="s">
        <v>47</v>
      </c>
      <c r="E3" s="10">
        <v>1</v>
      </c>
      <c r="F3" s="10">
        <v>4</v>
      </c>
      <c r="G3" s="13">
        <v>50326.73</v>
      </c>
      <c r="H3" s="11" t="s">
        <v>48</v>
      </c>
      <c r="I3" s="10">
        <v>3</v>
      </c>
      <c r="J3" s="13">
        <v>15</v>
      </c>
      <c r="K3" s="10">
        <v>4.1288</v>
      </c>
      <c r="L3" s="14"/>
      <c r="M3" s="10">
        <v>388.78500209999999</v>
      </c>
      <c r="N3" s="14"/>
      <c r="O3">
        <f>J3*K3</f>
        <v>61.932000000000002</v>
      </c>
    </row>
    <row r="4" spans="1:15" x14ac:dyDescent="0.3">
      <c r="A4" s="10">
        <v>4</v>
      </c>
      <c r="B4" s="11" t="s">
        <v>50</v>
      </c>
      <c r="C4" s="10">
        <v>3</v>
      </c>
      <c r="D4" s="12" t="s">
        <v>51</v>
      </c>
      <c r="E4" s="10">
        <v>1</v>
      </c>
      <c r="F4" s="10">
        <v>4</v>
      </c>
      <c r="G4" s="13">
        <v>144.38</v>
      </c>
      <c r="H4" s="11" t="s">
        <v>48</v>
      </c>
      <c r="I4" s="10">
        <v>3</v>
      </c>
      <c r="J4" s="13">
        <v>15</v>
      </c>
      <c r="K4" s="10">
        <v>4.1288</v>
      </c>
      <c r="L4" s="14"/>
      <c r="M4" s="10">
        <v>0.81999999300000004</v>
      </c>
      <c r="N4" s="14"/>
      <c r="O4">
        <f>J4*K4</f>
        <v>61.932000000000002</v>
      </c>
    </row>
    <row r="5" spans="1:15" x14ac:dyDescent="0.3">
      <c r="A5" s="10">
        <v>5</v>
      </c>
      <c r="B5" s="11" t="s">
        <v>52</v>
      </c>
      <c r="C5" s="10">
        <v>3</v>
      </c>
      <c r="D5" s="12" t="s">
        <v>53</v>
      </c>
      <c r="E5" s="10">
        <v>2</v>
      </c>
      <c r="F5" s="10">
        <v>3</v>
      </c>
      <c r="G5" s="14"/>
      <c r="H5" s="11" t="s">
        <v>48</v>
      </c>
      <c r="I5" s="10">
        <v>3</v>
      </c>
      <c r="J5" s="13">
        <v>15</v>
      </c>
      <c r="K5" s="14"/>
      <c r="L5" s="14"/>
      <c r="M5" s="14"/>
      <c r="N5" s="14"/>
    </row>
    <row r="6" spans="1:15" x14ac:dyDescent="0.3">
      <c r="A6" s="10">
        <v>6</v>
      </c>
      <c r="B6" s="11" t="s">
        <v>52</v>
      </c>
      <c r="C6" s="10">
        <v>3</v>
      </c>
      <c r="D6" s="12" t="s">
        <v>54</v>
      </c>
      <c r="E6" s="10">
        <v>2</v>
      </c>
      <c r="F6" s="10">
        <v>3</v>
      </c>
      <c r="G6" s="14"/>
      <c r="H6" s="11" t="s">
        <v>48</v>
      </c>
      <c r="I6" s="10">
        <v>3</v>
      </c>
      <c r="J6" s="13">
        <v>15</v>
      </c>
      <c r="K6" s="14"/>
      <c r="L6" s="14"/>
      <c r="M6" s="14"/>
      <c r="N6" s="14"/>
    </row>
    <row r="7" spans="1:15" x14ac:dyDescent="0.3">
      <c r="A7" s="10">
        <v>7</v>
      </c>
      <c r="B7" s="11" t="s">
        <v>55</v>
      </c>
      <c r="C7" s="10">
        <v>2</v>
      </c>
      <c r="D7" s="12" t="s">
        <v>56</v>
      </c>
      <c r="E7" s="10">
        <v>3</v>
      </c>
      <c r="F7" s="10">
        <v>4</v>
      </c>
      <c r="G7" s="13">
        <v>427790.15</v>
      </c>
      <c r="H7" s="11" t="s">
        <v>57</v>
      </c>
      <c r="I7" s="10">
        <v>4</v>
      </c>
      <c r="J7" s="13">
        <v>6.0999999046325684</v>
      </c>
      <c r="K7" s="10">
        <v>10.3413</v>
      </c>
      <c r="L7" s="10">
        <v>68.187889999999996</v>
      </c>
      <c r="M7" s="14"/>
      <c r="N7" s="14"/>
      <c r="O7">
        <f>J7*K7</f>
        <v>63.081929013776779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3F8B-A1DA-40F9-9843-F3ECB1150E86}">
  <dimension ref="A1:X51"/>
  <sheetViews>
    <sheetView tabSelected="1" topLeftCell="J37" workbookViewId="0">
      <selection activeCell="X51" sqref="X51"/>
    </sheetView>
  </sheetViews>
  <sheetFormatPr defaultRowHeight="14.4" x14ac:dyDescent="0.3"/>
  <sheetData>
    <row r="1" spans="1:24" x14ac:dyDescent="0.3">
      <c r="A1" s="15" t="s">
        <v>58</v>
      </c>
      <c r="B1" s="15" t="s">
        <v>59</v>
      </c>
      <c r="C1" s="15" t="s">
        <v>60</v>
      </c>
      <c r="D1" s="15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5" t="s">
        <v>66</v>
      </c>
      <c r="J1" s="15" t="s">
        <v>67</v>
      </c>
      <c r="K1" s="15" t="s">
        <v>68</v>
      </c>
      <c r="L1" s="15" t="s">
        <v>62</v>
      </c>
      <c r="M1" s="15" t="s">
        <v>69</v>
      </c>
      <c r="N1" s="15" t="s">
        <v>70</v>
      </c>
      <c r="O1" s="15" t="s">
        <v>71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5" t="s">
        <v>77</v>
      </c>
      <c r="V1" s="15" t="s">
        <v>78</v>
      </c>
      <c r="W1" s="15" t="s">
        <v>79</v>
      </c>
      <c r="X1" s="15" t="s">
        <v>80</v>
      </c>
    </row>
    <row r="2" spans="1:24" x14ac:dyDescent="0.3">
      <c r="A2" s="16">
        <v>2</v>
      </c>
      <c r="B2" s="16">
        <v>1</v>
      </c>
      <c r="C2" s="17" t="s">
        <v>81</v>
      </c>
      <c r="D2" s="17" t="s">
        <v>82</v>
      </c>
      <c r="E2" s="17" t="s">
        <v>83</v>
      </c>
      <c r="F2" s="18">
        <v>3.1E-2</v>
      </c>
      <c r="G2" s="18">
        <v>9.299999475479126E-2</v>
      </c>
      <c r="H2" s="18">
        <v>3</v>
      </c>
      <c r="I2" s="18">
        <v>34.78</v>
      </c>
      <c r="J2" s="18">
        <v>104.34</v>
      </c>
      <c r="K2" s="18">
        <v>104.34</v>
      </c>
      <c r="L2" s="17" t="s">
        <v>83</v>
      </c>
      <c r="M2" s="19">
        <v>0.05</v>
      </c>
      <c r="N2" s="18">
        <v>5.2170000777393577</v>
      </c>
      <c r="O2" s="19">
        <v>0</v>
      </c>
      <c r="P2" s="16">
        <v>0</v>
      </c>
      <c r="Q2" s="18">
        <v>0</v>
      </c>
      <c r="R2" s="18">
        <v>0</v>
      </c>
      <c r="S2" s="19">
        <v>0.14499999999999999</v>
      </c>
      <c r="T2" s="18">
        <v>5.2170000777393577</v>
      </c>
      <c r="U2" s="18">
        <v>0.75646498950518637</v>
      </c>
      <c r="V2" s="16" t="b">
        <v>0</v>
      </c>
      <c r="W2" s="16">
        <v>15.5</v>
      </c>
      <c r="X2" s="18">
        <v>0.33658065017673278</v>
      </c>
    </row>
    <row r="3" spans="1:24" x14ac:dyDescent="0.3">
      <c r="A3" s="16">
        <v>3</v>
      </c>
      <c r="B3" s="16">
        <v>1</v>
      </c>
      <c r="C3" s="17" t="s">
        <v>84</v>
      </c>
      <c r="D3" s="17" t="s">
        <v>85</v>
      </c>
      <c r="E3" s="17" t="s">
        <v>86</v>
      </c>
      <c r="F3" s="18">
        <v>0.9</v>
      </c>
      <c r="G3" s="18">
        <v>0.89999997615814209</v>
      </c>
      <c r="H3" s="18">
        <v>1</v>
      </c>
      <c r="I3" s="18">
        <v>462.99</v>
      </c>
      <c r="J3" s="18">
        <v>462.99</v>
      </c>
      <c r="K3" s="18">
        <v>462.99</v>
      </c>
      <c r="L3" s="17" t="s">
        <v>86</v>
      </c>
      <c r="M3" s="19">
        <v>0.05</v>
      </c>
      <c r="N3" s="18">
        <v>23.149500344954433</v>
      </c>
      <c r="O3" s="19">
        <v>0</v>
      </c>
      <c r="P3" s="16">
        <v>0</v>
      </c>
      <c r="Q3" s="18">
        <v>0</v>
      </c>
      <c r="R3" s="18">
        <v>0</v>
      </c>
      <c r="S3" s="19">
        <v>0.14499999999999999</v>
      </c>
      <c r="T3" s="18">
        <v>23.149500344954433</v>
      </c>
      <c r="U3" s="18">
        <v>3.3566774534311508</v>
      </c>
      <c r="V3" s="16" t="b">
        <v>0</v>
      </c>
      <c r="W3" s="16">
        <v>15.5</v>
      </c>
      <c r="X3" s="18">
        <v>1.4935161512873827</v>
      </c>
    </row>
    <row r="4" spans="1:24" x14ac:dyDescent="0.3">
      <c r="A4" s="16">
        <v>4</v>
      </c>
      <c r="B4" s="16">
        <v>1</v>
      </c>
      <c r="C4" s="17" t="s">
        <v>87</v>
      </c>
      <c r="D4" s="17" t="s">
        <v>88</v>
      </c>
      <c r="E4" s="17" t="s">
        <v>89</v>
      </c>
      <c r="F4" s="18">
        <v>1.3</v>
      </c>
      <c r="G4" s="18">
        <v>6.5</v>
      </c>
      <c r="H4" s="18">
        <v>5</v>
      </c>
      <c r="I4" s="18">
        <v>527.80999999999995</v>
      </c>
      <c r="J4" s="18">
        <v>2639.0499999999997</v>
      </c>
      <c r="K4" s="18">
        <v>2639.0499999999997</v>
      </c>
      <c r="L4" s="17" t="s">
        <v>89</v>
      </c>
      <c r="M4" s="19">
        <v>0</v>
      </c>
      <c r="N4" s="18">
        <v>0</v>
      </c>
      <c r="O4" s="19">
        <v>0</v>
      </c>
      <c r="P4" s="16">
        <v>0</v>
      </c>
      <c r="Q4" s="18">
        <v>0</v>
      </c>
      <c r="R4" s="18">
        <v>0</v>
      </c>
      <c r="S4" s="19">
        <v>0.14499999999999999</v>
      </c>
      <c r="T4" s="18">
        <v>0</v>
      </c>
      <c r="U4" s="18">
        <v>0</v>
      </c>
      <c r="V4" s="16" t="b">
        <v>0</v>
      </c>
      <c r="W4" s="16">
        <v>15.5</v>
      </c>
      <c r="X4" s="18">
        <v>0</v>
      </c>
    </row>
    <row r="5" spans="1:24" x14ac:dyDescent="0.3">
      <c r="A5" s="16">
        <v>5</v>
      </c>
      <c r="B5" s="16">
        <v>1</v>
      </c>
      <c r="C5" s="17" t="s">
        <v>90</v>
      </c>
      <c r="D5" s="17" t="s">
        <v>91</v>
      </c>
      <c r="E5" s="17" t="s">
        <v>92</v>
      </c>
      <c r="F5" s="18">
        <v>18.399999999999999</v>
      </c>
      <c r="G5" s="18">
        <v>18.399999618530273</v>
      </c>
      <c r="H5" s="18">
        <v>1</v>
      </c>
      <c r="I5" s="18">
        <v>1267.03</v>
      </c>
      <c r="J5" s="18">
        <v>1267.03</v>
      </c>
      <c r="K5" s="18">
        <v>1267.03</v>
      </c>
      <c r="L5" s="17" t="s">
        <v>92</v>
      </c>
      <c r="M5" s="19">
        <v>0.05</v>
      </c>
      <c r="N5" s="18">
        <v>63.351500944010915</v>
      </c>
      <c r="O5" s="19">
        <v>0</v>
      </c>
      <c r="P5" s="16">
        <v>0</v>
      </c>
      <c r="Q5" s="18">
        <v>0</v>
      </c>
      <c r="R5" s="18">
        <v>0</v>
      </c>
      <c r="S5" s="19">
        <v>0.14499999999999999</v>
      </c>
      <c r="T5" s="18">
        <v>63.351500944010915</v>
      </c>
      <c r="U5" s="18">
        <v>9.1859673725585225</v>
      </c>
      <c r="V5" s="16" t="b">
        <v>0</v>
      </c>
      <c r="W5" s="16">
        <v>15.5</v>
      </c>
      <c r="X5" s="18">
        <v>4.0871936092910266</v>
      </c>
    </row>
    <row r="6" spans="1:24" x14ac:dyDescent="0.3">
      <c r="A6" s="16">
        <v>6</v>
      </c>
      <c r="B6" s="16">
        <v>1</v>
      </c>
      <c r="C6" s="17" t="s">
        <v>93</v>
      </c>
      <c r="D6" s="17" t="s">
        <v>94</v>
      </c>
      <c r="E6" s="17" t="s">
        <v>95</v>
      </c>
      <c r="F6" s="18">
        <v>0.42699999999999999</v>
      </c>
      <c r="G6" s="18">
        <v>0.85399997234344482</v>
      </c>
      <c r="H6" s="18">
        <v>2</v>
      </c>
      <c r="I6" s="18">
        <v>176.42</v>
      </c>
      <c r="J6" s="18">
        <v>352.84</v>
      </c>
      <c r="K6" s="18">
        <v>352.84</v>
      </c>
      <c r="L6" s="17" t="s">
        <v>95</v>
      </c>
      <c r="M6" s="19">
        <v>0.15</v>
      </c>
      <c r="N6" s="18">
        <v>52.926002103090283</v>
      </c>
      <c r="O6" s="19">
        <v>0</v>
      </c>
      <c r="P6" s="16">
        <v>0</v>
      </c>
      <c r="Q6" s="18">
        <v>0</v>
      </c>
      <c r="R6" s="18">
        <v>0</v>
      </c>
      <c r="S6" s="19">
        <v>0.14499999999999999</v>
      </c>
      <c r="T6" s="18">
        <v>52.926002103090283</v>
      </c>
      <c r="U6" s="18">
        <v>7.6742700841236022</v>
      </c>
      <c r="V6" s="16" t="b">
        <v>0</v>
      </c>
      <c r="W6" s="16">
        <v>15.5</v>
      </c>
      <c r="X6" s="18">
        <v>3.4145807808445343</v>
      </c>
    </row>
    <row r="7" spans="1:24" x14ac:dyDescent="0.3">
      <c r="A7" s="16">
        <v>7</v>
      </c>
      <c r="B7" s="16">
        <v>1</v>
      </c>
      <c r="C7" s="17" t="s">
        <v>93</v>
      </c>
      <c r="D7" s="17" t="s">
        <v>94</v>
      </c>
      <c r="E7" s="17" t="s">
        <v>95</v>
      </c>
      <c r="F7" s="18">
        <v>0.42699999999999999</v>
      </c>
      <c r="G7" s="18">
        <v>0</v>
      </c>
      <c r="H7" s="18">
        <v>0</v>
      </c>
      <c r="I7" s="18">
        <v>176.42</v>
      </c>
      <c r="J7" s="18">
        <v>0</v>
      </c>
      <c r="K7" s="18">
        <v>0</v>
      </c>
      <c r="L7" s="17" t="s">
        <v>95</v>
      </c>
      <c r="M7" s="19">
        <v>0.15</v>
      </c>
      <c r="N7" s="18">
        <v>0</v>
      </c>
      <c r="O7" s="19">
        <v>0</v>
      </c>
      <c r="P7" s="16">
        <v>0</v>
      </c>
      <c r="Q7" s="18">
        <v>0</v>
      </c>
      <c r="R7" s="18">
        <v>0</v>
      </c>
      <c r="S7" s="19">
        <v>0.14499999999999999</v>
      </c>
      <c r="T7" s="18">
        <v>0</v>
      </c>
      <c r="U7" s="18">
        <v>0</v>
      </c>
      <c r="V7" s="16" t="b">
        <v>0</v>
      </c>
      <c r="W7" s="16">
        <v>15.5</v>
      </c>
      <c r="X7" s="18">
        <v>0</v>
      </c>
    </row>
    <row r="8" spans="1:24" x14ac:dyDescent="0.3">
      <c r="A8" s="16">
        <v>8</v>
      </c>
      <c r="B8" s="16">
        <v>1</v>
      </c>
      <c r="C8" s="17" t="s">
        <v>96</v>
      </c>
      <c r="D8" s="17" t="s">
        <v>97</v>
      </c>
      <c r="E8" s="17" t="s">
        <v>98</v>
      </c>
      <c r="F8" s="18">
        <v>0.5</v>
      </c>
      <c r="G8" s="18">
        <v>0</v>
      </c>
      <c r="H8" s="18">
        <v>0</v>
      </c>
      <c r="I8" s="18">
        <v>90.95</v>
      </c>
      <c r="J8" s="18">
        <v>0</v>
      </c>
      <c r="K8" s="18">
        <v>0</v>
      </c>
      <c r="L8" s="17" t="s">
        <v>98</v>
      </c>
      <c r="M8" s="19">
        <v>0.05</v>
      </c>
      <c r="N8" s="18">
        <v>0</v>
      </c>
      <c r="O8" s="19">
        <v>0</v>
      </c>
      <c r="P8" s="16">
        <v>0</v>
      </c>
      <c r="Q8" s="18">
        <v>0</v>
      </c>
      <c r="R8" s="18">
        <v>0</v>
      </c>
      <c r="S8" s="19">
        <v>0.14499999999999999</v>
      </c>
      <c r="T8" s="18">
        <v>0</v>
      </c>
      <c r="U8" s="18">
        <v>0</v>
      </c>
      <c r="V8" s="16" t="b">
        <v>0</v>
      </c>
      <c r="W8" s="16">
        <v>15.5</v>
      </c>
      <c r="X8" s="18">
        <v>0</v>
      </c>
    </row>
    <row r="9" spans="1:24" x14ac:dyDescent="0.3">
      <c r="A9" s="16">
        <v>9</v>
      </c>
      <c r="B9" s="16">
        <v>1</v>
      </c>
      <c r="C9" s="17" t="s">
        <v>99</v>
      </c>
      <c r="D9" s="17" t="s">
        <v>100</v>
      </c>
      <c r="E9" s="17" t="s">
        <v>83</v>
      </c>
      <c r="F9" s="18">
        <v>3.3329999999999999E-2</v>
      </c>
      <c r="G9" s="18">
        <v>0.16664999723434448</v>
      </c>
      <c r="H9" s="18">
        <v>5</v>
      </c>
      <c r="I9" s="18">
        <v>18.829999999999998</v>
      </c>
      <c r="J9" s="18">
        <v>94.149999999999991</v>
      </c>
      <c r="K9" s="18">
        <v>94.149999999999991</v>
      </c>
      <c r="L9" s="17" t="s">
        <v>83</v>
      </c>
      <c r="M9" s="19">
        <v>0.05</v>
      </c>
      <c r="N9" s="18">
        <v>4.7075000701472156</v>
      </c>
      <c r="O9" s="19">
        <v>0</v>
      </c>
      <c r="P9" s="16">
        <v>0</v>
      </c>
      <c r="Q9" s="18">
        <v>0</v>
      </c>
      <c r="R9" s="18">
        <v>0</v>
      </c>
      <c r="S9" s="19">
        <v>0.14499999999999999</v>
      </c>
      <c r="T9" s="18">
        <v>4.7075000701472156</v>
      </c>
      <c r="U9" s="18">
        <v>0.68258749053012535</v>
      </c>
      <c r="V9" s="16" t="b">
        <v>0</v>
      </c>
      <c r="W9" s="16">
        <v>15.5</v>
      </c>
      <c r="X9" s="18">
        <v>0.30370968194498166</v>
      </c>
    </row>
    <row r="10" spans="1:24" x14ac:dyDescent="0.3">
      <c r="A10" s="16">
        <v>10</v>
      </c>
      <c r="B10" s="16">
        <v>1</v>
      </c>
      <c r="C10" s="17" t="s">
        <v>101</v>
      </c>
      <c r="D10" s="17" t="s">
        <v>102</v>
      </c>
      <c r="E10" s="17" t="s">
        <v>103</v>
      </c>
      <c r="F10" s="18">
        <v>3.7</v>
      </c>
      <c r="G10" s="18">
        <v>7.4000000953674316</v>
      </c>
      <c r="H10" s="18">
        <v>2</v>
      </c>
      <c r="I10" s="18">
        <v>546.55999999999995</v>
      </c>
      <c r="J10" s="18">
        <v>1093.1199999999999</v>
      </c>
      <c r="K10" s="18">
        <v>1093.1199999999999</v>
      </c>
      <c r="L10" s="17" t="s">
        <v>103</v>
      </c>
      <c r="M10" s="19">
        <v>0.05</v>
      </c>
      <c r="N10" s="18">
        <v>54.65600081443786</v>
      </c>
      <c r="O10" s="19">
        <v>0</v>
      </c>
      <c r="P10" s="16">
        <v>0</v>
      </c>
      <c r="Q10" s="18">
        <v>0</v>
      </c>
      <c r="R10" s="18">
        <v>0</v>
      </c>
      <c r="S10" s="19">
        <v>0.14499999999999999</v>
      </c>
      <c r="T10" s="18">
        <v>54.65600081443786</v>
      </c>
      <c r="U10" s="18">
        <v>7.9251198900508841</v>
      </c>
      <c r="V10" s="16" t="b">
        <v>0</v>
      </c>
      <c r="W10" s="16">
        <v>15.5</v>
      </c>
      <c r="X10" s="18">
        <v>3.5261936009314749</v>
      </c>
    </row>
    <row r="11" spans="1:24" x14ac:dyDescent="0.3">
      <c r="A11" s="16">
        <v>11</v>
      </c>
      <c r="B11" s="16">
        <v>1</v>
      </c>
      <c r="C11" s="17" t="s">
        <v>104</v>
      </c>
      <c r="D11" s="17" t="s">
        <v>105</v>
      </c>
      <c r="E11" s="17" t="s">
        <v>106</v>
      </c>
      <c r="F11" s="18">
        <v>0.2</v>
      </c>
      <c r="G11" s="18">
        <v>0</v>
      </c>
      <c r="H11" s="18">
        <v>0</v>
      </c>
      <c r="I11" s="18">
        <v>58.13</v>
      </c>
      <c r="J11" s="18">
        <v>0</v>
      </c>
      <c r="K11" s="18">
        <v>0</v>
      </c>
      <c r="L11" s="17" t="s">
        <v>106</v>
      </c>
      <c r="M11" s="19">
        <v>0.05</v>
      </c>
      <c r="N11" s="18">
        <v>0</v>
      </c>
      <c r="O11" s="19">
        <v>0</v>
      </c>
      <c r="P11" s="16">
        <v>0</v>
      </c>
      <c r="Q11" s="18">
        <v>0</v>
      </c>
      <c r="R11" s="18">
        <v>0</v>
      </c>
      <c r="S11" s="19">
        <v>0.14499999999999999</v>
      </c>
      <c r="T11" s="18">
        <v>0</v>
      </c>
      <c r="U11" s="18">
        <v>0</v>
      </c>
      <c r="V11" s="16" t="b">
        <v>0</v>
      </c>
      <c r="W11" s="16">
        <v>15.5</v>
      </c>
      <c r="X11" s="18">
        <v>0</v>
      </c>
    </row>
    <row r="12" spans="1:24" x14ac:dyDescent="0.3">
      <c r="A12" s="16">
        <v>12</v>
      </c>
      <c r="B12" s="16">
        <v>1</v>
      </c>
      <c r="C12" s="17" t="s">
        <v>107</v>
      </c>
      <c r="D12" s="17" t="s">
        <v>108</v>
      </c>
      <c r="E12" s="17" t="s">
        <v>83</v>
      </c>
      <c r="F12" s="18">
        <v>2.7E-2</v>
      </c>
      <c r="G12" s="18">
        <v>8.1000000238418579E-2</v>
      </c>
      <c r="H12" s="18">
        <v>3</v>
      </c>
      <c r="I12" s="18">
        <v>38.44</v>
      </c>
      <c r="J12" s="18">
        <v>115.32</v>
      </c>
      <c r="K12" s="18">
        <v>115.32</v>
      </c>
      <c r="L12" s="17" t="s">
        <v>83</v>
      </c>
      <c r="M12" s="19">
        <v>0.05</v>
      </c>
      <c r="N12" s="18">
        <v>5.7660000859200951</v>
      </c>
      <c r="O12" s="19">
        <v>0</v>
      </c>
      <c r="P12" s="16">
        <v>0</v>
      </c>
      <c r="Q12" s="18">
        <v>0</v>
      </c>
      <c r="R12" s="18">
        <v>0</v>
      </c>
      <c r="S12" s="19">
        <v>0.14499999999999999</v>
      </c>
      <c r="T12" s="18">
        <v>5.7660000859200951</v>
      </c>
      <c r="U12" s="18">
        <v>0.83606998840078672</v>
      </c>
      <c r="V12" s="16" t="b">
        <v>0</v>
      </c>
      <c r="W12" s="16">
        <v>15.5</v>
      </c>
      <c r="X12" s="18">
        <v>0.37200000554323193</v>
      </c>
    </row>
    <row r="13" spans="1:24" x14ac:dyDescent="0.3">
      <c r="A13" s="16">
        <v>13</v>
      </c>
      <c r="B13" s="16">
        <v>1</v>
      </c>
      <c r="C13" s="17" t="s">
        <v>109</v>
      </c>
      <c r="D13" s="17" t="s">
        <v>110</v>
      </c>
      <c r="E13" s="17" t="s">
        <v>83</v>
      </c>
      <c r="F13" s="18">
        <v>6.0000000000000001E-3</v>
      </c>
      <c r="G13" s="18">
        <v>0</v>
      </c>
      <c r="H13" s="18">
        <v>0</v>
      </c>
      <c r="I13" s="18">
        <v>7.34</v>
      </c>
      <c r="J13" s="18">
        <v>0</v>
      </c>
      <c r="K13" s="18">
        <v>0</v>
      </c>
      <c r="L13" s="17" t="s">
        <v>83</v>
      </c>
      <c r="M13" s="19">
        <v>0.05</v>
      </c>
      <c r="N13" s="18">
        <v>0</v>
      </c>
      <c r="O13" s="19">
        <v>0</v>
      </c>
      <c r="P13" s="16">
        <v>0</v>
      </c>
      <c r="Q13" s="18">
        <v>0</v>
      </c>
      <c r="R13" s="18">
        <v>0</v>
      </c>
      <c r="S13" s="19">
        <v>0.14499999999999999</v>
      </c>
      <c r="T13" s="18">
        <v>0</v>
      </c>
      <c r="U13" s="18">
        <v>0</v>
      </c>
      <c r="V13" s="16" t="b">
        <v>0</v>
      </c>
      <c r="W13" s="16">
        <v>15.5</v>
      </c>
      <c r="X13" s="18">
        <v>0</v>
      </c>
    </row>
    <row r="14" spans="1:24" x14ac:dyDescent="0.3">
      <c r="A14" s="16">
        <v>14</v>
      </c>
      <c r="B14" s="16">
        <v>1</v>
      </c>
      <c r="C14" s="17" t="s">
        <v>111</v>
      </c>
      <c r="D14" s="17" t="s">
        <v>112</v>
      </c>
      <c r="E14" s="17" t="s">
        <v>83</v>
      </c>
      <c r="F14" s="18">
        <v>2.3E-2</v>
      </c>
      <c r="G14" s="18">
        <v>6.8999998271465302E-2</v>
      </c>
      <c r="H14" s="18">
        <v>3</v>
      </c>
      <c r="I14" s="18">
        <v>18.13</v>
      </c>
      <c r="J14" s="18">
        <v>54.39</v>
      </c>
      <c r="K14" s="18">
        <v>54.39</v>
      </c>
      <c r="L14" s="17" t="s">
        <v>83</v>
      </c>
      <c r="M14" s="19">
        <v>0.05</v>
      </c>
      <c r="N14" s="18">
        <v>2.719500040523708</v>
      </c>
      <c r="O14" s="19">
        <v>0</v>
      </c>
      <c r="P14" s="16">
        <v>0</v>
      </c>
      <c r="Q14" s="18">
        <v>0</v>
      </c>
      <c r="R14" s="18">
        <v>0</v>
      </c>
      <c r="S14" s="19">
        <v>0.14499999999999999</v>
      </c>
      <c r="T14" s="18">
        <v>2.719500040523708</v>
      </c>
      <c r="U14" s="18">
        <v>0.39432749452929927</v>
      </c>
      <c r="V14" s="16" t="b">
        <v>0</v>
      </c>
      <c r="W14" s="16">
        <v>15.5</v>
      </c>
      <c r="X14" s="18">
        <v>0.17545161551765859</v>
      </c>
    </row>
    <row r="15" spans="1:24" x14ac:dyDescent="0.3">
      <c r="A15" s="16">
        <v>15</v>
      </c>
      <c r="B15" s="16">
        <v>1</v>
      </c>
      <c r="C15" s="17" t="s">
        <v>113</v>
      </c>
      <c r="D15" s="17" t="s">
        <v>114</v>
      </c>
      <c r="E15" s="17" t="s">
        <v>115</v>
      </c>
      <c r="F15" s="18">
        <v>1.3</v>
      </c>
      <c r="G15" s="18">
        <v>19.5</v>
      </c>
      <c r="H15" s="18">
        <v>15</v>
      </c>
      <c r="I15" s="18">
        <v>287.5</v>
      </c>
      <c r="J15" s="18">
        <v>4312.5</v>
      </c>
      <c r="K15" s="18">
        <v>4312.5</v>
      </c>
      <c r="L15" s="17" t="s">
        <v>115</v>
      </c>
      <c r="M15" s="19">
        <v>0.15</v>
      </c>
      <c r="N15" s="18">
        <v>646.87502570450306</v>
      </c>
      <c r="O15" s="19">
        <v>0</v>
      </c>
      <c r="P15" s="16">
        <v>0</v>
      </c>
      <c r="Q15" s="18">
        <v>0</v>
      </c>
      <c r="R15" s="18">
        <v>0</v>
      </c>
      <c r="S15" s="19">
        <v>0.14499999999999999</v>
      </c>
      <c r="T15" s="18">
        <v>646.87502570450306</v>
      </c>
      <c r="U15" s="18">
        <v>93.796876028180009</v>
      </c>
      <c r="V15" s="16" t="b">
        <v>0</v>
      </c>
      <c r="W15" s="16">
        <v>15.5</v>
      </c>
      <c r="X15" s="18">
        <v>41.733872626096975</v>
      </c>
    </row>
    <row r="16" spans="1:24" x14ac:dyDescent="0.3">
      <c r="A16" s="16">
        <v>16</v>
      </c>
      <c r="B16" s="16">
        <v>1</v>
      </c>
      <c r="C16" s="17" t="s">
        <v>116</v>
      </c>
      <c r="D16" s="17" t="s">
        <v>117</v>
      </c>
      <c r="E16" s="17" t="s">
        <v>118</v>
      </c>
      <c r="F16" s="18">
        <v>0.5</v>
      </c>
      <c r="G16" s="18">
        <v>2.5</v>
      </c>
      <c r="H16" s="18">
        <v>5</v>
      </c>
      <c r="I16" s="18">
        <v>112.5</v>
      </c>
      <c r="J16" s="18">
        <v>562.5</v>
      </c>
      <c r="K16" s="18">
        <v>562.5</v>
      </c>
      <c r="L16" s="17" t="s">
        <v>118</v>
      </c>
      <c r="M16" s="19">
        <v>0.05</v>
      </c>
      <c r="N16" s="18">
        <v>28.125000419095159</v>
      </c>
      <c r="O16" s="19">
        <v>0</v>
      </c>
      <c r="P16" s="16">
        <v>0</v>
      </c>
      <c r="Q16" s="18">
        <v>0</v>
      </c>
      <c r="R16" s="18">
        <v>0</v>
      </c>
      <c r="S16" s="19">
        <v>0.14499999999999999</v>
      </c>
      <c r="T16" s="18">
        <v>28.125000419095159</v>
      </c>
      <c r="U16" s="18">
        <v>4.0781249434221518</v>
      </c>
      <c r="V16" s="16" t="b">
        <v>0</v>
      </c>
      <c r="W16" s="16">
        <v>15.5</v>
      </c>
      <c r="X16" s="18">
        <v>1.8145161560706553</v>
      </c>
    </row>
    <row r="17" spans="1:24" x14ac:dyDescent="0.3">
      <c r="A17" s="16">
        <v>17</v>
      </c>
      <c r="B17" s="16">
        <v>1</v>
      </c>
      <c r="C17" s="17" t="s">
        <v>119</v>
      </c>
      <c r="D17" s="17" t="s">
        <v>120</v>
      </c>
      <c r="E17" s="17" t="s">
        <v>121</v>
      </c>
      <c r="F17" s="18">
        <v>1.694</v>
      </c>
      <c r="G17" s="18">
        <v>16.940000534057617</v>
      </c>
      <c r="H17" s="18">
        <v>10</v>
      </c>
      <c r="I17" s="18">
        <v>356.45</v>
      </c>
      <c r="J17" s="18">
        <v>3564.5</v>
      </c>
      <c r="K17" s="18">
        <v>3564.5</v>
      </c>
      <c r="L17" s="17" t="s">
        <v>121</v>
      </c>
      <c r="M17" s="19">
        <v>0.05</v>
      </c>
      <c r="N17" s="18">
        <v>178.22500265575945</v>
      </c>
      <c r="O17" s="19">
        <v>0</v>
      </c>
      <c r="P17" s="16">
        <v>0</v>
      </c>
      <c r="Q17" s="18">
        <v>0</v>
      </c>
      <c r="R17" s="18">
        <v>0</v>
      </c>
      <c r="S17" s="19">
        <v>0.14499999999999999</v>
      </c>
      <c r="T17" s="18">
        <v>178.22500265575945</v>
      </c>
      <c r="U17" s="18">
        <v>25.842624641472462</v>
      </c>
      <c r="V17" s="16" t="b">
        <v>0</v>
      </c>
      <c r="W17" s="16">
        <v>15.5</v>
      </c>
      <c r="X17" s="18">
        <v>11.498387268113513</v>
      </c>
    </row>
    <row r="18" spans="1:24" x14ac:dyDescent="0.3">
      <c r="A18" s="16">
        <v>18</v>
      </c>
      <c r="B18" s="16">
        <v>1</v>
      </c>
      <c r="C18" s="17" t="s">
        <v>122</v>
      </c>
      <c r="D18" s="17" t="s">
        <v>123</v>
      </c>
      <c r="E18" s="17" t="s">
        <v>124</v>
      </c>
      <c r="F18" s="18">
        <v>0.90200000000000002</v>
      </c>
      <c r="G18" s="18">
        <v>6.314000129699707</v>
      </c>
      <c r="H18" s="18">
        <v>7</v>
      </c>
      <c r="I18" s="18">
        <v>179.5</v>
      </c>
      <c r="J18" s="18">
        <v>1256.5</v>
      </c>
      <c r="K18" s="18">
        <v>1256.5</v>
      </c>
      <c r="L18" s="17" t="s">
        <v>124</v>
      </c>
      <c r="M18" s="19">
        <v>0.1</v>
      </c>
      <c r="N18" s="18">
        <v>125.6500018723309</v>
      </c>
      <c r="O18" s="19">
        <v>0</v>
      </c>
      <c r="P18" s="16">
        <v>0</v>
      </c>
      <c r="Q18" s="18">
        <v>0</v>
      </c>
      <c r="R18" s="18">
        <v>0</v>
      </c>
      <c r="S18" s="19">
        <v>0.14499999999999999</v>
      </c>
      <c r="T18" s="18">
        <v>125.6500018723309</v>
      </c>
      <c r="U18" s="18">
        <v>18.21924974723532</v>
      </c>
      <c r="V18" s="16" t="b">
        <v>0</v>
      </c>
      <c r="W18" s="16">
        <v>15.5</v>
      </c>
      <c r="X18" s="18">
        <v>8.1064517336987674</v>
      </c>
    </row>
    <row r="19" spans="1:24" x14ac:dyDescent="0.3">
      <c r="A19" s="16">
        <v>19</v>
      </c>
      <c r="B19" s="16">
        <v>1</v>
      </c>
      <c r="C19" s="17" t="s">
        <v>125</v>
      </c>
      <c r="D19" s="17" t="s">
        <v>126</v>
      </c>
      <c r="E19" s="17" t="s">
        <v>83</v>
      </c>
      <c r="F19" s="18">
        <v>1.6666670000000001E-2</v>
      </c>
      <c r="G19" s="18">
        <v>0.1666666716337204</v>
      </c>
      <c r="H19" s="18">
        <v>10</v>
      </c>
      <c r="I19" s="18">
        <v>18.11</v>
      </c>
      <c r="J19" s="18">
        <v>181.1</v>
      </c>
      <c r="K19" s="18">
        <v>181.1</v>
      </c>
      <c r="L19" s="17" t="s">
        <v>83</v>
      </c>
      <c r="M19" s="19">
        <v>0.05</v>
      </c>
      <c r="N19" s="18">
        <v>9.0550001349300135</v>
      </c>
      <c r="O19" s="19">
        <v>0</v>
      </c>
      <c r="P19" s="16">
        <v>0</v>
      </c>
      <c r="Q19" s="18">
        <v>0</v>
      </c>
      <c r="R19" s="18">
        <v>0</v>
      </c>
      <c r="S19" s="19">
        <v>0.14499999999999999</v>
      </c>
      <c r="T19" s="18">
        <v>9.0550001349300135</v>
      </c>
      <c r="U19" s="18">
        <v>1.3129749817844474</v>
      </c>
      <c r="V19" s="16" t="b">
        <v>0</v>
      </c>
      <c r="W19" s="16">
        <v>15.5</v>
      </c>
      <c r="X19" s="18">
        <v>0.58419355709225895</v>
      </c>
    </row>
    <row r="20" spans="1:24" x14ac:dyDescent="0.3">
      <c r="A20" s="16">
        <v>20</v>
      </c>
      <c r="B20" s="16">
        <v>1</v>
      </c>
      <c r="C20" s="17" t="s">
        <v>127</v>
      </c>
      <c r="D20" s="17" t="s">
        <v>128</v>
      </c>
      <c r="E20" s="17" t="s">
        <v>129</v>
      </c>
      <c r="F20" s="18">
        <v>0.2</v>
      </c>
      <c r="G20" s="18">
        <v>10</v>
      </c>
      <c r="H20" s="18">
        <v>50</v>
      </c>
      <c r="I20" s="18">
        <v>52.23</v>
      </c>
      <c r="J20" s="18">
        <v>2611.5</v>
      </c>
      <c r="K20" s="18">
        <v>2611.5</v>
      </c>
      <c r="L20" s="17" t="s">
        <v>129</v>
      </c>
      <c r="M20" s="19">
        <v>0.05</v>
      </c>
      <c r="N20" s="18">
        <v>130.57500194571912</v>
      </c>
      <c r="O20" s="19">
        <v>0</v>
      </c>
      <c r="P20" s="16">
        <v>0</v>
      </c>
      <c r="Q20" s="18">
        <v>0</v>
      </c>
      <c r="R20" s="18">
        <v>0</v>
      </c>
      <c r="S20" s="19">
        <v>0.14499999999999999</v>
      </c>
      <c r="T20" s="18">
        <v>130.57500194571912</v>
      </c>
      <c r="U20" s="18">
        <v>18.93337473732791</v>
      </c>
      <c r="V20" s="16" t="b">
        <v>0</v>
      </c>
      <c r="W20" s="16">
        <v>15.5</v>
      </c>
      <c r="X20" s="18">
        <v>8.4241936739173635</v>
      </c>
    </row>
    <row r="21" spans="1:24" x14ac:dyDescent="0.3">
      <c r="A21" s="16">
        <v>21</v>
      </c>
      <c r="B21" s="16">
        <v>1</v>
      </c>
      <c r="C21" s="17" t="s">
        <v>130</v>
      </c>
      <c r="D21" s="17" t="s">
        <v>131</v>
      </c>
      <c r="E21" s="17" t="s">
        <v>132</v>
      </c>
      <c r="F21" s="18">
        <v>0.47</v>
      </c>
      <c r="G21" s="18">
        <v>4.6999998092651367</v>
      </c>
      <c r="H21" s="18">
        <v>10</v>
      </c>
      <c r="I21" s="18">
        <v>38.520000000000003</v>
      </c>
      <c r="J21" s="18">
        <v>385.20000000000005</v>
      </c>
      <c r="K21" s="18">
        <v>385.20000000000005</v>
      </c>
      <c r="L21" s="17" t="s">
        <v>132</v>
      </c>
      <c r="M21" s="19">
        <v>0.2</v>
      </c>
      <c r="N21" s="18">
        <v>77.040001147985464</v>
      </c>
      <c r="O21" s="19">
        <v>0</v>
      </c>
      <c r="P21" s="16">
        <v>0</v>
      </c>
      <c r="Q21" s="18">
        <v>0</v>
      </c>
      <c r="R21" s="18">
        <v>0</v>
      </c>
      <c r="S21" s="19">
        <v>0.14499999999999999</v>
      </c>
      <c r="T21" s="18">
        <v>77.040001147985464</v>
      </c>
      <c r="U21" s="18">
        <v>11.170799845021959</v>
      </c>
      <c r="V21" s="16" t="b">
        <v>0</v>
      </c>
      <c r="W21" s="16">
        <v>15.5</v>
      </c>
      <c r="X21" s="18">
        <v>4.97032265470874</v>
      </c>
    </row>
    <row r="22" spans="1:24" x14ac:dyDescent="0.3">
      <c r="A22" s="16">
        <v>22</v>
      </c>
      <c r="B22" s="16">
        <v>1</v>
      </c>
      <c r="C22" s="17" t="s">
        <v>133</v>
      </c>
      <c r="D22" s="17" t="s">
        <v>134</v>
      </c>
      <c r="E22" s="17" t="s">
        <v>135</v>
      </c>
      <c r="F22" s="18">
        <v>0.73</v>
      </c>
      <c r="G22" s="18">
        <v>7.3000001907348633</v>
      </c>
      <c r="H22" s="18">
        <v>10</v>
      </c>
      <c r="I22" s="18">
        <v>98.75</v>
      </c>
      <c r="J22" s="18">
        <v>987.5</v>
      </c>
      <c r="K22" s="18">
        <v>987.5</v>
      </c>
      <c r="L22" s="17" t="s">
        <v>135</v>
      </c>
      <c r="M22" s="19">
        <v>0.05</v>
      </c>
      <c r="N22" s="18">
        <v>49.375000735744834</v>
      </c>
      <c r="O22" s="19">
        <v>0</v>
      </c>
      <c r="P22" s="16">
        <v>0</v>
      </c>
      <c r="Q22" s="18">
        <v>0</v>
      </c>
      <c r="R22" s="18">
        <v>0</v>
      </c>
      <c r="S22" s="19">
        <v>0.14499999999999999</v>
      </c>
      <c r="T22" s="18">
        <v>49.375000735744834</v>
      </c>
      <c r="U22" s="18">
        <v>7.159374900674444</v>
      </c>
      <c r="V22" s="16" t="b">
        <v>0</v>
      </c>
      <c r="W22" s="16">
        <v>15.5</v>
      </c>
      <c r="X22" s="18">
        <v>3.1854839184351507</v>
      </c>
    </row>
    <row r="23" spans="1:24" x14ac:dyDescent="0.3">
      <c r="A23" s="16">
        <v>23</v>
      </c>
      <c r="B23" s="16">
        <v>1</v>
      </c>
      <c r="C23" s="17" t="s">
        <v>136</v>
      </c>
      <c r="D23" s="17" t="s">
        <v>137</v>
      </c>
      <c r="E23" s="17" t="s">
        <v>138</v>
      </c>
      <c r="F23" s="18">
        <v>0.1</v>
      </c>
      <c r="G23" s="18">
        <v>2.2999999523162842</v>
      </c>
      <c r="H23" s="18">
        <v>23</v>
      </c>
      <c r="I23" s="18">
        <v>9.69</v>
      </c>
      <c r="J23" s="18">
        <v>222.86999999999998</v>
      </c>
      <c r="K23" s="18">
        <v>222.86999999999998</v>
      </c>
      <c r="L23" s="17" t="s">
        <v>138</v>
      </c>
      <c r="M23" s="19">
        <v>0.05</v>
      </c>
      <c r="N23" s="18">
        <v>11.143500166051089</v>
      </c>
      <c r="O23" s="19">
        <v>0</v>
      </c>
      <c r="P23" s="16">
        <v>0</v>
      </c>
      <c r="Q23" s="18">
        <v>0</v>
      </c>
      <c r="R23" s="18">
        <v>0</v>
      </c>
      <c r="S23" s="19">
        <v>0.14499999999999999</v>
      </c>
      <c r="T23" s="18">
        <v>11.143500166051089</v>
      </c>
      <c r="U23" s="18">
        <v>1.6158074775831019</v>
      </c>
      <c r="V23" s="16" t="b">
        <v>0</v>
      </c>
      <c r="W23" s="16">
        <v>15.5</v>
      </c>
      <c r="X23" s="18">
        <v>0.71893549458394124</v>
      </c>
    </row>
    <row r="24" spans="1:24" x14ac:dyDescent="0.3">
      <c r="A24" s="16">
        <v>24</v>
      </c>
      <c r="B24" s="16">
        <v>1</v>
      </c>
      <c r="C24" s="17" t="s">
        <v>139</v>
      </c>
      <c r="D24" s="17" t="s">
        <v>140</v>
      </c>
      <c r="E24" s="17" t="s">
        <v>83</v>
      </c>
      <c r="F24" s="18">
        <v>0.4</v>
      </c>
      <c r="G24" s="18">
        <v>0</v>
      </c>
      <c r="H24" s="18">
        <v>0</v>
      </c>
      <c r="I24" s="18">
        <v>56.72</v>
      </c>
      <c r="J24" s="18">
        <v>0</v>
      </c>
      <c r="K24" s="18">
        <v>0</v>
      </c>
      <c r="L24" s="17" t="s">
        <v>83</v>
      </c>
      <c r="M24" s="19">
        <v>0.05</v>
      </c>
      <c r="N24" s="18">
        <v>0</v>
      </c>
      <c r="O24" s="19">
        <v>0</v>
      </c>
      <c r="P24" s="16">
        <v>0</v>
      </c>
      <c r="Q24" s="18">
        <v>0</v>
      </c>
      <c r="R24" s="18">
        <v>0</v>
      </c>
      <c r="S24" s="19">
        <v>0.14499999999999999</v>
      </c>
      <c r="T24" s="18">
        <v>0</v>
      </c>
      <c r="U24" s="18">
        <v>0</v>
      </c>
      <c r="V24" s="16" t="b">
        <v>0</v>
      </c>
      <c r="W24" s="16">
        <v>15.5</v>
      </c>
      <c r="X24" s="18">
        <v>0</v>
      </c>
    </row>
    <row r="25" spans="1:24" x14ac:dyDescent="0.3">
      <c r="A25" s="16">
        <v>25</v>
      </c>
      <c r="B25" s="16">
        <v>1</v>
      </c>
      <c r="C25" s="17" t="s">
        <v>141</v>
      </c>
      <c r="D25" s="17" t="s">
        <v>142</v>
      </c>
      <c r="E25" s="17" t="s">
        <v>143</v>
      </c>
      <c r="F25" s="18">
        <v>0.5</v>
      </c>
      <c r="G25" s="18">
        <v>20</v>
      </c>
      <c r="H25" s="18">
        <v>40</v>
      </c>
      <c r="I25" s="18">
        <v>108.91</v>
      </c>
      <c r="J25" s="18">
        <v>4356.3999999999996</v>
      </c>
      <c r="K25" s="18">
        <v>4356.3999999999996</v>
      </c>
      <c r="L25" s="17" t="s">
        <v>143</v>
      </c>
      <c r="M25" s="19">
        <v>0.05</v>
      </c>
      <c r="N25" s="18">
        <v>217.82000324577092</v>
      </c>
      <c r="O25" s="19">
        <v>0</v>
      </c>
      <c r="P25" s="16">
        <v>0</v>
      </c>
      <c r="Q25" s="18">
        <v>0</v>
      </c>
      <c r="R25" s="18">
        <v>0</v>
      </c>
      <c r="S25" s="19">
        <v>0.14499999999999999</v>
      </c>
      <c r="T25" s="18">
        <v>217.82000324577092</v>
      </c>
      <c r="U25" s="18">
        <v>31.58389956182091</v>
      </c>
      <c r="V25" s="16" t="b">
        <v>0</v>
      </c>
      <c r="W25" s="16">
        <v>15.5</v>
      </c>
      <c r="X25" s="18">
        <v>14.052903435211027</v>
      </c>
    </row>
    <row r="26" spans="1:24" x14ac:dyDescent="0.3">
      <c r="A26" s="16">
        <v>26</v>
      </c>
      <c r="B26" s="16">
        <v>1</v>
      </c>
      <c r="C26" s="17" t="s">
        <v>144</v>
      </c>
      <c r="D26" s="17" t="s">
        <v>145</v>
      </c>
      <c r="E26" s="17" t="s">
        <v>146</v>
      </c>
      <c r="F26" s="18">
        <v>0.02</v>
      </c>
      <c r="G26" s="18">
        <v>0.81999999284744263</v>
      </c>
      <c r="H26" s="18">
        <v>41</v>
      </c>
      <c r="I26" s="18">
        <v>6.88</v>
      </c>
      <c r="J26" s="18">
        <v>282.08</v>
      </c>
      <c r="K26" s="18">
        <v>282.08</v>
      </c>
      <c r="L26" s="17" t="s">
        <v>146</v>
      </c>
      <c r="M26" s="19">
        <v>0.15</v>
      </c>
      <c r="N26" s="18">
        <v>42.312001681327814</v>
      </c>
      <c r="O26" s="19">
        <v>0</v>
      </c>
      <c r="P26" s="16">
        <v>0</v>
      </c>
      <c r="Q26" s="18">
        <v>0</v>
      </c>
      <c r="R26" s="18">
        <v>0</v>
      </c>
      <c r="S26" s="19">
        <v>0.14499999999999999</v>
      </c>
      <c r="T26" s="18">
        <v>42.312001681327814</v>
      </c>
      <c r="U26" s="18">
        <v>6.1352400672531049</v>
      </c>
      <c r="V26" s="16" t="b">
        <v>0</v>
      </c>
      <c r="W26" s="16">
        <v>15.5</v>
      </c>
      <c r="X26" s="18">
        <v>2.7298065600856654</v>
      </c>
    </row>
    <row r="27" spans="1:24" x14ac:dyDescent="0.3">
      <c r="A27" s="16">
        <v>27</v>
      </c>
      <c r="B27" s="16">
        <v>1</v>
      </c>
      <c r="C27" s="17" t="s">
        <v>147</v>
      </c>
      <c r="D27" s="17" t="s">
        <v>148</v>
      </c>
      <c r="E27" s="17" t="s">
        <v>146</v>
      </c>
      <c r="F27" s="18">
        <v>0.17899999999999999</v>
      </c>
      <c r="G27" s="18">
        <v>14.857000350952148</v>
      </c>
      <c r="H27" s="18">
        <v>83</v>
      </c>
      <c r="I27" s="18">
        <v>47.81</v>
      </c>
      <c r="J27" s="18">
        <v>3968.23</v>
      </c>
      <c r="K27" s="18">
        <v>3968.23</v>
      </c>
      <c r="L27" s="17" t="s">
        <v>146</v>
      </c>
      <c r="M27" s="19">
        <v>0.15</v>
      </c>
      <c r="N27" s="18">
        <v>595.23452365249398</v>
      </c>
      <c r="O27" s="19">
        <v>0</v>
      </c>
      <c r="P27" s="16">
        <v>0</v>
      </c>
      <c r="Q27" s="18">
        <v>0</v>
      </c>
      <c r="R27" s="18">
        <v>0</v>
      </c>
      <c r="S27" s="19">
        <v>0.14499999999999999</v>
      </c>
      <c r="T27" s="18">
        <v>595.23452365249398</v>
      </c>
      <c r="U27" s="18">
        <v>86.309003446099666</v>
      </c>
      <c r="V27" s="16" t="b">
        <v>0</v>
      </c>
      <c r="W27" s="16">
        <v>15.5</v>
      </c>
      <c r="X27" s="18">
        <v>38.402227332418967</v>
      </c>
    </row>
    <row r="28" spans="1:24" x14ac:dyDescent="0.3">
      <c r="A28" s="16">
        <v>28</v>
      </c>
      <c r="B28" s="16">
        <v>1</v>
      </c>
      <c r="C28" s="17" t="s">
        <v>149</v>
      </c>
      <c r="D28" s="17" t="s">
        <v>150</v>
      </c>
      <c r="E28" s="17" t="s">
        <v>146</v>
      </c>
      <c r="F28" s="18">
        <v>0.1</v>
      </c>
      <c r="G28" s="18">
        <v>10</v>
      </c>
      <c r="H28" s="18">
        <v>100</v>
      </c>
      <c r="I28" s="18">
        <v>25.94</v>
      </c>
      <c r="J28" s="18">
        <v>2594</v>
      </c>
      <c r="K28" s="18">
        <v>2594</v>
      </c>
      <c r="L28" s="17" t="s">
        <v>146</v>
      </c>
      <c r="M28" s="19">
        <v>0.15</v>
      </c>
      <c r="N28" s="18">
        <v>389.10001546144485</v>
      </c>
      <c r="O28" s="19">
        <v>0</v>
      </c>
      <c r="P28" s="16">
        <v>0</v>
      </c>
      <c r="Q28" s="18">
        <v>0</v>
      </c>
      <c r="R28" s="18">
        <v>0</v>
      </c>
      <c r="S28" s="19">
        <v>0.14499999999999999</v>
      </c>
      <c r="T28" s="18">
        <v>389.10001546144485</v>
      </c>
      <c r="U28" s="18">
        <v>56.419500618457732</v>
      </c>
      <c r="V28" s="16" t="b">
        <v>0</v>
      </c>
      <c r="W28" s="16">
        <v>15.5</v>
      </c>
      <c r="X28" s="18">
        <v>25.103226803964183</v>
      </c>
    </row>
    <row r="29" spans="1:24" x14ac:dyDescent="0.3">
      <c r="A29" s="16">
        <v>29</v>
      </c>
      <c r="B29" s="16">
        <v>1</v>
      </c>
      <c r="C29" s="17" t="s">
        <v>151</v>
      </c>
      <c r="D29" s="17" t="s">
        <v>152</v>
      </c>
      <c r="E29" s="17" t="s">
        <v>146</v>
      </c>
      <c r="F29" s="18">
        <v>2.222E-2</v>
      </c>
      <c r="G29" s="18">
        <v>2.5108599662780762</v>
      </c>
      <c r="H29" s="18">
        <v>113</v>
      </c>
      <c r="I29" s="18">
        <v>7.34</v>
      </c>
      <c r="J29" s="18">
        <v>829.42</v>
      </c>
      <c r="K29" s="18">
        <v>829.42</v>
      </c>
      <c r="L29" s="17" t="s">
        <v>146</v>
      </c>
      <c r="M29" s="19">
        <v>0.15</v>
      </c>
      <c r="N29" s="18">
        <v>124.41300494372844</v>
      </c>
      <c r="O29" s="19">
        <v>0</v>
      </c>
      <c r="P29" s="16">
        <v>0</v>
      </c>
      <c r="Q29" s="18">
        <v>0</v>
      </c>
      <c r="R29" s="18">
        <v>0</v>
      </c>
      <c r="S29" s="19">
        <v>0.14499999999999999</v>
      </c>
      <c r="T29" s="18">
        <v>124.41300494372844</v>
      </c>
      <c r="U29" s="18">
        <v>18.039885197749115</v>
      </c>
      <c r="V29" s="16" t="b">
        <v>0</v>
      </c>
      <c r="W29" s="16">
        <v>15.5</v>
      </c>
      <c r="X29" s="18">
        <v>8.0266454802405445</v>
      </c>
    </row>
    <row r="30" spans="1:24" x14ac:dyDescent="0.3">
      <c r="A30" s="16">
        <v>30</v>
      </c>
      <c r="B30" s="16">
        <v>1</v>
      </c>
      <c r="C30" s="17" t="s">
        <v>153</v>
      </c>
      <c r="D30" s="17" t="s">
        <v>154</v>
      </c>
      <c r="E30" s="17" t="s">
        <v>83</v>
      </c>
      <c r="F30" s="18">
        <v>3.5000000000000003E-2</v>
      </c>
      <c r="G30" s="18">
        <v>0.24500000476837158</v>
      </c>
      <c r="H30" s="18">
        <v>7</v>
      </c>
      <c r="I30" s="18">
        <v>47.62</v>
      </c>
      <c r="J30" s="18">
        <v>333.34</v>
      </c>
      <c r="K30" s="18">
        <v>333.34</v>
      </c>
      <c r="L30" s="17" t="s">
        <v>83</v>
      </c>
      <c r="M30" s="19">
        <v>0.05</v>
      </c>
      <c r="N30" s="18">
        <v>16.667000248357652</v>
      </c>
      <c r="O30" s="19">
        <v>0</v>
      </c>
      <c r="P30" s="16">
        <v>0</v>
      </c>
      <c r="Q30" s="18">
        <v>0</v>
      </c>
      <c r="R30" s="18">
        <v>0</v>
      </c>
      <c r="S30" s="19">
        <v>0.14499999999999999</v>
      </c>
      <c r="T30" s="18">
        <v>16.667000248357652</v>
      </c>
      <c r="U30" s="18">
        <v>2.4167149664717154</v>
      </c>
      <c r="V30" s="16" t="b">
        <v>0</v>
      </c>
      <c r="W30" s="16">
        <v>15.5</v>
      </c>
      <c r="X30" s="18">
        <v>1.0752903386037196</v>
      </c>
    </row>
    <row r="31" spans="1:24" x14ac:dyDescent="0.3">
      <c r="A31" s="16">
        <v>32</v>
      </c>
      <c r="B31" s="16">
        <v>1</v>
      </c>
      <c r="C31" s="17" t="s">
        <v>155</v>
      </c>
      <c r="D31" s="17" t="s">
        <v>156</v>
      </c>
      <c r="E31" s="17" t="s">
        <v>157</v>
      </c>
      <c r="F31" s="18">
        <v>0.47</v>
      </c>
      <c r="G31" s="18">
        <v>0.4699999988079071</v>
      </c>
      <c r="H31" s="18">
        <v>1</v>
      </c>
      <c r="I31" s="18">
        <v>200</v>
      </c>
      <c r="J31" s="18">
        <v>200</v>
      </c>
      <c r="K31" s="18">
        <v>200</v>
      </c>
      <c r="L31" s="17" t="s">
        <v>157</v>
      </c>
      <c r="M31" s="19">
        <v>0.05</v>
      </c>
      <c r="N31" s="18">
        <v>10.000000149011612</v>
      </c>
      <c r="O31" s="19">
        <v>0</v>
      </c>
      <c r="P31" s="16">
        <v>0</v>
      </c>
      <c r="Q31" s="18">
        <v>0</v>
      </c>
      <c r="R31" s="18">
        <v>0</v>
      </c>
      <c r="S31" s="19">
        <v>0.14499999999999999</v>
      </c>
      <c r="T31" s="18">
        <v>10.000000149011612</v>
      </c>
      <c r="U31" s="18">
        <v>1.4499999798834318</v>
      </c>
      <c r="V31" s="16" t="b">
        <v>0</v>
      </c>
      <c r="W31" s="16">
        <v>15.5</v>
      </c>
      <c r="X31" s="18">
        <v>0.64516129993623306</v>
      </c>
    </row>
    <row r="32" spans="1:24" x14ac:dyDescent="0.3">
      <c r="A32" s="16">
        <v>33</v>
      </c>
      <c r="B32" s="16">
        <v>1</v>
      </c>
      <c r="C32" s="17" t="s">
        <v>158</v>
      </c>
      <c r="D32" s="17" t="s">
        <v>159</v>
      </c>
      <c r="E32" s="17" t="s">
        <v>160</v>
      </c>
      <c r="F32" s="18">
        <v>0.2</v>
      </c>
      <c r="G32" s="18">
        <v>10</v>
      </c>
      <c r="H32" s="18">
        <v>50</v>
      </c>
      <c r="I32" s="18">
        <v>48.91</v>
      </c>
      <c r="J32" s="18">
        <v>2445.5</v>
      </c>
      <c r="K32" s="18">
        <v>2445.5</v>
      </c>
      <c r="L32" s="17" t="s">
        <v>160</v>
      </c>
      <c r="M32" s="19">
        <v>0.05</v>
      </c>
      <c r="N32" s="18">
        <v>122.27500182203948</v>
      </c>
      <c r="O32" s="19">
        <v>0</v>
      </c>
      <c r="P32" s="16">
        <v>0</v>
      </c>
      <c r="Q32" s="18">
        <v>0</v>
      </c>
      <c r="R32" s="18">
        <v>0</v>
      </c>
      <c r="S32" s="19">
        <v>0.14499999999999999</v>
      </c>
      <c r="T32" s="18">
        <v>122.27500182203948</v>
      </c>
      <c r="U32" s="18">
        <v>17.72987475402466</v>
      </c>
      <c r="V32" s="16" t="b">
        <v>0</v>
      </c>
      <c r="W32" s="16">
        <v>15.5</v>
      </c>
      <c r="X32" s="18">
        <v>7.8887097949702891</v>
      </c>
    </row>
    <row r="33" spans="1:24" x14ac:dyDescent="0.3">
      <c r="A33" s="16">
        <v>34</v>
      </c>
      <c r="B33" s="16">
        <v>1</v>
      </c>
      <c r="C33" s="17" t="s">
        <v>161</v>
      </c>
      <c r="D33" s="17" t="s">
        <v>162</v>
      </c>
      <c r="E33" s="17" t="s">
        <v>132</v>
      </c>
      <c r="F33" s="18">
        <v>0.219</v>
      </c>
      <c r="G33" s="18">
        <v>3.2849998474121094</v>
      </c>
      <c r="H33" s="18">
        <v>15</v>
      </c>
      <c r="I33" s="18">
        <v>38.97</v>
      </c>
      <c r="J33" s="18">
        <v>584.54999999999995</v>
      </c>
      <c r="K33" s="18">
        <v>584.54999999999995</v>
      </c>
      <c r="L33" s="17" t="s">
        <v>132</v>
      </c>
      <c r="M33" s="19">
        <v>0.2</v>
      </c>
      <c r="N33" s="18">
        <v>116.91000174209475</v>
      </c>
      <c r="O33" s="19">
        <v>0</v>
      </c>
      <c r="P33" s="16">
        <v>0</v>
      </c>
      <c r="Q33" s="18">
        <v>0</v>
      </c>
      <c r="R33" s="18">
        <v>0</v>
      </c>
      <c r="S33" s="19">
        <v>0.14499999999999999</v>
      </c>
      <c r="T33" s="18">
        <v>116.91000174209475</v>
      </c>
      <c r="U33" s="18">
        <v>16.951949764817201</v>
      </c>
      <c r="V33" s="16" t="b">
        <v>0</v>
      </c>
      <c r="W33" s="16">
        <v>15.5</v>
      </c>
      <c r="X33" s="18">
        <v>7.5425807575545001</v>
      </c>
    </row>
    <row r="34" spans="1:24" x14ac:dyDescent="0.3">
      <c r="A34" s="16">
        <v>35</v>
      </c>
      <c r="B34" s="16">
        <v>1</v>
      </c>
      <c r="C34" s="17" t="s">
        <v>163</v>
      </c>
      <c r="D34" s="17" t="s">
        <v>164</v>
      </c>
      <c r="E34" s="17" t="s">
        <v>165</v>
      </c>
      <c r="F34" s="18">
        <v>52</v>
      </c>
      <c r="G34" s="18">
        <v>104</v>
      </c>
      <c r="H34" s="18">
        <v>2</v>
      </c>
      <c r="I34" s="18">
        <v>2468.06</v>
      </c>
      <c r="J34" s="18">
        <v>4936.12</v>
      </c>
      <c r="K34" s="18">
        <v>4936.12</v>
      </c>
      <c r="L34" s="17" t="s">
        <v>165</v>
      </c>
      <c r="M34" s="19">
        <v>0.05</v>
      </c>
      <c r="N34" s="18">
        <v>246.806003677696</v>
      </c>
      <c r="O34" s="19">
        <v>0</v>
      </c>
      <c r="P34" s="16">
        <v>0</v>
      </c>
      <c r="Q34" s="18">
        <v>0</v>
      </c>
      <c r="R34" s="18">
        <v>0</v>
      </c>
      <c r="S34" s="19">
        <v>0.14499999999999999</v>
      </c>
      <c r="T34" s="18">
        <v>246.806003677696</v>
      </c>
      <c r="U34" s="18">
        <v>35.786869503511028</v>
      </c>
      <c r="V34" s="16" t="b">
        <v>0</v>
      </c>
      <c r="W34" s="16">
        <v>15.5</v>
      </c>
      <c r="X34" s="18">
        <v>15.922967979206193</v>
      </c>
    </row>
    <row r="35" spans="1:24" x14ac:dyDescent="0.3">
      <c r="A35" s="16">
        <v>36</v>
      </c>
      <c r="B35" s="16">
        <v>1</v>
      </c>
      <c r="C35" s="17" t="s">
        <v>149</v>
      </c>
      <c r="D35" s="17" t="s">
        <v>150</v>
      </c>
      <c r="E35" s="17" t="s">
        <v>146</v>
      </c>
      <c r="F35" s="18">
        <v>0.1</v>
      </c>
      <c r="G35" s="18">
        <v>2</v>
      </c>
      <c r="H35" s="18">
        <v>20</v>
      </c>
      <c r="I35" s="18">
        <v>25.94</v>
      </c>
      <c r="J35" s="18">
        <v>518.80000000000007</v>
      </c>
      <c r="K35" s="18">
        <v>518.80000000000007</v>
      </c>
      <c r="L35" s="17" t="s">
        <v>146</v>
      </c>
      <c r="M35" s="19">
        <v>0.15</v>
      </c>
      <c r="N35" s="18">
        <v>77.820003092288985</v>
      </c>
      <c r="O35" s="19">
        <v>0</v>
      </c>
      <c r="P35" s="16">
        <v>0</v>
      </c>
      <c r="Q35" s="18">
        <v>0</v>
      </c>
      <c r="R35" s="18">
        <v>0</v>
      </c>
      <c r="S35" s="19">
        <v>0.14499999999999999</v>
      </c>
      <c r="T35" s="18">
        <v>77.820003092288985</v>
      </c>
      <c r="U35" s="18">
        <v>11.283900123691549</v>
      </c>
      <c r="V35" s="16" t="b">
        <v>0</v>
      </c>
      <c r="W35" s="16">
        <v>15.5</v>
      </c>
      <c r="X35" s="18">
        <v>5.0206453607928374</v>
      </c>
    </row>
    <row r="36" spans="1:24" x14ac:dyDescent="0.3">
      <c r="A36" s="16">
        <v>37</v>
      </c>
      <c r="B36" s="16">
        <v>1</v>
      </c>
      <c r="C36" s="17" t="s">
        <v>166</v>
      </c>
      <c r="D36" s="17" t="s">
        <v>167</v>
      </c>
      <c r="E36" s="17" t="s">
        <v>146</v>
      </c>
      <c r="F36" s="18">
        <v>0.03</v>
      </c>
      <c r="G36" s="18">
        <v>1.5</v>
      </c>
      <c r="H36" s="18">
        <v>50</v>
      </c>
      <c r="I36" s="18">
        <v>8.75</v>
      </c>
      <c r="J36" s="18">
        <v>437.5</v>
      </c>
      <c r="K36" s="18">
        <v>437.5</v>
      </c>
      <c r="L36" s="17" t="s">
        <v>146</v>
      </c>
      <c r="M36" s="19">
        <v>0.15</v>
      </c>
      <c r="N36" s="18">
        <v>65.625002607703209</v>
      </c>
      <c r="O36" s="19">
        <v>0</v>
      </c>
      <c r="P36" s="16">
        <v>0</v>
      </c>
      <c r="Q36" s="18">
        <v>0</v>
      </c>
      <c r="R36" s="18">
        <v>0</v>
      </c>
      <c r="S36" s="19">
        <v>0.14499999999999999</v>
      </c>
      <c r="T36" s="18">
        <v>65.625002607703209</v>
      </c>
      <c r="U36" s="18">
        <v>9.5156251043081177</v>
      </c>
      <c r="V36" s="16" t="b">
        <v>0</v>
      </c>
      <c r="W36" s="16">
        <v>15.5</v>
      </c>
      <c r="X36" s="18">
        <v>4.2338711359808521</v>
      </c>
    </row>
    <row r="37" spans="1:24" x14ac:dyDescent="0.3">
      <c r="A37" s="16">
        <v>38</v>
      </c>
      <c r="B37" s="16">
        <v>1</v>
      </c>
      <c r="C37" s="17" t="s">
        <v>168</v>
      </c>
      <c r="D37" s="17" t="s">
        <v>169</v>
      </c>
      <c r="E37" s="17" t="s">
        <v>129</v>
      </c>
      <c r="F37" s="18">
        <v>0.56000000000000005</v>
      </c>
      <c r="G37" s="18">
        <v>5.5999999046325684</v>
      </c>
      <c r="H37" s="18">
        <v>10</v>
      </c>
      <c r="I37" s="18">
        <v>87.81</v>
      </c>
      <c r="J37" s="18">
        <v>878.1</v>
      </c>
      <c r="K37" s="18">
        <v>878.1</v>
      </c>
      <c r="L37" s="17" t="s">
        <v>129</v>
      </c>
      <c r="M37" s="19">
        <v>0.05</v>
      </c>
      <c r="N37" s="18">
        <v>43.905000654235486</v>
      </c>
      <c r="O37" s="19">
        <v>0</v>
      </c>
      <c r="P37" s="16">
        <v>0</v>
      </c>
      <c r="Q37" s="18">
        <v>0</v>
      </c>
      <c r="R37" s="18">
        <v>0</v>
      </c>
      <c r="S37" s="19">
        <v>0.14499999999999999</v>
      </c>
      <c r="T37" s="18">
        <v>43.905000654235486</v>
      </c>
      <c r="U37" s="18">
        <v>6.3662249116782075</v>
      </c>
      <c r="V37" s="16" t="b">
        <v>0</v>
      </c>
      <c r="W37" s="16">
        <v>15.5</v>
      </c>
      <c r="X37" s="18">
        <v>2.8325806873700312</v>
      </c>
    </row>
    <row r="38" spans="1:24" x14ac:dyDescent="0.3">
      <c r="A38" s="16">
        <v>39</v>
      </c>
      <c r="B38" s="16">
        <v>1</v>
      </c>
      <c r="C38" s="17" t="s">
        <v>170</v>
      </c>
      <c r="D38" s="17" t="s">
        <v>171</v>
      </c>
      <c r="E38" s="17" t="s">
        <v>172</v>
      </c>
      <c r="F38" s="18">
        <v>7.8</v>
      </c>
      <c r="G38" s="18">
        <v>46.800003051757813</v>
      </c>
      <c r="H38" s="18">
        <v>6</v>
      </c>
      <c r="I38" s="18">
        <v>1745</v>
      </c>
      <c r="J38" s="18">
        <v>10470</v>
      </c>
      <c r="K38" s="18">
        <v>10470</v>
      </c>
      <c r="L38" s="17" t="s">
        <v>172</v>
      </c>
      <c r="M38" s="19">
        <v>0.05</v>
      </c>
      <c r="N38" s="18">
        <v>523.50000780075788</v>
      </c>
      <c r="O38" s="19">
        <v>0</v>
      </c>
      <c r="P38" s="16">
        <v>0</v>
      </c>
      <c r="Q38" s="18">
        <v>0</v>
      </c>
      <c r="R38" s="18">
        <v>0</v>
      </c>
      <c r="S38" s="19">
        <v>0.14499999999999999</v>
      </c>
      <c r="T38" s="18">
        <v>523.50000780075788</v>
      </c>
      <c r="U38" s="18">
        <v>75.907498946897647</v>
      </c>
      <c r="V38" s="16" t="b">
        <v>0</v>
      </c>
      <c r="W38" s="16">
        <v>15.5</v>
      </c>
      <c r="X38" s="18">
        <v>33.774194051661802</v>
      </c>
    </row>
    <row r="39" spans="1:24" x14ac:dyDescent="0.3">
      <c r="A39" s="16">
        <v>40</v>
      </c>
      <c r="B39" s="16">
        <v>1</v>
      </c>
      <c r="C39" s="17" t="s">
        <v>173</v>
      </c>
      <c r="D39" s="17" t="s">
        <v>174</v>
      </c>
      <c r="E39" s="17" t="s">
        <v>175</v>
      </c>
      <c r="F39" s="18">
        <v>1</v>
      </c>
      <c r="G39" s="18">
        <v>16</v>
      </c>
      <c r="H39" s="18">
        <v>16</v>
      </c>
      <c r="I39" s="18">
        <v>64.69</v>
      </c>
      <c r="J39" s="18">
        <v>1035.04</v>
      </c>
      <c r="K39" s="18">
        <v>1035.04</v>
      </c>
      <c r="L39" s="17" t="s">
        <v>175</v>
      </c>
      <c r="M39" s="19">
        <v>0.25</v>
      </c>
      <c r="N39" s="18">
        <v>258.76</v>
      </c>
      <c r="O39" s="19">
        <v>0</v>
      </c>
      <c r="P39" s="16">
        <v>0</v>
      </c>
      <c r="Q39" s="18">
        <v>0</v>
      </c>
      <c r="R39" s="18">
        <v>0</v>
      </c>
      <c r="S39" s="19">
        <v>0.14499999999999999</v>
      </c>
      <c r="T39" s="18">
        <v>258.76</v>
      </c>
      <c r="U39" s="18">
        <v>37.520198920369147</v>
      </c>
      <c r="V39" s="16" t="b">
        <v>1</v>
      </c>
      <c r="W39" s="16">
        <v>15.5</v>
      </c>
      <c r="X39" s="18">
        <v>16.694193548387098</v>
      </c>
    </row>
    <row r="40" spans="1:24" x14ac:dyDescent="0.3">
      <c r="A40" s="16">
        <v>41</v>
      </c>
      <c r="B40" s="16">
        <v>1</v>
      </c>
      <c r="C40" s="17" t="s">
        <v>176</v>
      </c>
      <c r="D40" s="17" t="s">
        <v>177</v>
      </c>
      <c r="E40" s="17" t="s">
        <v>129</v>
      </c>
      <c r="F40" s="18">
        <v>0.6</v>
      </c>
      <c r="G40" s="18">
        <v>0</v>
      </c>
      <c r="H40" s="18">
        <v>0</v>
      </c>
      <c r="I40" s="18">
        <v>126.89</v>
      </c>
      <c r="J40" s="18">
        <v>0</v>
      </c>
      <c r="K40" s="18">
        <v>0</v>
      </c>
      <c r="L40" s="17" t="s">
        <v>129</v>
      </c>
      <c r="M40" s="19">
        <v>0.05</v>
      </c>
      <c r="N40" s="18">
        <v>0</v>
      </c>
      <c r="O40" s="19">
        <v>0</v>
      </c>
      <c r="P40" s="16">
        <v>0</v>
      </c>
      <c r="Q40" s="18">
        <v>0</v>
      </c>
      <c r="R40" s="18">
        <v>0</v>
      </c>
      <c r="S40" s="19">
        <v>0.14499999999999999</v>
      </c>
      <c r="T40" s="18">
        <v>0</v>
      </c>
      <c r="U40" s="18">
        <v>0</v>
      </c>
      <c r="V40" s="16" t="b">
        <v>0</v>
      </c>
      <c r="W40" s="16">
        <v>15.5</v>
      </c>
      <c r="X40" s="18">
        <v>0</v>
      </c>
    </row>
    <row r="41" spans="1:24" x14ac:dyDescent="0.3">
      <c r="A41" s="16">
        <v>42</v>
      </c>
      <c r="B41" s="16">
        <v>1</v>
      </c>
      <c r="C41" s="17" t="s">
        <v>139</v>
      </c>
      <c r="D41" s="17" t="s">
        <v>140</v>
      </c>
      <c r="E41" s="17" t="s">
        <v>83</v>
      </c>
      <c r="F41" s="18">
        <v>0.4</v>
      </c>
      <c r="G41" s="18">
        <v>6.8000001907348633</v>
      </c>
      <c r="H41" s="18">
        <v>17</v>
      </c>
      <c r="I41" s="18">
        <v>56.72</v>
      </c>
      <c r="J41" s="18">
        <v>964.24</v>
      </c>
      <c r="K41" s="18">
        <v>964.24</v>
      </c>
      <c r="L41" s="17" t="s">
        <v>83</v>
      </c>
      <c r="M41" s="19">
        <v>0.05</v>
      </c>
      <c r="N41" s="18">
        <v>48.212000718414785</v>
      </c>
      <c r="O41" s="19">
        <v>0</v>
      </c>
      <c r="P41" s="16">
        <v>0</v>
      </c>
      <c r="Q41" s="18">
        <v>0</v>
      </c>
      <c r="R41" s="18">
        <v>0</v>
      </c>
      <c r="S41" s="19">
        <v>0.14499999999999999</v>
      </c>
      <c r="T41" s="18">
        <v>48.212000718414785</v>
      </c>
      <c r="U41" s="18">
        <v>6.9907399030140018</v>
      </c>
      <c r="V41" s="16" t="b">
        <v>0</v>
      </c>
      <c r="W41" s="16">
        <v>15.5</v>
      </c>
      <c r="X41" s="18">
        <v>3.1104516592525666</v>
      </c>
    </row>
    <row r="42" spans="1:24" x14ac:dyDescent="0.3">
      <c r="A42" s="16">
        <v>43</v>
      </c>
      <c r="B42" s="16">
        <v>1</v>
      </c>
      <c r="C42" s="17" t="s">
        <v>178</v>
      </c>
      <c r="D42" s="17" t="s">
        <v>179</v>
      </c>
      <c r="E42" s="17" t="s">
        <v>180</v>
      </c>
      <c r="F42" s="18">
        <v>12.4</v>
      </c>
      <c r="G42" s="18">
        <v>124</v>
      </c>
      <c r="H42" s="18">
        <v>10</v>
      </c>
      <c r="I42" s="18">
        <v>767.66</v>
      </c>
      <c r="J42" s="18">
        <v>7676.5999999999995</v>
      </c>
      <c r="K42" s="18">
        <v>7676.5999999999995</v>
      </c>
      <c r="L42" s="17" t="s">
        <v>180</v>
      </c>
      <c r="M42" s="19">
        <v>0.15</v>
      </c>
      <c r="N42" s="18">
        <v>1151.4900457561016</v>
      </c>
      <c r="O42" s="19">
        <v>0</v>
      </c>
      <c r="P42" s="16">
        <v>0</v>
      </c>
      <c r="Q42" s="18">
        <v>0</v>
      </c>
      <c r="R42" s="18">
        <v>0</v>
      </c>
      <c r="S42" s="19">
        <v>0.14499999999999999</v>
      </c>
      <c r="T42" s="18">
        <v>1151.4900457561016</v>
      </c>
      <c r="U42" s="18">
        <v>166.96605183024388</v>
      </c>
      <c r="V42" s="16" t="b">
        <v>1</v>
      </c>
      <c r="W42" s="16">
        <v>15.5</v>
      </c>
      <c r="X42" s="18">
        <v>74.289680371361399</v>
      </c>
    </row>
    <row r="43" spans="1:24" x14ac:dyDescent="0.3">
      <c r="A43" s="16">
        <v>44</v>
      </c>
      <c r="B43" s="16">
        <v>1</v>
      </c>
      <c r="C43" s="17" t="s">
        <v>181</v>
      </c>
      <c r="D43" s="17" t="s">
        <v>182</v>
      </c>
      <c r="E43" s="17" t="s">
        <v>183</v>
      </c>
      <c r="F43" s="18">
        <v>0.3</v>
      </c>
      <c r="G43" s="18">
        <v>1.8000000715255737</v>
      </c>
      <c r="H43" s="18">
        <v>6</v>
      </c>
      <c r="I43" s="18">
        <v>35.159999999999997</v>
      </c>
      <c r="J43" s="18">
        <v>210.95999999999998</v>
      </c>
      <c r="K43" s="18">
        <v>210.95999999999998</v>
      </c>
      <c r="L43" s="17" t="s">
        <v>183</v>
      </c>
      <c r="M43" s="19">
        <v>0.05</v>
      </c>
      <c r="N43" s="18">
        <v>10.548000157177448</v>
      </c>
      <c r="O43" s="19">
        <v>0</v>
      </c>
      <c r="P43" s="16">
        <v>0</v>
      </c>
      <c r="Q43" s="18">
        <v>0</v>
      </c>
      <c r="R43" s="18">
        <v>0</v>
      </c>
      <c r="S43" s="19">
        <v>0.14499999999999999</v>
      </c>
      <c r="T43" s="18">
        <v>10.548000157177448</v>
      </c>
      <c r="U43" s="18">
        <v>1.5294599787810439</v>
      </c>
      <c r="V43" s="16" t="b">
        <v>0</v>
      </c>
      <c r="W43" s="16">
        <v>15.5</v>
      </c>
      <c r="X43" s="18">
        <v>0.68051613917273857</v>
      </c>
    </row>
    <row r="44" spans="1:24" x14ac:dyDescent="0.3">
      <c r="A44" s="16">
        <v>45</v>
      </c>
      <c r="B44" s="16">
        <v>1</v>
      </c>
      <c r="C44" s="17" t="s">
        <v>184</v>
      </c>
      <c r="D44" s="17" t="s">
        <v>185</v>
      </c>
      <c r="E44" s="17" t="s">
        <v>98</v>
      </c>
      <c r="F44" s="18">
        <v>0.9</v>
      </c>
      <c r="G44" s="18">
        <v>10.799999237060547</v>
      </c>
      <c r="H44" s="18">
        <v>12</v>
      </c>
      <c r="I44" s="18">
        <v>109.38</v>
      </c>
      <c r="J44" s="18">
        <v>1312.56</v>
      </c>
      <c r="K44" s="18">
        <v>1312.56</v>
      </c>
      <c r="L44" s="17" t="s">
        <v>98</v>
      </c>
      <c r="M44" s="19">
        <v>0.05</v>
      </c>
      <c r="N44" s="18">
        <v>65.628000977933411</v>
      </c>
      <c r="O44" s="19">
        <v>0</v>
      </c>
      <c r="P44" s="16">
        <v>0</v>
      </c>
      <c r="Q44" s="18">
        <v>0</v>
      </c>
      <c r="R44" s="18">
        <v>0</v>
      </c>
      <c r="S44" s="19">
        <v>0.14499999999999999</v>
      </c>
      <c r="T44" s="18">
        <v>65.628000977933411</v>
      </c>
      <c r="U44" s="18">
        <v>9.5160598679789867</v>
      </c>
      <c r="V44" s="16" t="b">
        <v>0</v>
      </c>
      <c r="W44" s="16">
        <v>15.5</v>
      </c>
      <c r="X44" s="18">
        <v>4.2340645792215108</v>
      </c>
    </row>
    <row r="45" spans="1:24" x14ac:dyDescent="0.3">
      <c r="A45" s="16">
        <v>46</v>
      </c>
      <c r="B45" s="16">
        <v>1</v>
      </c>
      <c r="C45" s="17" t="s">
        <v>186</v>
      </c>
      <c r="D45" s="17" t="s">
        <v>187</v>
      </c>
      <c r="E45" s="17" t="s">
        <v>129</v>
      </c>
      <c r="F45" s="18">
        <v>0.7</v>
      </c>
      <c r="G45" s="18">
        <v>4.1999998092651367</v>
      </c>
      <c r="H45" s="18">
        <v>6</v>
      </c>
      <c r="I45" s="18">
        <v>158.05000000000001</v>
      </c>
      <c r="J45" s="18">
        <v>948.30000000000007</v>
      </c>
      <c r="K45" s="18">
        <v>948.30000000000007</v>
      </c>
      <c r="L45" s="17" t="s">
        <v>129</v>
      </c>
      <c r="M45" s="19">
        <v>0.05</v>
      </c>
      <c r="N45" s="18">
        <v>47.415000706538564</v>
      </c>
      <c r="O45" s="19">
        <v>0</v>
      </c>
      <c r="P45" s="16">
        <v>0</v>
      </c>
      <c r="Q45" s="18">
        <v>0</v>
      </c>
      <c r="R45" s="18">
        <v>0</v>
      </c>
      <c r="S45" s="19">
        <v>0.14499999999999999</v>
      </c>
      <c r="T45" s="18">
        <v>47.415000706538564</v>
      </c>
      <c r="U45" s="18">
        <v>6.8751749046172925</v>
      </c>
      <c r="V45" s="16" t="b">
        <v>0</v>
      </c>
      <c r="W45" s="16">
        <v>15.5</v>
      </c>
      <c r="X45" s="18">
        <v>3.0590323036476494</v>
      </c>
    </row>
    <row r="46" spans="1:24" x14ac:dyDescent="0.3">
      <c r="A46" s="16">
        <v>47</v>
      </c>
      <c r="B46" s="16">
        <v>1</v>
      </c>
      <c r="C46" s="17" t="s">
        <v>188</v>
      </c>
      <c r="D46" s="17" t="s">
        <v>189</v>
      </c>
      <c r="E46" s="17" t="s">
        <v>190</v>
      </c>
      <c r="F46" s="18">
        <v>2</v>
      </c>
      <c r="G46" s="18">
        <v>6</v>
      </c>
      <c r="H46" s="18">
        <v>3</v>
      </c>
      <c r="I46" s="18">
        <v>599.22</v>
      </c>
      <c r="J46" s="18">
        <v>1797.66</v>
      </c>
      <c r="K46" s="18">
        <v>1797.66</v>
      </c>
      <c r="L46" s="17" t="s">
        <v>190</v>
      </c>
      <c r="M46" s="19">
        <v>0</v>
      </c>
      <c r="N46" s="18">
        <v>0</v>
      </c>
      <c r="O46" s="19">
        <v>0</v>
      </c>
      <c r="P46" s="16">
        <v>0</v>
      </c>
      <c r="Q46" s="18">
        <v>0</v>
      </c>
      <c r="R46" s="18">
        <v>0</v>
      </c>
      <c r="S46" s="19">
        <v>0.14499999999999999</v>
      </c>
      <c r="T46" s="18">
        <v>0</v>
      </c>
      <c r="U46" s="18">
        <v>0</v>
      </c>
      <c r="V46" s="16" t="b">
        <v>0</v>
      </c>
      <c r="W46" s="16">
        <v>15.5</v>
      </c>
      <c r="X46" s="18">
        <v>0</v>
      </c>
    </row>
    <row r="47" spans="1:24" x14ac:dyDescent="0.3">
      <c r="A47" s="16">
        <v>48</v>
      </c>
      <c r="B47" s="16">
        <v>1</v>
      </c>
      <c r="C47" s="17" t="s">
        <v>191</v>
      </c>
      <c r="D47" s="17" t="s">
        <v>192</v>
      </c>
      <c r="E47" s="17" t="s">
        <v>193</v>
      </c>
      <c r="F47" s="18">
        <v>1.9</v>
      </c>
      <c r="G47" s="18">
        <v>38</v>
      </c>
      <c r="H47" s="18">
        <v>20</v>
      </c>
      <c r="I47" s="18">
        <v>591.54</v>
      </c>
      <c r="J47" s="18">
        <v>11830.8</v>
      </c>
      <c r="K47" s="18">
        <v>11830.8</v>
      </c>
      <c r="L47" s="17" t="s">
        <v>193</v>
      </c>
      <c r="M47" s="19">
        <v>0.05</v>
      </c>
      <c r="N47" s="18">
        <v>591.54000881463287</v>
      </c>
      <c r="O47" s="19">
        <v>0</v>
      </c>
      <c r="P47" s="16">
        <v>0</v>
      </c>
      <c r="Q47" s="18">
        <v>0</v>
      </c>
      <c r="R47" s="18">
        <v>0</v>
      </c>
      <c r="S47" s="19">
        <v>0.14499999999999999</v>
      </c>
      <c r="T47" s="18">
        <v>591.54000881463287</v>
      </c>
      <c r="U47" s="18">
        <v>85.773298810024514</v>
      </c>
      <c r="V47" s="16" t="b">
        <v>0</v>
      </c>
      <c r="W47" s="16">
        <v>15.5</v>
      </c>
      <c r="X47" s="18">
        <v>38.163871536427926</v>
      </c>
    </row>
    <row r="48" spans="1:24" x14ac:dyDescent="0.3">
      <c r="A48" s="16">
        <v>49</v>
      </c>
      <c r="B48" s="16">
        <v>1</v>
      </c>
      <c r="C48" s="17" t="s">
        <v>194</v>
      </c>
      <c r="D48" s="17" t="s">
        <v>195</v>
      </c>
      <c r="E48" s="17" t="s">
        <v>196</v>
      </c>
      <c r="F48" s="18">
        <v>8</v>
      </c>
      <c r="G48" s="18">
        <v>8</v>
      </c>
      <c r="H48" s="18">
        <v>1</v>
      </c>
      <c r="I48" s="18">
        <v>4190</v>
      </c>
      <c r="J48" s="18">
        <v>4190</v>
      </c>
      <c r="K48" s="18">
        <v>4190</v>
      </c>
      <c r="L48" s="17" t="s">
        <v>196</v>
      </c>
      <c r="M48" s="19">
        <v>0.05</v>
      </c>
      <c r="N48" s="18">
        <v>209.50000312179327</v>
      </c>
      <c r="O48" s="19">
        <v>0</v>
      </c>
      <c r="P48" s="16">
        <v>0</v>
      </c>
      <c r="Q48" s="18">
        <v>0</v>
      </c>
      <c r="R48" s="18">
        <v>0</v>
      </c>
      <c r="S48" s="19">
        <v>0.14499999999999999</v>
      </c>
      <c r="T48" s="18">
        <v>209.50000312179327</v>
      </c>
      <c r="U48" s="18">
        <v>30.377499578557895</v>
      </c>
      <c r="V48" s="16" t="b">
        <v>0</v>
      </c>
      <c r="W48" s="16">
        <v>15.5</v>
      </c>
      <c r="X48" s="18">
        <v>13.516129233664081</v>
      </c>
    </row>
    <row r="49" spans="1:24" x14ac:dyDescent="0.3">
      <c r="A49" s="16">
        <v>50</v>
      </c>
      <c r="B49" s="16">
        <v>1</v>
      </c>
      <c r="C49" s="17" t="s">
        <v>197</v>
      </c>
      <c r="D49" s="17" t="s">
        <v>198</v>
      </c>
      <c r="E49" s="17" t="s">
        <v>98</v>
      </c>
      <c r="F49" s="18">
        <v>0.41</v>
      </c>
      <c r="G49" s="18">
        <v>0.81999999284744263</v>
      </c>
      <c r="H49" s="18">
        <v>2</v>
      </c>
      <c r="I49" s="18">
        <v>72.19</v>
      </c>
      <c r="J49" s="18">
        <v>144.38</v>
      </c>
      <c r="K49" s="18">
        <v>144.38</v>
      </c>
      <c r="L49" s="17" t="s">
        <v>98</v>
      </c>
      <c r="M49" s="19">
        <v>0.05</v>
      </c>
      <c r="N49" s="18">
        <v>7.2190001075714827</v>
      </c>
      <c r="O49" s="19">
        <v>0</v>
      </c>
      <c r="P49" s="16">
        <v>0</v>
      </c>
      <c r="Q49" s="18">
        <v>0</v>
      </c>
      <c r="R49" s="18">
        <v>0</v>
      </c>
      <c r="S49" s="19">
        <v>0.14499999999999999</v>
      </c>
      <c r="T49" s="18">
        <v>7.2190001075714827</v>
      </c>
      <c r="U49" s="18">
        <v>1.0467549854778493</v>
      </c>
      <c r="V49" s="16" t="b">
        <v>0</v>
      </c>
      <c r="W49" s="16">
        <v>15.5</v>
      </c>
      <c r="X49" s="18">
        <v>0.4657419424239666</v>
      </c>
    </row>
    <row r="51" spans="1:24" x14ac:dyDescent="0.3">
      <c r="X51" s="20">
        <f>SUM(X2:X50)</f>
        <v>416.21007550981017</v>
      </c>
    </row>
  </sheetData>
  <sortState xmlns:xlrd2="http://schemas.microsoft.com/office/spreadsheetml/2017/richdata2" ref="A2:AB49">
    <sortCondition ref="B2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 Corbett</dc:creator>
  <cp:lastModifiedBy>Pearl Corbett</cp:lastModifiedBy>
  <dcterms:created xsi:type="dcterms:W3CDTF">2021-02-05T11:21:02Z</dcterms:created>
  <dcterms:modified xsi:type="dcterms:W3CDTF">2021-02-05T17:00:44Z</dcterms:modified>
</cp:coreProperties>
</file>