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Dales Folder\Electronics\iMX6_Pixhawk\"/>
    </mc:Choice>
  </mc:AlternateContent>
  <bookViews>
    <workbookView xWindow="0" yWindow="0" windowWidth="37785" windowHeight="15780"/>
  </bookViews>
  <sheets>
    <sheet name="CSI length matching" sheetId="1" r:id="rId1"/>
  </sheets>
  <calcPr calcId="162913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0" i="1" l="1"/>
  <c r="G9" i="1"/>
  <c r="G8" i="1"/>
  <c r="G33" i="1" l="1"/>
  <c r="I28" i="1" s="1"/>
  <c r="G34" i="1"/>
  <c r="G36" i="1" l="1"/>
  <c r="G37" i="1" s="1"/>
  <c r="I13" i="1"/>
  <c r="I26" i="1"/>
  <c r="I25" i="1"/>
  <c r="I11" i="1"/>
  <c r="I19" i="1"/>
  <c r="I16" i="1"/>
  <c r="J28" i="1"/>
  <c r="I23" i="1"/>
  <c r="I27" i="1"/>
  <c r="I30" i="1"/>
  <c r="I24" i="1"/>
  <c r="I22" i="1"/>
  <c r="I14" i="1"/>
  <c r="I18" i="1"/>
  <c r="I12" i="1"/>
  <c r="I21" i="1"/>
  <c r="I31" i="1"/>
  <c r="I29" i="1"/>
  <c r="I15" i="1"/>
  <c r="I20" i="1"/>
  <c r="I17" i="1"/>
  <c r="I8" i="1"/>
  <c r="J8" i="1"/>
  <c r="I9" i="1"/>
  <c r="J9" i="1"/>
  <c r="I1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1" i="1"/>
  <c r="J30" i="1"/>
</calcChain>
</file>

<file path=xl/sharedStrings.xml><?xml version="1.0" encoding="utf-8"?>
<sst xmlns="http://schemas.openxmlformats.org/spreadsheetml/2006/main" count="78" uniqueCount="51">
  <si>
    <t>VID_IN_CSI0_D2</t>
  </si>
  <si>
    <t>VID_IN_CSI0_D3</t>
  </si>
  <si>
    <t>VID_IN_CSI0_D4</t>
  </si>
  <si>
    <t>VID_IN_CSI0_D5</t>
  </si>
  <si>
    <t>VID_IN_CSI0_D6</t>
  </si>
  <si>
    <t>VID_IN_CSI0_D7</t>
  </si>
  <si>
    <t>VID_IN_CSI0_D8</t>
  </si>
  <si>
    <t>VID_IN_CSI0_D9</t>
  </si>
  <si>
    <t>VID_IN_CSI0_D12</t>
  </si>
  <si>
    <t>VID_IN_CSI0_D13</t>
  </si>
  <si>
    <t>VID_IN_CSI0_D14</t>
  </si>
  <si>
    <t>VID_IN_CSI0_D15</t>
  </si>
  <si>
    <t>VID_IN_CSI0_D16</t>
  </si>
  <si>
    <t>VID_IN_CSI0_D17</t>
  </si>
  <si>
    <t>VID_IN_CSI0_D18</t>
  </si>
  <si>
    <t>VID_IN_CSI0_D19</t>
  </si>
  <si>
    <t>VID_IN_CSI0_HS</t>
  </si>
  <si>
    <t>VID_IN_CSI0_VS</t>
  </si>
  <si>
    <t>VID_IN_CSI0_PIXCLK</t>
  </si>
  <si>
    <t>VID_IN_CSI0_DE</t>
  </si>
  <si>
    <t>TOTAL LENGTH</t>
  </si>
  <si>
    <t>Length in mils</t>
  </si>
  <si>
    <t>MAX</t>
  </si>
  <si>
    <t>MIN</t>
  </si>
  <si>
    <t>Altium version 3.14.3.15 (Build 35511)</t>
  </si>
  <si>
    <t>Parallel video input CSI0 length matching</t>
  </si>
  <si>
    <t>Net name</t>
  </si>
  <si>
    <t>Difference to the longest signal</t>
  </si>
  <si>
    <t>MAX DIFFERENCE</t>
  </si>
  <si>
    <t>MAX DIFFERENCE (in mm)</t>
  </si>
  <si>
    <t>Difference to the shortest signal</t>
  </si>
  <si>
    <t>Length on the module</t>
  </si>
  <si>
    <t>Length on the baseboard</t>
  </si>
  <si>
    <t>VID_IN_CSI0_D0</t>
  </si>
  <si>
    <t>VID_IN_CSI0_D1</t>
  </si>
  <si>
    <t>VID_IN_CSI0_D10</t>
  </si>
  <si>
    <t>VID_IN_CSI0_D11</t>
  </si>
  <si>
    <t>iMX6 TinyRex CSI0 Length matching</t>
  </si>
  <si>
    <t>Length on the baseboard  before series resistor</t>
  </si>
  <si>
    <t>n/a</t>
  </si>
  <si>
    <t>VID_IN_CSI0_PIXCLK_R</t>
  </si>
  <si>
    <t>*</t>
  </si>
  <si>
    <t>Name</t>
  </si>
  <si>
    <t>Node Count</t>
  </si>
  <si>
    <t>Signal Length (mil)</t>
  </si>
  <si>
    <t>Total Pin/Package Length (mil)</t>
  </si>
  <si>
    <t>Routed Length (mil)</t>
  </si>
  <si>
    <t>Unrouted (Manhattan) (mil)</t>
  </si>
  <si>
    <t>VID_IN_CSI0_INT</t>
  </si>
  <si>
    <t>VID_IN_CSI0_INT_R</t>
  </si>
  <si>
    <t>VID_IN_CSI0_RSTN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</si>
</sst>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/>
    <xf numFmtId="0" fontId="1" fillId="0" borderId="0" xfId="0" applyFont="1" applyBorder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zoomScale="145" zoomScaleNormal="145" workbookViewId="0">
      <selection activeCell="T21" sqref="T21"/>
    </sheetView>
  </sheetViews>
  <sheetFormatPr defaultRowHeight="12" x14ac:dyDescent="0.2"/>
  <cols>
    <col min="1" max="1" width="18.42578125" style="1" customWidth="1"/>
    <col min="2" max="4" width="15.7109375" style="1" customWidth="1"/>
    <col min="5" max="5" width="4.7109375" style="1" customWidth="1"/>
    <col min="6" max="6" width="12.5703125" style="1" customWidth="1"/>
    <col min="7" max="7" width="15.7109375" style="1" customWidth="1"/>
    <col min="8" max="8" width="8.7109375" style="1" customWidth="1"/>
    <col min="9" max="10" width="15.7109375" style="1" customWidth="1"/>
    <col min="11" max="15" width="9.140625" style="1"/>
    <col min="16" max="16" width="22.42578125" style="1" customWidth="1"/>
    <col min="17" max="17" width="9.28515625" style="1" customWidth="1"/>
    <col min="18" max="16384" width="9.140625" style="1"/>
  </cols>
  <sheetData>
    <row r="1" spans="1:21" ht="27" customHeight="1" x14ac:dyDescent="0.3">
      <c r="A1" s="12" t="s">
        <v>37</v>
      </c>
    </row>
    <row r="2" spans="1:21" x14ac:dyDescent="0.2">
      <c r="A2" s="2" t="s">
        <v>25</v>
      </c>
    </row>
    <row r="4" spans="1:21" x14ac:dyDescent="0.2">
      <c r="A4" s="1" t="s">
        <v>21</v>
      </c>
    </row>
    <row r="5" spans="1:21" x14ac:dyDescent="0.2">
      <c r="A5" s="1" t="s">
        <v>24</v>
      </c>
    </row>
    <row r="7" spans="1:21" ht="48" x14ac:dyDescent="0.2">
      <c r="A7" s="7" t="s">
        <v>26</v>
      </c>
      <c r="B7" s="7" t="s">
        <v>31</v>
      </c>
      <c r="C7" s="7" t="s">
        <v>32</v>
      </c>
      <c r="D7" s="7" t="s">
        <v>38</v>
      </c>
      <c r="E7" s="7"/>
      <c r="F7" s="7"/>
      <c r="G7" s="7" t="s">
        <v>20</v>
      </c>
      <c r="I7" s="7" t="s">
        <v>27</v>
      </c>
      <c r="J7" s="7" t="s">
        <v>30</v>
      </c>
    </row>
    <row r="8" spans="1:21" s="13" customFormat="1" x14ac:dyDescent="0.2">
      <c r="A8" s="13" t="s">
        <v>33</v>
      </c>
      <c r="B8" s="14">
        <v>1336.5</v>
      </c>
      <c r="C8" s="18">
        <v>994.43600000000004</v>
      </c>
      <c r="D8" s="15"/>
      <c r="E8" s="16"/>
      <c r="F8" s="16"/>
      <c r="G8" s="16">
        <f>SUM(B8:D8)</f>
        <v>2330.9360000000001</v>
      </c>
      <c r="I8" s="17">
        <f>$G$33-G8</f>
        <v>1.88799999999992</v>
      </c>
      <c r="J8" s="17">
        <f>G8-$G$34</f>
        <v>16.577999999999975</v>
      </c>
    </row>
    <row r="9" spans="1:21" x14ac:dyDescent="0.2">
      <c r="A9" s="1" t="s">
        <v>34</v>
      </c>
      <c r="B9" s="4">
        <v>1327.7</v>
      </c>
      <c r="C9" s="18">
        <v>999.94</v>
      </c>
      <c r="D9" s="5"/>
      <c r="E9" s="8"/>
      <c r="F9" s="8"/>
      <c r="G9" s="16">
        <f t="shared" ref="G9:G27" si="0">SUM(B9:D9)</f>
        <v>2327.6400000000003</v>
      </c>
      <c r="I9" s="17">
        <f t="shared" ref="I9:I27" si="1">$G$33-G9</f>
        <v>5.1839999999997417</v>
      </c>
      <c r="J9" s="17">
        <f t="shared" ref="J9:J27" si="2">G9-$G$34</f>
        <v>13.282000000000153</v>
      </c>
    </row>
    <row r="10" spans="1:21" x14ac:dyDescent="0.2">
      <c r="A10" s="1" t="s">
        <v>0</v>
      </c>
      <c r="B10" s="4">
        <v>1150.3</v>
      </c>
      <c r="C10" s="18">
        <v>1181.6880000000001</v>
      </c>
      <c r="D10" s="5"/>
      <c r="E10" s="8"/>
      <c r="F10" s="8"/>
      <c r="G10" s="16">
        <f t="shared" si="0"/>
        <v>2331.9880000000003</v>
      </c>
      <c r="I10" s="17">
        <f t="shared" si="1"/>
        <v>0.83599999999978536</v>
      </c>
      <c r="J10" s="17">
        <f t="shared" si="2"/>
        <v>17.630000000000109</v>
      </c>
    </row>
    <row r="11" spans="1:21" ht="12.75" thickBot="1" x14ac:dyDescent="0.25">
      <c r="A11" s="3" t="s">
        <v>1</v>
      </c>
      <c r="B11" s="10">
        <v>1156.3</v>
      </c>
      <c r="C11" s="18">
        <v>1162.107</v>
      </c>
      <c r="D11" s="11"/>
      <c r="E11" s="9"/>
      <c r="F11" s="9"/>
      <c r="G11" s="9">
        <f t="shared" si="0"/>
        <v>2318.4070000000002</v>
      </c>
      <c r="H11" s="3"/>
      <c r="I11" s="6">
        <f t="shared" si="1"/>
        <v>14.416999999999916</v>
      </c>
      <c r="J11" s="6">
        <f t="shared" si="2"/>
        <v>4.0489999999999782</v>
      </c>
      <c r="O11" s="1" t="s">
        <v>41</v>
      </c>
      <c r="P11" s="1" t="s">
        <v>42</v>
      </c>
      <c r="Q11" s="1" t="s">
        <v>43</v>
      </c>
      <c r="R11" s="1" t="s">
        <v>44</v>
      </c>
      <c r="S11" s="1" t="s">
        <v>45</v>
      </c>
      <c r="T11" s="1" t="s">
        <v>46</v>
      </c>
      <c r="U11" s="1" t="s">
        <v>47</v>
      </c>
    </row>
    <row r="12" spans="1:21" x14ac:dyDescent="0.2">
      <c r="A12" s="1" t="s">
        <v>2</v>
      </c>
      <c r="B12" s="4">
        <v>552.1</v>
      </c>
      <c r="C12" s="18">
        <v>1775.999</v>
      </c>
      <c r="D12" s="5"/>
      <c r="E12" s="8"/>
      <c r="F12" s="8"/>
      <c r="G12" s="16">
        <f t="shared" si="0"/>
        <v>2328.0990000000002</v>
      </c>
      <c r="I12" s="17">
        <f t="shared" si="1"/>
        <v>4.7249999999999091</v>
      </c>
      <c r="J12" s="17">
        <f t="shared" si="2"/>
        <v>13.740999999999985</v>
      </c>
    </row>
    <row r="13" spans="1:21" x14ac:dyDescent="0.2">
      <c r="A13" s="1" t="s">
        <v>3</v>
      </c>
      <c r="B13" s="4">
        <v>535</v>
      </c>
      <c r="C13" s="18">
        <v>1787.4369999999999</v>
      </c>
      <c r="D13" s="5"/>
      <c r="E13" s="8"/>
      <c r="F13" s="8"/>
      <c r="G13" s="16">
        <f t="shared" si="0"/>
        <v>2322.4369999999999</v>
      </c>
      <c r="I13" s="17">
        <f t="shared" si="1"/>
        <v>10.387000000000171</v>
      </c>
      <c r="J13" s="17">
        <f t="shared" si="2"/>
        <v>8.0789999999997235</v>
      </c>
      <c r="O13" s="1" t="b">
        <v>0</v>
      </c>
      <c r="P13" s="1" t="s">
        <v>33</v>
      </c>
      <c r="Q13" s="1">
        <v>3</v>
      </c>
      <c r="R13" s="1" t="s">
        <v>39</v>
      </c>
      <c r="S13" s="1">
        <v>0</v>
      </c>
      <c r="T13" s="1">
        <v>994.43600000000004</v>
      </c>
      <c r="U13" s="1">
        <v>0</v>
      </c>
    </row>
    <row r="14" spans="1:21" x14ac:dyDescent="0.2">
      <c r="A14" s="1" t="s">
        <v>4</v>
      </c>
      <c r="B14" s="4">
        <v>611.1</v>
      </c>
      <c r="C14" s="19">
        <v>1714.085</v>
      </c>
      <c r="D14" s="5"/>
      <c r="E14" s="8"/>
      <c r="F14" s="8"/>
      <c r="G14" s="16">
        <f t="shared" si="0"/>
        <v>2325.1849999999999</v>
      </c>
      <c r="I14" s="17">
        <f t="shared" si="1"/>
        <v>7.6390000000001237</v>
      </c>
      <c r="J14" s="17">
        <f t="shared" si="2"/>
        <v>10.826999999999771</v>
      </c>
      <c r="O14" s="1" t="b">
        <v>1</v>
      </c>
      <c r="P14" s="1" t="s">
        <v>34</v>
      </c>
      <c r="Q14" s="1">
        <v>3</v>
      </c>
      <c r="R14" s="1" t="s">
        <v>39</v>
      </c>
      <c r="S14" s="1">
        <v>0</v>
      </c>
      <c r="T14" s="1">
        <v>999.94</v>
      </c>
      <c r="U14" s="1">
        <v>0</v>
      </c>
    </row>
    <row r="15" spans="1:21" x14ac:dyDescent="0.2">
      <c r="A15" s="1" t="s">
        <v>5</v>
      </c>
      <c r="B15" s="4">
        <v>607.29999999999995</v>
      </c>
      <c r="C15" s="18">
        <v>1719.3720000000001</v>
      </c>
      <c r="D15" s="5"/>
      <c r="E15" s="8"/>
      <c r="F15" s="8"/>
      <c r="G15" s="16">
        <f t="shared" si="0"/>
        <v>2326.672</v>
      </c>
      <c r="I15" s="17">
        <f t="shared" si="1"/>
        <v>6.1520000000000437</v>
      </c>
      <c r="J15" s="17">
        <f t="shared" si="2"/>
        <v>12.313999999999851</v>
      </c>
      <c r="O15" s="1" t="b">
        <v>1</v>
      </c>
      <c r="P15" s="1" t="s">
        <v>0</v>
      </c>
      <c r="Q15" s="1">
        <v>2</v>
      </c>
      <c r="R15" s="1">
        <v>1181.6869999999999</v>
      </c>
      <c r="S15" s="1">
        <v>0</v>
      </c>
      <c r="T15" s="1">
        <v>1181.6880000000001</v>
      </c>
      <c r="U15" s="1">
        <v>0</v>
      </c>
    </row>
    <row r="16" spans="1:21" s="13" customFormat="1" x14ac:dyDescent="0.2">
      <c r="A16" s="13" t="s">
        <v>6</v>
      </c>
      <c r="B16" s="14">
        <v>518</v>
      </c>
      <c r="C16" s="18">
        <v>1814.8240000000001</v>
      </c>
      <c r="D16" s="15"/>
      <c r="E16" s="16"/>
      <c r="F16" s="16"/>
      <c r="G16" s="16">
        <f t="shared" si="0"/>
        <v>2332.8240000000001</v>
      </c>
      <c r="I16" s="17">
        <f t="shared" si="1"/>
        <v>0</v>
      </c>
      <c r="J16" s="17">
        <f t="shared" si="2"/>
        <v>18.465999999999894</v>
      </c>
      <c r="O16" s="13" t="b">
        <v>1</v>
      </c>
      <c r="P16" s="13" t="s">
        <v>1</v>
      </c>
      <c r="Q16" s="13">
        <v>2</v>
      </c>
      <c r="R16" s="13">
        <v>1169.981</v>
      </c>
      <c r="S16" s="13">
        <v>0</v>
      </c>
      <c r="T16" s="13">
        <v>1162.107</v>
      </c>
      <c r="U16" s="13">
        <v>0</v>
      </c>
    </row>
    <row r="17" spans="1:21" x14ac:dyDescent="0.2">
      <c r="A17" s="1" t="s">
        <v>7</v>
      </c>
      <c r="B17" s="4">
        <v>524.9</v>
      </c>
      <c r="C17" s="18">
        <v>1803.847</v>
      </c>
      <c r="D17" s="5"/>
      <c r="E17" s="8"/>
      <c r="F17" s="8"/>
      <c r="G17" s="16">
        <f t="shared" si="0"/>
        <v>2328.7469999999998</v>
      </c>
      <c r="I17" s="17">
        <f t="shared" si="1"/>
        <v>4.0770000000002256</v>
      </c>
      <c r="J17" s="17">
        <f t="shared" si="2"/>
        <v>14.388999999999669</v>
      </c>
      <c r="O17" s="1" t="b">
        <v>0</v>
      </c>
      <c r="P17" s="1" t="s">
        <v>2</v>
      </c>
      <c r="Q17" s="1">
        <v>2</v>
      </c>
      <c r="R17" s="1">
        <v>1773.704</v>
      </c>
      <c r="S17" s="1">
        <v>0</v>
      </c>
      <c r="T17" s="1">
        <v>1775.999</v>
      </c>
      <c r="U17" s="1">
        <v>0</v>
      </c>
    </row>
    <row r="18" spans="1:21" x14ac:dyDescent="0.2">
      <c r="A18" s="1" t="s">
        <v>35</v>
      </c>
      <c r="B18" s="4">
        <v>512.20000000000005</v>
      </c>
      <c r="C18" s="18">
        <v>1808.586</v>
      </c>
      <c r="D18" s="5"/>
      <c r="E18" s="8"/>
      <c r="F18" s="8"/>
      <c r="G18" s="16">
        <f t="shared" si="0"/>
        <v>2320.7860000000001</v>
      </c>
      <c r="I18" s="17">
        <f t="shared" si="1"/>
        <v>12.038000000000011</v>
      </c>
      <c r="J18" s="17">
        <f t="shared" si="2"/>
        <v>6.4279999999998836</v>
      </c>
      <c r="O18" s="1" t="b">
        <v>1</v>
      </c>
      <c r="P18" s="1" t="s">
        <v>3</v>
      </c>
      <c r="Q18" s="1">
        <v>2</v>
      </c>
      <c r="R18" s="1">
        <v>1787.4369999999999</v>
      </c>
      <c r="S18" s="1">
        <v>0</v>
      </c>
      <c r="T18" s="1">
        <v>1787.4369999999999</v>
      </c>
      <c r="U18" s="1">
        <v>0</v>
      </c>
    </row>
    <row r="19" spans="1:21" ht="12.75" thickBot="1" x14ac:dyDescent="0.25">
      <c r="A19" s="3" t="s">
        <v>36</v>
      </c>
      <c r="B19" s="10">
        <v>557.29999999999995</v>
      </c>
      <c r="C19" s="18">
        <v>1765.9010000000001</v>
      </c>
      <c r="D19" s="11"/>
      <c r="E19" s="9"/>
      <c r="F19" s="9"/>
      <c r="G19" s="9">
        <f t="shared" si="0"/>
        <v>2323.201</v>
      </c>
      <c r="H19" s="3"/>
      <c r="I19" s="6">
        <f t="shared" si="1"/>
        <v>9.6230000000000473</v>
      </c>
      <c r="J19" s="6">
        <f t="shared" si="2"/>
        <v>8.8429999999998472</v>
      </c>
      <c r="O19" s="1" t="b">
        <v>1</v>
      </c>
      <c r="P19" s="1" t="s">
        <v>4</v>
      </c>
      <c r="Q19" s="1">
        <v>2</v>
      </c>
      <c r="R19" s="1">
        <v>1723.011</v>
      </c>
      <c r="S19" s="1">
        <v>0</v>
      </c>
      <c r="T19" s="1">
        <v>1714.085</v>
      </c>
      <c r="U19" s="1">
        <v>0</v>
      </c>
    </row>
    <row r="20" spans="1:21" x14ac:dyDescent="0.2">
      <c r="A20" s="1" t="s">
        <v>8</v>
      </c>
      <c r="B20" s="4">
        <v>539.6</v>
      </c>
      <c r="C20" s="18">
        <v>1774.758</v>
      </c>
      <c r="D20" s="5"/>
      <c r="E20" s="8"/>
      <c r="F20" s="8"/>
      <c r="G20" s="16">
        <f t="shared" si="0"/>
        <v>2314.3580000000002</v>
      </c>
      <c r="I20" s="17">
        <f t="shared" si="1"/>
        <v>18.465999999999894</v>
      </c>
      <c r="J20" s="17">
        <f t="shared" si="2"/>
        <v>0</v>
      </c>
      <c r="O20" s="1" t="b">
        <v>1</v>
      </c>
      <c r="P20" s="1" t="s">
        <v>5</v>
      </c>
      <c r="Q20" s="1">
        <v>2</v>
      </c>
      <c r="R20" s="1">
        <v>1719.3720000000001</v>
      </c>
      <c r="S20" s="1">
        <v>0</v>
      </c>
      <c r="T20" s="1">
        <v>1719.3720000000001</v>
      </c>
      <c r="U20" s="1">
        <v>0</v>
      </c>
    </row>
    <row r="21" spans="1:21" x14ac:dyDescent="0.2">
      <c r="A21" s="1" t="s">
        <v>9</v>
      </c>
      <c r="B21" s="4">
        <v>546.6</v>
      </c>
      <c r="C21" s="18">
        <v>1785.421</v>
      </c>
      <c r="D21" s="5"/>
      <c r="E21" s="8"/>
      <c r="F21" s="8"/>
      <c r="G21" s="16">
        <f t="shared" si="0"/>
        <v>2332.0210000000002</v>
      </c>
      <c r="I21" s="17">
        <f t="shared" si="1"/>
        <v>0.80299999999988358</v>
      </c>
      <c r="J21" s="17">
        <f t="shared" si="2"/>
        <v>17.663000000000011</v>
      </c>
      <c r="O21" s="1" t="b">
        <v>1</v>
      </c>
      <c r="P21" s="1" t="s">
        <v>6</v>
      </c>
      <c r="Q21" s="1">
        <v>2</v>
      </c>
      <c r="R21" s="1">
        <v>1814.8240000000001</v>
      </c>
      <c r="S21" s="1">
        <v>0</v>
      </c>
      <c r="T21" s="1">
        <v>1814.8240000000001</v>
      </c>
      <c r="U21" s="1">
        <v>0</v>
      </c>
    </row>
    <row r="22" spans="1:21" x14ac:dyDescent="0.2">
      <c r="A22" s="1" t="s">
        <v>10</v>
      </c>
      <c r="B22" s="4">
        <v>604.70000000000005</v>
      </c>
      <c r="C22" s="19">
        <v>1710.5340000000001</v>
      </c>
      <c r="D22" s="5"/>
      <c r="E22" s="8"/>
      <c r="F22" s="8"/>
      <c r="G22" s="16">
        <f t="shared" si="0"/>
        <v>2315.2340000000004</v>
      </c>
      <c r="I22" s="17">
        <f t="shared" si="1"/>
        <v>17.589999999999691</v>
      </c>
      <c r="J22" s="17">
        <f t="shared" si="2"/>
        <v>0.87600000000020373</v>
      </c>
      <c r="O22" s="1" t="b">
        <v>1</v>
      </c>
      <c r="P22" s="1" t="s">
        <v>7</v>
      </c>
      <c r="Q22" s="1">
        <v>2</v>
      </c>
      <c r="R22" s="1">
        <v>1795.6690000000001</v>
      </c>
      <c r="S22" s="1">
        <v>0</v>
      </c>
      <c r="T22" s="1">
        <v>1803.847</v>
      </c>
      <c r="U22" s="1">
        <v>0</v>
      </c>
    </row>
    <row r="23" spans="1:21" x14ac:dyDescent="0.2">
      <c r="A23" s="1" t="s">
        <v>11</v>
      </c>
      <c r="B23" s="4">
        <v>612.1</v>
      </c>
      <c r="C23" s="18">
        <v>1710.8630000000001</v>
      </c>
      <c r="D23" s="5"/>
      <c r="E23" s="8"/>
      <c r="F23" s="8"/>
      <c r="G23" s="16">
        <f t="shared" si="0"/>
        <v>2322.9630000000002</v>
      </c>
      <c r="I23" s="17">
        <f t="shared" si="1"/>
        <v>9.8609999999998763</v>
      </c>
      <c r="J23" s="17">
        <f t="shared" si="2"/>
        <v>8.6050000000000182</v>
      </c>
      <c r="O23" s="1" t="b">
        <v>1</v>
      </c>
      <c r="P23" s="1" t="s">
        <v>35</v>
      </c>
      <c r="Q23" s="1">
        <v>3</v>
      </c>
      <c r="R23" s="1" t="s">
        <v>39</v>
      </c>
      <c r="S23" s="1">
        <v>0</v>
      </c>
      <c r="T23" s="1">
        <v>1808.586</v>
      </c>
      <c r="U23" s="1">
        <v>0</v>
      </c>
    </row>
    <row r="24" spans="1:21" s="13" customFormat="1" x14ac:dyDescent="0.2">
      <c r="A24" s="13" t="s">
        <v>12</v>
      </c>
      <c r="B24" s="4">
        <v>531.9</v>
      </c>
      <c r="C24" s="18">
        <v>1798.2059999999999</v>
      </c>
      <c r="D24" s="15"/>
      <c r="E24" s="16"/>
      <c r="F24" s="16"/>
      <c r="G24" s="16">
        <f t="shared" si="0"/>
        <v>2330.1059999999998</v>
      </c>
      <c r="I24" s="17">
        <f t="shared" si="1"/>
        <v>2.718000000000302</v>
      </c>
      <c r="J24" s="17">
        <f t="shared" si="2"/>
        <v>15.747999999999593</v>
      </c>
      <c r="O24" s="13" t="b">
        <v>1</v>
      </c>
      <c r="P24" s="13" t="s">
        <v>36</v>
      </c>
      <c r="Q24" s="13">
        <v>3</v>
      </c>
      <c r="R24" s="13" t="s">
        <v>39</v>
      </c>
      <c r="S24" s="13">
        <v>0</v>
      </c>
      <c r="T24" s="13">
        <v>1765.9010000000001</v>
      </c>
      <c r="U24" s="13">
        <v>0</v>
      </c>
    </row>
    <row r="25" spans="1:21" x14ac:dyDescent="0.2">
      <c r="A25" s="1" t="s">
        <v>13</v>
      </c>
      <c r="B25" s="14">
        <v>514.79999999999995</v>
      </c>
      <c r="C25" s="18">
        <v>1815.672</v>
      </c>
      <c r="D25" s="5"/>
      <c r="E25" s="8"/>
      <c r="F25" s="8"/>
      <c r="G25" s="16">
        <f t="shared" si="0"/>
        <v>2330.4719999999998</v>
      </c>
      <c r="I25" s="17">
        <f t="shared" si="1"/>
        <v>2.3520000000003165</v>
      </c>
      <c r="J25" s="17">
        <f t="shared" si="2"/>
        <v>16.113999999999578</v>
      </c>
      <c r="O25" s="1" t="b">
        <v>1</v>
      </c>
      <c r="P25" s="1" t="s">
        <v>8</v>
      </c>
      <c r="Q25" s="1">
        <v>2</v>
      </c>
      <c r="R25" s="1">
        <v>1774.5619999999999</v>
      </c>
      <c r="S25" s="1">
        <v>0</v>
      </c>
      <c r="T25" s="1">
        <v>1774.758</v>
      </c>
      <c r="U25" s="1">
        <v>0</v>
      </c>
    </row>
    <row r="26" spans="1:21" x14ac:dyDescent="0.2">
      <c r="A26" s="1" t="s">
        <v>14</v>
      </c>
      <c r="B26" s="4">
        <v>570.6</v>
      </c>
      <c r="C26" s="19">
        <v>1754.672</v>
      </c>
      <c r="D26" s="5"/>
      <c r="E26" s="8"/>
      <c r="F26" s="8"/>
      <c r="G26" s="16">
        <f t="shared" si="0"/>
        <v>2325.2719999999999</v>
      </c>
      <c r="I26" s="17">
        <f t="shared" si="1"/>
        <v>7.5520000000001346</v>
      </c>
      <c r="J26" s="17">
        <f t="shared" si="2"/>
        <v>10.91399999999976</v>
      </c>
      <c r="O26" s="1" t="b">
        <v>1</v>
      </c>
      <c r="P26" s="1" t="s">
        <v>9</v>
      </c>
      <c r="Q26" s="1">
        <v>2</v>
      </c>
      <c r="R26" s="1">
        <v>1785.421</v>
      </c>
      <c r="S26" s="1">
        <v>0</v>
      </c>
      <c r="T26" s="1">
        <v>1785.421</v>
      </c>
      <c r="U26" s="1">
        <v>0</v>
      </c>
    </row>
    <row r="27" spans="1:21" ht="12.75" thickBot="1" x14ac:dyDescent="0.25">
      <c r="A27" s="3" t="s">
        <v>15</v>
      </c>
      <c r="B27" s="10">
        <v>547</v>
      </c>
      <c r="C27" s="18">
        <v>1774.0229999999999</v>
      </c>
      <c r="D27" s="11"/>
      <c r="E27" s="9"/>
      <c r="F27" s="9"/>
      <c r="G27" s="9">
        <f t="shared" si="0"/>
        <v>2321.0230000000001</v>
      </c>
      <c r="H27" s="3"/>
      <c r="I27" s="6">
        <f t="shared" si="1"/>
        <v>11.800999999999931</v>
      </c>
      <c r="J27" s="6">
        <f t="shared" si="2"/>
        <v>6.6649999999999636</v>
      </c>
      <c r="O27" s="1" t="b">
        <v>1</v>
      </c>
      <c r="P27" s="1" t="s">
        <v>10</v>
      </c>
      <c r="Q27" s="1">
        <v>2</v>
      </c>
      <c r="R27" s="1">
        <v>1710.5329999999999</v>
      </c>
      <c r="S27" s="1">
        <v>0</v>
      </c>
      <c r="T27" s="1">
        <v>1710.5340000000001</v>
      </c>
      <c r="U27" s="1">
        <v>0</v>
      </c>
    </row>
    <row r="28" spans="1:21" s="13" customFormat="1" x14ac:dyDescent="0.2">
      <c r="A28" s="13" t="s">
        <v>19</v>
      </c>
      <c r="B28" s="14">
        <v>705.3</v>
      </c>
      <c r="C28" s="18">
        <v>1623.4269999999999</v>
      </c>
      <c r="D28" s="15"/>
      <c r="E28" s="16"/>
      <c r="F28" s="16"/>
      <c r="G28" s="16">
        <f>SUM(B28:D28)</f>
        <v>2328.7269999999999</v>
      </c>
      <c r="I28" s="17">
        <f>$G$33-G28</f>
        <v>4.0970000000002074</v>
      </c>
      <c r="J28" s="17">
        <f>G28-$G$34</f>
        <v>14.368999999999687</v>
      </c>
      <c r="O28" s="13" t="b">
        <v>1</v>
      </c>
      <c r="P28" s="13" t="s">
        <v>11</v>
      </c>
      <c r="Q28" s="13">
        <v>2</v>
      </c>
      <c r="R28" s="13">
        <v>1710.8630000000001</v>
      </c>
      <c r="S28" s="13">
        <v>0</v>
      </c>
      <c r="T28" s="13">
        <v>1710.8630000000001</v>
      </c>
      <c r="U28" s="13">
        <v>0</v>
      </c>
    </row>
    <row r="29" spans="1:21" x14ac:dyDescent="0.2">
      <c r="A29" s="13" t="s">
        <v>16</v>
      </c>
      <c r="B29" s="14">
        <v>533.9</v>
      </c>
      <c r="C29" s="18">
        <v>1795.6469999999999</v>
      </c>
      <c r="D29" s="15"/>
      <c r="E29" s="16"/>
      <c r="F29" s="16"/>
      <c r="G29" s="16">
        <f>SUM(B29:D29)</f>
        <v>2329.547</v>
      </c>
      <c r="H29" s="13"/>
      <c r="I29" s="17">
        <f>$G$33-G29</f>
        <v>3.2770000000000437</v>
      </c>
      <c r="J29" s="17">
        <f>G29-$G$34</f>
        <v>15.188999999999851</v>
      </c>
      <c r="O29" s="1" t="b">
        <v>1</v>
      </c>
      <c r="P29" s="1" t="s">
        <v>12</v>
      </c>
      <c r="Q29" s="1">
        <v>2</v>
      </c>
      <c r="R29" s="1">
        <v>1798.0340000000001</v>
      </c>
      <c r="S29" s="1">
        <v>0</v>
      </c>
      <c r="T29" s="1">
        <v>1798.2059999999999</v>
      </c>
      <c r="U29" s="1">
        <v>0</v>
      </c>
    </row>
    <row r="30" spans="1:21" x14ac:dyDescent="0.2">
      <c r="A30" s="1" t="s">
        <v>18</v>
      </c>
      <c r="B30" s="4">
        <v>605.4</v>
      </c>
      <c r="C30" s="18">
        <v>1558.9090000000001</v>
      </c>
      <c r="D30" s="5">
        <v>152.33000000000001</v>
      </c>
      <c r="E30" s="8"/>
      <c r="F30" s="8"/>
      <c r="G30" s="16">
        <f>SUM(B30:D30)</f>
        <v>2316.6390000000001</v>
      </c>
      <c r="I30" s="17">
        <f>$G$33-G30</f>
        <v>16.184999999999945</v>
      </c>
      <c r="J30" s="17">
        <f>G30-$G$34</f>
        <v>2.2809999999999491</v>
      </c>
      <c r="O30" s="1" t="b">
        <v>1</v>
      </c>
      <c r="P30" s="1" t="s">
        <v>13</v>
      </c>
      <c r="Q30" s="1">
        <v>2</v>
      </c>
      <c r="R30" s="1">
        <v>1815.54</v>
      </c>
      <c r="S30" s="1">
        <v>0</v>
      </c>
      <c r="T30" s="1">
        <v>1815.672</v>
      </c>
      <c r="U30" s="1">
        <v>0</v>
      </c>
    </row>
    <row r="31" spans="1:21" ht="12.75" thickBot="1" x14ac:dyDescent="0.25">
      <c r="A31" s="3" t="s">
        <v>17</v>
      </c>
      <c r="B31" s="10">
        <v>530.20000000000005</v>
      </c>
      <c r="C31" s="18">
        <v>1800.702</v>
      </c>
      <c r="D31" s="11"/>
      <c r="E31" s="9"/>
      <c r="F31" s="9"/>
      <c r="G31" s="9">
        <f>SUM(B31:D31)</f>
        <v>2330.902</v>
      </c>
      <c r="H31" s="3"/>
      <c r="I31" s="6">
        <f>$G$33-G31</f>
        <v>1.9220000000000255</v>
      </c>
      <c r="J31" s="6">
        <f>G31-$G$34</f>
        <v>16.543999999999869</v>
      </c>
      <c r="O31" s="1" t="b">
        <v>1</v>
      </c>
      <c r="P31" s="1" t="s">
        <v>14</v>
      </c>
      <c r="Q31" s="1">
        <v>2</v>
      </c>
      <c r="R31" s="1">
        <v>1731.626</v>
      </c>
      <c r="S31" s="1">
        <v>0</v>
      </c>
      <c r="T31" s="1">
        <v>1754.672</v>
      </c>
      <c r="U31" s="1">
        <v>0</v>
      </c>
    </row>
    <row r="32" spans="1:21" x14ac:dyDescent="0.2">
      <c r="O32" s="1" t="b">
        <v>1</v>
      </c>
      <c r="P32" s="1" t="s">
        <v>15</v>
      </c>
      <c r="Q32" s="1">
        <v>2</v>
      </c>
      <c r="R32" s="1">
        <v>1773.902</v>
      </c>
      <c r="S32" s="1">
        <v>0</v>
      </c>
      <c r="T32" s="1">
        <v>1774.0229999999999</v>
      </c>
      <c r="U32" s="1">
        <v>0</v>
      </c>
    </row>
    <row r="33" spans="1:21" x14ac:dyDescent="0.2">
      <c r="A33" s="2" t="s">
        <v>22</v>
      </c>
      <c r="F33" s="8"/>
      <c r="G33" s="8">
        <f>MAX(G8:G31)</f>
        <v>2332.8240000000001</v>
      </c>
      <c r="O33" s="1" t="b">
        <v>1</v>
      </c>
      <c r="P33" s="1" t="s">
        <v>19</v>
      </c>
      <c r="Q33" s="1">
        <v>2</v>
      </c>
      <c r="R33" s="1">
        <v>1623.4269999999999</v>
      </c>
      <c r="S33" s="1">
        <v>0</v>
      </c>
      <c r="T33" s="1">
        <v>1623.4269999999999</v>
      </c>
      <c r="U33" s="1">
        <v>0</v>
      </c>
    </row>
    <row r="34" spans="1:21" x14ac:dyDescent="0.2">
      <c r="A34" s="2" t="s">
        <v>23</v>
      </c>
      <c r="F34" s="8"/>
      <c r="G34" s="8">
        <f>MIN(G8:G31)</f>
        <v>2314.3580000000002</v>
      </c>
      <c r="O34" s="1" t="b">
        <v>1</v>
      </c>
      <c r="P34" s="1" t="s">
        <v>16</v>
      </c>
      <c r="Q34" s="1">
        <v>2</v>
      </c>
      <c r="R34" s="1">
        <v>1795.2190000000001</v>
      </c>
      <c r="S34" s="1">
        <v>0</v>
      </c>
      <c r="T34" s="1">
        <v>1795.6469999999999</v>
      </c>
      <c r="U34" s="1">
        <v>0</v>
      </c>
    </row>
    <row r="35" spans="1:21" x14ac:dyDescent="0.2">
      <c r="O35" s="1" t="b">
        <v>0</v>
      </c>
      <c r="P35" s="1" t="s">
        <v>48</v>
      </c>
      <c r="Q35" s="1">
        <v>2</v>
      </c>
      <c r="R35" s="1">
        <v>1317.617</v>
      </c>
      <c r="S35" s="1">
        <v>0</v>
      </c>
      <c r="T35" s="1">
        <v>1332.28</v>
      </c>
      <c r="U35" s="1">
        <v>0</v>
      </c>
    </row>
    <row r="36" spans="1:21" x14ac:dyDescent="0.2">
      <c r="A36" s="2" t="s">
        <v>28</v>
      </c>
      <c r="F36" s="8"/>
      <c r="G36" s="8">
        <f>G33-G34</f>
        <v>18.465999999999894</v>
      </c>
      <c r="O36" s="1" t="b">
        <v>0</v>
      </c>
      <c r="P36" s="1" t="s">
        <v>49</v>
      </c>
      <c r="Q36" s="1">
        <v>2</v>
      </c>
      <c r="R36" s="1">
        <v>218.429</v>
      </c>
      <c r="S36" s="1">
        <v>0</v>
      </c>
      <c r="T36" s="1">
        <v>218.429</v>
      </c>
      <c r="U36" s="1">
        <v>0</v>
      </c>
    </row>
    <row r="37" spans="1:21" x14ac:dyDescent="0.2">
      <c r="A37" s="2" t="s">
        <v>29</v>
      </c>
      <c r="F37" s="8"/>
      <c r="G37" s="8">
        <f>G36*2.54/100</f>
        <v>0.46903639999999736</v>
      </c>
      <c r="O37" s="1" t="b">
        <v>0</v>
      </c>
      <c r="P37" s="1" t="s">
        <v>18</v>
      </c>
      <c r="Q37" s="1">
        <v>2</v>
      </c>
      <c r="R37" s="1">
        <v>1539.704</v>
      </c>
      <c r="S37" s="1">
        <v>0</v>
      </c>
      <c r="T37" s="1">
        <v>1558.9090000000001</v>
      </c>
      <c r="U37" s="1">
        <v>0</v>
      </c>
    </row>
    <row r="38" spans="1:21" x14ac:dyDescent="0.2">
      <c r="O38" s="1" t="b">
        <v>0</v>
      </c>
      <c r="P38" s="1" t="s">
        <v>40</v>
      </c>
      <c r="Q38" s="1">
        <v>2</v>
      </c>
      <c r="R38" s="1">
        <v>152.333</v>
      </c>
      <c r="S38" s="1">
        <v>0</v>
      </c>
      <c r="T38" s="1">
        <v>152.333</v>
      </c>
      <c r="U38" s="1">
        <v>0</v>
      </c>
    </row>
    <row r="39" spans="1:21" x14ac:dyDescent="0.2">
      <c r="O39" s="1" t="b">
        <v>1</v>
      </c>
      <c r="P39" s="1" t="s">
        <v>50</v>
      </c>
      <c r="Q39" s="1">
        <v>2</v>
      </c>
      <c r="R39" s="1">
        <v>1280.655</v>
      </c>
      <c r="S39" s="1">
        <v>0</v>
      </c>
      <c r="T39" s="1">
        <v>1281.1120000000001</v>
      </c>
      <c r="U39" s="1">
        <v>0</v>
      </c>
    </row>
    <row r="40" spans="1:21" x14ac:dyDescent="0.2">
      <c r="O40" s="1" t="b">
        <v>1</v>
      </c>
      <c r="P40" s="1" t="s">
        <v>17</v>
      </c>
      <c r="Q40" s="1">
        <v>2</v>
      </c>
      <c r="R40" s="1">
        <v>1800.702</v>
      </c>
      <c r="S40" s="1">
        <v>0</v>
      </c>
      <c r="T40" s="1">
        <v>1800.702</v>
      </c>
      <c r="U40" s="1">
        <v>0</v>
      </c>
    </row>
  </sheetData>
  <sortState ref="A28:J31">
    <sortCondition ref="A28"/>
  </sortState>
  <conditionalFormatting sqref="F8:F31">
    <cfRule type="cellIs" dxfId="5" priority="5" operator="equal">
      <formula>$F$34</formula>
    </cfRule>
    <cfRule type="cellIs" dxfId="4" priority="6" operator="equal">
      <formula>$F$33</formula>
    </cfRule>
  </conditionalFormatting>
  <conditionalFormatting sqref="G8:G31">
    <cfRule type="cellIs" dxfId="3" priority="3" operator="equal">
      <formula>$G$34</formula>
    </cfRule>
    <cfRule type="cellIs" dxfId="2" priority="4" operator="equal">
      <formula>$F$33+$G$33</formula>
    </cfRule>
  </conditionalFormatting>
  <conditionalFormatting sqref="E8:E31">
    <cfRule type="cellIs" dxfId="1" priority="1" operator="equal">
      <formula>$F$34</formula>
    </cfRule>
    <cfRule type="cellIs" dxfId="0" priority="2" operator="equal">
      <formula>$F$33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CSI length matching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Používateľ systému Windows</dc:creator>
  <cp:lastModifiedBy>Dale</cp:lastModifiedBy>
  <dcterms:created xsi:type="dcterms:W3CDTF">2015-02-02T12:37:14Z</dcterms:created>
  <dcterms:modified xsi:type="dcterms:W3CDTF">2016-07-10T04:13:38Z</dcterms:modified>
</cp:coreProperties>
</file>