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drawings/drawing7.xml" ContentType="application/vnd.openxmlformats-officedocument.drawing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yam/Documents/ProgrammingStrategies/Analysis/"/>
    </mc:Choice>
  </mc:AlternateContent>
  <bookViews>
    <workbookView xWindow="8800" yWindow="460" windowWidth="21640" windowHeight="17600" tabRatio="500" activeTab="9"/>
  </bookViews>
  <sheets>
    <sheet name="Sheet1" sheetId="3" r:id="rId1"/>
    <sheet name="Linear regression_HID" sheetId="6" state="hidden" r:id="rId2"/>
    <sheet name="Linear regression_HID1" sheetId="7" state="hidden" r:id="rId3"/>
    <sheet name="Log1" sheetId="10" r:id="rId4"/>
    <sheet name="Log" sheetId="9" r:id="rId5"/>
    <sheet name="Design-testsWritten" sheetId="8" r:id="rId6"/>
    <sheet name="Linear regression" sheetId="5" r:id="rId7"/>
    <sheet name="Design-Written tests" sheetId="4" r:id="rId8"/>
    <sheet name="Design2" sheetId="1" r:id="rId9"/>
    <sheet name="Debug2" sheetId="2" r:id="rId10"/>
  </sheets>
  <externalReferences>
    <externalReference r:id="rId11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I3" i="3"/>
  <c r="H3" i="3"/>
  <c r="C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B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B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</calcChain>
</file>

<file path=xl/sharedStrings.xml><?xml version="1.0" encoding="utf-8"?>
<sst xmlns="http://schemas.openxmlformats.org/spreadsheetml/2006/main" count="1006" uniqueCount="208">
  <si>
    <r>
      <t>XLSTAT 2018.2.50634  - Logistic regression - Start time: 4/30/18 at 10:58:32 AM / End time: 4/30/18 at 10:58:41 AM</t>
    </r>
    <r>
      <rPr>
        <sz val="12"/>
        <color rgb="FFFFFFFF"/>
        <rFont val="Calibri"/>
        <family val="2"/>
        <scheme val="minor"/>
      </rPr>
      <t xml:space="preserve"> / Microsoft Excel 15.3420815</t>
    </r>
  </si>
  <si>
    <t>Response variable(s): Workbook = design-analysis2.csv / Sheet = Sheet1 / Range = Sheet1!$C$1:$C$29 / 28 rw and 1 clm</t>
  </si>
  <si>
    <t>Quantitative: Workbook = design-analysis2.csv / Sheet = Sheet1 / Range = Sheet1!$A$1:$B$29 / 28 rw and 2 clms</t>
  </si>
  <si>
    <t>Model: Logit</t>
  </si>
  <si>
    <t>Response type: Ordinal</t>
  </si>
  <si>
    <t>Confidence interval (%): 95</t>
  </si>
  <si>
    <t>Stop conditions: Iterations = 100 / Convergence = 1E-06</t>
  </si>
  <si>
    <t>Maximization of the likelihood function using the Newton-Raphson algorithm</t>
  </si>
  <si>
    <t>Summary statistics:</t>
  </si>
  <si>
    <t>Variable</t>
  </si>
  <si>
    <t>Categories</t>
  </si>
  <si>
    <t>Frequencies</t>
  </si>
  <si>
    <t>%</t>
  </si>
  <si>
    <t>Outcome</t>
  </si>
  <si>
    <t>0</t>
  </si>
  <si>
    <t/>
  </si>
  <si>
    <t>1</t>
  </si>
  <si>
    <t>2</t>
  </si>
  <si>
    <t>3</t>
  </si>
  <si>
    <t>4</t>
  </si>
  <si>
    <t>5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</si>
  <si>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</si>
  <si>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</si>
  <si>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</si>
  <si>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</si>
  <si>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</si>
  <si>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</si>
  <si>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</si>
  <si>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Expertise</t>
  </si>
  <si>
    <t>Guided</t>
  </si>
  <si>
    <t>Correlation matrix:</t>
  </si>
  <si>
    <t>Variables</t>
  </si>
  <si>
    <t>Regression of variable Outcome:</t>
  </si>
  <si>
    <t>Goodness of fit statistics (Variable Outcome):</t>
  </si>
  <si>
    <t>Statistic</t>
  </si>
  <si>
    <t>Independent</t>
  </si>
  <si>
    <t>Full</t>
  </si>
  <si>
    <t>Sum of weights</t>
  </si>
  <si>
    <t>DF</t>
  </si>
  <si>
    <t>-2 Log(Likelihood)</t>
  </si>
  <si>
    <t>R²(McFadden)</t>
  </si>
  <si>
    <t>R²(Cox and Snell)</t>
  </si>
  <si>
    <t>R²(Nagelkerke)</t>
  </si>
  <si>
    <t>AIC</t>
  </si>
  <si>
    <t>SBC</t>
  </si>
  <si>
    <t>Iterations</t>
  </si>
  <si>
    <t>Test of the null hypothesis H0: Y=0 (Variable Outcome):</t>
  </si>
  <si>
    <t>Chi-square</t>
  </si>
  <si>
    <t>Pr &gt; Chi²</t>
  </si>
  <si>
    <t>Score</t>
  </si>
  <si>
    <t>Wald</t>
  </si>
  <si>
    <t>Type II analysis (Variable Outcome):</t>
  </si>
  <si>
    <t>Source</t>
  </si>
  <si>
    <t>Chi-square (Wald)</t>
  </si>
  <si>
    <t>Pr &gt; Wald</t>
  </si>
  <si>
    <t>Model parameters (Variable Outcome):</t>
  </si>
  <si>
    <t>Value</t>
  </si>
  <si>
    <t>Standard error</t>
  </si>
  <si>
    <t>Wald Chi-Square</t>
  </si>
  <si>
    <t>Wald Lower bound (95%)</t>
  </si>
  <si>
    <t>Wald Upper bound (95%)</t>
  </si>
  <si>
    <t>Intercept0</t>
  </si>
  <si>
    <t>Intercept1</t>
  </si>
  <si>
    <t>Intercept2</t>
  </si>
  <si>
    <t>Intercept3</t>
  </si>
  <si>
    <t>Intercept4</t>
  </si>
  <si>
    <t>Standardized coefficients (Variable Outcome):</t>
  </si>
  <si>
    <t>Predictions and residuals (Variable Outcome):</t>
  </si>
  <si>
    <t>Observation</t>
  </si>
  <si>
    <t>Weight</t>
  </si>
  <si>
    <t>Pred(Outcome)</t>
  </si>
  <si>
    <t>Pr(0)</t>
  </si>
  <si>
    <t>Pr(1)</t>
  </si>
  <si>
    <t>Pr(2)</t>
  </si>
  <si>
    <t>Pr(3)</t>
  </si>
  <si>
    <t>Pr(4)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</si>
  <si>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</si>
  <si>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</si>
  <si>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</si>
  <si>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</si>
  <si>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</si>
  <si>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</si>
  <si>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</si>
  <si>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</si>
  <si>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</si>
  <si>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</si>
  <si>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</si>
  <si>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</si>
  <si>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</si>
  <si>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</si>
  <si>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</si>
  <si>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</si>
  <si>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</si>
  <si>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</si>
  <si>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</si>
  <si>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</si>
  <si>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</si>
  <si>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</si>
  <si>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</si>
  <si>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</si>
  <si>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</si>
  <si>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</si>
  <si>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</si>
  <si>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</si>
  <si>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Classification table for the training sample (Variable Outcome):</t>
  </si>
  <si>
    <t>from \ to</t>
  </si>
  <si>
    <t>Total</t>
  </si>
  <si>
    <t>% correct</t>
  </si>
  <si>
    <r>
      <t>XLSTAT 2018.2.50634  - Logistic regression - Start time: 4/30/18 at 11:02:58 AM / End time: 4/30/18 at 11:03:03 AM</t>
    </r>
    <r>
      <rPr>
        <sz val="12"/>
        <color rgb="FFFFFFFF"/>
        <rFont val="Calibri"/>
        <family val="2"/>
        <scheme val="minor"/>
      </rPr>
      <t xml:space="preserve"> / Microsoft Excel 15.3420815</t>
    </r>
  </si>
  <si>
    <t>Response variable(s): Workbook = design-analysis2.csv / Sheet = Sheet1 / Range = Sheet1!$H$1:$H$29 / 28 rw and 1 clm</t>
  </si>
  <si>
    <t>Quantitative: Workbook = design-analysis2.csv / Sheet = Sheet1 / Range = Sheet1!$F$1:$G$29 / 28 rw and 2 clms</t>
  </si>
  <si>
    <t>Expertise-raw</t>
  </si>
  <si>
    <t>Design</t>
  </si>
  <si>
    <t>Debugging</t>
  </si>
  <si>
    <t>expert</t>
  </si>
  <si>
    <t>guided</t>
  </si>
  <si>
    <t>tests</t>
  </si>
  <si>
    <t>Response variable(s): Workbook = OrdinalRegressionAnalysis2-Results.xlsx / Sheet = Sheet1 / Range = Sheet1!$P$2:$P$30 / 28 rw and 1 clm</t>
  </si>
  <si>
    <t>Qualitative: Workbook = OrdinalRegressionAnalysis2-Results.xlsx / Sheet = Sheet1 / Range = Sheet1!$N$2:$O$30 / 28 rw and 2 clms</t>
  </si>
  <si>
    <t>Constraints: a1=0</t>
  </si>
  <si>
    <t>Regression of variable tests:</t>
  </si>
  <si>
    <t>Goodness of fit statistics (Variable tests):</t>
  </si>
  <si>
    <t>Test of the null hypothesis H0: Y=0 (Variable tests):</t>
  </si>
  <si>
    <t>Type II analysis (Variable tests):</t>
  </si>
  <si>
    <t>Model parameters (Variable tests):</t>
  </si>
  <si>
    <t>expert-0</t>
  </si>
  <si>
    <t>expert-1</t>
  </si>
  <si>
    <t>guided-0</t>
  </si>
  <si>
    <t>guided-1</t>
  </si>
  <si>
    <t>Standardized coefficients (Variable tests):</t>
  </si>
  <si>
    <t>Predictions and residuals (Variable tests):</t>
  </si>
  <si>
    <t>Pred(tests)</t>
  </si>
  <si>
    <t>Pr(5)</t>
  </si>
  <si>
    <t>Classification table for the training sample (Variable tests):</t>
  </si>
  <si>
    <t>Comparison of the categories of the qualitative variables (Variable tests):</t>
  </si>
  <si>
    <t>Contrast</t>
  </si>
  <si>
    <t>expert-0 vs expert-1</t>
  </si>
  <si>
    <t>guided-0 vs guided-1</t>
  </si>
  <si>
    <r>
      <t>XLSTAT 2018.2.50634  - Logistic regression - Start time: 5/8/18 at 5:51:31 PM / End time: 5/8/18 at 5:51:40 PM</t>
    </r>
    <r>
      <rPr>
        <sz val="12"/>
        <color rgb="FFFFFFFF"/>
        <rFont val="Calibri"/>
        <family val="2"/>
        <scheme val="minor"/>
      </rPr>
      <t xml:space="preserve"> / Microsoft Excel 15.3420815</t>
    </r>
  </si>
  <si>
    <t>Y / Dependent variables: Workbook = OrdinalRegressionAnalysis2-Results.xlsx / Sheet = Sheet1 / Range = Sheet1!$P$2:$P$30 / 28 rw and 1 clm</t>
  </si>
  <si>
    <t>X / Quantitative: Workbook = OrdinalRegressionAnalysis2-Results.xlsx / Sheet = Sheet1 / Range = Sheet1!$N$2:$O$30 / 28 rw and 2 clms</t>
  </si>
  <si>
    <t>Tolerance: 0.0001</t>
  </si>
  <si>
    <t>Goodness of fit statistics (tests):</t>
  </si>
  <si>
    <t>R²</t>
  </si>
  <si>
    <t>Adjusted R²</t>
  </si>
  <si>
    <t>MSE</t>
  </si>
  <si>
    <t>RMSE</t>
  </si>
  <si>
    <t>MAPE</t>
  </si>
  <si>
    <t>DW</t>
  </si>
  <si>
    <t>Cp</t>
  </si>
  <si>
    <t>PC</t>
  </si>
  <si>
    <t>Analysis of variance  (tests):</t>
  </si>
  <si>
    <t>Sum of squares</t>
  </si>
  <si>
    <t>Mean squares</t>
  </si>
  <si>
    <t>F</t>
  </si>
  <si>
    <t>Pr &gt; F</t>
  </si>
  <si>
    <t>Model</t>
  </si>
  <si>
    <t>Error</t>
  </si>
  <si>
    <t>Corrected Total</t>
  </si>
  <si>
    <t>Computed against model Y=Mean(Y)</t>
  </si>
  <si>
    <t>Model parameters (tests):</t>
  </si>
  <si>
    <t>t</t>
  </si>
  <si>
    <t>Pr &gt; |t|</t>
  </si>
  <si>
    <t>Lower bound (95%)</t>
  </si>
  <si>
    <t>Upper bound (95%)</t>
  </si>
  <si>
    <t>Intercept</t>
  </si>
  <si>
    <t>Equation of the model (tests):</t>
  </si>
  <si>
    <t>tests = 0.88095238095238-0.291666666666666*expert+0.958333333333334*guided</t>
  </si>
  <si>
    <t>Standardized coefficients (tests):</t>
  </si>
  <si>
    <t xml:space="preserve"> </t>
  </si>
  <si>
    <t>Predictions and residuals (tests):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</si>
  <si>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</si>
  <si>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</si>
  <si>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</si>
  <si>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</si>
  <si>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</si>
  <si>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</si>
  <si>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</si>
  <si>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</si>
  <si>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r>
      <t>XLSTAT 2018.2.50634  - Linear regression - Start time: 5/8/18 at 5:58:41 PM / End time: 5/8/18 at 5:58:47 PM</t>
    </r>
    <r>
      <rPr>
        <sz val="12"/>
        <color rgb="FFFFFFFF"/>
        <rFont val="Calibri"/>
        <family val="2"/>
        <scheme val="minor"/>
      </rPr>
      <t xml:space="preserve"> / Microsoft Excel 15.3420815</t>
    </r>
  </si>
  <si>
    <t>Response variable(s): Workbook = OrdinalRegressionAnalysis2-Results.xlsx / Sheet = Sheet1 / Range = 'Sheet1'!$P$2:$P$30 / 28 rw and 1 clm</t>
  </si>
  <si>
    <t>Quantitative: Workbook = OrdinalRegressionAnalysis2-Results.xlsx / Sheet = Sheet1 / Range = Sheet1!$N$2:$O$30 / 28 rw and 2 clms</t>
  </si>
  <si>
    <r>
      <t>XLSTAT 2018.2.50634  - Logistic regression - Start time: 5/8/18 at 5:59:33 PM / End time: 5/8/18 at 5:59:38 PM</t>
    </r>
    <r>
      <rPr>
        <sz val="12"/>
        <color rgb="FFFFFFFF"/>
        <rFont val="Calibri"/>
        <family val="2"/>
        <scheme val="minor"/>
      </rPr>
      <t xml:space="preserve"> / Microsoft Excel 15.3420815</t>
    </r>
  </si>
  <si>
    <t>Response variable(s): Workbook = OrdinalRegressionAnalysis2-Results.xlsx / Sheet = Sheet1 / Range = 'Sheet1'!$J$2:$J$30 / 28 rw and 1 clm</t>
  </si>
  <si>
    <t>Qualitative: Workbook = OrdinalRegressionAnalysis2-Results.xlsx / Sheet = Sheet1 / Range = Sheet1!$H$2:$I$30 / 28 rw and 2 clms</t>
  </si>
  <si>
    <t>novice</t>
  </si>
  <si>
    <t>self</t>
  </si>
  <si>
    <t>Expertise-expert</t>
  </si>
  <si>
    <t>Expertise-novice</t>
  </si>
  <si>
    <t>Guided-guided</t>
  </si>
  <si>
    <t>Guided-self</t>
  </si>
  <si>
    <t>Comparison of the categories of the qualitative variables (Variable Outcome):</t>
  </si>
  <si>
    <t>Expertise-expert vs Expertise-novice</t>
  </si>
  <si>
    <t>Guided-guided vs Guided-self</t>
  </si>
  <si>
    <r>
      <t>XLSTAT 2018.2.50634  - Logistic regression - Start time: 5/11/18 at 9:18:47 AM / End time: 5/11/18 at 9:18:55 AM</t>
    </r>
    <r>
      <rPr>
        <sz val="12"/>
        <color rgb="FFFFFFFF"/>
        <rFont val="Calibri"/>
        <family val="2"/>
        <scheme val="minor"/>
      </rPr>
      <t xml:space="preserve"> / Microsoft Excel 15.3420815</t>
    </r>
  </si>
  <si>
    <t>Response variable(s): Workbook = OrdinalRegressionAnalysis2-Results.xlsx / Sheet = Sheet1 / Range = Sheet1!$J$2:$J$30 / 28 rw and 1 clm</t>
  </si>
  <si>
    <t>Response type: Multinomial</t>
  </si>
  <si>
    <t>Control category: 0</t>
  </si>
  <si>
    <t>An almost complete separation of observations has been detected</t>
  </si>
  <si>
    <t>Test of the null hypothesis H0: Y=0.179 (Variable Outcome):</t>
  </si>
  <si>
    <t>Chi-square (LR)</t>
  </si>
  <si>
    <t>Pr &gt; LR</t>
  </si>
  <si>
    <t>&lt; 0.0001</t>
  </si>
  <si>
    <t>Category</t>
  </si>
  <si>
    <t>Odds ratio</t>
  </si>
  <si>
    <t>Odds ratio Lower bound (95%)</t>
  </si>
  <si>
    <t>Odds ratio Upper bound (95%)</t>
  </si>
  <si>
    <r>
      <t>XLSTAT 2018.2.50634  - Logistic regression - Start time: 5/11/18 at 1:19:51 PM / End time: 5/11/18 at 1:19:56 PM</t>
    </r>
    <r>
      <rPr>
        <sz val="12"/>
        <color rgb="FFFFFFFF"/>
        <rFont val="Calibri"/>
        <family val="2"/>
        <scheme val="minor"/>
      </rPr>
      <t xml:space="preserve"> / Microsoft Excel 15.3420815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</si>
</sst>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rgb="FF007800"/>
      <name val="Calibri"/>
      <family val="2"/>
      <scheme val="minor"/>
    </font>
    <font>
      <b/>
      <sz val="12"/>
      <color rgb="FF00780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1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0" xfId="0" applyNumberFormat="1" applyAlignment="1">
      <alignment horizontal="left"/>
    </xf>
    <xf numFmtId="49" fontId="0" fillId="0" borderId="0" xfId="0" applyNumberFormat="1" applyAlignment="1"/>
    <xf numFmtId="0" fontId="0" fillId="0" borderId="0" xfId="0" applyNumberFormat="1" applyAlignment="1"/>
    <xf numFmtId="164" fontId="0" fillId="0" borderId="0" xfId="0" applyNumberFormat="1" applyAlignment="1"/>
    <xf numFmtId="0" fontId="0" fillId="0" borderId="3" xfId="0" applyNumberFormat="1" applyBorder="1" applyAlignment="1">
      <alignment horizontal="left"/>
    </xf>
    <xf numFmtId="49" fontId="0" fillId="0" borderId="3" xfId="0" applyNumberFormat="1" applyBorder="1" applyAlignment="1"/>
    <xf numFmtId="0" fontId="0" fillId="0" borderId="3" xfId="0" applyNumberFormat="1" applyBorder="1" applyAlignment="1"/>
    <xf numFmtId="164" fontId="0" fillId="0" borderId="3" xfId="0" applyNumberFormat="1" applyBorder="1" applyAlignment="1"/>
    <xf numFmtId="0" fontId="0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164" fontId="1" fillId="0" borderId="2" xfId="0" applyNumberFormat="1" applyFont="1" applyBorder="1" applyAlignment="1"/>
    <xf numFmtId="164" fontId="1" fillId="0" borderId="3" xfId="0" applyNumberFormat="1" applyFont="1" applyBorder="1" applyAlignment="1"/>
    <xf numFmtId="0" fontId="1" fillId="0" borderId="0" xfId="0" applyFont="1"/>
    <xf numFmtId="0" fontId="0" fillId="0" borderId="0" xfId="0" applyAlignment="1"/>
    <xf numFmtId="49" fontId="0" fillId="0" borderId="4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NumberFormat="1" applyBorder="1" applyAlignment="1"/>
    <xf numFmtId="10" fontId="0" fillId="0" borderId="5" xfId="0" applyNumberFormat="1" applyBorder="1" applyAlignment="1"/>
    <xf numFmtId="0" fontId="0" fillId="0" borderId="0" xfId="0" applyAlignment="1">
      <alignment horizontal="center"/>
    </xf>
    <xf numFmtId="0" fontId="0" fillId="0" borderId="6" xfId="0" applyNumberFormat="1" applyBorder="1" applyAlignment="1"/>
    <xf numFmtId="10" fontId="0" fillId="0" borderId="6" xfId="0" applyNumberFormat="1" applyBorder="1" applyAlignment="1"/>
    <xf numFmtId="0" fontId="0" fillId="0" borderId="7" xfId="0" applyBorder="1" applyAlignment="1">
      <alignment horizontal="center"/>
    </xf>
    <xf numFmtId="0" fontId="0" fillId="0" borderId="8" xfId="0" applyNumberFormat="1" applyBorder="1" applyAlignment="1"/>
    <xf numFmtId="0" fontId="0" fillId="0" borderId="7" xfId="0" applyNumberFormat="1" applyBorder="1" applyAlignment="1"/>
    <xf numFmtId="10" fontId="0" fillId="0" borderId="8" xfId="0" applyNumberFormat="1" applyBorder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" fontId="0" fillId="0" borderId="0" xfId="0" applyNumberFormat="1"/>
    <xf numFmtId="0" fontId="0" fillId="0" borderId="0" xfId="0" applyFont="1"/>
    <xf numFmtId="49" fontId="7" fillId="0" borderId="2" xfId="0" applyNumberFormat="1" applyFont="1" applyBorder="1" applyAlignment="1"/>
    <xf numFmtId="0" fontId="7" fillId="0" borderId="2" xfId="0" applyNumberFormat="1" applyFont="1" applyBorder="1" applyAlignment="1"/>
    <xf numFmtId="164" fontId="7" fillId="0" borderId="2" xfId="0" applyNumberFormat="1" applyFont="1" applyBorder="1" applyAlignment="1"/>
    <xf numFmtId="49" fontId="7" fillId="0" borderId="1" xfId="0" applyNumberFormat="1" applyFont="1" applyBorder="1" applyAlignment="1">
      <alignment horizontal="center"/>
    </xf>
    <xf numFmtId="49" fontId="7" fillId="0" borderId="3" xfId="0" applyNumberFormat="1" applyFont="1" applyBorder="1" applyAlignment="1"/>
    <xf numFmtId="164" fontId="7" fillId="0" borderId="0" xfId="0" applyNumberFormat="1" applyFont="1" applyAlignment="1"/>
    <xf numFmtId="164" fontId="7" fillId="0" borderId="3" xfId="0" applyNumberFormat="1" applyFont="1" applyBorder="1" applyAlignment="1"/>
    <xf numFmtId="0" fontId="1" fillId="0" borderId="2" xfId="0" applyNumberFormat="1" applyFont="1" applyBorder="1" applyAlignment="1"/>
    <xf numFmtId="0" fontId="1" fillId="0" borderId="0" xfId="0" applyNumberFormat="1" applyFont="1" applyAlignment="1"/>
    <xf numFmtId="0" fontId="8" fillId="0" borderId="3" xfId="0" applyNumberFormat="1" applyFont="1" applyBorder="1" applyAlignment="1"/>
    <xf numFmtId="49" fontId="0" fillId="0" borderId="1" xfId="0" applyNumberFormat="1" applyBorder="1" applyAlignment="1"/>
    <xf numFmtId="164" fontId="0" fillId="0" borderId="1" xfId="0" applyNumberFormat="1" applyBorder="1" applyAlignment="1"/>
    <xf numFmtId="0" fontId="9" fillId="0" borderId="0" xfId="0" applyFont="1"/>
    <xf numFmtId="164" fontId="0" fillId="0" borderId="3" xfId="0" applyNumberFormat="1" applyBorder="1" applyAlignment="1">
      <alignment horizontal="right"/>
    </xf>
    <xf numFmtId="164" fontId="0" fillId="0" borderId="2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tests / Standardized coefficients(95% conf. 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0.390204119723139</c:v>
                </c:pt>
                <c:pt idx="1">
                  <c:v>0.390204119723139</c:v>
                </c:pt>
              </c:numLit>
            </c:plus>
            <c:minus>
              <c:numLit>
                <c:formatCode>General</c:formatCode>
                <c:ptCount val="2"/>
                <c:pt idx="0">
                  <c:v>0.390204119723139</c:v>
                </c:pt>
                <c:pt idx="1">
                  <c:v>0.390204119723139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'Linear regression'!$B$70:$B$71</c:f>
              <c:strCache>
                <c:ptCount val="2"/>
                <c:pt idx="0">
                  <c:v>expert</c:v>
                </c:pt>
                <c:pt idx="1">
                  <c:v>guided</c:v>
                </c:pt>
              </c:strCache>
            </c:strRef>
          </c:cat>
          <c:val>
            <c:numRef>
              <c:f>'Linear regression'!$C$70:$C$71</c:f>
              <c:numCache>
                <c:formatCode>0.000</c:formatCode>
                <c:ptCount val="2"/>
                <c:pt idx="0">
                  <c:v>-0.0974434334802667</c:v>
                </c:pt>
                <c:pt idx="1">
                  <c:v>0.320171281435162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088659920"/>
        <c:axId val="1088663312"/>
      </c:barChart>
      <c:catAx>
        <c:axId val="108865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one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63312"/>
        <c:crosses val="autoZero"/>
        <c:auto val="1"/>
        <c:lblAlgn val="ctr"/>
        <c:lblOffset val="100"/>
        <c:noMultiLvlLbl val="0"/>
      </c:catAx>
      <c:valAx>
        <c:axId val="108866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59920"/>
        <c:crosses val="autoZero"/>
        <c:crossBetween val="between"/>
      </c:valAx>
      <c:spPr>
        <a:noFill/>
        <a:ln>
          <a:solidFill>
            <a:srgbClr val="C0C0C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tests / Standardized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  <a:effectLst/>
            </c:spPr>
          </c:marker>
          <c:xVal>
            <c:numRef>
              <c:f>'Linear regression'!$D$95:$D$122</c:f>
              <c:numCache>
                <c:formatCode>0.000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5.0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4.0</c:v>
                </c:pt>
                <c:pt idx="13">
                  <c:v>1.0</c:v>
                </c:pt>
                <c:pt idx="14">
                  <c:v>2.0</c:v>
                </c:pt>
                <c:pt idx="15">
                  <c:v>0.0</c:v>
                </c:pt>
                <c:pt idx="16">
                  <c:v>2.0</c:v>
                </c:pt>
                <c:pt idx="17">
                  <c:v>0.0</c:v>
                </c:pt>
                <c:pt idx="18">
                  <c:v>1.0</c:v>
                </c:pt>
                <c:pt idx="19">
                  <c:v>5.0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3.0</c:v>
                </c:pt>
                <c:pt idx="26">
                  <c:v>0.0</c:v>
                </c:pt>
                <c:pt idx="27">
                  <c:v>1.0</c:v>
                </c:pt>
              </c:numCache>
            </c:numRef>
          </c:xVal>
          <c:yVal>
            <c:numRef>
              <c:f>'Linear regression'!$G$95:$G$122</c:f>
              <c:numCache>
                <c:formatCode>0.000</c:formatCode>
                <c:ptCount val="28"/>
                <c:pt idx="0">
                  <c:v>-0.396824218600973</c:v>
                </c:pt>
                <c:pt idx="1">
                  <c:v>-0.396824218600973</c:v>
                </c:pt>
                <c:pt idx="2">
                  <c:v>-0.565173887098355</c:v>
                </c:pt>
                <c:pt idx="3">
                  <c:v>-0.396824218600973</c:v>
                </c:pt>
                <c:pt idx="4">
                  <c:v>-0.593232165181252</c:v>
                </c:pt>
                <c:pt idx="5">
                  <c:v>-0.368765940518076</c:v>
                </c:pt>
                <c:pt idx="6">
                  <c:v>-1.238572561087885</c:v>
                </c:pt>
                <c:pt idx="7">
                  <c:v>2.324828755440044</c:v>
                </c:pt>
                <c:pt idx="8">
                  <c:v>-1.042164614507606</c:v>
                </c:pt>
                <c:pt idx="9">
                  <c:v>-0.396824218600973</c:v>
                </c:pt>
                <c:pt idx="10">
                  <c:v>-0.396824218600973</c:v>
                </c:pt>
                <c:pt idx="11">
                  <c:v>-0.368765940518076</c:v>
                </c:pt>
                <c:pt idx="12">
                  <c:v>1.651430081450514</c:v>
                </c:pt>
                <c:pt idx="13">
                  <c:v>-0.565173887098355</c:v>
                </c:pt>
                <c:pt idx="14">
                  <c:v>0.753565182797808</c:v>
                </c:pt>
                <c:pt idx="15">
                  <c:v>-0.593232165181252</c:v>
                </c:pt>
                <c:pt idx="16">
                  <c:v>0.108224786891175</c:v>
                </c:pt>
                <c:pt idx="17">
                  <c:v>-0.396824218600973</c:v>
                </c:pt>
                <c:pt idx="18">
                  <c:v>-0.565173887098355</c:v>
                </c:pt>
                <c:pt idx="19">
                  <c:v>2.773761204766397</c:v>
                </c:pt>
                <c:pt idx="20">
                  <c:v>0.781623460880704</c:v>
                </c:pt>
                <c:pt idx="21">
                  <c:v>0.949973129378087</c:v>
                </c:pt>
                <c:pt idx="22">
                  <c:v>0.0801665088082777</c:v>
                </c:pt>
                <c:pt idx="23">
                  <c:v>-0.368765940518076</c:v>
                </c:pt>
                <c:pt idx="24">
                  <c:v>-0.396824218600973</c:v>
                </c:pt>
                <c:pt idx="25">
                  <c:v>0.781623460880704</c:v>
                </c:pt>
                <c:pt idx="26">
                  <c:v>-0.593232165181252</c:v>
                </c:pt>
                <c:pt idx="27">
                  <c:v>-0.565173887098355</c:v>
                </c:pt>
              </c:numCache>
            </c:numRef>
          </c:yVal>
          <c:smooth val="0"/>
        </c:ser>
        <c:ser>
          <c:idx val="1"/>
          <c:order val="1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  <a:effectLst/>
            </c:spPr>
          </c:marker>
          <c:xVal>
            <c:numLit>
              <c:formatCode>General</c:formatCode>
              <c:ptCount val="1"/>
              <c:pt idx="0">
                <c:v>0.0</c:v>
              </c:pt>
            </c:numLit>
          </c:xVal>
          <c:yVal>
            <c:numLit>
              <c:formatCode>General</c:formatCode>
              <c:ptCount val="1"/>
              <c:pt idx="0">
                <c:v>-0.396824218600973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690704"/>
        <c:axId val="1088694464"/>
      </c:scatterChart>
      <c:valAx>
        <c:axId val="1088690704"/>
        <c:scaling>
          <c:orientation val="minMax"/>
          <c:max val="5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94464"/>
        <c:crosses val="autoZero"/>
        <c:crossBetween val="midCat"/>
      </c:valAx>
      <c:valAx>
        <c:axId val="1088694464"/>
        <c:scaling>
          <c:orientation val="minMax"/>
          <c:max val="3.0"/>
          <c:min val="-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90704"/>
        <c:crosses val="autoZero"/>
        <c:crossBetween val="midCat"/>
      </c:valAx>
      <c:spPr>
        <a:noFill/>
        <a:ln>
          <a:solidFill>
            <a:srgbClr val="C0C0C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Pred(tests) / Standardized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  <a:effectLst/>
            </c:spPr>
          </c:marker>
          <c:xVal>
            <c:numRef>
              <c:f>'Linear regression'!$E$95:$E$122</c:f>
              <c:numCache>
                <c:formatCode>0.000</c:formatCode>
                <c:ptCount val="28"/>
                <c:pt idx="0">
                  <c:v>0.589285714285714</c:v>
                </c:pt>
                <c:pt idx="1">
                  <c:v>0.589285714285714</c:v>
                </c:pt>
                <c:pt idx="2">
                  <c:v>1.839285714285714</c:v>
                </c:pt>
                <c:pt idx="3">
                  <c:v>0.589285714285714</c:v>
                </c:pt>
                <c:pt idx="4">
                  <c:v>0.88095238095238</c:v>
                </c:pt>
                <c:pt idx="5">
                  <c:v>1.547619047619048</c:v>
                </c:pt>
                <c:pt idx="6">
                  <c:v>1.839285714285714</c:v>
                </c:pt>
                <c:pt idx="7">
                  <c:v>1.547619047619048</c:v>
                </c:pt>
                <c:pt idx="8">
                  <c:v>1.547619047619048</c:v>
                </c:pt>
                <c:pt idx="9">
                  <c:v>0.589285714285714</c:v>
                </c:pt>
                <c:pt idx="10">
                  <c:v>0.589285714285714</c:v>
                </c:pt>
                <c:pt idx="11">
                  <c:v>1.547619047619048</c:v>
                </c:pt>
                <c:pt idx="12">
                  <c:v>1.547619047619048</c:v>
                </c:pt>
                <c:pt idx="13">
                  <c:v>1.839285714285714</c:v>
                </c:pt>
                <c:pt idx="14">
                  <c:v>0.88095238095238</c:v>
                </c:pt>
                <c:pt idx="15">
                  <c:v>0.88095238095238</c:v>
                </c:pt>
                <c:pt idx="16">
                  <c:v>1.839285714285714</c:v>
                </c:pt>
                <c:pt idx="17">
                  <c:v>0.589285714285714</c:v>
                </c:pt>
                <c:pt idx="18">
                  <c:v>1.839285714285714</c:v>
                </c:pt>
                <c:pt idx="19">
                  <c:v>0.88095238095238</c:v>
                </c:pt>
                <c:pt idx="20">
                  <c:v>1.839285714285714</c:v>
                </c:pt>
                <c:pt idx="21">
                  <c:v>0.589285714285714</c:v>
                </c:pt>
                <c:pt idx="22">
                  <c:v>0.88095238095238</c:v>
                </c:pt>
                <c:pt idx="23">
                  <c:v>1.547619047619048</c:v>
                </c:pt>
                <c:pt idx="24">
                  <c:v>0.589285714285714</c:v>
                </c:pt>
                <c:pt idx="25">
                  <c:v>1.839285714285714</c:v>
                </c:pt>
                <c:pt idx="26">
                  <c:v>0.88095238095238</c:v>
                </c:pt>
                <c:pt idx="27">
                  <c:v>1.839285714285714</c:v>
                </c:pt>
              </c:numCache>
            </c:numRef>
          </c:xVal>
          <c:yVal>
            <c:numRef>
              <c:f>'Linear regression'!$G$95:$G$122</c:f>
              <c:numCache>
                <c:formatCode>0.000</c:formatCode>
                <c:ptCount val="28"/>
                <c:pt idx="0">
                  <c:v>-0.396824218600973</c:v>
                </c:pt>
                <c:pt idx="1">
                  <c:v>-0.396824218600973</c:v>
                </c:pt>
                <c:pt idx="2">
                  <c:v>-0.565173887098355</c:v>
                </c:pt>
                <c:pt idx="3">
                  <c:v>-0.396824218600973</c:v>
                </c:pt>
                <c:pt idx="4">
                  <c:v>-0.593232165181252</c:v>
                </c:pt>
                <c:pt idx="5">
                  <c:v>-0.368765940518076</c:v>
                </c:pt>
                <c:pt idx="6">
                  <c:v>-1.238572561087885</c:v>
                </c:pt>
                <c:pt idx="7">
                  <c:v>2.324828755440044</c:v>
                </c:pt>
                <c:pt idx="8">
                  <c:v>-1.042164614507606</c:v>
                </c:pt>
                <c:pt idx="9">
                  <c:v>-0.396824218600973</c:v>
                </c:pt>
                <c:pt idx="10">
                  <c:v>-0.396824218600973</c:v>
                </c:pt>
                <c:pt idx="11">
                  <c:v>-0.368765940518076</c:v>
                </c:pt>
                <c:pt idx="12">
                  <c:v>1.651430081450514</c:v>
                </c:pt>
                <c:pt idx="13">
                  <c:v>-0.565173887098355</c:v>
                </c:pt>
                <c:pt idx="14">
                  <c:v>0.753565182797808</c:v>
                </c:pt>
                <c:pt idx="15">
                  <c:v>-0.593232165181252</c:v>
                </c:pt>
                <c:pt idx="16">
                  <c:v>0.108224786891175</c:v>
                </c:pt>
                <c:pt idx="17">
                  <c:v>-0.396824218600973</c:v>
                </c:pt>
                <c:pt idx="18">
                  <c:v>-0.565173887098355</c:v>
                </c:pt>
                <c:pt idx="19">
                  <c:v>2.773761204766397</c:v>
                </c:pt>
                <c:pt idx="20">
                  <c:v>0.781623460880704</c:v>
                </c:pt>
                <c:pt idx="21">
                  <c:v>0.949973129378087</c:v>
                </c:pt>
                <c:pt idx="22">
                  <c:v>0.0801665088082777</c:v>
                </c:pt>
                <c:pt idx="23">
                  <c:v>-0.368765940518076</c:v>
                </c:pt>
                <c:pt idx="24">
                  <c:v>-0.396824218600973</c:v>
                </c:pt>
                <c:pt idx="25">
                  <c:v>0.781623460880704</c:v>
                </c:pt>
                <c:pt idx="26">
                  <c:v>-0.593232165181252</c:v>
                </c:pt>
                <c:pt idx="27">
                  <c:v>-0.565173887098355</c:v>
                </c:pt>
              </c:numCache>
            </c:numRef>
          </c:yVal>
          <c:smooth val="0"/>
        </c:ser>
        <c:ser>
          <c:idx val="1"/>
          <c:order val="1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  <a:effectLst/>
            </c:spPr>
          </c:marker>
          <c:xVal>
            <c:numLit>
              <c:formatCode>General</c:formatCode>
              <c:ptCount val="1"/>
              <c:pt idx="0">
                <c:v>0.589285714285714</c:v>
              </c:pt>
            </c:numLit>
          </c:xVal>
          <c:yVal>
            <c:numLit>
              <c:formatCode>General</c:formatCode>
              <c:ptCount val="1"/>
              <c:pt idx="0">
                <c:v>-0.396824218600973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718928"/>
        <c:axId val="1088722688"/>
      </c:scatterChart>
      <c:valAx>
        <c:axId val="1088718928"/>
        <c:scaling>
          <c:orientation val="minMax"/>
          <c:max val="2.0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Pred(tests)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2688"/>
        <c:crosses val="autoZero"/>
        <c:crossBetween val="midCat"/>
      </c:valAx>
      <c:valAx>
        <c:axId val="1088722688"/>
        <c:scaling>
          <c:orientation val="minMax"/>
          <c:max val="3.0"/>
          <c:min val="-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8928"/>
        <c:crosses val="autoZero"/>
        <c:crossBetween val="midCat"/>
      </c:valAx>
      <c:spPr>
        <a:noFill/>
        <a:ln>
          <a:solidFill>
            <a:srgbClr val="C0C0C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Pred(tests) /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  <a:effectLst/>
            </c:spPr>
          </c:marker>
          <c:xVal>
            <c:numRef>
              <c:f>'Linear regression'!$E$95:$E$122</c:f>
              <c:numCache>
                <c:formatCode>0.000</c:formatCode>
                <c:ptCount val="28"/>
                <c:pt idx="0">
                  <c:v>0.589285714285714</c:v>
                </c:pt>
                <c:pt idx="1">
                  <c:v>0.589285714285714</c:v>
                </c:pt>
                <c:pt idx="2">
                  <c:v>1.839285714285714</c:v>
                </c:pt>
                <c:pt idx="3">
                  <c:v>0.589285714285714</c:v>
                </c:pt>
                <c:pt idx="4">
                  <c:v>0.88095238095238</c:v>
                </c:pt>
                <c:pt idx="5">
                  <c:v>1.547619047619048</c:v>
                </c:pt>
                <c:pt idx="6">
                  <c:v>1.839285714285714</c:v>
                </c:pt>
                <c:pt idx="7">
                  <c:v>1.547619047619048</c:v>
                </c:pt>
                <c:pt idx="8">
                  <c:v>1.547619047619048</c:v>
                </c:pt>
                <c:pt idx="9">
                  <c:v>0.589285714285714</c:v>
                </c:pt>
                <c:pt idx="10">
                  <c:v>0.589285714285714</c:v>
                </c:pt>
                <c:pt idx="11">
                  <c:v>1.547619047619048</c:v>
                </c:pt>
                <c:pt idx="12">
                  <c:v>1.547619047619048</c:v>
                </c:pt>
                <c:pt idx="13">
                  <c:v>1.839285714285714</c:v>
                </c:pt>
                <c:pt idx="14">
                  <c:v>0.88095238095238</c:v>
                </c:pt>
                <c:pt idx="15">
                  <c:v>0.88095238095238</c:v>
                </c:pt>
                <c:pt idx="16">
                  <c:v>1.839285714285714</c:v>
                </c:pt>
                <c:pt idx="17">
                  <c:v>0.589285714285714</c:v>
                </c:pt>
                <c:pt idx="18">
                  <c:v>1.839285714285714</c:v>
                </c:pt>
                <c:pt idx="19">
                  <c:v>0.88095238095238</c:v>
                </c:pt>
                <c:pt idx="20">
                  <c:v>1.839285714285714</c:v>
                </c:pt>
                <c:pt idx="21">
                  <c:v>0.589285714285714</c:v>
                </c:pt>
                <c:pt idx="22">
                  <c:v>0.88095238095238</c:v>
                </c:pt>
                <c:pt idx="23">
                  <c:v>1.547619047619048</c:v>
                </c:pt>
                <c:pt idx="24">
                  <c:v>0.589285714285714</c:v>
                </c:pt>
                <c:pt idx="25">
                  <c:v>1.839285714285714</c:v>
                </c:pt>
                <c:pt idx="26">
                  <c:v>0.88095238095238</c:v>
                </c:pt>
                <c:pt idx="27">
                  <c:v>1.839285714285714</c:v>
                </c:pt>
              </c:numCache>
            </c:numRef>
          </c:xVal>
          <c:yVal>
            <c:numRef>
              <c:f>'Linear regression'!$D$95:$D$122</c:f>
              <c:numCache>
                <c:formatCode>0.000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5.0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4.0</c:v>
                </c:pt>
                <c:pt idx="13">
                  <c:v>1.0</c:v>
                </c:pt>
                <c:pt idx="14">
                  <c:v>2.0</c:v>
                </c:pt>
                <c:pt idx="15">
                  <c:v>0.0</c:v>
                </c:pt>
                <c:pt idx="16">
                  <c:v>2.0</c:v>
                </c:pt>
                <c:pt idx="17">
                  <c:v>0.0</c:v>
                </c:pt>
                <c:pt idx="18">
                  <c:v>1.0</c:v>
                </c:pt>
                <c:pt idx="19">
                  <c:v>5.0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3.0</c:v>
                </c:pt>
                <c:pt idx="26">
                  <c:v>0.0</c:v>
                </c:pt>
                <c:pt idx="27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  <a:effectLst/>
            </c:spPr>
          </c:marker>
          <c:xVal>
            <c:numLit>
              <c:formatCode>General</c:formatCode>
              <c:ptCount val="1"/>
              <c:pt idx="0">
                <c:v>0.589285714285714</c:v>
              </c:pt>
            </c:numLit>
          </c:xVal>
          <c:yVal>
            <c:numLit>
              <c:formatCode>General</c:formatCode>
              <c:ptCount val="1"/>
              <c:pt idx="0">
                <c:v>0.0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6350" cap="rnd">
              <a:solidFill>
                <a:srgbClr val="C0C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'Linear regression_HID'!$B$1:$B$70</c:f>
              <c:numCache>
                <c:formatCode>General</c:formatCode>
                <c:ptCount val="70"/>
                <c:pt idx="0">
                  <c:v>0.539285714285714</c:v>
                </c:pt>
                <c:pt idx="1">
                  <c:v>0.563457556935818</c:v>
                </c:pt>
                <c:pt idx="2">
                  <c:v>0.587629399585921</c:v>
                </c:pt>
                <c:pt idx="3">
                  <c:v>0.611801242236024</c:v>
                </c:pt>
                <c:pt idx="4">
                  <c:v>0.635973084886128</c:v>
                </c:pt>
                <c:pt idx="5">
                  <c:v>0.660144927536231</c:v>
                </c:pt>
                <c:pt idx="6">
                  <c:v>0.684316770186335</c:v>
                </c:pt>
                <c:pt idx="7">
                  <c:v>0.708488612836438</c:v>
                </c:pt>
                <c:pt idx="8">
                  <c:v>0.732660455486542</c:v>
                </c:pt>
                <c:pt idx="9">
                  <c:v>0.756832298136645</c:v>
                </c:pt>
                <c:pt idx="10">
                  <c:v>0.781004140786749</c:v>
                </c:pt>
                <c:pt idx="11">
                  <c:v>0.805175983436853</c:v>
                </c:pt>
                <c:pt idx="12">
                  <c:v>0.829347826086956</c:v>
                </c:pt>
                <c:pt idx="13">
                  <c:v>0.853519668737059</c:v>
                </c:pt>
                <c:pt idx="14">
                  <c:v>0.877691511387163</c:v>
                </c:pt>
                <c:pt idx="15">
                  <c:v>0.901863354037266</c:v>
                </c:pt>
                <c:pt idx="16">
                  <c:v>0.92603519668737</c:v>
                </c:pt>
                <c:pt idx="17">
                  <c:v>0.950207039337473</c:v>
                </c:pt>
                <c:pt idx="18">
                  <c:v>0.974378881987577</c:v>
                </c:pt>
                <c:pt idx="19">
                  <c:v>0.998550724637681</c:v>
                </c:pt>
                <c:pt idx="20">
                  <c:v>1.022722567287784</c:v>
                </c:pt>
                <c:pt idx="21">
                  <c:v>1.046894409937888</c:v>
                </c:pt>
                <c:pt idx="22">
                  <c:v>1.071066252587991</c:v>
                </c:pt>
                <c:pt idx="23">
                  <c:v>1.095238095238094</c:v>
                </c:pt>
                <c:pt idx="24">
                  <c:v>1.119409937888198</c:v>
                </c:pt>
                <c:pt idx="25">
                  <c:v>1.143581780538302</c:v>
                </c:pt>
                <c:pt idx="26">
                  <c:v>1.167753623188405</c:v>
                </c:pt>
                <c:pt idx="27">
                  <c:v>1.191925465838509</c:v>
                </c:pt>
                <c:pt idx="28">
                  <c:v>1.216097308488612</c:v>
                </c:pt>
                <c:pt idx="29">
                  <c:v>1.240269151138716</c:v>
                </c:pt>
                <c:pt idx="30">
                  <c:v>1.264440993788819</c:v>
                </c:pt>
                <c:pt idx="31">
                  <c:v>1.288612836438923</c:v>
                </c:pt>
                <c:pt idx="32">
                  <c:v>1.312784679089026</c:v>
                </c:pt>
                <c:pt idx="33">
                  <c:v>1.336956521739129</c:v>
                </c:pt>
                <c:pt idx="34">
                  <c:v>1.361128364389233</c:v>
                </c:pt>
                <c:pt idx="35">
                  <c:v>1.385300207039336</c:v>
                </c:pt>
                <c:pt idx="36">
                  <c:v>1.40947204968944</c:v>
                </c:pt>
                <c:pt idx="37">
                  <c:v>1.433643892339544</c:v>
                </c:pt>
                <c:pt idx="38">
                  <c:v>1.457815734989647</c:v>
                </c:pt>
                <c:pt idx="39">
                  <c:v>1.48198757763975</c:v>
                </c:pt>
                <c:pt idx="40">
                  <c:v>1.506159420289854</c:v>
                </c:pt>
                <c:pt idx="41">
                  <c:v>1.530331262939958</c:v>
                </c:pt>
                <c:pt idx="42">
                  <c:v>1.554503105590061</c:v>
                </c:pt>
                <c:pt idx="43">
                  <c:v>1.578674948240165</c:v>
                </c:pt>
                <c:pt idx="44">
                  <c:v>1.602846790890268</c:v>
                </c:pt>
                <c:pt idx="45">
                  <c:v>1.627018633540372</c:v>
                </c:pt>
                <c:pt idx="46">
                  <c:v>1.651190476190475</c:v>
                </c:pt>
                <c:pt idx="47">
                  <c:v>1.675362318840579</c:v>
                </c:pt>
                <c:pt idx="48">
                  <c:v>1.699534161490682</c:v>
                </c:pt>
                <c:pt idx="49">
                  <c:v>1.723706004140785</c:v>
                </c:pt>
                <c:pt idx="50">
                  <c:v>1.74787784679089</c:v>
                </c:pt>
                <c:pt idx="51">
                  <c:v>1.772049689440993</c:v>
                </c:pt>
                <c:pt idx="52">
                  <c:v>1.796221532091096</c:v>
                </c:pt>
                <c:pt idx="53">
                  <c:v>1.8203933747412</c:v>
                </c:pt>
                <c:pt idx="54">
                  <c:v>1.844565217391303</c:v>
                </c:pt>
                <c:pt idx="55">
                  <c:v>1.868737060041406</c:v>
                </c:pt>
                <c:pt idx="56">
                  <c:v>1.89290890269151</c:v>
                </c:pt>
                <c:pt idx="57">
                  <c:v>1.917080745341614</c:v>
                </c:pt>
                <c:pt idx="58">
                  <c:v>1.941252587991717</c:v>
                </c:pt>
                <c:pt idx="59">
                  <c:v>1.96542443064182</c:v>
                </c:pt>
                <c:pt idx="60">
                  <c:v>1.989596273291924</c:v>
                </c:pt>
                <c:pt idx="61">
                  <c:v>2.013768115942028</c:v>
                </c:pt>
                <c:pt idx="62">
                  <c:v>2.037939958592131</c:v>
                </c:pt>
                <c:pt idx="63">
                  <c:v>2.062111801242234</c:v>
                </c:pt>
                <c:pt idx="64">
                  <c:v>2.086283643892338</c:v>
                </c:pt>
                <c:pt idx="65">
                  <c:v>2.110455486542441</c:v>
                </c:pt>
                <c:pt idx="66">
                  <c:v>2.134627329192545</c:v>
                </c:pt>
                <c:pt idx="67">
                  <c:v>2.158799171842649</c:v>
                </c:pt>
                <c:pt idx="68">
                  <c:v>2.182971014492752</c:v>
                </c:pt>
                <c:pt idx="69">
                  <c:v>2.207142857142855</c:v>
                </c:pt>
              </c:numCache>
            </c:numRef>
          </c:xVal>
          <c:yVal>
            <c:numRef>
              <c:f>'Linear regression_HID'!$C$1:$C$70</c:f>
              <c:numCache>
                <c:formatCode>General</c:formatCode>
                <c:ptCount val="70"/>
                <c:pt idx="0">
                  <c:v>-2.58566727219896</c:v>
                </c:pt>
                <c:pt idx="1">
                  <c:v>-2.560625300186389</c:v>
                </c:pt>
                <c:pt idx="2">
                  <c:v>-2.535614826390883</c:v>
                </c:pt>
                <c:pt idx="3">
                  <c:v>-2.510635876192026</c:v>
                </c:pt>
                <c:pt idx="4">
                  <c:v>-2.485688474041157</c:v>
                </c:pt>
                <c:pt idx="5">
                  <c:v>-2.460772643457692</c:v>
                </c:pt>
                <c:pt idx="6">
                  <c:v>-2.435888407025594</c:v>
                </c:pt>
                <c:pt idx="7">
                  <c:v>-2.411035786389969</c:v>
                </c:pt>
                <c:pt idx="8">
                  <c:v>-2.386214802253794</c:v>
                </c:pt>
                <c:pt idx="9">
                  <c:v>-2.361425474374803</c:v>
                </c:pt>
                <c:pt idx="10">
                  <c:v>-2.336667821562481</c:v>
                </c:pt>
                <c:pt idx="11">
                  <c:v>-2.311941861675226</c:v>
                </c:pt>
                <c:pt idx="12">
                  <c:v>-2.287247611617634</c:v>
                </c:pt>
                <c:pt idx="13">
                  <c:v>-2.262585087337934</c:v>
                </c:pt>
                <c:pt idx="14">
                  <c:v>-2.237954303825561</c:v>
                </c:pt>
                <c:pt idx="15">
                  <c:v>-2.213355275108873</c:v>
                </c:pt>
                <c:pt idx="16">
                  <c:v>-2.188788014253015</c:v>
                </c:pt>
                <c:pt idx="17">
                  <c:v>-2.164252533357928</c:v>
                </c:pt>
                <c:pt idx="18">
                  <c:v>-2.139748843556498</c:v>
                </c:pt>
                <c:pt idx="19">
                  <c:v>-2.115276955012853</c:v>
                </c:pt>
                <c:pt idx="20">
                  <c:v>-2.090836876920816</c:v>
                </c:pt>
                <c:pt idx="21">
                  <c:v>-2.066428617502493</c:v>
                </c:pt>
                <c:pt idx="22">
                  <c:v>-2.042052184007017</c:v>
                </c:pt>
                <c:pt idx="23">
                  <c:v>-2.017707582709431</c:v>
                </c:pt>
                <c:pt idx="24">
                  <c:v>-1.993394818909736</c:v>
                </c:pt>
                <c:pt idx="25">
                  <c:v>-1.969113896932071</c:v>
                </c:pt>
                <c:pt idx="26">
                  <c:v>-1.944864820124053</c:v>
                </c:pt>
                <c:pt idx="27">
                  <c:v>-1.920647590856262</c:v>
                </c:pt>
                <c:pt idx="28">
                  <c:v>-1.89646221052188</c:v>
                </c:pt>
                <c:pt idx="29">
                  <c:v>-1.872308679536469</c:v>
                </c:pt>
                <c:pt idx="30">
                  <c:v>-1.848186997337921</c:v>
                </c:pt>
                <c:pt idx="31">
                  <c:v>-1.824097162386533</c:v>
                </c:pt>
                <c:pt idx="32">
                  <c:v>-1.800039172165246</c:v>
                </c:pt>
                <c:pt idx="33">
                  <c:v>-1.776013023180033</c:v>
                </c:pt>
                <c:pt idx="34">
                  <c:v>-1.752018710960434</c:v>
                </c:pt>
                <c:pt idx="35">
                  <c:v>-1.728056230060243</c:v>
                </c:pt>
                <c:pt idx="36">
                  <c:v>-1.70412557405834</c:v>
                </c:pt>
                <c:pt idx="37">
                  <c:v>-1.680226735559677</c:v>
                </c:pt>
                <c:pt idx="38">
                  <c:v>-1.656359706196411</c:v>
                </c:pt>
                <c:pt idx="39">
                  <c:v>-1.632524476629185</c:v>
                </c:pt>
                <c:pt idx="40">
                  <c:v>-1.608721036548555</c:v>
                </c:pt>
                <c:pt idx="41">
                  <c:v>-1.584949374676571</c:v>
                </c:pt>
                <c:pt idx="42">
                  <c:v>-1.561209478768494</c:v>
                </c:pt>
                <c:pt idx="43">
                  <c:v>-1.537501335614667</c:v>
                </c:pt>
                <c:pt idx="44">
                  <c:v>-1.513824931042535</c:v>
                </c:pt>
                <c:pt idx="45">
                  <c:v>-1.490180249918797</c:v>
                </c:pt>
                <c:pt idx="46">
                  <c:v>-1.466567276151716</c:v>
                </c:pt>
                <c:pt idx="47">
                  <c:v>-1.442985992693557</c:v>
                </c:pt>
                <c:pt idx="48">
                  <c:v>-1.419436381543188</c:v>
                </c:pt>
                <c:pt idx="49">
                  <c:v>-1.3959184237488</c:v>
                </c:pt>
                <c:pt idx="50">
                  <c:v>-1.372432099410783</c:v>
                </c:pt>
                <c:pt idx="51">
                  <c:v>-1.348977387684737</c:v>
                </c:pt>
                <c:pt idx="52">
                  <c:v>-1.325554266784617</c:v>
                </c:pt>
                <c:pt idx="53">
                  <c:v>-1.302162713986023</c:v>
                </c:pt>
                <c:pt idx="54">
                  <c:v>-1.278802705629619</c:v>
                </c:pt>
                <c:pt idx="55">
                  <c:v>-1.255474217124695</c:v>
                </c:pt>
                <c:pt idx="56">
                  <c:v>-1.232177222952852</c:v>
                </c:pt>
                <c:pt idx="57">
                  <c:v>-1.208911696671828</c:v>
                </c:pt>
                <c:pt idx="58">
                  <c:v>-1.185677610919455</c:v>
                </c:pt>
                <c:pt idx="59">
                  <c:v>-1.16247493741774</c:v>
                </c:pt>
                <c:pt idx="60">
                  <c:v>-1.139303646977078</c:v>
                </c:pt>
                <c:pt idx="61">
                  <c:v>-1.116163709500591</c:v>
                </c:pt>
                <c:pt idx="62">
                  <c:v>-1.093055093988596</c:v>
                </c:pt>
                <c:pt idx="63">
                  <c:v>-1.06997776854319</c:v>
                </c:pt>
                <c:pt idx="64">
                  <c:v>-1.046931700372963</c:v>
                </c:pt>
                <c:pt idx="65">
                  <c:v>-1.023916855797832</c:v>
                </c:pt>
                <c:pt idx="66">
                  <c:v>-1.000933200253984</c:v>
                </c:pt>
                <c:pt idx="67">
                  <c:v>-0.977980698298956</c:v>
                </c:pt>
                <c:pt idx="68">
                  <c:v>-0.955059313616807</c:v>
                </c:pt>
                <c:pt idx="69">
                  <c:v>-0.932169009023427</c:v>
                </c:pt>
              </c:numCache>
            </c:numRef>
          </c:yVal>
          <c:smooth val="0"/>
        </c:ser>
        <c:ser>
          <c:idx val="3"/>
          <c:order val="3"/>
          <c:tx>
            <c:v/>
          </c:tx>
          <c:spPr>
            <a:ln w="6350" cap="rnd">
              <a:solidFill>
                <a:srgbClr val="C0C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'Linear regression_HID1'!$B$1:$B$70</c:f>
              <c:numCache>
                <c:formatCode>General</c:formatCode>
                <c:ptCount val="70"/>
                <c:pt idx="0">
                  <c:v>0.471428571428571</c:v>
                </c:pt>
                <c:pt idx="1">
                  <c:v>0.496583850931677</c:v>
                </c:pt>
                <c:pt idx="2">
                  <c:v>0.521739130434782</c:v>
                </c:pt>
                <c:pt idx="3">
                  <c:v>0.546894409937888</c:v>
                </c:pt>
                <c:pt idx="4">
                  <c:v>0.572049689440993</c:v>
                </c:pt>
                <c:pt idx="5">
                  <c:v>0.597204968944099</c:v>
                </c:pt>
                <c:pt idx="6">
                  <c:v>0.622360248447205</c:v>
                </c:pt>
                <c:pt idx="7">
                  <c:v>0.64751552795031</c:v>
                </c:pt>
                <c:pt idx="8">
                  <c:v>0.672670807453416</c:v>
                </c:pt>
                <c:pt idx="9">
                  <c:v>0.697826086956521</c:v>
                </c:pt>
                <c:pt idx="10">
                  <c:v>0.722981366459627</c:v>
                </c:pt>
                <c:pt idx="11">
                  <c:v>0.748136645962732</c:v>
                </c:pt>
                <c:pt idx="12">
                  <c:v>0.773291925465838</c:v>
                </c:pt>
                <c:pt idx="13">
                  <c:v>0.798447204968944</c:v>
                </c:pt>
                <c:pt idx="14">
                  <c:v>0.823602484472049</c:v>
                </c:pt>
                <c:pt idx="15">
                  <c:v>0.848757763975155</c:v>
                </c:pt>
                <c:pt idx="16">
                  <c:v>0.873913043478261</c:v>
                </c:pt>
                <c:pt idx="17">
                  <c:v>0.899068322981366</c:v>
                </c:pt>
                <c:pt idx="18">
                  <c:v>0.924223602484472</c:v>
                </c:pt>
                <c:pt idx="19">
                  <c:v>0.949378881987577</c:v>
                </c:pt>
                <c:pt idx="20">
                  <c:v>0.974534161490683</c:v>
                </c:pt>
                <c:pt idx="21">
                  <c:v>0.999689440993789</c:v>
                </c:pt>
                <c:pt idx="22">
                  <c:v>1.024844720496894</c:v>
                </c:pt>
                <c:pt idx="23">
                  <c:v>1.05</c:v>
                </c:pt>
                <c:pt idx="24">
                  <c:v>1.075155279503105</c:v>
                </c:pt>
                <c:pt idx="25">
                  <c:v>1.100310559006211</c:v>
                </c:pt>
                <c:pt idx="26">
                  <c:v>1.125465838509317</c:v>
                </c:pt>
                <c:pt idx="27">
                  <c:v>1.150621118012422</c:v>
                </c:pt>
                <c:pt idx="28">
                  <c:v>1.175776397515528</c:v>
                </c:pt>
                <c:pt idx="29">
                  <c:v>1.200931677018633</c:v>
                </c:pt>
                <c:pt idx="30">
                  <c:v>1.22608695652174</c:v>
                </c:pt>
                <c:pt idx="31">
                  <c:v>1.251242236024845</c:v>
                </c:pt>
                <c:pt idx="32">
                  <c:v>1.27639751552795</c:v>
                </c:pt>
                <c:pt idx="33">
                  <c:v>1.301552795031056</c:v>
                </c:pt>
                <c:pt idx="34">
                  <c:v>1.326708074534161</c:v>
                </c:pt>
                <c:pt idx="35">
                  <c:v>1.351863354037267</c:v>
                </c:pt>
                <c:pt idx="36">
                  <c:v>1.377018633540373</c:v>
                </c:pt>
                <c:pt idx="37">
                  <c:v>1.402173913043478</c:v>
                </c:pt>
                <c:pt idx="38">
                  <c:v>1.427329192546584</c:v>
                </c:pt>
                <c:pt idx="39">
                  <c:v>1.452484472049689</c:v>
                </c:pt>
                <c:pt idx="40">
                  <c:v>1.477639751552795</c:v>
                </c:pt>
                <c:pt idx="41">
                  <c:v>1.502795031055901</c:v>
                </c:pt>
                <c:pt idx="42">
                  <c:v>1.527950310559006</c:v>
                </c:pt>
                <c:pt idx="43">
                  <c:v>1.553105590062112</c:v>
                </c:pt>
                <c:pt idx="44">
                  <c:v>1.578260869565217</c:v>
                </c:pt>
                <c:pt idx="45">
                  <c:v>1.603416149068323</c:v>
                </c:pt>
                <c:pt idx="46">
                  <c:v>1.628571428571428</c:v>
                </c:pt>
                <c:pt idx="47">
                  <c:v>1.653726708074534</c:v>
                </c:pt>
                <c:pt idx="48">
                  <c:v>1.67888198757764</c:v>
                </c:pt>
                <c:pt idx="49">
                  <c:v>1.704037267080745</c:v>
                </c:pt>
                <c:pt idx="50">
                  <c:v>1.729192546583851</c:v>
                </c:pt>
                <c:pt idx="51">
                  <c:v>1.754347826086957</c:v>
                </c:pt>
                <c:pt idx="52">
                  <c:v>1.779503105590062</c:v>
                </c:pt>
                <c:pt idx="53">
                  <c:v>1.804658385093168</c:v>
                </c:pt>
                <c:pt idx="54">
                  <c:v>1.829813664596273</c:v>
                </c:pt>
                <c:pt idx="55">
                  <c:v>1.85496894409938</c:v>
                </c:pt>
                <c:pt idx="56">
                  <c:v>1.880124223602485</c:v>
                </c:pt>
                <c:pt idx="57">
                  <c:v>1.90527950310559</c:v>
                </c:pt>
                <c:pt idx="58">
                  <c:v>1.930434782608696</c:v>
                </c:pt>
                <c:pt idx="59">
                  <c:v>1.955590062111801</c:v>
                </c:pt>
                <c:pt idx="60">
                  <c:v>1.980745341614907</c:v>
                </c:pt>
                <c:pt idx="61">
                  <c:v>2.005900621118013</c:v>
                </c:pt>
                <c:pt idx="62">
                  <c:v>2.031055900621118</c:v>
                </c:pt>
                <c:pt idx="63">
                  <c:v>2.056211180124224</c:v>
                </c:pt>
                <c:pt idx="64">
                  <c:v>2.08136645962733</c:v>
                </c:pt>
                <c:pt idx="65">
                  <c:v>2.106521739130435</c:v>
                </c:pt>
                <c:pt idx="66">
                  <c:v>2.131677018633541</c:v>
                </c:pt>
                <c:pt idx="67">
                  <c:v>2.156832298136646</c:v>
                </c:pt>
                <c:pt idx="68">
                  <c:v>2.181987577639752</c:v>
                </c:pt>
                <c:pt idx="69">
                  <c:v>2.207142857142857</c:v>
                </c:pt>
              </c:numCache>
            </c:numRef>
          </c:xVal>
          <c:yVal>
            <c:numRef>
              <c:f>'Linear regression_HID1'!$C$1:$C$70</c:f>
              <c:numCache>
                <c:formatCode>General</c:formatCode>
                <c:ptCount val="70"/>
                <c:pt idx="0">
                  <c:v>3.598992354420904</c:v>
                </c:pt>
                <c:pt idx="1">
                  <c:v>3.62315089564889</c:v>
                </c:pt>
                <c:pt idx="2">
                  <c:v>3.647343469001695</c:v>
                </c:pt>
                <c:pt idx="3">
                  <c:v>3.671570105935</c:v>
                </c:pt>
                <c:pt idx="4">
                  <c:v>3.695830836828231</c:v>
                </c:pt>
                <c:pt idx="5">
                  <c:v>3.720125690979636</c:v>
                </c:pt>
                <c:pt idx="6">
                  <c:v>3.744454696601546</c:v>
                </c:pt>
                <c:pt idx="7">
                  <c:v>3.768817880815779</c:v>
                </c:pt>
                <c:pt idx="8">
                  <c:v>3.793215269649239</c:v>
                </c:pt>
                <c:pt idx="9">
                  <c:v>3.817646888029666</c:v>
                </c:pt>
                <c:pt idx="10">
                  <c:v>3.842112759781572</c:v>
                </c:pt>
                <c:pt idx="11">
                  <c:v>3.866612907622338</c:v>
                </c:pt>
                <c:pt idx="12">
                  <c:v>3.891147353158501</c:v>
                </c:pt>
                <c:pt idx="13">
                  <c:v>3.915716116882203</c:v>
                </c:pt>
                <c:pt idx="14">
                  <c:v>3.940319218167832</c:v>
                </c:pt>
                <c:pt idx="15">
                  <c:v>3.964956675268834</c:v>
                </c:pt>
                <c:pt idx="16">
                  <c:v>3.9896285053147</c:v>
                </c:pt>
                <c:pt idx="17">
                  <c:v>4.014334724308155</c:v>
                </c:pt>
                <c:pt idx="18">
                  <c:v>4.039075347122508</c:v>
                </c:pt>
                <c:pt idx="19">
                  <c:v>4.0638503874992</c:v>
                </c:pt>
                <c:pt idx="20">
                  <c:v>4.088659858045529</c:v>
                </c:pt>
                <c:pt idx="21">
                  <c:v>4.113503770232564</c:v>
                </c:pt>
                <c:pt idx="22">
                  <c:v>4.13838213439325</c:v>
                </c:pt>
                <c:pt idx="23">
                  <c:v>4.163294959720687</c:v>
                </c:pt>
                <c:pt idx="24">
                  <c:v>4.188242254266616</c:v>
                </c:pt>
                <c:pt idx="25">
                  <c:v>4.213224024940074</c:v>
                </c:pt>
                <c:pt idx="26">
                  <c:v>4.23824027750625</c:v>
                </c:pt>
                <c:pt idx="27">
                  <c:v>4.263291016585532</c:v>
                </c:pt>
                <c:pt idx="28">
                  <c:v>4.288376245652731</c:v>
                </c:pt>
                <c:pt idx="29">
                  <c:v>4.313495967036513</c:v>
                </c:pt>
                <c:pt idx="30">
                  <c:v>4.338650181919003</c:v>
                </c:pt>
                <c:pt idx="31">
                  <c:v>4.363838890335598</c:v>
                </c:pt>
                <c:pt idx="32">
                  <c:v>4.389062091174952</c:v>
                </c:pt>
                <c:pt idx="33">
                  <c:v>4.414319782179165</c:v>
                </c:pt>
                <c:pt idx="34">
                  <c:v>4.43961195994416</c:v>
                </c:pt>
                <c:pt idx="35">
                  <c:v>4.464938619920243</c:v>
                </c:pt>
                <c:pt idx="36">
                  <c:v>4.490299756412866</c:v>
                </c:pt>
                <c:pt idx="37">
                  <c:v>4.515695362583568</c:v>
                </c:pt>
                <c:pt idx="38">
                  <c:v>4.54112543045111</c:v>
                </c:pt>
                <c:pt idx="39">
                  <c:v>4.566589950892804</c:v>
                </c:pt>
                <c:pt idx="40">
                  <c:v>4.592088913646018</c:v>
                </c:pt>
                <c:pt idx="41">
                  <c:v>4.617622307309883</c:v>
                </c:pt>
                <c:pt idx="42">
                  <c:v>4.643190119347182</c:v>
                </c:pt>
                <c:pt idx="43">
                  <c:v>4.668792336086417</c:v>
                </c:pt>
                <c:pt idx="44">
                  <c:v>4.69442894272408</c:v>
                </c:pt>
                <c:pt idx="45">
                  <c:v>4.720099923327091</c:v>
                </c:pt>
                <c:pt idx="46">
                  <c:v>4.745805260835423</c:v>
                </c:pt>
                <c:pt idx="47">
                  <c:v>4.771544937064934</c:v>
                </c:pt>
                <c:pt idx="48">
                  <c:v>4.797318932710338</c:v>
                </c:pt>
                <c:pt idx="49">
                  <c:v>4.823127227348391</c:v>
                </c:pt>
                <c:pt idx="50">
                  <c:v>4.848969799441247</c:v>
                </c:pt>
                <c:pt idx="51">
                  <c:v>4.874846626339991</c:v>
                </c:pt>
                <c:pt idx="52">
                  <c:v>4.90075768428834</c:v>
                </c:pt>
                <c:pt idx="53">
                  <c:v>4.926702948426538</c:v>
                </c:pt>
                <c:pt idx="54">
                  <c:v>4.952682392795412</c:v>
                </c:pt>
                <c:pt idx="55">
                  <c:v>4.9786959903406</c:v>
                </c:pt>
                <c:pt idx="56">
                  <c:v>5.004743712916961</c:v>
                </c:pt>
                <c:pt idx="57">
                  <c:v>5.030825531293141</c:v>
                </c:pt>
                <c:pt idx="58">
                  <c:v>5.056941415156313</c:v>
                </c:pt>
                <c:pt idx="59">
                  <c:v>5.083091333117085</c:v>
                </c:pt>
                <c:pt idx="60">
                  <c:v>5.109275252714566</c:v>
                </c:pt>
                <c:pt idx="61">
                  <c:v>5.1354931404216</c:v>
                </c:pt>
                <c:pt idx="62">
                  <c:v>5.161744961650154</c:v>
                </c:pt>
                <c:pt idx="63">
                  <c:v>5.188030680756868</c:v>
                </c:pt>
                <c:pt idx="64">
                  <c:v>5.214350261048764</c:v>
                </c:pt>
                <c:pt idx="65">
                  <c:v>5.2407036647891</c:v>
                </c:pt>
                <c:pt idx="66">
                  <c:v>5.267090853203384</c:v>
                </c:pt>
                <c:pt idx="67">
                  <c:v>5.293511786485532</c:v>
                </c:pt>
                <c:pt idx="68">
                  <c:v>5.319966423804182</c:v>
                </c:pt>
                <c:pt idx="69">
                  <c:v>5.34645472330914</c:v>
                </c:pt>
              </c:numCache>
            </c:numRef>
          </c:yVal>
          <c:smooth val="0"/>
        </c:ser>
        <c:ser>
          <c:idx val="4"/>
          <c:order val="4"/>
          <c:spPr>
            <a:ln w="3175" cap="rnd">
              <a:solidFill>
                <a:srgbClr val="00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-3.0</c:v>
              </c:pt>
              <c:pt idx="1">
                <c:v>6.0</c:v>
              </c:pt>
            </c:numLit>
          </c:xVal>
          <c:yVal>
            <c:numLit>
              <c:formatCode>General</c:formatCode>
              <c:ptCount val="2"/>
              <c:pt idx="0">
                <c:v>-3.0</c:v>
              </c:pt>
              <c:pt idx="1">
                <c:v>6.0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764400"/>
        <c:axId val="1088768432"/>
      </c:scatterChart>
      <c:valAx>
        <c:axId val="1088764400"/>
        <c:scaling>
          <c:orientation val="minMax"/>
          <c:max val="6.0"/>
          <c:min val="-3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Pred(tests)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68432"/>
        <c:crosses val="autoZero"/>
        <c:crossBetween val="midCat"/>
      </c:valAx>
      <c:valAx>
        <c:axId val="1088768432"/>
        <c:scaling>
          <c:orientation val="minMax"/>
          <c:max val="6.0"/>
          <c:min val="-3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64400"/>
        <c:crosses val="autoZero"/>
        <c:crossBetween val="midCat"/>
      </c:valAx>
      <c:spPr>
        <a:noFill/>
        <a:ln>
          <a:solidFill>
            <a:srgbClr val="C0C0C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Standardized residuals /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  <a:effectLst/>
          </c:spPr>
          <c:invertIfNegative val="0"/>
          <c:cat>
            <c:strRef>
              <c:f>'Linear regression'!$B$95:$B$122</c:f>
              <c:strCache>
                <c:ptCount val="28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</c:strCache>
            </c:strRef>
          </c:cat>
          <c:val>
            <c:numRef>
              <c:f>'Linear regression'!$G$95:$G$122</c:f>
              <c:numCache>
                <c:formatCode>0.000</c:formatCode>
                <c:ptCount val="28"/>
                <c:pt idx="0">
                  <c:v>-0.396824218600973</c:v>
                </c:pt>
                <c:pt idx="1">
                  <c:v>-0.396824218600973</c:v>
                </c:pt>
                <c:pt idx="2">
                  <c:v>-0.565173887098355</c:v>
                </c:pt>
                <c:pt idx="3">
                  <c:v>-0.396824218600973</c:v>
                </c:pt>
                <c:pt idx="4">
                  <c:v>-0.593232165181252</c:v>
                </c:pt>
                <c:pt idx="5">
                  <c:v>-0.368765940518076</c:v>
                </c:pt>
                <c:pt idx="6">
                  <c:v>-1.238572561087885</c:v>
                </c:pt>
                <c:pt idx="7">
                  <c:v>2.324828755440044</c:v>
                </c:pt>
                <c:pt idx="8">
                  <c:v>-1.042164614507606</c:v>
                </c:pt>
                <c:pt idx="9">
                  <c:v>-0.396824218600973</c:v>
                </c:pt>
                <c:pt idx="10">
                  <c:v>-0.396824218600973</c:v>
                </c:pt>
                <c:pt idx="11">
                  <c:v>-0.368765940518076</c:v>
                </c:pt>
                <c:pt idx="12">
                  <c:v>1.651430081450514</c:v>
                </c:pt>
                <c:pt idx="13">
                  <c:v>-0.565173887098355</c:v>
                </c:pt>
                <c:pt idx="14">
                  <c:v>0.753565182797808</c:v>
                </c:pt>
                <c:pt idx="15">
                  <c:v>-0.593232165181252</c:v>
                </c:pt>
                <c:pt idx="16">
                  <c:v>0.108224786891175</c:v>
                </c:pt>
                <c:pt idx="17">
                  <c:v>-0.396824218600973</c:v>
                </c:pt>
                <c:pt idx="18">
                  <c:v>-0.565173887098355</c:v>
                </c:pt>
                <c:pt idx="19">
                  <c:v>2.773761204766397</c:v>
                </c:pt>
                <c:pt idx="20">
                  <c:v>0.781623460880704</c:v>
                </c:pt>
                <c:pt idx="21">
                  <c:v>0.949973129378087</c:v>
                </c:pt>
                <c:pt idx="22">
                  <c:v>0.0801665088082777</c:v>
                </c:pt>
                <c:pt idx="23">
                  <c:v>-0.368765940518076</c:v>
                </c:pt>
                <c:pt idx="24">
                  <c:v>-0.396824218600973</c:v>
                </c:pt>
                <c:pt idx="25">
                  <c:v>0.781623460880704</c:v>
                </c:pt>
                <c:pt idx="26">
                  <c:v>-0.593232165181252</c:v>
                </c:pt>
                <c:pt idx="27">
                  <c:v>-0.565173887098355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088790464"/>
        <c:axId val="1088794496"/>
      </c:barChart>
      <c:catAx>
        <c:axId val="108879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94496"/>
        <c:crosses val="autoZero"/>
        <c:auto val="1"/>
        <c:lblAlgn val="ctr"/>
        <c:lblOffset val="100"/>
        <c:noMultiLvlLbl val="0"/>
      </c:catAx>
      <c:valAx>
        <c:axId val="1088794496"/>
        <c:scaling>
          <c:orientation val="minMax"/>
          <c:max val="3.0"/>
          <c:min val="-3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90464"/>
        <c:crosses val="autoZero"/>
        <c:crossBetween val="between"/>
      </c:valAx>
      <c:spPr>
        <a:noFill/>
        <a:ln>
          <a:solidFill>
            <a:srgbClr val="C0C0C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val="0"/>
</file>

<file path=xl/ctrlProps/ctrlProp2.xml><?xml version="1.0" encoding="utf-8"?>
<formControlPr xmlns="http://schemas.microsoft.com/office/spreadsheetml/2009/9/main" objectType="Drop" dropStyle="combo" dx="16" val="0"/>
</file>

<file path=xl/ctrlProps/ctrlProp3.xml><?xml version="1.0" encoding="utf-8"?>
<formControlPr xmlns="http://schemas.microsoft.com/office/spreadsheetml/2009/9/main" objectType="Drop" dropStyle="combo" dx="16" sel="0" val="0"/>
</file>

<file path=xl/ctrlProps/ctrlProp4.xml><?xml version="1.0" encoding="utf-8"?>
<formControlPr xmlns="http://schemas.microsoft.com/office/spreadsheetml/2009/9/main" objectType="Drop" dropStyle="combo" dx="16" sel="0" val="0"/>
</file>

<file path=xl/ctrlProps/ctrlProp5.xml><?xml version="1.0" encoding="utf-8"?>
<formControlPr xmlns="http://schemas.microsoft.com/office/spreadsheetml/2009/9/main" objectType="Drop" dropStyle="combo" dx="16" sel="0" val="0"/>
</file>

<file path=xl/ctrlProps/ctrlProp6.xml><?xml version="1.0" encoding="utf-8"?>
<formControlPr xmlns="http://schemas.microsoft.com/office/spreadsheetml/2009/9/main" objectType="Drop" dropStyle="combo" dx="16" sel="0" val="0"/>
</file>

<file path=xl/ctrlProps/ctrlProp7.xml><?xml version="1.0" encoding="utf-8"?>
<formControlPr xmlns="http://schemas.microsoft.com/office/spreadsheetml/2009/9/main" objectType="Drop" dropLines="68" dropStyle="combo" dx="16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chart" Target="../charts/chart1.xml"/><Relationship Id="rId5" Type="http://schemas.openxmlformats.org/officeDocument/2006/relationships/chart" Target="../charts/chart2.xml"/><Relationship Id="rId6" Type="http://schemas.openxmlformats.org/officeDocument/2006/relationships/chart" Target="../charts/chart3.xml"/><Relationship Id="rId7" Type="http://schemas.openxmlformats.org/officeDocument/2006/relationships/chart" Target="../charts/chart4.xml"/><Relationship Id="rId8" Type="http://schemas.openxmlformats.org/officeDocument/2006/relationships/chart" Target="../charts/chart5.xml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10</xdr:row>
      <xdr:rowOff>0</xdr:rowOff>
    </xdr:from>
    <xdr:to>
      <xdr:col>2</xdr:col>
      <xdr:colOff>38100</xdr:colOff>
      <xdr:row>10</xdr:row>
      <xdr:rowOff>25400</xdr:rowOff>
    </xdr:to>
    <xdr:sp macro="" textlink="">
      <xdr:nvSpPr>
        <xdr:cNvPr id="2" name="TX73167" hidden="1"/>
        <xdr:cNvSpPr txBox="1"/>
      </xdr:nvSpPr>
      <xdr:spPr>
        <a:xfrm>
          <a:off x="1282700" y="203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RunProcLOG
Form2.txt
RefEdit_W,RefEdit,,True,000000000004_General,True,Observation weights:,False,
RefEdit_Y,RefEdit,'Sheet1'!$J$2:$J$30,True,000000000001_General,True,Response variable(s):,False,
CheckBox_W,CheckBox,False,True,000000000003_General,True,Observation weights,False,
CheckBox_ObsLabels,CheckBox,False,True,000000000006_General,True,Observation labels,False,
RefEdit_ObsLabels,RefEdit,,True,000000000007_General,True,Observation labels:,False,
CheckBoxVarLabels,CheckBox,True,True,000000000005_General,True,Variable labels,False,
CheckBox_Validation,CheckBox,False,True,200000000000_Validation,True,Validation,False,
CheckBox_Desc,CheckBox,True,True,500000000000_Outputs,True,Descriptive statistics,False,
CheckBox_Predict,CheckBox,False,True,300000000000_Prediction,True,Prediction,False,
TextBox_conf,TextBox,95,True,100000000102_Options,True,Confidence interval (%):,False,
OptionButton_MVRemove,OptionButton,True,True,400000000000_Missing data,True,Remove the observations,False,
OptionButton_MVEstimate,OptionButton,False,True,400000000100_Missing data,True,Estimate missing data,False,
OptionButton_MeanMode,OptionButton,True,True,400000000200_Missing data,True,Mean or mode,False,
OptionButton_NN,OptionButton,False,True,400000010200_Missing data,True,Nearest neighbor,False,
CheckBox_Intercept,CheckBox,False,False,100000000007_Options,False,Fixed Intercept,False,
ComboBox_Constraints,ComboBox,0,True,100000000104_Options,True,Select the type of constraint to apply to the qualitative variables of the OLS model,False,
TextBox_MaxVar,TextBox,2,False,100000000906_Options,False,Max variables:,False,
TextBox_MinVar,TextBox,2,False,100000000706_Options,False,Min variables:,False,
TextBox_Threshold,TextBox,0.2,True,100000000506_Options,True,Probability for removal:,False,
ComboBox_Criterion,ComboBox,0,True,100000000306_Options,True,Criterion:,False,
ComboBox_Selection,ComboBox,0,True,100000000106_Options,True,Choose a model selection method,False,
CheckBox_Selection,CheckBox,False,True,100000000006_Options,True,Model selection,False,
RefEdit_QPred,RefEdit,,True,300000000004_Prediction,True,Qualitative:,False,
RefEdit_XPred,RefEdit,,True,300000000002_Prediction,True,Quantitative:,False,
CheckBox_XPred,CheckBox,False,True,300000000001_Prediction,True,Quantitative,False,
CheckBox_QPred,CheckBox,True,True,300000000003_Prediction,True,Qualitative,False,
CheckBox_ObsLabelsPred,CheckBox,False,True,300000000005_Prediction,True,Observation labels,False,
RefEdit_PredLabels,RefEdit,,True,300000000006_Prediction,True,,False,
CheckBox_Corr,CheckBox,True,True,500000000001_Outputs,True,Correlations,False,
TextBoxCompMax,TextBox,5,True,100000040005_Options,True,,False,
TextBoxMinPerc,TextBox,100,True,100000020005_Options,True,,False,
ScrollBarPCR,ScrollBar,251,True,100000050005_Options,False,,,
CheckBoxMinFilter,CheckBox,False,True,100000010005_Options,True,Minimum %,False,
CheckBoxMaxFilter,CheckBox,False,True,100000030005_Options,True,Maximum number,False,
CheckBoxCorrCharts,CheckBox,True,True,600000000000_Charts,True,Correlation charts,False,
CheckBoxVectors,CheckBox,True,True,600000000100_Charts,True,Vectors,False,
CheckBoxResidCharts,CheckBox,True,True,600000000101_Charts,True,Predictions,False,
CheckBoxRegCharts,CheckBox,True,True,600000000001_Charts,True,Regression charts,False,
CheckBox_Conf,CheckBox,False,True,600000000201_Charts,True,Confidence intervals,False,
CheckBoxIndCharts,CheckBox,True,True,600000000200_Charts,True,Observations charts,False,
CheckBoxBiplots,CheckBox,True,True,600000000400_Charts,True,Biplots,False,
CheckBoxVectorsBip,CheckBox,True,True,600000000500_Charts,True,Vectors,False,
CheckBoxLabelsInd,CheckBox,True,True,600000000300_Charts,True,Labels,False,
CheckBoxLabelsBiplots,CheckBox,True,True,600000000600_Charts,True,Labels,False,
CheckBoxLoadings,CheckBox,True,True,500000000004_Outputs,True,Factor loadings,False,
CheckBoxScores,CheckBox,True,True,500000000204_Outputs,True,Factor scores,False,
CheckBoxCorrFactVar,CheckBox,True,True,500000000104_Outputs,True,Variables/Factors correlations,False,
CheckBoxTrans,CheckBox,False,False,06,False,Trans,False,
ComboBoxType,ComboBox,2,True,000000000008_General,True,Activate this option if the dependent variable is multinomial,False,
ComboBoxModel,ComboBox,0,True,000000000109_General,True,Select the model,True,
CheckBox_Normed,CheckBox,True,True,100000000105_Options,True,Standardized PCA,False,
OptionButton_OLS,OptionButton,True,True,000000000209_General,True,Classic,False,
OptionButton_PCR,OptionButton,False,True,000000000309_General,True,PCR,False,
OptionButton_PLS,OptionButton,False,False,000000000409_General,False,PLS,False,
OptionButton_R,OptionButton,False,True,000000000011_General,True,Range,False,
OptionButton_S,OptionButton,True,True,000000000111_General,True,Sheet,False,
OptionButton_W,OptionButton,False,True,000000000211_General,True,Workbook,False,
RefEdit_R,RefEdit,,True,000000000311_General,True,Range:,False,
RefEdit_Wr,RefEdit,,True,000000000012_General,True,Regression weights:,False,
CheckBox_Wr,CheckBox,False,True,000000000013_General,True,Regression weights,False,
CheckBox_Interactions,CheckBox,False,True,100000000001_Options,True,Interactions / Level,False,
TextBoxLevel,TextBox,2,True,100000000101_Options,True,,False,
ScrollBarLevel,ScrollBar,4,True,100000000201_Options,False,,,
CheckBoxFirth,CheckBox,False,True,100000000200_Options,True,Firth's method,False,
CheckBoxChartsCoeff,CheckBox,True,True,600000000301_Charts,True,Standardized coefficients,False,
TextBoxEntrance,TextBox,0.1,True,100000001106_Options,True,Probability for entry:,False,
CheckBoxClassif,CheckBox,True,True,500000000103_Outputs,True,Classification table,False,
TextBoxCut,TextBox,0.5,True,500000000303_Outputs,True,Cutpoint:,False,
ScrollBarCut,ScrollBar,50,True,500000000403_Outputs,False,,,
TextBoxTol,TextBox,0.001,True,100000000000_Options,True,Tolerance:,False,
CheckBoxROC,CheckBox,False,True,600000000002_Charts,True,ROC Curve,False,
CheckBoxProbAna,CheckBox,False,True,500000000003_Outputs,True,Probability analysis,False,
CheckBoxCompare,CheckBox,True,True,500000000002_Outputs,True,Comparisons,False,
TextBoxConv,TextBox,0.000001,True,100000000203_Options,True,Convergence:,False,
TextBoxMaxIter,TextBox,100,True,100000000003_Options,True,Iterations:,False,
CheckBoxColors,CheckBox,False,True,600000000003_Charts,True,Colored labels,False,
RefEditGroupFilter,RefEdit,,True,600000000603_Charts,True,Group variable:,False,
TextBoxPoints,TextBox,100,True,600000000403_Charts,True,Number of observations:,False,
ComboBoxFilter,ComboBox,1,True,600000000203_Charts,True,Select the filtering option,False,
CheckBoxChartsFilter,CheckBox,True,True,600000000103_Charts,True,Filter,False,
TextBoxTestNumber,TextBox,1,True,200000000301_Validation,True,,False,
ComboBox_TestMethod,ComboBox,0,True,200000000101_Validation,True,Select the method for the extraction of validation data,False,
RefEditGroup,RefEdit,,True,200000000501_Validation,True,Group variable:,False,
ComboBoxModRef,ComboBox,0,True,000000000014_General,True,Select the control category,False,
CheckBoxNested,CheckBox,False,False,100000000008_Options,False,Nested effects,False,
CheckBoxRandom,CheckBox,False,True,100000000009_Options,True,Random effects,False,
CheckBoxAuto,CheckBox,False,True,100000000110_Options,True,Automatic,False,
CheckBox_W2,CheckBox,False,True,100000000210_Options,True,Corrective weights,False,
RefEdit_W2,RefEdit,,True,100000000010_Options,True,Corrective weights:,False,
CheckBox_X,CheckBox,False,True,000000000116_General,True,Quantitative,False,
CheckBox_Q,CheckBox,True,True,000000000316_General,True,Qualitative,False,
RefEdit_Q,RefEdit,'Sheet1'!$H$2:$I$30,True,000000000416_General,True,Qualitative:,False,
RefEdit_X,RefEdit,,True,000000000216_General,True,X / Explanatory variables:,False,
CheckBoxGood,CheckBox,True,True,500000000005_Outputs,True,Goodness of fit statistics,False,
CheckBox_Resid,CheckBox,True,True,500000000905_Outputs,True,Predictions and residuals,False,
CheckBox_Equ,CheckBox,True,True,500000000605_Outputs,True,Equation of the model,False,
CheckBoxModelCoeff,CheckBox,True,True,500000000305_Outputs,True,Model coefficients,False,
CheckBoxStdCoeff,CheckBox,True,True,500000000705_Outputs,True,Standardized coefficients,False,
CheckBox_AV,CheckBox,True,True,500000000105_Outputs,True,Type II analysis,False,
CheckBoxPL,CheckBox,False,True,500000000405_Outputs,True,PL Confidence intervals,False,
CheckBoxVarCov,CheckBox,False,True,500000000505_Outputs,True,Covariance matrix,False,
CheckBoxHL,CheckBox,True,True,500000000205_Outputs,True,Hosmer-Lemeshow test,False,
CheckBoxMarginal,CheckBox,False,True,500000000805_Outputs,True,Marginal effects at the means,False,
</a:t>
          </a:r>
        </a:p>
      </xdr:txBody>
    </xdr:sp>
    <xdr:clientData/>
  </xdr:twoCellAnchor>
  <xdr:twoCellAnchor editAs="absolute">
    <xdr:from>
      <xdr:col>1</xdr:col>
      <xdr:colOff>6350</xdr:colOff>
      <xdr:row>10</xdr:row>
      <xdr:rowOff>6350</xdr:rowOff>
    </xdr:from>
    <xdr:to>
      <xdr:col>2</xdr:col>
      <xdr:colOff>136398</xdr:colOff>
      <xdr:row>11</xdr:row>
      <xdr:rowOff>0</xdr:rowOff>
    </xdr:to>
    <xdr:sp macro="" textlink="">
      <xdr:nvSpPr>
        <xdr:cNvPr id="3" name="BK73167"/>
        <xdr:cNvSpPr/>
      </xdr:nvSpPr>
      <xdr:spPr>
        <a:xfrm>
          <a:off x="450850" y="2038350"/>
          <a:ext cx="95554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49784</xdr:colOff>
      <xdr:row>10</xdr:row>
      <xdr:rowOff>43434</xdr:rowOff>
    </xdr:from>
    <xdr:to>
      <xdr:col>1</xdr:col>
      <xdr:colOff>392684</xdr:colOff>
      <xdr:row>10</xdr:row>
      <xdr:rowOff>386334</xdr:rowOff>
    </xdr:to>
    <xdr:pic macro="[0]!ReRunXLSTAT">
      <xdr:nvPicPr>
        <xdr:cNvPr id="4" name="BT73167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207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10</xdr:row>
      <xdr:rowOff>43434</xdr:rowOff>
    </xdr:from>
    <xdr:to>
      <xdr:col>2</xdr:col>
      <xdr:colOff>44958</xdr:colOff>
      <xdr:row>10</xdr:row>
      <xdr:rowOff>386334</xdr:rowOff>
    </xdr:to>
    <xdr:pic macro="[0]!AddRemovGrid">
      <xdr:nvPicPr>
        <xdr:cNvPr id="5" name="RM73167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207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10</xdr:row>
      <xdr:rowOff>43434</xdr:rowOff>
    </xdr:from>
    <xdr:to>
      <xdr:col>2</xdr:col>
      <xdr:colOff>44958</xdr:colOff>
      <xdr:row>10</xdr:row>
      <xdr:rowOff>386334</xdr:rowOff>
    </xdr:to>
    <xdr:pic macro="AddRemovGrid">
      <xdr:nvPicPr>
        <xdr:cNvPr id="6" name="AD73167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207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5</xdr:col>
          <xdr:colOff>546100</xdr:colOff>
          <xdr:row>12</xdr:row>
          <xdr:rowOff>0</xdr:rowOff>
        </xdr:to>
        <xdr:sp macro="" textlink="">
          <xdr:nvSpPr>
            <xdr:cNvPr id="17409" name="DD503935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2" name="TX232473" hidden="1"/>
        <xdr:cNvSpPr txBox="1"/>
      </xdr:nvSpPr>
      <xdr:spPr>
        <a:xfrm>
          <a:off x="1282700" y="18288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endParaRPr lang="en-US" sz="1100"/>
        </a:p>
      </xdr:txBody>
    </xdr:sp>
    <xdr:clientData/>
  </xdr:twoCellAnchor>
  <xdr:twoCellAnchor editAs="absolute">
    <xdr:from>
      <xdr:col>1</xdr:col>
      <xdr:colOff>6350</xdr:colOff>
      <xdr:row>9</xdr:row>
      <xdr:rowOff>6350</xdr:rowOff>
    </xdr:from>
    <xdr:to>
      <xdr:col>1</xdr:col>
      <xdr:colOff>961898</xdr:colOff>
      <xdr:row>10</xdr:row>
      <xdr:rowOff>0</xdr:rowOff>
    </xdr:to>
    <xdr:sp macro="" textlink="">
      <xdr:nvSpPr>
        <xdr:cNvPr id="3" name="BK232473"/>
        <xdr:cNvSpPr/>
      </xdr:nvSpPr>
      <xdr:spPr>
        <a:xfrm>
          <a:off x="450850" y="1835150"/>
          <a:ext cx="95554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49784</xdr:colOff>
      <xdr:row>9</xdr:row>
      <xdr:rowOff>43434</xdr:rowOff>
    </xdr:from>
    <xdr:to>
      <xdr:col>1</xdr:col>
      <xdr:colOff>392684</xdr:colOff>
      <xdr:row>9</xdr:row>
      <xdr:rowOff>386334</xdr:rowOff>
    </xdr:to>
    <xdr:pic macro="[0]!ReRunXLSTAT">
      <xdr:nvPicPr>
        <xdr:cNvPr id="4" name="BT232473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18722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9</xdr:row>
      <xdr:rowOff>43434</xdr:rowOff>
    </xdr:from>
    <xdr:to>
      <xdr:col>2</xdr:col>
      <xdr:colOff>44958</xdr:colOff>
      <xdr:row>9</xdr:row>
      <xdr:rowOff>386334</xdr:rowOff>
    </xdr:to>
    <xdr:pic macro="[0]!AddRemovGrid">
      <xdr:nvPicPr>
        <xdr:cNvPr id="5" name="RM232473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8722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9</xdr:row>
      <xdr:rowOff>43434</xdr:rowOff>
    </xdr:from>
    <xdr:to>
      <xdr:col>2</xdr:col>
      <xdr:colOff>44958</xdr:colOff>
      <xdr:row>9</xdr:row>
      <xdr:rowOff>386334</xdr:rowOff>
    </xdr:to>
    <xdr:pic macro="AddRemovGrid">
      <xdr:nvPicPr>
        <xdr:cNvPr id="6" name="AD232473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8722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2</xdr:col>
          <xdr:colOff>571500</xdr:colOff>
          <xdr:row>11</xdr:row>
          <xdr:rowOff>0</xdr:rowOff>
        </xdr:to>
        <xdr:sp macro="" textlink="">
          <xdr:nvSpPr>
            <xdr:cNvPr id="13313" name="DD428535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492738" hidden="1"/>
        <xdr:cNvSpPr txBox="1"/>
      </xdr:nvSpPr>
      <xdr:spPr>
        <a:xfrm>
          <a:off x="1282700" y="16256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RunProcLOG
Form2.txt
RefEdit_W,RefEdit,,True,000000000004_General,True,Observation weights:,False,
RefEdit_Y,RefEdit0,'Sheet1'!$P$2:$P$30,True,000000000001_General,True,Response variable(s):,False,
CheckBox_W,CheckBox,False,True,000000000003_General,True,Observation weights,False,
CheckBox_ObsLabels,CheckBox,False,True,000000000006_General,True,Observation labels,False,
RefEdit_ObsLabels,RefEdit,,True,000000000007_General,True,Observation labels:,False,
CheckBoxVarLabels,CheckBox,True,True,000000000005_General,True,Variable labels,False,
CheckBox_Validation,CheckBox,False,True,200000000000_Validation,True,Validation,False,
CheckBox_Desc,CheckBox,True,True,500000000000_Outputs,True,Descriptive statistics,False,
CheckBox_Predict,CheckBox,False,True,300000000000_Prediction,True,Prediction,False,
TextBox_conf,TextBox,95,True,100000000102_Options,True,Confidence interval (%):,False,
OptionButton_MVRemove,OptionButton,True,True,400000000000_Missing data,True,Remove the observations,False,
OptionButton_MVEstimate,OptionButton,False,True,400000000100_Missing data,True,Estimate missing data,False,
OptionButton_MeanMode,OptionButton,True,True,400000000200_Missing data,True,Mean or mode,False,
OptionButton_NN,OptionButton,False,True,400000010200_Missing data,True,Nearest neighbor,False,
CheckBox_Intercept,CheckBox,False,False,100000000007_Options,False,Fixed Intercept,False,
ComboBox_Constraints,ComboBox,0,False,100000000104_Options,False,Select the type of constraint to apply to the qualitative variables of the OLS model,False,
TextBox_MaxVar,TextBox,2,False,100000000906_Options,False,Max variables:,False,
TextBox_MinVar,TextBox,2,False,100000000706_Options,False,Min variables:,False,
TextBox_Threshold,TextBox,0.2,True,100000000506_Options,True,Probability for removal:,False,
ComboBox_Criterion,ComboBox,0,True,100000000306_Options,True,Criterion:,False,
ComboBox_Selection,ComboBox,0,True,100000000106_Options,True,Choose a model selection method,False,
CheckBox_Selection,CheckBox,False,True,100000000006_Options,True,Model selection,False,
RefEdit_QPred,RefEdit,,True,300000000004_Prediction,True,Qualitative:,False,
RefEdit_XPred,RefEdit,,True,300000000002_Prediction,True,Quantitative:,False,
CheckBox_XPred,CheckBox,True,True,300000000001_Prediction,True,Quantitative,False,
CheckBox_QPred,CheckBox,False,True,300000000003_Prediction,True,Qualitative,False,
CheckBox_ObsLabelsPred,CheckBox,False,True,300000000005_Prediction,True,Observation labels,False,
RefEdit_PredLabels,RefEdit,,True,300000000006_Prediction,True,,False,
CheckBox_Corr,CheckBox,True,True,500000000001_Outputs,True,Correlations,False,
TextBoxCompMax,TextBox,5,True,100000040005_Options,True,,False,
TextBoxMinPerc,TextBox,100,True,100000020005_Options,True,,False,
ScrollBarPCR,ScrollBar,251,True,100000050005_Options,False,,,
CheckBoxMinFilter,CheckBox,False,True,100000010005_Options,True,Minimum %,False,
CheckBoxMaxFilter,CheckBox,False,True,100000030005_Options,True,Maximum number,False,
CheckBoxCorrCharts,CheckBox,True,True,600000000000_Charts,True,Correlation charts,False,
CheckBoxVectors,CheckBox,True,True,600000000100_Charts,True,Vectors,False,
CheckBoxResidCharts,CheckBox,True,True,600000000101_Charts,True,Predictions,False,
CheckBoxRegCharts,CheckBox,True,True,600000000001_Charts,True,Regression charts,False,
CheckBox_Conf,CheckBox,False,True,600000000201_Charts,True,Confidence intervals,False,
CheckBoxIndCharts,CheckBox,True,True,600000000200_Charts,True,Observations charts,False,
CheckBoxBiplots,CheckBox,True,True,600000000400_Charts,True,Biplots,False,
CheckBoxVectorsBip,CheckBox,True,True,600000000500_Charts,True,Vectors,False,
CheckBoxLabelsInd,CheckBox,True,True,600000000300_Charts,True,Labels,False,
CheckBoxLabelsBiplots,CheckBox,True,True,600000000600_Charts,True,Labels,False,
CheckBoxLoadings,CheckBox,True,True,500000000004_Outputs,True,Factor loadings,False,
CheckBoxScores,CheckBox,True,True,500000000204_Outputs,True,Factor scores,False,
CheckBoxCorrFactVar,CheckBox,True,True,500000000104_Outputs,True,Variables/Factors correlations,False,
CheckBoxTrans,CheckBox,False,False,06,False,Trans,False,
ComboBoxType,ComboBox,3,True,000000000008_General,True,Activate this option if the dependent variable is ordinal,False,
ComboBoxModel,ComboBox,0,True,000000000109_General,True,Select the model,False,
CheckBox_Normed,CheckBox,True,True,100000000105_Options,True,Standardized PCA,False,
OptionButton_OLS,OptionButton,True,True,000000000209_General,True,Classic,False,
OptionButton_PCR,OptionButton,False,True,000000000309_General,True,PCR,False,
OptionButton_PLS,OptionButton,False,False,000000000409_General,False,PLS,False,
OptionButton_R,OptionButton,False,True,000000000011_General,True,Range,False,
OptionButton_S,OptionButton,True,True,000000000111_General,True,Sheet,False,
OptionButton_W,OptionButton,False,True,000000000211_General,True,Workbook,False,
RefEdit_R,RefEdit,,True,000000000311_General,True,Range:,False,
RefEdit_Wr,RefEdit,,True,000000000012_General,True,Regression weights:,False,
CheckBox_Wr,CheckBox,False,True,000000000013_General,True,Regression weights,False,
CheckBox_Interactions,CheckBox,False,True,100000000001_Options,True,Interactions / Level,False,
TextBoxLevel,TextBox,2,True,100000000101_Options,True,,False,
ScrollBarLevel,ScrollBar,4,True,100000000201_Options,False,,,
CheckBoxFirth,CheckBox,False,True,100000000200_Options,True,Firth's method,False,
CheckBoxChartsCoeff,CheckBox,True,True,600000000301_Charts,True,Standardized coefficients,False,
TextBoxEntrance,TextBox,0.1,True,100000001106_Options,True,Probability for entry:,False,
CheckBoxClassif,CheckBox,True,True,500000000103_Outputs,True,Classification table,False,
TextBoxCut,TextBox,0.5,True,500000000303_Outputs,True,Cutpoint:,False,
ScrollBarCut,ScrollBar,50,True,500000000403_Outputs,False,,,
TextBoxTol,TextBox,0.001,True,100000000000_Options,True,Tolerance:,False,
CheckBoxROC,CheckBox,False,True,600000000002_Charts,True,ROC Curve,False,
CheckBoxProbAna,CheckBox,False,True,500000000003_Outputs,True,Probability analysis,False,
CheckBoxCompare,CheckBox,True,True,500000000002_Outputs,True,Comparisons,False,
TextBoxConv,TextBox,0.000001,True,100000000203_Options,True,Convergence:,False,
TextBoxMaxIter,TextBox,100,True,100000000003_Options,True,Iterations:,False,
CheckBoxColors,CheckBox,False,True,600000000003_Charts,True,Colored labels,False,
RefEditGroupFilter,RefEdit,,True,600000000603_Charts,True,Group variable:,False,
TextBoxPoints,TextBox,100,True,600000000403_Charts,True,Number of observations:,False,
ComboBoxFilter,ComboBox,1,True,600000000203_Charts,True,Select the filtering option,False,
CheckBoxChartsFilter,CheckBox,True,True,600000000103_Charts,True,Filter,False,
TextBoxTestNumber,TextBox,1,True,200000000301_Validation,True,,False,
ComboBox_TestMethod,ComboBox,0,True,200000000101_Validation,True,Select the method for the extraction of validation data,False,
RefEditGroup,RefEdit,,True,200000000501_Validation,True,Group variable:,False,
ComboBoxModRef,ComboBox,-1,False,000000000014_General,False,Select the control category,False,
CheckBoxNested,CheckBox,False,False,100000000008_Options,False,Nested effects,False,
CheckBoxRandom,CheckBox,False,True,100000000009_Options,True,Random effects,False,
CheckBoxAuto,CheckBox,False,True,100000000110_Options,True,Automatic,False,
CheckBox_W2,CheckBox,False,True,100000000210_Options,True,Corrective weights,False,
RefEdit_W2,RefEdit,,True,100000000010_Options,True,Corrective weights:,False,
CheckBox_X,CheckBox,True,True,000000000116_General,True,Quantitative,False,
CheckBox_Q,CheckBox,False,True,000000000316_General,True,Qualitative,False,
RefEdit_Q,RefEdit0,,True,000000000416_General,True,Qualitative:,False,
RefEdit_X,RefEdit,'Sheet1'!$N$2:$O$30,True,000000000216_General,True,X / Explanatory variables:,False,
CheckBoxGood,CheckBox,True,True,500000000005_Outputs,True,Goodness of fit statistics,False,
CheckBox_Resid,CheckBox,True,True,500000000905_Outputs,True,Predictions and residuals,False,
CheckBox_Equ,CheckBox,True,True,500000000605_Outputs,True,Equation of the model,False,
CheckBoxModelCoeff,CheckBox,True,True,500000000305_Outputs,True,Model coefficients,False,
CheckBoxStdCoeff,CheckBox,True,True,500000000705_Outputs,True,Standardized coefficients,False,
CheckBox_AV,CheckBox,True,True,500000000105_Outputs,True,Type II analysis,False,
CheckBoxPL,CheckBox,False,True,500000000405_Outputs,True,PL Confidence intervals,False,
CheckBoxVarCov,CheckBox,False,True,500000000505_Outputs,True,Covariance matrix,False,
CheckBoxHL,CheckBox,True,True,500000000205_Outputs,True,Hosmer-Lemeshow test,False,
CheckBoxMarginal,CheckBox,False,True,500000000805_Outputs,True,Marginal effects at the means,False,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2</xdr:col>
      <xdr:colOff>136398</xdr:colOff>
      <xdr:row>9</xdr:row>
      <xdr:rowOff>0</xdr:rowOff>
    </xdr:to>
    <xdr:sp macro="" textlink="">
      <xdr:nvSpPr>
        <xdr:cNvPr id="3" name="BK492738"/>
        <xdr:cNvSpPr/>
      </xdr:nvSpPr>
      <xdr:spPr>
        <a:xfrm>
          <a:off x="450850" y="1631950"/>
          <a:ext cx="95554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49784</xdr:colOff>
      <xdr:row>8</xdr:row>
      <xdr:rowOff>43434</xdr:rowOff>
    </xdr:from>
    <xdr:to>
      <xdr:col>1</xdr:col>
      <xdr:colOff>392684</xdr:colOff>
      <xdr:row>8</xdr:row>
      <xdr:rowOff>386334</xdr:rowOff>
    </xdr:to>
    <xdr:pic macro="[0]!ReRunXLSTAT">
      <xdr:nvPicPr>
        <xdr:cNvPr id="4" name="BT492738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16690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8</xdr:row>
      <xdr:rowOff>43434</xdr:rowOff>
    </xdr:from>
    <xdr:to>
      <xdr:col>2</xdr:col>
      <xdr:colOff>44958</xdr:colOff>
      <xdr:row>8</xdr:row>
      <xdr:rowOff>386334</xdr:rowOff>
    </xdr:to>
    <xdr:pic macro="[0]!AddRemovGrid">
      <xdr:nvPicPr>
        <xdr:cNvPr id="5" name="RM492738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6690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8</xdr:row>
      <xdr:rowOff>43434</xdr:rowOff>
    </xdr:from>
    <xdr:to>
      <xdr:col>2</xdr:col>
      <xdr:colOff>44958</xdr:colOff>
      <xdr:row>8</xdr:row>
      <xdr:rowOff>386334</xdr:rowOff>
    </xdr:to>
    <xdr:pic macro="AddRemovGrid">
      <xdr:nvPicPr>
        <xdr:cNvPr id="6" name="AD492738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6690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5</xdr:col>
          <xdr:colOff>0</xdr:colOff>
          <xdr:row>10</xdr:row>
          <xdr:rowOff>38100</xdr:rowOff>
        </xdr:to>
        <xdr:sp macro="" textlink="">
          <xdr:nvSpPr>
            <xdr:cNvPr id="8193" name="DD822436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27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679405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CheckBoxTrans,CheckBox,False,False,00,False,Trans,False,
OptionButton_R,OptionButton,False,True,000000000005_General,True,Range,False,
OptionButton_S,OptionButton,True,True,000000000205_General,True,Sheet,False,
OptionButton_W,OptionButton,False,True,000000000305_General,True,Workbook,False,
RefEdit_R,RefEdit,,True,000000000105_General,True,Range:,False,
RefEdit_Wr,RefEdit,,True,000000000012_General,True,Regression weights:,False,
RefEdit_Y,RefEdit,'Sheet1'!$P$2:$P$30,True,000000000001_General,True,Y / Dependent variables:,False,
CheckBox_Wr,CheckBox,False,True,000000000011_General,True,Regression weights,False,
CheckBox_ObsLabels,CheckBox,False,True,000000000007_General,True,Observation labels,False,
RefEdit_ObsLabels,RefEdit,,True,000000000008_General,True,Observation labels:,False,
CheckBoxVarLabels,CheckBox,True,True,000000000006_General,True,Variable labels,False,
CheckBox_X,CheckBox,True,True,000000000004_General,True,Quantitative,False,
RefEdit_X,RefEdit0,'Sheet1'!$N$2:$O$30,True,000000000204_General,True,X / Explanatory variables:,False,
CheckBox_Q,CheckBox,False,True,000000000304_General,True,Qualitative,False,
RefEdit_Q,RefEdit,,True,000000000404_General,True,Qualitative:,False,
CheckBox_W,CheckBox,False,True,000000000009_General,True,Observation weights,False,
RefEdit_W,RefEdit,,True,000000000010_General,True,Observation weights:,False,
ComboBox_TestMethod,ComboBox,0,True,200000000101_Validation,True,Select the method for the extraction of validation data,False,
TextBoxTestNumber,TextBox,1,True,200000000301_Validation,True,,False,
RefEditGroup,RefEdit,,True,200000000501_Validation,True,Group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CheckBoxSlopes,CheckBox,False,False,510000000301_Outputs|Means,False,Comparison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CheckBoxMeanConfTab,CheckBox,True,True,510000000300_Outputs|Means,True,Confidence interval,False,
CheckBoxMeans,CheckBox,True,True,510000000000_Outputs|Means,True,Means,False,
CheckBoxMeanStdError,CheckBox,True,True,510000000200_Outputs|Means,True,Standard errors,False,
CheckBoxLSM,CheckBox,True,True,510000000100_Outputs|Means,True,LS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CheckBox_Resid,CheckBox,True,True,500000000101_Outputs|General,True,Predictions and residuals,False,
CheckBoxStdCoeff,CheckBox,True,True,500000000001_Outputs|General,True,Standardized coefficients,False,
CheckBoxCook,CheckBox,False,True,500000000501_Outputs|General,True,Cook's D,False,
CheckBoxAdjPred,CheckBox,False,True,500000000401_Outputs|General,True,Adjusted predictions,False,
CheckBoxWelch,CheckBox,False,True,500000000601_Outputs|General,True,Welch statistic,False,
CheckBoxDispX,CheckBox,False,True,500000000201_Outputs|General,True,X,False,
CheckBoxContrasts,CheckBox,False,True,520000000000_Outputs|Contrasts,True,Compute contrasts,False,
RefEditContrasts,RefEdit,,True,520000000200_Outputs|Contrasts,True,Definition:,False,
CheckBox_Predict,CheckBox,False,True,300000000000_Prediction,True,Prediction,False,
RefEdit_QPred,RefEdit,,True,300000000004_Prediction,True,Qualitative:,False,
RefEdit_XPred,RefEdit,,True,300000000002_Prediction,True,Quantitative:,False,
CheckBox_XPred,CheckBox,True,True,300000000001_Prediction,True,Quantitative,False,
CheckBox_QPred,CheckBox,False,True,300000000003_Prediction,True,Qualitative,False,
CheckBox_ObsLabelsPred,CheckBox,False,True,300000000005_Prediction,True,Observation labels,False,
RefEdit_PredLabels,RefEdit,,True,300000000006_Prediction,True,,False,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CheckBoxMeansCharts,CheckBox,True,True,600000000001_Charts,True,Means charts,False,
CheckBoxMeanConf,CheckBox,False,True,600000000101_Charts,True,Confidence intervals,False,
CheckBoxStuResid,CheckBox,False,True,500000000701_Outputs|General,True,Studentized residuals,False,
CheckBoxPredConf,CheckBox,True,True,500000000301_Outputs|General,True,Confidence intervals,False,
ScrollBarSelect,ScrollBar,0,False,10,False,,,
CheckBoxInterpret,CheckBox,False,True,500000000600_Outputs|General,True,Interpretation,False,
TextBoxList,TextBox,,False,11,False,,False,
CheckBoxSumCharts,CheckBox,True,True,600000000201_Charts,True,Summary charts,False,
CheckBoxFilterY,CheckBox,False,True,600000000301_Charts,True,Filter Ys,False,
CheckBoxLevene,CheckBox,False,True,530000000000_Outputs|Test assumptions,True,Compute contrasts,False,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ScrollBarLevel,ScrollBar,4,True,100000020200_Options|Model,False,,,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TextBox_Threshold,TextBox,0.1,False,100000000401_Options|Model,False,Probability for removal:,False,
TextBox_MinVar,TextBox,2,True,100000000601_Options|Model,True,Min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CheckBoxRand,CheckBox,False,True,110000000201_Options|ANOVA / ANCOVA,True,Random effects,False,
ComboBoxHACMethod,ComboBox,0,True,120000010100_Options|Covariances,True,Method:,False,
TextBoxLag,TextBox,1,True,120000010300_Options|Covariances,True,Lag: ,False,
CheckBoxHetero,CheckBox,False,True,120000000000_Options|Covariances,True,Heteroscedasticity,False,
CheckBoxAutoCorr,CheckBox,False,True,120000000200_Options|Covariances,True,Autocorrelation,False,
CheckBoxCIMeans,CheckBox,False,True,510000000401_Outputs|Means,True,Confidence intervals,False,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2</xdr:col>
      <xdr:colOff>136398</xdr:colOff>
      <xdr:row>6</xdr:row>
      <xdr:rowOff>0</xdr:rowOff>
    </xdr:to>
    <xdr:sp macro="" textlink="">
      <xdr:nvSpPr>
        <xdr:cNvPr id="3" name="BK679405"/>
        <xdr:cNvSpPr/>
      </xdr:nvSpPr>
      <xdr:spPr>
        <a:xfrm>
          <a:off x="450850" y="1022350"/>
          <a:ext cx="95554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679405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1059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5</xdr:row>
      <xdr:rowOff>43434</xdr:rowOff>
    </xdr:from>
    <xdr:to>
      <xdr:col>2</xdr:col>
      <xdr:colOff>44958</xdr:colOff>
      <xdr:row>5</xdr:row>
      <xdr:rowOff>386334</xdr:rowOff>
    </xdr:to>
    <xdr:pic macro="[0]!AddRemovGrid">
      <xdr:nvPicPr>
        <xdr:cNvPr id="5" name="RM679405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059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5</xdr:row>
      <xdr:rowOff>43434</xdr:rowOff>
    </xdr:from>
    <xdr:to>
      <xdr:col>2</xdr:col>
      <xdr:colOff>44958</xdr:colOff>
      <xdr:row>5</xdr:row>
      <xdr:rowOff>386334</xdr:rowOff>
    </xdr:to>
    <xdr:pic macro="AddRemovGrid">
      <xdr:nvPicPr>
        <xdr:cNvPr id="6" name="AD679405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059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73</xdr:row>
      <xdr:rowOff>0</xdr:rowOff>
    </xdr:from>
    <xdr:to>
      <xdr:col>6</xdr:col>
      <xdr:colOff>0</xdr:colOff>
      <xdr:row>89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124</xdr:row>
      <xdr:rowOff>0</xdr:rowOff>
    </xdr:from>
    <xdr:to>
      <xdr:col>6</xdr:col>
      <xdr:colOff>0</xdr:colOff>
      <xdr:row>140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124</xdr:row>
      <xdr:rowOff>0</xdr:rowOff>
    </xdr:from>
    <xdr:to>
      <xdr:col>11</xdr:col>
      <xdr:colOff>127000</xdr:colOff>
      <xdr:row>140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254000</xdr:colOff>
      <xdr:row>124</xdr:row>
      <xdr:rowOff>0</xdr:rowOff>
    </xdr:from>
    <xdr:to>
      <xdr:col>16</xdr:col>
      <xdr:colOff>254000</xdr:colOff>
      <xdr:row>140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6</xdr:col>
      <xdr:colOff>0</xdr:colOff>
      <xdr:row>158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3</xdr:col>
          <xdr:colOff>0</xdr:colOff>
          <xdr:row>7</xdr:row>
          <xdr:rowOff>38100</xdr:rowOff>
        </xdr:to>
        <xdr:sp macro="" textlink="">
          <xdr:nvSpPr>
            <xdr:cNvPr id="5121" name="DD209840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27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2" name="TX389943" hidden="1"/>
        <xdr:cNvSpPr txBox="1"/>
      </xdr:nvSpPr>
      <xdr:spPr>
        <a:xfrm>
          <a:off x="1282700" y="18288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RunProcLOG
Form2.txt
RefEdit_W,RefEdit,,True,000000000004_General,True,Observation weights:,False,
RefEdit_Y,RefEdit,'Sheet1'!$P$2:$P$30,True,000000000001_General,True,Response variable(s):,False,
CheckBox_W,CheckBox,False,True,000000000003_General,True,Observation weights,False,
CheckBox_ObsLabels,CheckBox,False,True,000000000006_General,True,Observation labels,False,
RefEdit_ObsLabels,RefEdit,,True,000000000007_General,True,Observation labels:,False,
CheckBoxVarLabels,CheckBox,True,True,000000000005_General,True,Variable labels,False,
CheckBox_Validation,CheckBox,False,True,200000000000_Validation,True,Validation,False,
CheckBox_Desc,CheckBox,True,True,500000000000_Outputs,True,Descriptive statistics,False,
CheckBox_Predict,CheckBox,False,True,300000000000_Prediction,True,Prediction,False,
TextBox_conf,TextBox,95,True,100000000102_Options,True,Confidence interval (%):,False,
OptionButton_MVRemove,OptionButton,True,True,400000000000_Missing data,True,Remove the observations,False,
OptionButton_MVEstimate,OptionButton,False,True,400000000100_Missing data,True,Estimate missing data,False,
OptionButton_MeanMode,OptionButton,True,True,400000000200_Missing data,True,Mean or mode,False,
OptionButton_NN,OptionButton,False,True,400000010200_Missing data,True,Nearest neighbor,False,
CheckBox_Intercept,CheckBox,False,False,100000000007_Options,False,Fixed Intercept,False,
ComboBox_Constraints,ComboBox,0,True,100000000104_Options,True,Select the type of constraint to apply to the qualitative variables of the OLS model,False,
TextBox_MaxVar,TextBox,2,False,100000000906_Options,False,Max variables:,False,
TextBox_MinVar,TextBox,2,False,100000000706_Options,False,Min variables:,False,
TextBox_Threshold,TextBox,0.2,True,100000000506_Options,True,Probability for removal:,False,
ComboBox_Criterion,ComboBox,0,True,100000000306_Options,True,Criterion:,False,
ComboBox_Selection,ComboBox,0,True,100000000106_Options,True,Choose a model selection method,False,
CheckBox_Selection,CheckBox,False,True,100000000006_Options,True,Model selection,False,
RefEdit_QPred,RefEdit,,True,300000000004_Prediction,True,Qualitative:,False,
RefEdit_XPred,RefEdit,,True,300000000002_Prediction,True,Quantitative:,False,
CheckBox_XPred,CheckBox,False,True,300000000001_Prediction,True,Quantitative,False,
CheckBox_QPred,CheckBox,True,True,300000000003_Prediction,True,Qualitative,False,
CheckBox_ObsLabelsPred,CheckBox,False,True,300000000005_Prediction,True,Observation labels,False,
RefEdit_PredLabels,RefEdit,,True,300000000006_Prediction,True,,False,
CheckBox_Corr,CheckBox,True,True,500000000001_Outputs,True,Correlations,False,
TextBoxCompMax,TextBox,5,True,100000040005_Options,True,,False,
TextBoxMinPerc,TextBox,100,True,100000020005_Options,True,,False,
ScrollBarPCR,ScrollBar,251,True,100000050005_Options,False,,,
CheckBoxMinFilter,CheckBox,False,True,100000010005_Options,True,Minimum %,False,
CheckBoxMaxFilter,CheckBox,False,True,100000030005_Options,True,Maximum number,False,
CheckBoxCorrCharts,CheckBox,True,True,600000000000_Charts,True,Correlation charts,False,
CheckBoxVectors,CheckBox,True,True,600000000100_Charts,True,Vectors,False,
CheckBoxResidCharts,CheckBox,True,True,600000000101_Charts,True,Predictions,False,
CheckBoxRegCharts,CheckBox,True,True,600000000001_Charts,True,Regression charts,False,
CheckBox_Conf,CheckBox,False,True,600000000201_Charts,True,Confidence intervals,False,
CheckBoxIndCharts,CheckBox,True,True,600000000200_Charts,True,Observations charts,False,
CheckBoxBiplots,CheckBox,True,True,600000000400_Charts,True,Biplots,False,
CheckBoxVectorsBip,CheckBox,True,True,600000000500_Charts,True,Vectors,False,
CheckBoxLabelsInd,CheckBox,True,True,600000000300_Charts,True,Labels,False,
CheckBoxLabelsBiplots,CheckBox,True,True,600000000600_Charts,True,Labels,False,
CheckBoxLoadings,CheckBox,True,True,500000000004_Outputs,True,Factor loadings,False,
CheckBoxScores,CheckBox,True,True,500000000204_Outputs,True,Factor scores,False,
CheckBoxCorrFactVar,CheckBox,True,True,500000000104_Outputs,True,Variables/Factors correlations,False,
CheckBoxTrans,CheckBox,False,False,06,False,Trans,False,
ComboBoxType,ComboBox,3,True,000000000008_General,True,Activate this option if the dependent variable is ordinal,False,
ComboBoxModel,ComboBox,0,True,000000000109_General,True,Select the model,False,
CheckBox_Normed,CheckBox,True,True,100000000105_Options,True,Standardized PCA,False,
OptionButton_OLS,OptionButton,True,True,000000000209_General,True,Classic,False,
OptionButton_PCR,OptionButton,False,True,000000000309_General,True,PCR,False,
OptionButton_PLS,OptionButton,False,False,000000000409_General,False,PLS,False,
OptionButton_R,OptionButton,False,True,000000000011_General,True,Range,False,
OptionButton_S,OptionButton,True,True,000000000111_General,True,Sheet,False,
OptionButton_W,OptionButton,False,True,000000000211_General,True,Workbook,False,
RefEdit_R,RefEdit,,True,000000000311_General,True,Range:,False,
RefEdit_Wr,RefEdit,,True,000000000012_General,True,Regression weights:,False,
CheckBox_Wr,CheckBox,False,True,000000000013_General,True,Regression weights,False,
CheckBox_Interactions,CheckBox,False,True,100000000001_Options,True,Interactions / Level,False,
TextBoxLevel,TextBox,2,True,100000000101_Options,True,,False,
ScrollBarLevel,ScrollBar,4,True,100000000201_Options,False,,,
CheckBoxFirth,CheckBox,False,True,100000000200_Options,True,Firth's method,False,
CheckBoxChartsCoeff,CheckBox,True,True,600000000301_Charts,True,Standardized coefficients,False,
TextBoxEntrance,TextBox,0.1,True,100000001106_Options,True,Probability for entry:,False,
CheckBoxClassif,CheckBox,True,True,500000000103_Outputs,True,Classification table,False,
TextBoxCut,TextBox,0.5,True,500000000303_Outputs,True,Cutpoint:,False,
ScrollBarCut,ScrollBar,50,True,500000000403_Outputs,False,,,
TextBoxTol,TextBox,0.001,True,100000000000_Options,True,Tolerance:,False,
CheckBoxROC,CheckBox,False,True,600000000002_Charts,True,ROC Curve,False,
CheckBoxProbAna,CheckBox,False,True,500000000003_Outputs,True,Probability analysis,False,
CheckBoxCompare,CheckBox,True,True,500000000002_Outputs,True,Comparisons,False,
TextBoxConv,TextBox,0.000001,True,100000000203_Options,True,Convergence:,False,
TextBoxMaxIter,TextBox,100,True,100000000003_Options,True,Iterations:,False,
CheckBoxColors,CheckBox,False,True,600000000003_Charts,True,Colored labels,False,
RefEditGroupFilter,RefEdit,,True,600000000603_Charts,True,Group variable:,False,
TextBoxPoints,TextBox,100,True,600000000403_Charts,True,Number of observations:,False,
ComboBoxFilter,ComboBox,1,True,600000000203_Charts,True,Select the filtering option,False,
CheckBoxChartsFilter,CheckBox,True,True,600000000103_Charts,True,Filter,False,
TextBoxTestNumber,TextBox,1,True,200000000301_Validation,True,,False,
ComboBox_TestMethod,ComboBox,0,True,200000000101_Validation,True,Select the method for the extraction of validation data,False,
RefEditGroup,RefEdit,,True,200000000501_Validation,True,Group variable:,False,
ComboBoxModRef,ComboBox,-1,False,000000000014_General,False,Select the control category,False,
CheckBoxNested,CheckBox,False,False,100000000008_Options,False,Nested effects,False,
CheckBoxRandom,CheckBox,False,True,100000000009_Options,True,Random effects,False,
CheckBoxAuto,CheckBox,False,True,100000000110_Options,True,Automatic,False,
CheckBox_W2,CheckBox,False,True,100000000210_Options,True,Corrective weights,False,
RefEdit_W2,RefEdit,,True,100000000010_Options,True,Corrective weights:,False,
CheckBox_X,CheckBox,False,True,000000000116_General,True,Quantitative,False,
CheckBox_Q,CheckBox,True,True,000000000316_General,True,Qualitative,False,
RefEdit_Q,RefEdit,'Sheet1'!$N$2:$O$30,True,000000000416_General,True,Qualitative:,False,
RefEdit_X,RefEdit,,True,000000000216_General,True,X / Explanatory variables:,False,
CheckBoxGood,CheckBox,True,True,500000000005_Outputs,True,Goodness of fit statistics,False,
CheckBox_Resid,CheckBox,True,True,500000000905_Outputs,True,Predictions and residuals,False,
CheckBox_Equ,CheckBox,True,True,500000000605_Outputs,True,Equation of the model,False,
CheckBoxModelCoeff,CheckBox,True,True,500000000305_Outputs,True,Model coefficients,False,
CheckBoxStdCoeff,CheckBox,True,True,500000000705_Outputs,True,Standardized coefficients,False,
CheckBox_AV,CheckBox,True,True,500000000105_Outputs,True,Type II analysis,False,
CheckBoxPL,CheckBox,False,True,500000000405_Outputs,True,PL Confidence intervals,False,
CheckBoxVarCov,CheckBox,False,True,500000000505_Outputs,True,Covariance matrix,False,
CheckBoxHL,CheckBox,True,True,500000000205_Outputs,True,Hosmer-Lemeshow test,False,
CheckBoxMarginal,CheckBox,False,True,500000000805_Outputs,True,Marginal effects at the means,False,
</a:t>
          </a:r>
        </a:p>
      </xdr:txBody>
    </xdr:sp>
    <xdr:clientData/>
  </xdr:twoCellAnchor>
  <xdr:twoCellAnchor editAs="absolute">
    <xdr:from>
      <xdr:col>1</xdr:col>
      <xdr:colOff>6350</xdr:colOff>
      <xdr:row>9</xdr:row>
      <xdr:rowOff>6350</xdr:rowOff>
    </xdr:from>
    <xdr:to>
      <xdr:col>2</xdr:col>
      <xdr:colOff>136398</xdr:colOff>
      <xdr:row>10</xdr:row>
      <xdr:rowOff>0</xdr:rowOff>
    </xdr:to>
    <xdr:sp macro="" textlink="">
      <xdr:nvSpPr>
        <xdr:cNvPr id="3" name="BK389943"/>
        <xdr:cNvSpPr/>
      </xdr:nvSpPr>
      <xdr:spPr>
        <a:xfrm>
          <a:off x="450850" y="1835150"/>
          <a:ext cx="95554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49784</xdr:colOff>
      <xdr:row>9</xdr:row>
      <xdr:rowOff>43434</xdr:rowOff>
    </xdr:from>
    <xdr:to>
      <xdr:col>1</xdr:col>
      <xdr:colOff>392684</xdr:colOff>
      <xdr:row>9</xdr:row>
      <xdr:rowOff>386334</xdr:rowOff>
    </xdr:to>
    <xdr:pic macro="[0]!ReRunXLSTAT">
      <xdr:nvPicPr>
        <xdr:cNvPr id="4" name="BT389943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18722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9</xdr:row>
      <xdr:rowOff>43434</xdr:rowOff>
    </xdr:from>
    <xdr:to>
      <xdr:col>2</xdr:col>
      <xdr:colOff>44958</xdr:colOff>
      <xdr:row>9</xdr:row>
      <xdr:rowOff>386334</xdr:rowOff>
    </xdr:to>
    <xdr:pic macro="[0]!AddRemovGrid">
      <xdr:nvPicPr>
        <xdr:cNvPr id="5" name="RM389943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8722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9</xdr:row>
      <xdr:rowOff>43434</xdr:rowOff>
    </xdr:from>
    <xdr:to>
      <xdr:col>2</xdr:col>
      <xdr:colOff>44958</xdr:colOff>
      <xdr:row>9</xdr:row>
      <xdr:rowOff>386334</xdr:rowOff>
    </xdr:to>
    <xdr:pic macro="AddRemovGrid">
      <xdr:nvPicPr>
        <xdr:cNvPr id="6" name="AD389943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8722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5</xdr:col>
          <xdr:colOff>114300</xdr:colOff>
          <xdr:row>11</xdr:row>
          <xdr:rowOff>38100</xdr:rowOff>
        </xdr:to>
        <xdr:sp macro="" textlink="">
          <xdr:nvSpPr>
            <xdr:cNvPr id="3073" name="DD34577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27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326101" hidden="1"/>
        <xdr:cNvSpPr txBox="1"/>
      </xdr:nvSpPr>
      <xdr:spPr>
        <a:xfrm>
          <a:off x="1282700" y="16256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RunProcLOG
Form2.txt
RefEdit_W,RefEdit,,True,000000000004_General,True,Observation weights:,False,
RefEdit_Y,RefEdit,'Sheet1'!$C$1:$C$29,True,000000000001_General,True,Response variable(s):,False,
CheckBox_W,CheckBox,False,True,000000000003_General,True,Observation weights,False,
CheckBox_ObsLabels,CheckBox,False,True,000000000006_General,True,Observation labels,False,
RefEdit_ObsLabels,RefEdit,,True,000000000007_General,True,Observation labels:,False,
CheckBoxVarLabels,CheckBox,True,True,000000000005_General,True,Variable labels,False,
CheckBox_Validation,CheckBox,False,True,200000000000_Validation,True,Validation,False,
CheckBox_Desc,CheckBox,True,True,500000000000_Outputs,True,Descriptive statistics,False,
CheckBox_Predict,CheckBox,False,True,300000000000_Prediction,True,Prediction,False,
TextBox_conf,TextBox,95,True,100000000102_Options,True,Confidence interval (%):,False,
OptionButton_MVRemove,OptionButton,True,True,400000000000_Missing data,True,Remove the observations,False,
OptionButton_MVEstimate,OptionButton,False,True,400000000100_Missing data,True,Estimate missing data,False,
OptionButton_MeanMode,OptionButton,True,True,400000000200_Missing data,True,Mean or mode,False,
OptionButton_NN,OptionButton,False,True,400000010200_Missing data,True,Nearest neighbor,False,
CheckBox_Intercept,CheckBox,False,False,100000000007_Options,False,Fixed Intercept,False,
ComboBox_Constraints,ComboBox,0,False,100000000104_Options,False,Select the type of constraint to apply to the qualitative variables of the OLS model,False,
TextBox_MaxVar,TextBox,2,False,100000000906_Options,False,Max variables:,False,
TextBox_MinVar,TextBox,2,False,100000000706_Options,False,Min variables:,False,
TextBox_Threshold,TextBox,0.2,True,100000000506_Options,True,Probability for removal:,False,
ComboBox_Criterion,ComboBox,0,True,100000000306_Options,True,Criterion:,False,
ComboBox_Selection,ComboBox,0,True,100000000106_Options,True,Choose a model selection method,False,
CheckBox_Selection,CheckBox,False,True,100000000006_Options,True,Model selection,False,
RefEdit_QPred,RefEdit,,True,300000000004_Prediction,True,Qualitative:,False,
RefEdit_XPred,RefEdit,,True,300000000002_Prediction,True,Quantitative:,False,
CheckBox_XPred,CheckBox,True,True,300000000001_Prediction,True,Quantitative,False,
CheckBox_QPred,CheckBox,False,True,300000000003_Prediction,True,Qualitative,False,
CheckBox_ObsLabelsPred,CheckBox,False,True,300000000005_Prediction,True,Observation labels,False,
RefEdit_PredLabels,RefEdit,,True,300000000006_Prediction,True,,False,
CheckBox_Corr,CheckBox,True,True,500000000001_Outputs,True,Correlations,False,
TextBoxCompMax,TextBox,5,True,100000040005_Options,True,,False,
TextBoxMinPerc,TextBox,100,True,100000020005_Options,True,,False,
ScrollBarPCR,ScrollBar,251,True,100000050005_Options,False,,,
CheckBoxMinFilter,CheckBox,False,True,100000010005_Options,True,Minimum %,False,
CheckBoxMaxFilter,CheckBox,False,True,100000030005_Options,True,Maximum number,False,
CheckBoxCorrCharts,CheckBox,True,True,600000000000_Charts,True,Correlation charts,False,
CheckBoxVectors,CheckBox,True,True,600000000100_Charts,True,Vectors,False,
CheckBoxResidCharts,CheckBox,True,True,600000000101_Charts,True,Predictions,False,
CheckBoxRegCharts,CheckBox,True,True,600000000001_Charts,True,Regression charts,False,
CheckBox_Conf,CheckBox,False,True,600000000201_Charts,True,Confidence intervals,False,
CheckBoxIndCharts,CheckBox,True,True,600000000200_Charts,True,Observations charts,False,
CheckBoxBiplots,CheckBox,True,True,600000000400_Charts,True,Biplots,False,
CheckBoxVectorsBip,CheckBox,True,True,600000000500_Charts,True,Vectors,False,
CheckBoxLabelsInd,CheckBox,True,True,600000000300_Charts,True,Labels,False,
CheckBoxLabelsBiplots,CheckBox,True,True,600000000600_Charts,True,Labels,False,
CheckBoxLoadings,CheckBox,True,True,500000000004_Outputs,True,Factor loadings,False,
CheckBoxScores,CheckBox,True,True,500000000204_Outputs,True,Factor scores,False,
CheckBoxCorrFactVar,CheckBox,True,True,500000000104_Outputs,True,Variables/Factors correlations,False,
CheckBoxTrans,CheckBox,False,False,06,False,Trans,False,
ComboBoxType,ComboBox,3,True,000000000008_General,True,Activate this option if the dependent variable is ordinal,False,
ComboBoxModel,ComboBox,0,True,000000000109_General,True,Select the model,False,
CheckBox_Normed,CheckBox,True,True,100000000105_Options,True,Standardized PCA,False,
OptionButton_OLS,OptionButton,True,True,000000000209_General,True,Classic,False,
OptionButton_PCR,OptionButton,False,True,000000000309_General,True,PCR,False,
OptionButton_PLS,OptionButton,False,False,000000000409_General,False,PLS,False,
OptionButton_R,OptionButton,False,True,000000000011_General,True,Range,False,
OptionButton_S,OptionButton,True,True,000000000111_General,True,Sheet,False,
OptionButton_W,OptionButton,False,True,000000000211_General,True,Workbook,False,
RefEdit_R,RefEdit,,True,000000000311_General,True,Range:,False,
RefEdit_Wr,RefEdit,,True,000000000012_General,True,Regression weights:,False,
CheckBox_Wr,CheckBox,False,True,000000000013_General,True,Regression weights,False,
CheckBox_Interactions,CheckBox,False,True,100000000001_Options,True,Interactions / Level,False,
TextBoxLevel,TextBox,2,True,100000000101_Options,True,,False,
ScrollBarLevel,ScrollBar,4,True,100000000201_Options,False,,,
CheckBoxFirth,CheckBox,False,True,100000000200_Options,True,Firth's method,False,
CheckBoxChartsCoeff,CheckBox,True,True,600000000301_Charts,True,Standardized coefficients,False,
TextBoxEntrance,TextBox,0.1,True,100000001106_Options,True,Probability for entry:,False,
CheckBoxClassif,CheckBox,True,True,500000000103_Outputs,True,Classification table,False,
TextBoxCut,TextBox,0.5,True,500000000303_Outputs,True,Cutpoint:,False,
ScrollBarCut,ScrollBar,50,True,500000000403_Outputs,False,,,
TextBoxTol,TextBox,0.001,True,100000000000_Options,True,Tolerance:,False,
CheckBoxROC,CheckBox,False,True,600000000002_Charts,True,ROC Curve,False,
CheckBoxProbAna,CheckBox,False,True,500000000003_Outputs,True,Probability analysis,False,
CheckBoxCompare,CheckBox,True,True,500000000002_Outputs,True,Comparisons,False,
TextBoxConv,TextBox,0.000001,True,100000000203_Options,True,Convergence:,False,
TextBoxMaxIter,TextBox,100,True,100000000003_Options,True,Iterations:,False,
CheckBoxColors,CheckBox,False,True,600000000003_Charts,True,Colored labels,False,
RefEditGroupFilter,RefEdit,,True,600000000603_Charts,True,Group variable:,False,
TextBoxPoints,TextBox,100,True,600000000403_Charts,True,Number of observations:,False,
ComboBoxFilter,ComboBox,1,True,600000000203_Charts,True,Select the filtering option,False,
CheckBoxChartsFilter,CheckBox,True,True,600000000103_Charts,True,Filter,False,
TextBoxTestNumber,TextBox,1,True,200000000301_Validation,True,,False,
ComboBox_TestMethod,ComboBox,0,True,200000000101_Validation,True,Select the method for the extraction of validation data,False,
RefEditGroup,RefEdit,,True,200000000501_Validation,True,Group variable:,False,
ComboBoxModRef,ComboBox,-1,False,000000000014_General,False,Select the control category,False,
CheckBoxNested,CheckBox,False,False,100000000008_Options,False,Nested effects,False,
CheckBoxRandom,CheckBox,False,True,100000000009_Options,True,Random effects,False,
CheckBoxAuto,CheckBox,False,True,100000000110_Options,True,Automatic,False,
CheckBox_W2,CheckBox,False,True,100000000210_Options,True,Corrective weights,False,
RefEdit_W2,RefEdit,,True,100000000010_Options,True,Corrective weights:,False,
CheckBox_X,CheckBox,True,True,000000000116_General,True,Quantitative,False,
CheckBox_Q,CheckBox,False,True,000000000316_General,True,Qualitative,False,
RefEdit_Q,RefEdit,,True,000000000416_General,True,Qualitative:,False,
RefEdit_X,RefEdit,'Sheet1'!$A$1:$B$29,True,000000000216_General,True,X / Explanatory variables:,False,
CheckBoxGood,CheckBox,True,True,500000000005_Outputs,True,Goodness of fit statistics,False,
CheckBox_Resid,CheckBox,True,True,500000000905_Outputs,True,Predictions and residuals,False,
CheckBox_Equ,CheckBox,True,True,500000000605_Outputs,True,Equation of the model,False,
CheckBoxModelCoeff,CheckBox,True,True,500000000305_Outputs,True,Model coefficients,False,
CheckBoxStdCoeff,CheckBox,True,True,500000000705_Outputs,True,Standardized coefficients,False,
CheckBox_AV,CheckBox,True,True,500000000105_Outputs,True,Type II analysis,False,
CheckBoxPL,CheckBox,False,True,500000000405_Outputs,True,PL Confidence intervals,False,
CheckBoxVarCov,CheckBox,False,True,500000000505_Outputs,True,Covariance matrix,False,
CheckBoxHL,CheckBox,True,True,500000000205_Outputs,True,Hosmer-Lemeshow test,False,
CheckBoxMarginal,CheckBox,False,True,500000000805_Outputs,True,Marginal effects at the means,False,
</a:t>
          </a:r>
        </a:p>
      </xdr:txBody>
    </xdr:sp>
    <xdr:clientData/>
  </xdr:twoCellAnchor>
  <xdr:twoCellAnchor>
    <xdr:from>
      <xdr:col>1</xdr:col>
      <xdr:colOff>49784</xdr:colOff>
      <xdr:row>8</xdr:row>
      <xdr:rowOff>43434</xdr:rowOff>
    </xdr:from>
    <xdr:to>
      <xdr:col>1</xdr:col>
      <xdr:colOff>392684</xdr:colOff>
      <xdr:row>8</xdr:row>
      <xdr:rowOff>386334</xdr:rowOff>
    </xdr:to>
    <xdr:pic macro="[1]!ReRunXLSTAT">
      <xdr:nvPicPr>
        <xdr:cNvPr id="3" name="BT32610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16690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8</xdr:row>
      <xdr:rowOff>43434</xdr:rowOff>
    </xdr:from>
    <xdr:to>
      <xdr:col>2</xdr:col>
      <xdr:colOff>44958</xdr:colOff>
      <xdr:row>8</xdr:row>
      <xdr:rowOff>386334</xdr:rowOff>
    </xdr:to>
    <xdr:pic macro="[1]!AddRemovGrid">
      <xdr:nvPicPr>
        <xdr:cNvPr id="4" name="RM326101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6690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8</xdr:row>
      <xdr:rowOff>43434</xdr:rowOff>
    </xdr:from>
    <xdr:to>
      <xdr:col>2</xdr:col>
      <xdr:colOff>44958</xdr:colOff>
      <xdr:row>8</xdr:row>
      <xdr:rowOff>386334</xdr:rowOff>
    </xdr:to>
    <xdr:pic macro="AddRemovGrid">
      <xdr:nvPicPr>
        <xdr:cNvPr id="5" name="AD326101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6690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4</xdr:col>
          <xdr:colOff>165100</xdr:colOff>
          <xdr:row>10</xdr:row>
          <xdr:rowOff>101600</xdr:rowOff>
        </xdr:to>
        <xdr:sp macro="" textlink="">
          <xdr:nvSpPr>
            <xdr:cNvPr id="1025" name="DD2118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27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448631" hidden="1"/>
        <xdr:cNvSpPr txBox="1"/>
      </xdr:nvSpPr>
      <xdr:spPr>
        <a:xfrm>
          <a:off x="1282700" y="16256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RunProcLOG
Form2.txt
RefEdit_W,RefEdit,,True,000000000004_General,True,Observation weights:,False,
RefEdit_Y,RefEdit0,'Sheet1'!$H$1:$H$29,True,000000000001_General,True,Response variable(s):,False,
CheckBox_W,CheckBox,False,True,000000000003_General,True,Observation weights,False,
CheckBox_ObsLabels,CheckBox,False,True,000000000006_General,True,Observation labels,False,
RefEdit_ObsLabels,RefEdit,,True,000000000007_General,True,Observation labels:,False,
CheckBoxVarLabels,CheckBox,True,True,000000000005_General,True,Variable labels,False,
CheckBox_Validation,CheckBox,False,True,200000000000_Validation,True,Validation,False,
CheckBox_Desc,CheckBox,True,True,500000000000_Outputs,True,Descriptive statistics,False,
CheckBox_Predict,CheckBox,False,True,300000000000_Prediction,True,Prediction,False,
TextBox_conf,TextBox,95,True,100000000102_Options,True,Confidence interval (%):,False,
OptionButton_MVRemove,OptionButton,True,True,400000000000_Missing data,True,Remove the observations,False,
OptionButton_MVEstimate,OptionButton,False,True,400000000100_Missing data,True,Estimate missing data,False,
OptionButton_MeanMode,OptionButton,True,True,400000000200_Missing data,True,Mean or mode,False,
OptionButton_NN,OptionButton,False,True,400000010200_Missing data,True,Nearest neighbor,False,
CheckBox_Intercept,CheckBox,False,False,100000000007_Options,False,Fixed Intercept,False,
ComboBox_Constraints,ComboBox,0,False,100000000104_Options,False,Select the type of constraint to apply to the qualitative variables of the OLS model,False,
TextBox_MaxVar,TextBox,2,False,100000000906_Options,False,Max variables:,False,
TextBox_MinVar,TextBox,2,False,100000000706_Options,False,Min variables:,False,
TextBox_Threshold,TextBox,0.2,True,100000000506_Options,True,Probability for removal:,False,
ComboBox_Criterion,ComboBox,0,True,100000000306_Options,True,Criterion:,False,
ComboBox_Selection,ComboBox,0,True,100000000106_Options,True,Choose a model selection method,False,
CheckBox_Selection,CheckBox,False,True,100000000006_Options,True,Model selection,False,
RefEdit_QPred,RefEdit,,True,300000000004_Prediction,True,Qualitative:,False,
RefEdit_XPred,RefEdit,,True,300000000002_Prediction,True,Quantitative:,False,
CheckBox_XPred,CheckBox,True,True,300000000001_Prediction,True,Quantitative,False,
CheckBox_QPred,CheckBox,False,True,300000000003_Prediction,True,Qualitative,False,
CheckBox_ObsLabelsPred,CheckBox,False,True,300000000005_Prediction,True,Observation labels,False,
RefEdit_PredLabels,RefEdit,,True,300000000006_Prediction,True,,False,
CheckBox_Corr,CheckBox,True,True,500000000001_Outputs,True,Correlations,False,
TextBoxCompMax,TextBox,5,True,100000040005_Options,True,,False,
TextBoxMinPerc,TextBox,100,True,100000020005_Options,True,,False,
ScrollBarPCR,ScrollBar,251,True,100000050005_Options,False,,,
CheckBoxMinFilter,CheckBox,False,True,100000010005_Options,True,Minimum %,False,
CheckBoxMaxFilter,CheckBox,False,True,100000030005_Options,True,Maximum number,False,
CheckBoxCorrCharts,CheckBox,True,True,600000000000_Charts,True,Correlation charts,False,
CheckBoxVectors,CheckBox,True,True,600000000100_Charts,True,Vectors,False,
CheckBoxResidCharts,CheckBox,True,True,600000000101_Charts,True,Predictions,False,
CheckBoxRegCharts,CheckBox,True,True,600000000001_Charts,True,Regression charts,False,
CheckBox_Conf,CheckBox,False,True,600000000201_Charts,True,Confidence intervals,False,
CheckBoxIndCharts,CheckBox,True,True,600000000200_Charts,True,Observations charts,False,
CheckBoxBiplots,CheckBox,True,True,600000000400_Charts,True,Biplots,False,
CheckBoxVectorsBip,CheckBox,True,True,600000000500_Charts,True,Vectors,False,
CheckBoxLabelsInd,CheckBox,True,True,600000000300_Charts,True,Labels,False,
CheckBoxLabelsBiplots,CheckBox,True,True,600000000600_Charts,True,Labels,False,
CheckBoxLoadings,CheckBox,True,True,500000000004_Outputs,True,Factor loadings,False,
CheckBoxScores,CheckBox,True,True,500000000204_Outputs,True,Factor scores,False,
CheckBoxCorrFactVar,CheckBox,True,True,500000000104_Outputs,True,Variables/Factors correlations,False,
CheckBoxTrans,CheckBox,False,False,06,False,Trans,False,
ComboBoxType,ComboBox,3,True,000000000008_General,True,Activate this option if the dependent variable is ordinal,False,
ComboBoxModel,ComboBox,0,True,000000000109_General,True,Select the model,False,
CheckBox_Normed,CheckBox,True,True,100000000105_Options,True,Standardized PCA,False,
OptionButton_OLS,OptionButton,True,True,000000000209_General,True,Classic,False,
OptionButton_PCR,OptionButton,False,True,000000000309_General,True,PCR,False,
OptionButton_PLS,OptionButton,False,False,000000000409_General,False,PLS,False,
OptionButton_R,OptionButton,False,True,000000000011_General,True,Range,False,
OptionButton_S,OptionButton,True,True,000000000111_General,True,Sheet,False,
OptionButton_W,OptionButton,False,True,000000000211_General,True,Workbook,False,
RefEdit_R,RefEdit,,True,000000000311_General,True,Range:,False,
RefEdit_Wr,RefEdit,,True,000000000012_General,True,Regression weights:,False,
CheckBox_Wr,CheckBox,False,True,000000000013_General,True,Regression weights,False,
CheckBox_Interactions,CheckBox,False,True,100000000001_Options,True,Interactions / Level,False,
TextBoxLevel,TextBox,2,True,100000000101_Options,True,,False,
ScrollBarLevel,ScrollBar,4,True,100000000201_Options,False,,,
CheckBoxFirth,CheckBox,False,True,100000000200_Options,True,Firth's method,False,
CheckBoxChartsCoeff,CheckBox,True,True,600000000301_Charts,True,Standardized coefficients,False,
TextBoxEntrance,TextBox,0.1,True,100000001106_Options,True,Probability for entry:,False,
CheckBoxClassif,CheckBox,True,True,500000000103_Outputs,True,Classification table,False,
TextBoxCut,TextBox,0.5,True,500000000303_Outputs,True,Cutpoint:,False,
ScrollBarCut,ScrollBar,50,True,500000000403_Outputs,False,,,
TextBoxTol,TextBox,0.001,True,100000000000_Options,True,Tolerance:,False,
CheckBoxROC,CheckBox,False,True,600000000002_Charts,True,ROC Curve,False,
CheckBoxProbAna,CheckBox,False,True,500000000003_Outputs,True,Probability analysis,False,
CheckBoxCompare,CheckBox,True,True,500000000002_Outputs,True,Comparisons,False,
TextBoxConv,TextBox,0.000001,True,100000000203_Options,True,Convergence:,False,
TextBoxMaxIter,TextBox,100,True,100000000003_Options,True,Iterations:,False,
CheckBoxColors,CheckBox,False,True,600000000003_Charts,True,Colored labels,False,
RefEditGroupFilter,RefEdit,,True,600000000603_Charts,True,Group variable:,False,
TextBoxPoints,TextBox,100,True,600000000403_Charts,True,Number of observations:,False,
ComboBoxFilter,ComboBox,1,True,600000000203_Charts,True,Select the filtering option,False,
CheckBoxChartsFilter,CheckBox,True,True,600000000103_Charts,True,Filter,False,
TextBoxTestNumber,TextBox,1,True,200000000301_Validation,True,,False,
ComboBox_TestMethod,ComboBox,0,True,200000000101_Validation,True,Select the method for the extraction of validation data,False,
RefEditGroup,RefEdit,,True,200000000501_Validation,True,Group variable:,False,
ComboBoxModRef,ComboBox,-1,False,000000000014_General,False,Select the control category,False,
CheckBoxNested,CheckBox,False,False,100000000008_Options,False,Nested effects,False,
CheckBoxRandom,CheckBox,False,True,100000000009_Options,True,Random effects,False,
CheckBoxAuto,CheckBox,False,True,100000000110_Options,True,Automatic,False,
CheckBox_W2,CheckBox,False,True,100000000210_Options,True,Corrective weights,False,
RefEdit_W2,RefEdit,,True,100000000010_Options,True,Corrective weights:,False,
CheckBox_X,CheckBox,True,True,000000000116_General,True,Quantitative,False,
CheckBox_Q,CheckBox,False,True,000000000316_General,True,Qualitative,False,
RefEdit_Q,RefEdit,,True,000000000416_General,True,Qualitative:,False,
RefEdit_X,RefEdit0,'Sheet1'!$F$1:$G$29,True,000000000216_General,True,X / Explanatory variables:,False,
CheckBoxGood,CheckBox,True,True,500000000005_Outputs,True,Goodness of fit statistics,False,
CheckBox_Resid,CheckBox,True,True,500000000905_Outputs,True,Predictions and residuals,False,
CheckBox_Equ,CheckBox,True,True,500000000605_Outputs,True,Equation of the model,False,
CheckBoxModelCoeff,CheckBox,True,True,500000000305_Outputs,True,Model coefficients,False,
CheckBoxStdCoeff,CheckBox,True,True,500000000705_Outputs,True,Standardized coefficients,False,
CheckBox_AV,CheckBox,True,True,500000000105_Outputs,True,Type II analysis,False,
CheckBoxPL,CheckBox,False,True,500000000405_Outputs,True,PL Confidence intervals,False,
CheckBoxVarCov,CheckBox,False,True,500000000505_Outputs,True,Covariance matrix,False,
CheckBoxHL,CheckBox,True,True,500000000205_Outputs,True,Hosmer-Lemeshow test,False,
CheckBoxMarginal,CheckBox,False,True,500000000805_Outputs,True,Marginal effects at the means,False,
</a:t>
          </a:r>
        </a:p>
      </xdr:txBody>
    </xdr:sp>
    <xdr:clientData/>
  </xdr:twoCellAnchor>
  <xdr:twoCellAnchor>
    <xdr:from>
      <xdr:col>1</xdr:col>
      <xdr:colOff>49784</xdr:colOff>
      <xdr:row>8</xdr:row>
      <xdr:rowOff>43434</xdr:rowOff>
    </xdr:from>
    <xdr:to>
      <xdr:col>1</xdr:col>
      <xdr:colOff>392684</xdr:colOff>
      <xdr:row>8</xdr:row>
      <xdr:rowOff>386334</xdr:rowOff>
    </xdr:to>
    <xdr:pic macro="[1]!ReRunXLSTAT">
      <xdr:nvPicPr>
        <xdr:cNvPr id="3" name="BT44863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16690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8</xdr:row>
      <xdr:rowOff>43434</xdr:rowOff>
    </xdr:from>
    <xdr:to>
      <xdr:col>2</xdr:col>
      <xdr:colOff>44958</xdr:colOff>
      <xdr:row>8</xdr:row>
      <xdr:rowOff>386334</xdr:rowOff>
    </xdr:to>
    <xdr:pic macro="[1]!AddRemovGrid">
      <xdr:nvPicPr>
        <xdr:cNvPr id="4" name="RM448631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6690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8</xdr:row>
      <xdr:rowOff>43434</xdr:rowOff>
    </xdr:from>
    <xdr:to>
      <xdr:col>2</xdr:col>
      <xdr:colOff>44958</xdr:colOff>
      <xdr:row>8</xdr:row>
      <xdr:rowOff>386334</xdr:rowOff>
    </xdr:to>
    <xdr:pic macro="AddRemovGrid">
      <xdr:nvPicPr>
        <xdr:cNvPr id="5" name="AD448631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6690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4</xdr:col>
          <xdr:colOff>825500</xdr:colOff>
          <xdr:row>10</xdr:row>
          <xdr:rowOff>101600</xdr:rowOff>
        </xdr:to>
        <xdr:sp macro="" textlink="">
          <xdr:nvSpPr>
            <xdr:cNvPr id="2049" name="DD7874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27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/design-analysis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ebug"/>
      <sheetName val="Design"/>
      <sheetName val="design-analysis2"/>
    </sheetNames>
    <definedNames>
      <definedName name="AddRemovGrid"/>
      <definedName name="GoToResultsNew4301810584111"/>
      <definedName name="GoToResultsNew4301811030367"/>
      <definedName name="ReRunXLSTAT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Relationship Id="rId3" Type="http://schemas.openxmlformats.org/officeDocument/2006/relationships/ctrlProp" Target="../ctrlProps/ctrlProp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R30"/>
  <sheetViews>
    <sheetView workbookViewId="0">
      <selection activeCell="F2" sqref="F2:J30"/>
    </sheetView>
  </sheetViews>
  <sheetFormatPr baseColWidth="10" defaultRowHeight="16" x14ac:dyDescent="0.2"/>
  <sheetData>
    <row r="1" spans="1:18" x14ac:dyDescent="0.2">
      <c r="A1" t="s">
        <v>112</v>
      </c>
      <c r="E1" t="s">
        <v>113</v>
      </c>
    </row>
    <row r="2" spans="1:18" x14ac:dyDescent="0.2">
      <c r="A2" s="32" t="s">
        <v>28</v>
      </c>
      <c r="B2" s="32" t="s">
        <v>29</v>
      </c>
      <c r="C2" s="32" t="s">
        <v>13</v>
      </c>
      <c r="D2" s="33"/>
      <c r="E2" s="34" t="s">
        <v>111</v>
      </c>
      <c r="F2" s="34" t="s">
        <v>28</v>
      </c>
      <c r="G2" s="34" t="s">
        <v>29</v>
      </c>
      <c r="H2" s="34" t="s">
        <v>28</v>
      </c>
      <c r="I2" s="34" t="s">
        <v>29</v>
      </c>
      <c r="J2" s="34" t="s">
        <v>13</v>
      </c>
      <c r="L2" s="34" t="s">
        <v>28</v>
      </c>
      <c r="M2" s="34" t="s">
        <v>29</v>
      </c>
      <c r="N2" s="34" t="s">
        <v>13</v>
      </c>
      <c r="P2" s="34" t="s">
        <v>114</v>
      </c>
      <c r="Q2" s="34" t="s">
        <v>115</v>
      </c>
      <c r="R2" s="34" t="s">
        <v>116</v>
      </c>
    </row>
    <row r="3" spans="1:18" x14ac:dyDescent="0.2">
      <c r="A3" s="33">
        <v>1</v>
      </c>
      <c r="B3" s="33">
        <v>0</v>
      </c>
      <c r="C3" s="33">
        <v>0</v>
      </c>
      <c r="D3" s="33"/>
      <c r="E3" s="34">
        <v>7</v>
      </c>
      <c r="F3" s="34">
        <v>1</v>
      </c>
      <c r="G3" s="34">
        <v>0</v>
      </c>
      <c r="H3" s="34" t="str">
        <f>IF(F3=1,"expert","novice")</f>
        <v>expert</v>
      </c>
      <c r="I3" s="34" t="str">
        <f>IF(G3=0,"self","guided")</f>
        <v>self</v>
      </c>
      <c r="J3" s="34">
        <v>0</v>
      </c>
      <c r="L3" s="34">
        <v>1</v>
      </c>
      <c r="M3" s="34">
        <v>0</v>
      </c>
      <c r="N3" s="34">
        <v>0</v>
      </c>
      <c r="P3" s="33">
        <v>1</v>
      </c>
      <c r="Q3" s="33">
        <v>0</v>
      </c>
      <c r="R3" s="33">
        <v>0</v>
      </c>
    </row>
    <row r="4" spans="1:18" x14ac:dyDescent="0.2">
      <c r="A4" s="33">
        <v>1</v>
      </c>
      <c r="B4" s="33">
        <v>0</v>
      </c>
      <c r="C4" s="33">
        <v>3</v>
      </c>
      <c r="D4" s="33"/>
      <c r="E4" s="34">
        <v>7</v>
      </c>
      <c r="F4" s="34">
        <v>1</v>
      </c>
      <c r="G4" s="34">
        <v>0</v>
      </c>
      <c r="H4" s="34" t="str">
        <f t="shared" ref="H4:H30" si="0">IF(F4=1,"expert","novice")</f>
        <v>expert</v>
      </c>
      <c r="I4" s="34" t="str">
        <f t="shared" ref="I4:I30" si="1">IF(G4=0,"self","guided")</f>
        <v>self</v>
      </c>
      <c r="J4" s="34">
        <v>0</v>
      </c>
      <c r="L4" s="34">
        <v>1</v>
      </c>
      <c r="M4" s="34">
        <v>0</v>
      </c>
      <c r="N4" s="34">
        <v>0</v>
      </c>
      <c r="P4" s="33">
        <v>1</v>
      </c>
      <c r="Q4" s="33">
        <v>0</v>
      </c>
      <c r="R4" s="33">
        <v>0</v>
      </c>
    </row>
    <row r="5" spans="1:18" x14ac:dyDescent="0.2">
      <c r="A5" s="33">
        <v>0</v>
      </c>
      <c r="B5" s="33">
        <v>1</v>
      </c>
      <c r="C5" s="33">
        <v>1</v>
      </c>
      <c r="D5" s="33"/>
      <c r="E5" s="34">
        <v>6</v>
      </c>
      <c r="F5" s="34">
        <v>0</v>
      </c>
      <c r="G5" s="34">
        <v>1</v>
      </c>
      <c r="H5" s="34" t="str">
        <f t="shared" si="0"/>
        <v>novice</v>
      </c>
      <c r="I5" s="34" t="str">
        <f t="shared" si="1"/>
        <v>guided</v>
      </c>
      <c r="J5" s="34">
        <v>1</v>
      </c>
      <c r="L5" s="34">
        <v>1</v>
      </c>
      <c r="M5" s="34">
        <v>0</v>
      </c>
      <c r="N5" s="34">
        <v>0</v>
      </c>
      <c r="P5" s="33">
        <v>0</v>
      </c>
      <c r="Q5" s="33">
        <v>1</v>
      </c>
      <c r="R5" s="33">
        <v>1</v>
      </c>
    </row>
    <row r="6" spans="1:18" x14ac:dyDescent="0.2">
      <c r="A6" s="33">
        <v>1</v>
      </c>
      <c r="B6" s="33">
        <v>0</v>
      </c>
      <c r="C6" s="33">
        <v>4</v>
      </c>
      <c r="D6" s="33"/>
      <c r="E6" s="34">
        <v>7</v>
      </c>
      <c r="F6" s="34">
        <v>1</v>
      </c>
      <c r="G6" s="34">
        <v>0</v>
      </c>
      <c r="H6" s="34" t="str">
        <f t="shared" si="0"/>
        <v>expert</v>
      </c>
      <c r="I6" s="34" t="str">
        <f t="shared" si="1"/>
        <v>self</v>
      </c>
      <c r="J6" s="34">
        <v>0</v>
      </c>
      <c r="L6" s="34">
        <v>1</v>
      </c>
      <c r="M6" s="34">
        <v>0</v>
      </c>
      <c r="N6" s="34">
        <v>0</v>
      </c>
      <c r="P6" s="33">
        <v>1</v>
      </c>
      <c r="Q6" s="33">
        <v>0</v>
      </c>
      <c r="R6" s="33">
        <v>0</v>
      </c>
    </row>
    <row r="7" spans="1:18" x14ac:dyDescent="0.2">
      <c r="A7" s="33">
        <v>0</v>
      </c>
      <c r="B7" s="33">
        <v>0</v>
      </c>
      <c r="C7" s="33">
        <v>3</v>
      </c>
      <c r="D7" s="33"/>
      <c r="E7" s="34">
        <v>8</v>
      </c>
      <c r="F7" s="34">
        <v>1</v>
      </c>
      <c r="G7" s="34">
        <v>0</v>
      </c>
      <c r="H7" s="34" t="str">
        <f t="shared" si="0"/>
        <v>expert</v>
      </c>
      <c r="I7" s="34" t="str">
        <f t="shared" si="1"/>
        <v>self</v>
      </c>
      <c r="J7" s="34">
        <v>1</v>
      </c>
      <c r="L7" s="34">
        <v>1</v>
      </c>
      <c r="M7" s="34">
        <v>0</v>
      </c>
      <c r="N7" s="34">
        <v>0</v>
      </c>
      <c r="P7" s="33">
        <v>0</v>
      </c>
      <c r="Q7" s="33">
        <v>0</v>
      </c>
      <c r="R7" s="33">
        <v>0</v>
      </c>
    </row>
    <row r="8" spans="1:18" x14ac:dyDescent="0.2">
      <c r="A8" s="33">
        <v>1</v>
      </c>
      <c r="B8" s="33">
        <v>1</v>
      </c>
      <c r="C8" s="33">
        <v>2</v>
      </c>
      <c r="D8" s="33"/>
      <c r="E8" s="34">
        <v>5</v>
      </c>
      <c r="F8" s="34">
        <v>0</v>
      </c>
      <c r="G8" s="34">
        <v>1</v>
      </c>
      <c r="H8" s="34" t="str">
        <f t="shared" si="0"/>
        <v>novice</v>
      </c>
      <c r="I8" s="34" t="str">
        <f t="shared" si="1"/>
        <v>guided</v>
      </c>
      <c r="J8" s="34">
        <v>0</v>
      </c>
      <c r="L8" s="34">
        <v>1</v>
      </c>
      <c r="M8" s="34">
        <v>0</v>
      </c>
      <c r="N8" s="34">
        <v>0</v>
      </c>
      <c r="P8" s="33">
        <v>1</v>
      </c>
      <c r="Q8" s="33">
        <v>1</v>
      </c>
      <c r="R8" s="33">
        <v>1</v>
      </c>
    </row>
    <row r="9" spans="1:18" x14ac:dyDescent="0.2">
      <c r="A9" s="33">
        <v>0</v>
      </c>
      <c r="B9" s="33">
        <v>1</v>
      </c>
      <c r="C9" s="33">
        <v>2</v>
      </c>
      <c r="D9" s="33"/>
      <c r="E9" s="34">
        <v>4</v>
      </c>
      <c r="F9" s="34">
        <v>0</v>
      </c>
      <c r="G9" s="34">
        <v>1</v>
      </c>
      <c r="H9" s="34" t="str">
        <f t="shared" si="0"/>
        <v>novice</v>
      </c>
      <c r="I9" s="34" t="str">
        <f t="shared" si="1"/>
        <v>guided</v>
      </c>
      <c r="J9" s="34">
        <v>1</v>
      </c>
      <c r="L9" s="34">
        <v>1</v>
      </c>
      <c r="M9" s="34">
        <v>0</v>
      </c>
      <c r="N9" s="34">
        <v>0</v>
      </c>
      <c r="P9" s="33">
        <v>0</v>
      </c>
      <c r="Q9" s="33">
        <v>1</v>
      </c>
      <c r="R9" s="33">
        <v>0</v>
      </c>
    </row>
    <row r="10" spans="1:18" x14ac:dyDescent="0.2">
      <c r="A10" s="33">
        <v>1</v>
      </c>
      <c r="B10" s="33">
        <v>1</v>
      </c>
      <c r="C10" s="33">
        <v>5</v>
      </c>
      <c r="D10" s="33"/>
      <c r="E10" s="34">
        <v>7</v>
      </c>
      <c r="F10" s="34">
        <v>1</v>
      </c>
      <c r="G10" s="34">
        <v>1</v>
      </c>
      <c r="H10" s="34" t="str">
        <f t="shared" si="0"/>
        <v>expert</v>
      </c>
      <c r="I10" s="34" t="str">
        <f t="shared" si="1"/>
        <v>guided</v>
      </c>
      <c r="J10" s="34">
        <v>2</v>
      </c>
      <c r="L10" s="34">
        <v>1</v>
      </c>
      <c r="M10" s="34">
        <v>1</v>
      </c>
      <c r="N10" s="34">
        <v>1</v>
      </c>
      <c r="P10" s="33">
        <v>1</v>
      </c>
      <c r="Q10" s="33">
        <v>1</v>
      </c>
      <c r="R10" s="33">
        <v>5</v>
      </c>
    </row>
    <row r="11" spans="1:18" x14ac:dyDescent="0.2">
      <c r="A11" s="33">
        <v>1</v>
      </c>
      <c r="B11" s="33">
        <v>1</v>
      </c>
      <c r="C11" s="33">
        <v>0</v>
      </c>
      <c r="D11" s="33"/>
      <c r="E11" s="34">
        <v>4</v>
      </c>
      <c r="F11" s="34">
        <v>0</v>
      </c>
      <c r="G11" s="34">
        <v>1</v>
      </c>
      <c r="H11" s="34" t="str">
        <f t="shared" si="0"/>
        <v>novice</v>
      </c>
      <c r="I11" s="34" t="str">
        <f t="shared" si="1"/>
        <v>guided</v>
      </c>
      <c r="J11" s="34">
        <v>2</v>
      </c>
      <c r="L11" s="34">
        <v>1</v>
      </c>
      <c r="M11" s="34">
        <v>0</v>
      </c>
      <c r="N11" s="34">
        <v>1</v>
      </c>
      <c r="P11" s="33">
        <v>1</v>
      </c>
      <c r="Q11" s="33">
        <v>1</v>
      </c>
      <c r="R11" s="33">
        <v>0</v>
      </c>
    </row>
    <row r="12" spans="1:18" x14ac:dyDescent="0.2">
      <c r="A12" s="33">
        <v>1</v>
      </c>
      <c r="B12" s="33">
        <v>0</v>
      </c>
      <c r="C12" s="33">
        <v>0</v>
      </c>
      <c r="D12" s="33"/>
      <c r="E12" s="34">
        <v>7</v>
      </c>
      <c r="F12" s="34">
        <v>1</v>
      </c>
      <c r="G12" s="34">
        <v>0</v>
      </c>
      <c r="H12" s="34" t="str">
        <f t="shared" si="0"/>
        <v>expert</v>
      </c>
      <c r="I12" s="34" t="str">
        <f t="shared" si="1"/>
        <v>self</v>
      </c>
      <c r="J12" s="34">
        <v>0</v>
      </c>
      <c r="L12" s="34">
        <v>1</v>
      </c>
      <c r="M12" s="34">
        <v>1</v>
      </c>
      <c r="N12" s="34">
        <v>2</v>
      </c>
      <c r="P12" s="33">
        <v>1</v>
      </c>
      <c r="Q12" s="33">
        <v>0</v>
      </c>
      <c r="R12" s="33">
        <v>0</v>
      </c>
    </row>
    <row r="13" spans="1:18" x14ac:dyDescent="0.2">
      <c r="A13" s="33">
        <v>1</v>
      </c>
      <c r="B13" s="33">
        <v>0</v>
      </c>
      <c r="C13" s="33">
        <v>1</v>
      </c>
      <c r="D13" s="33"/>
      <c r="E13" s="34">
        <v>5</v>
      </c>
      <c r="F13" s="34">
        <v>0</v>
      </c>
      <c r="G13" s="34">
        <v>0</v>
      </c>
      <c r="H13" s="34" t="str">
        <f t="shared" si="0"/>
        <v>novice</v>
      </c>
      <c r="I13" s="34" t="str">
        <f t="shared" si="1"/>
        <v>self</v>
      </c>
      <c r="J13" s="34">
        <v>0</v>
      </c>
      <c r="L13" s="34">
        <v>1</v>
      </c>
      <c r="M13" s="34">
        <v>1</v>
      </c>
      <c r="N13" s="34">
        <v>2</v>
      </c>
      <c r="P13" s="33">
        <v>1</v>
      </c>
      <c r="Q13" s="33">
        <v>0</v>
      </c>
      <c r="R13" s="33">
        <v>0</v>
      </c>
    </row>
    <row r="14" spans="1:18" x14ac:dyDescent="0.2">
      <c r="A14" s="33">
        <v>1</v>
      </c>
      <c r="B14" s="33">
        <v>1</v>
      </c>
      <c r="C14" s="33">
        <v>3</v>
      </c>
      <c r="D14" s="33"/>
      <c r="E14" s="34">
        <v>5</v>
      </c>
      <c r="F14" s="34">
        <v>0</v>
      </c>
      <c r="G14" s="34">
        <v>1</v>
      </c>
      <c r="H14" s="34" t="str">
        <f t="shared" si="0"/>
        <v>novice</v>
      </c>
      <c r="I14" s="34" t="str">
        <f t="shared" si="1"/>
        <v>guided</v>
      </c>
      <c r="J14" s="34">
        <v>0</v>
      </c>
      <c r="L14" s="34">
        <v>0</v>
      </c>
      <c r="M14" s="34">
        <v>1</v>
      </c>
      <c r="N14" s="34">
        <v>1</v>
      </c>
      <c r="P14" s="33">
        <v>1</v>
      </c>
      <c r="Q14" s="33">
        <v>1</v>
      </c>
      <c r="R14" s="33">
        <v>1</v>
      </c>
    </row>
    <row r="15" spans="1:18" x14ac:dyDescent="0.2">
      <c r="A15" s="33">
        <v>1</v>
      </c>
      <c r="B15" s="33">
        <v>1</v>
      </c>
      <c r="C15" s="33">
        <v>3</v>
      </c>
      <c r="D15" s="33"/>
      <c r="E15" s="34">
        <v>6</v>
      </c>
      <c r="F15" s="34">
        <v>0</v>
      </c>
      <c r="G15" s="34">
        <v>1</v>
      </c>
      <c r="H15" s="34" t="str">
        <f t="shared" si="0"/>
        <v>novice</v>
      </c>
      <c r="I15" s="34" t="str">
        <f t="shared" si="1"/>
        <v>guided</v>
      </c>
      <c r="J15" s="34">
        <v>0</v>
      </c>
      <c r="L15" s="34">
        <v>0</v>
      </c>
      <c r="M15" s="34">
        <v>1</v>
      </c>
      <c r="N15" s="34">
        <v>0</v>
      </c>
      <c r="P15" s="33">
        <v>1</v>
      </c>
      <c r="Q15" s="33">
        <v>1</v>
      </c>
      <c r="R15" s="33">
        <v>4</v>
      </c>
    </row>
    <row r="16" spans="1:18" x14ac:dyDescent="0.2">
      <c r="A16" s="33">
        <v>0</v>
      </c>
      <c r="B16" s="33">
        <v>1</v>
      </c>
      <c r="C16" s="33">
        <v>3</v>
      </c>
      <c r="D16" s="33"/>
      <c r="E16" s="34">
        <v>6</v>
      </c>
      <c r="F16" s="34">
        <v>0</v>
      </c>
      <c r="G16" s="34">
        <v>1</v>
      </c>
      <c r="H16" s="34" t="str">
        <f t="shared" si="0"/>
        <v>novice</v>
      </c>
      <c r="I16" s="34" t="str">
        <f t="shared" si="1"/>
        <v>guided</v>
      </c>
      <c r="J16" s="34">
        <v>0</v>
      </c>
      <c r="L16" s="34">
        <v>0</v>
      </c>
      <c r="M16" s="34">
        <v>1</v>
      </c>
      <c r="N16" s="34">
        <v>1</v>
      </c>
      <c r="P16" s="33">
        <v>0</v>
      </c>
      <c r="Q16" s="33">
        <v>1</v>
      </c>
      <c r="R16" s="33">
        <v>1</v>
      </c>
    </row>
    <row r="17" spans="1:18" x14ac:dyDescent="0.2">
      <c r="A17" s="33">
        <v>0</v>
      </c>
      <c r="B17" s="33">
        <v>0</v>
      </c>
      <c r="C17" s="33">
        <v>3</v>
      </c>
      <c r="D17" s="33"/>
      <c r="E17" s="34">
        <v>6</v>
      </c>
      <c r="F17" s="34">
        <v>0</v>
      </c>
      <c r="G17" s="34">
        <v>0</v>
      </c>
      <c r="H17" s="34" t="str">
        <f t="shared" si="0"/>
        <v>novice</v>
      </c>
      <c r="I17" s="34" t="str">
        <f t="shared" si="1"/>
        <v>self</v>
      </c>
      <c r="J17" s="35">
        <v>0</v>
      </c>
      <c r="L17" s="34">
        <v>0</v>
      </c>
      <c r="M17" s="34">
        <v>0</v>
      </c>
      <c r="N17" s="34">
        <v>0</v>
      </c>
      <c r="P17" s="33">
        <v>0</v>
      </c>
      <c r="Q17" s="33">
        <v>0</v>
      </c>
      <c r="R17" s="33">
        <v>2</v>
      </c>
    </row>
    <row r="18" spans="1:18" x14ac:dyDescent="0.2">
      <c r="A18" s="33">
        <v>0</v>
      </c>
      <c r="B18" s="33">
        <v>0</v>
      </c>
      <c r="C18" s="33">
        <v>4</v>
      </c>
      <c r="D18" s="33"/>
      <c r="E18" s="34">
        <v>6</v>
      </c>
      <c r="F18" s="34">
        <v>0</v>
      </c>
      <c r="G18" s="34">
        <v>0</v>
      </c>
      <c r="H18" s="34" t="str">
        <f t="shared" si="0"/>
        <v>novice</v>
      </c>
      <c r="I18" s="34" t="str">
        <f t="shared" si="1"/>
        <v>self</v>
      </c>
      <c r="J18" s="34">
        <v>0</v>
      </c>
      <c r="L18" s="34">
        <v>0</v>
      </c>
      <c r="M18" s="34">
        <v>1</v>
      </c>
      <c r="N18" s="34">
        <v>2</v>
      </c>
      <c r="P18" s="33">
        <v>0</v>
      </c>
      <c r="Q18" s="33">
        <v>0</v>
      </c>
      <c r="R18" s="33">
        <v>0</v>
      </c>
    </row>
    <row r="19" spans="1:18" x14ac:dyDescent="0.2">
      <c r="A19" s="33">
        <v>0</v>
      </c>
      <c r="B19" s="33">
        <v>1</v>
      </c>
      <c r="C19" s="33">
        <v>0</v>
      </c>
      <c r="D19" s="33"/>
      <c r="E19" s="34">
        <v>5</v>
      </c>
      <c r="F19" s="34">
        <v>0</v>
      </c>
      <c r="G19" s="34">
        <v>1</v>
      </c>
      <c r="H19" s="34" t="str">
        <f t="shared" si="0"/>
        <v>novice</v>
      </c>
      <c r="I19" s="34" t="str">
        <f t="shared" si="1"/>
        <v>guided</v>
      </c>
      <c r="J19" s="34">
        <v>2</v>
      </c>
      <c r="L19" s="34">
        <v>0</v>
      </c>
      <c r="M19" s="34">
        <v>1</v>
      </c>
      <c r="N19" s="34">
        <v>1</v>
      </c>
      <c r="P19" s="33">
        <v>0</v>
      </c>
      <c r="Q19" s="33">
        <v>1</v>
      </c>
      <c r="R19" s="33">
        <v>2</v>
      </c>
    </row>
    <row r="20" spans="1:18" x14ac:dyDescent="0.2">
      <c r="A20" s="33">
        <v>1</v>
      </c>
      <c r="B20" s="33">
        <v>0</v>
      </c>
      <c r="C20" s="33">
        <v>4</v>
      </c>
      <c r="D20" s="33"/>
      <c r="E20" s="34">
        <v>5</v>
      </c>
      <c r="F20" s="34">
        <v>0</v>
      </c>
      <c r="G20" s="34">
        <v>0</v>
      </c>
      <c r="H20" s="34" t="str">
        <f t="shared" si="0"/>
        <v>novice</v>
      </c>
      <c r="I20" s="34" t="str">
        <f t="shared" si="1"/>
        <v>self</v>
      </c>
      <c r="J20" s="34">
        <v>0</v>
      </c>
      <c r="L20" s="34">
        <v>0</v>
      </c>
      <c r="M20" s="34">
        <v>1</v>
      </c>
      <c r="N20" s="34">
        <v>2</v>
      </c>
      <c r="P20" s="33">
        <v>1</v>
      </c>
      <c r="Q20" s="33">
        <v>0</v>
      </c>
      <c r="R20" s="33">
        <v>0</v>
      </c>
    </row>
    <row r="21" spans="1:18" x14ac:dyDescent="0.2">
      <c r="A21" s="33">
        <v>0</v>
      </c>
      <c r="B21" s="33">
        <v>1</v>
      </c>
      <c r="C21" s="33">
        <v>3</v>
      </c>
      <c r="D21" s="33"/>
      <c r="E21" s="34">
        <v>5</v>
      </c>
      <c r="F21" s="34">
        <v>0</v>
      </c>
      <c r="G21" s="34">
        <v>1</v>
      </c>
      <c r="H21" s="34" t="str">
        <f t="shared" si="0"/>
        <v>novice</v>
      </c>
      <c r="I21" s="34" t="str">
        <f t="shared" si="1"/>
        <v>guided</v>
      </c>
      <c r="J21" s="34">
        <v>0</v>
      </c>
      <c r="L21" s="34">
        <v>0</v>
      </c>
      <c r="M21" s="34">
        <v>0</v>
      </c>
      <c r="N21" s="34">
        <v>0</v>
      </c>
      <c r="P21" s="33">
        <v>0</v>
      </c>
      <c r="Q21" s="33">
        <v>1</v>
      </c>
      <c r="R21" s="33">
        <v>1</v>
      </c>
    </row>
    <row r="22" spans="1:18" x14ac:dyDescent="0.2">
      <c r="A22" s="33">
        <v>0</v>
      </c>
      <c r="B22" s="33">
        <v>0</v>
      </c>
      <c r="C22" s="33">
        <v>3</v>
      </c>
      <c r="D22" s="33"/>
      <c r="E22" s="34">
        <v>6</v>
      </c>
      <c r="F22" s="34">
        <v>0</v>
      </c>
      <c r="G22" s="34">
        <v>0</v>
      </c>
      <c r="H22" s="34" t="str">
        <f t="shared" si="0"/>
        <v>novice</v>
      </c>
      <c r="I22" s="34" t="str">
        <f t="shared" si="1"/>
        <v>self</v>
      </c>
      <c r="J22" s="34">
        <v>0</v>
      </c>
      <c r="L22" s="34">
        <v>0</v>
      </c>
      <c r="M22" s="34">
        <v>1</v>
      </c>
      <c r="N22" s="34">
        <v>0</v>
      </c>
      <c r="P22" s="33">
        <v>0</v>
      </c>
      <c r="Q22" s="33">
        <v>0</v>
      </c>
      <c r="R22" s="33">
        <v>5</v>
      </c>
    </row>
    <row r="23" spans="1:18" x14ac:dyDescent="0.2">
      <c r="A23" s="33">
        <v>0</v>
      </c>
      <c r="B23" s="33">
        <v>1</v>
      </c>
      <c r="C23" s="33">
        <v>1</v>
      </c>
      <c r="D23" s="33"/>
      <c r="E23" s="34">
        <v>9</v>
      </c>
      <c r="F23" s="34">
        <v>1</v>
      </c>
      <c r="G23" s="34">
        <v>1</v>
      </c>
      <c r="H23" s="34" t="str">
        <f t="shared" si="0"/>
        <v>expert</v>
      </c>
      <c r="I23" s="34" t="str">
        <f t="shared" si="1"/>
        <v>guided</v>
      </c>
      <c r="J23" s="34">
        <v>2</v>
      </c>
      <c r="L23" s="34">
        <v>0</v>
      </c>
      <c r="M23" s="34">
        <v>1</v>
      </c>
      <c r="N23" s="34">
        <v>0</v>
      </c>
      <c r="P23" s="33">
        <v>0</v>
      </c>
      <c r="Q23" s="33">
        <v>1</v>
      </c>
      <c r="R23" s="33">
        <v>3</v>
      </c>
    </row>
    <row r="24" spans="1:18" x14ac:dyDescent="0.2">
      <c r="A24" s="33">
        <v>1</v>
      </c>
      <c r="B24" s="33">
        <v>0</v>
      </c>
      <c r="C24" s="33">
        <v>4</v>
      </c>
      <c r="D24" s="33"/>
      <c r="E24" s="34">
        <v>6</v>
      </c>
      <c r="F24" s="34">
        <v>0</v>
      </c>
      <c r="G24" s="34">
        <v>0</v>
      </c>
      <c r="H24" s="34" t="str">
        <f t="shared" si="0"/>
        <v>novice</v>
      </c>
      <c r="I24" s="34" t="str">
        <f t="shared" si="1"/>
        <v>self</v>
      </c>
      <c r="J24" s="34">
        <v>0</v>
      </c>
      <c r="L24" s="34">
        <v>0</v>
      </c>
      <c r="M24" s="34">
        <v>1</v>
      </c>
      <c r="N24" s="34">
        <v>0</v>
      </c>
      <c r="P24" s="33">
        <v>1</v>
      </c>
      <c r="Q24" s="33">
        <v>0</v>
      </c>
      <c r="R24" s="33">
        <v>2</v>
      </c>
    </row>
    <row r="25" spans="1:18" x14ac:dyDescent="0.2">
      <c r="A25" s="33">
        <v>0</v>
      </c>
      <c r="B25" s="33">
        <v>0</v>
      </c>
      <c r="C25" s="33">
        <v>2</v>
      </c>
      <c r="D25" s="33"/>
      <c r="E25" s="34">
        <v>7</v>
      </c>
      <c r="F25" s="34">
        <v>1</v>
      </c>
      <c r="G25" s="34">
        <v>0</v>
      </c>
      <c r="H25" s="34" t="str">
        <f t="shared" si="0"/>
        <v>expert</v>
      </c>
      <c r="I25" s="34" t="str">
        <f t="shared" si="1"/>
        <v>self</v>
      </c>
      <c r="J25" s="34">
        <v>0</v>
      </c>
      <c r="L25" s="34">
        <v>0</v>
      </c>
      <c r="M25" s="34">
        <v>0</v>
      </c>
      <c r="N25" s="35">
        <v>0</v>
      </c>
      <c r="P25" s="33">
        <v>0</v>
      </c>
      <c r="Q25" s="33">
        <v>0</v>
      </c>
      <c r="R25" s="33">
        <v>1</v>
      </c>
    </row>
    <row r="26" spans="1:18" x14ac:dyDescent="0.2">
      <c r="A26" s="33">
        <v>1</v>
      </c>
      <c r="B26" s="33">
        <v>1</v>
      </c>
      <c r="C26" s="33">
        <v>2</v>
      </c>
      <c r="D26" s="33"/>
      <c r="E26" s="34">
        <v>6</v>
      </c>
      <c r="F26" s="34">
        <v>0</v>
      </c>
      <c r="G26" s="34">
        <v>1</v>
      </c>
      <c r="H26" s="34" t="str">
        <f t="shared" si="0"/>
        <v>novice</v>
      </c>
      <c r="I26" s="34" t="str">
        <f t="shared" si="1"/>
        <v>guided</v>
      </c>
      <c r="J26" s="34">
        <v>2</v>
      </c>
      <c r="L26" s="34">
        <v>0</v>
      </c>
      <c r="M26" s="34">
        <v>0</v>
      </c>
      <c r="N26" s="34">
        <v>0</v>
      </c>
      <c r="P26" s="33">
        <v>1</v>
      </c>
      <c r="Q26" s="33">
        <v>1</v>
      </c>
      <c r="R26" s="33">
        <v>1</v>
      </c>
    </row>
    <row r="27" spans="1:18" x14ac:dyDescent="0.2">
      <c r="A27" s="33">
        <v>1</v>
      </c>
      <c r="B27" s="33">
        <v>0</v>
      </c>
      <c r="C27" s="33">
        <v>2</v>
      </c>
      <c r="D27" s="33"/>
      <c r="E27" s="34">
        <v>7</v>
      </c>
      <c r="F27" s="34">
        <v>1</v>
      </c>
      <c r="G27" s="34">
        <v>0</v>
      </c>
      <c r="H27" s="34" t="str">
        <f t="shared" si="0"/>
        <v>expert</v>
      </c>
      <c r="I27" s="34" t="str">
        <f t="shared" si="1"/>
        <v>self</v>
      </c>
      <c r="J27" s="34">
        <v>0</v>
      </c>
      <c r="L27" s="34">
        <v>0</v>
      </c>
      <c r="M27" s="34">
        <v>1</v>
      </c>
      <c r="N27" s="34">
        <v>2</v>
      </c>
      <c r="P27" s="33">
        <v>1</v>
      </c>
      <c r="Q27" s="33">
        <v>0</v>
      </c>
      <c r="R27" s="33">
        <v>0</v>
      </c>
    </row>
    <row r="28" spans="1:18" x14ac:dyDescent="0.2">
      <c r="A28" s="33">
        <v>0</v>
      </c>
      <c r="B28" s="33">
        <v>1</v>
      </c>
      <c r="C28" s="33">
        <v>1</v>
      </c>
      <c r="D28" s="33"/>
      <c r="E28" s="34">
        <v>7</v>
      </c>
      <c r="F28" s="34">
        <v>1</v>
      </c>
      <c r="G28" s="34">
        <v>1</v>
      </c>
      <c r="H28" s="34" t="str">
        <f t="shared" si="0"/>
        <v>expert</v>
      </c>
      <c r="I28" s="34" t="str">
        <f t="shared" si="1"/>
        <v>guided</v>
      </c>
      <c r="J28" s="34">
        <v>1</v>
      </c>
      <c r="L28" s="34">
        <v>0</v>
      </c>
      <c r="M28" s="34">
        <v>0</v>
      </c>
      <c r="N28" s="34">
        <v>0</v>
      </c>
      <c r="P28" s="33">
        <v>0</v>
      </c>
      <c r="Q28" s="33">
        <v>1</v>
      </c>
      <c r="R28" s="33">
        <v>3</v>
      </c>
    </row>
    <row r="29" spans="1:18" x14ac:dyDescent="0.2">
      <c r="A29" s="33">
        <v>0</v>
      </c>
      <c r="B29" s="33">
        <v>0</v>
      </c>
      <c r="C29" s="33">
        <v>0</v>
      </c>
      <c r="D29" s="33"/>
      <c r="E29" s="34">
        <v>7</v>
      </c>
      <c r="F29" s="34">
        <v>1</v>
      </c>
      <c r="G29" s="34">
        <v>0</v>
      </c>
      <c r="H29" s="34" t="str">
        <f t="shared" si="0"/>
        <v>expert</v>
      </c>
      <c r="I29" s="34" t="str">
        <f t="shared" si="1"/>
        <v>self</v>
      </c>
      <c r="J29" s="34">
        <v>0</v>
      </c>
      <c r="L29" s="34">
        <v>0</v>
      </c>
      <c r="M29" s="34">
        <v>1</v>
      </c>
      <c r="N29" s="34">
        <v>0</v>
      </c>
      <c r="P29" s="33">
        <v>0</v>
      </c>
      <c r="Q29" s="33">
        <v>0</v>
      </c>
      <c r="R29" s="33">
        <v>0</v>
      </c>
    </row>
    <row r="30" spans="1:18" x14ac:dyDescent="0.2">
      <c r="A30" s="33">
        <v>0</v>
      </c>
      <c r="B30" s="33">
        <v>1</v>
      </c>
      <c r="C30" s="33">
        <v>3</v>
      </c>
      <c r="D30" s="33"/>
      <c r="E30" s="34">
        <v>6</v>
      </c>
      <c r="F30" s="34">
        <v>0</v>
      </c>
      <c r="G30" s="34">
        <v>1</v>
      </c>
      <c r="H30" s="34" t="str">
        <f t="shared" si="0"/>
        <v>novice</v>
      </c>
      <c r="I30" s="34" t="str">
        <f t="shared" si="1"/>
        <v>guided</v>
      </c>
      <c r="J30" s="34">
        <v>1</v>
      </c>
      <c r="L30" s="34">
        <v>0</v>
      </c>
      <c r="M30" s="34">
        <v>0</v>
      </c>
      <c r="N30" s="34">
        <v>0</v>
      </c>
      <c r="P30" s="33">
        <v>0</v>
      </c>
      <c r="Q30" s="33">
        <v>1</v>
      </c>
      <c r="R30" s="3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B1:I120"/>
  <sheetViews>
    <sheetView tabSelected="1" topLeftCell="A54" workbookViewId="0">
      <selection activeCell="C71" sqref="C71"/>
    </sheetView>
  </sheetViews>
  <sheetFormatPr baseColWidth="10" defaultRowHeight="16" x14ac:dyDescent="0.2"/>
  <cols>
    <col min="1" max="1" width="5.83203125" customWidth="1"/>
    <col min="5" max="5" width="22.1640625" bestFit="1" customWidth="1"/>
  </cols>
  <sheetData>
    <row r="1" spans="2:5" x14ac:dyDescent="0.2">
      <c r="B1" t="s">
        <v>108</v>
      </c>
    </row>
    <row r="2" spans="2:5" x14ac:dyDescent="0.2">
      <c r="B2" t="s">
        <v>109</v>
      </c>
    </row>
    <row r="3" spans="2:5" x14ac:dyDescent="0.2">
      <c r="B3" t="s">
        <v>110</v>
      </c>
    </row>
    <row r="4" spans="2:5" x14ac:dyDescent="0.2">
      <c r="B4" t="s">
        <v>3</v>
      </c>
    </row>
    <row r="5" spans="2:5" x14ac:dyDescent="0.2">
      <c r="B5" t="s">
        <v>4</v>
      </c>
    </row>
    <row r="6" spans="2:5" x14ac:dyDescent="0.2">
      <c r="B6" t="s">
        <v>5</v>
      </c>
    </row>
    <row r="7" spans="2:5" x14ac:dyDescent="0.2">
      <c r="B7" t="s">
        <v>6</v>
      </c>
    </row>
    <row r="8" spans="2:5" x14ac:dyDescent="0.2">
      <c r="B8" t="s">
        <v>7</v>
      </c>
    </row>
    <row r="13" spans="2:5" x14ac:dyDescent="0.2">
      <c r="B13" t="s">
        <v>8</v>
      </c>
    </row>
    <row r="14" spans="2:5" ht="17" thickBot="1" x14ac:dyDescent="0.25"/>
    <row r="15" spans="2:5" x14ac:dyDescent="0.2">
      <c r="B15" s="1" t="s">
        <v>9</v>
      </c>
      <c r="C15" s="1" t="s">
        <v>10</v>
      </c>
      <c r="D15" s="1" t="s">
        <v>11</v>
      </c>
      <c r="E15" s="1" t="s">
        <v>12</v>
      </c>
    </row>
    <row r="16" spans="2:5" x14ac:dyDescent="0.2">
      <c r="B16" s="2" t="s">
        <v>13</v>
      </c>
      <c r="C16" s="3" t="s">
        <v>14</v>
      </c>
      <c r="D16" s="4">
        <v>18</v>
      </c>
      <c r="E16" s="5">
        <v>64.285714285714292</v>
      </c>
    </row>
    <row r="17" spans="2:9" x14ac:dyDescent="0.2">
      <c r="B17" s="6" t="s">
        <v>15</v>
      </c>
      <c r="C17" s="7" t="s">
        <v>16</v>
      </c>
      <c r="D17" s="8">
        <v>5</v>
      </c>
      <c r="E17" s="9">
        <v>17.857142857142858</v>
      </c>
    </row>
    <row r="18" spans="2:9" ht="17" thickBot="1" x14ac:dyDescent="0.25">
      <c r="B18" s="10" t="s">
        <v>15</v>
      </c>
      <c r="C18" s="11" t="s">
        <v>17</v>
      </c>
      <c r="D18" s="12">
        <v>5</v>
      </c>
      <c r="E18" s="13">
        <v>17.857142857142858</v>
      </c>
    </row>
    <row r="20" spans="2:9" ht="17" thickBot="1" x14ac:dyDescent="0.25"/>
    <row r="21" spans="2:9" x14ac:dyDescent="0.2">
      <c r="B21" s="14" t="s">
        <v>9</v>
      </c>
      <c r="C21" s="1" t="s">
        <v>21</v>
      </c>
      <c r="D21" s="1" t="s">
        <v>22</v>
      </c>
      <c r="E21" s="1" t="s">
        <v>23</v>
      </c>
      <c r="F21" s="1" t="s">
        <v>24</v>
      </c>
      <c r="G21" s="1" t="s">
        <v>25</v>
      </c>
      <c r="H21" s="1" t="s">
        <v>26</v>
      </c>
      <c r="I21" s="1" t="s">
        <v>27</v>
      </c>
    </row>
    <row r="22" spans="2:9" x14ac:dyDescent="0.2">
      <c r="B22" s="15" t="s">
        <v>28</v>
      </c>
      <c r="C22" s="4">
        <v>28</v>
      </c>
      <c r="D22" s="4">
        <v>0</v>
      </c>
      <c r="E22" s="4">
        <v>28</v>
      </c>
      <c r="F22" s="5">
        <v>0</v>
      </c>
      <c r="G22" s="5">
        <v>1</v>
      </c>
      <c r="H22" s="5">
        <v>0.39285714285714296</v>
      </c>
      <c r="I22" s="5">
        <v>0.49734746139343805</v>
      </c>
    </row>
    <row r="23" spans="2:9" ht="17" thickBot="1" x14ac:dyDescent="0.25">
      <c r="B23" s="16" t="s">
        <v>29</v>
      </c>
      <c r="C23" s="12">
        <v>28</v>
      </c>
      <c r="D23" s="12">
        <v>0</v>
      </c>
      <c r="E23" s="12">
        <v>28</v>
      </c>
      <c r="F23" s="13">
        <v>0</v>
      </c>
      <c r="G23" s="13">
        <v>1</v>
      </c>
      <c r="H23" s="13">
        <v>0.5</v>
      </c>
      <c r="I23" s="13">
        <v>0.50917507721731547</v>
      </c>
    </row>
    <row r="26" spans="2:9" x14ac:dyDescent="0.2">
      <c r="B26" t="s">
        <v>30</v>
      </c>
    </row>
    <row r="27" spans="2:9" ht="17" thickBot="1" x14ac:dyDescent="0.25"/>
    <row r="28" spans="2:9" x14ac:dyDescent="0.2">
      <c r="B28" s="14" t="s">
        <v>31</v>
      </c>
      <c r="C28" s="1" t="s">
        <v>28</v>
      </c>
      <c r="D28" s="1" t="s">
        <v>29</v>
      </c>
    </row>
    <row r="29" spans="2:9" x14ac:dyDescent="0.2">
      <c r="B29" s="15" t="s">
        <v>28</v>
      </c>
      <c r="C29" s="17">
        <v>1</v>
      </c>
      <c r="D29" s="5">
        <v>-0.36563621206356534</v>
      </c>
    </row>
    <row r="30" spans="2:9" ht="17" thickBot="1" x14ac:dyDescent="0.25">
      <c r="B30" s="16" t="s">
        <v>29</v>
      </c>
      <c r="C30" s="13">
        <v>-0.36563621206356534</v>
      </c>
      <c r="D30" s="18">
        <v>1</v>
      </c>
    </row>
    <row r="33" spans="2:4" x14ac:dyDescent="0.2">
      <c r="B33" s="19" t="s">
        <v>32</v>
      </c>
    </row>
    <row r="35" spans="2:4" x14ac:dyDescent="0.2">
      <c r="B35" t="s">
        <v>33</v>
      </c>
    </row>
    <row r="36" spans="2:4" ht="17" thickBot="1" x14ac:dyDescent="0.25"/>
    <row r="37" spans="2:4" x14ac:dyDescent="0.2">
      <c r="B37" s="14" t="s">
        <v>34</v>
      </c>
      <c r="C37" s="1" t="s">
        <v>35</v>
      </c>
      <c r="D37" s="1" t="s">
        <v>36</v>
      </c>
    </row>
    <row r="38" spans="2:4" x14ac:dyDescent="0.2">
      <c r="B38" s="15" t="s">
        <v>21</v>
      </c>
      <c r="C38" s="4">
        <v>28</v>
      </c>
      <c r="D38" s="4">
        <v>28</v>
      </c>
    </row>
    <row r="39" spans="2:4" x14ac:dyDescent="0.2">
      <c r="B39" s="20" t="s">
        <v>37</v>
      </c>
      <c r="C39" s="9">
        <v>28</v>
      </c>
      <c r="D39" s="9">
        <v>28</v>
      </c>
    </row>
    <row r="40" spans="2:4" x14ac:dyDescent="0.2">
      <c r="B40" s="20" t="s">
        <v>38</v>
      </c>
      <c r="C40" s="8">
        <v>26</v>
      </c>
      <c r="D40" s="8">
        <v>24</v>
      </c>
    </row>
    <row r="41" spans="2:4" x14ac:dyDescent="0.2">
      <c r="B41" s="20" t="s">
        <v>39</v>
      </c>
      <c r="C41" s="9">
        <v>50.361311036867484</v>
      </c>
      <c r="D41" s="9">
        <v>35.051448588473448</v>
      </c>
    </row>
    <row r="42" spans="2:4" x14ac:dyDescent="0.2">
      <c r="B42" s="20" t="s">
        <v>40</v>
      </c>
      <c r="C42" s="9">
        <v>0</v>
      </c>
      <c r="D42" s="9">
        <v>0.30400047443535183</v>
      </c>
    </row>
    <row r="43" spans="2:4" x14ac:dyDescent="0.2">
      <c r="B43" s="20" t="s">
        <v>41</v>
      </c>
      <c r="C43" s="9">
        <v>0</v>
      </c>
      <c r="D43" s="9">
        <v>0.4211898810426028</v>
      </c>
    </row>
    <row r="44" spans="2:4" x14ac:dyDescent="0.2">
      <c r="B44" s="20" t="s">
        <v>42</v>
      </c>
      <c r="C44" s="9">
        <v>0</v>
      </c>
      <c r="D44" s="9">
        <v>0.50473784888117168</v>
      </c>
    </row>
    <row r="45" spans="2:4" x14ac:dyDescent="0.2">
      <c r="B45" s="20" t="s">
        <v>43</v>
      </c>
      <c r="C45" s="9">
        <v>54.361311036867484</v>
      </c>
      <c r="D45" s="9">
        <v>43.051448588473448</v>
      </c>
    </row>
    <row r="46" spans="2:4" x14ac:dyDescent="0.2">
      <c r="B46" s="20" t="s">
        <v>44</v>
      </c>
      <c r="C46" s="9">
        <v>57.025720057217889</v>
      </c>
      <c r="D46" s="9">
        <v>48.380266629174265</v>
      </c>
    </row>
    <row r="47" spans="2:4" ht="17" thickBot="1" x14ac:dyDescent="0.25">
      <c r="B47" s="16" t="s">
        <v>45</v>
      </c>
      <c r="C47" s="12">
        <v>0</v>
      </c>
      <c r="D47" s="12">
        <v>6</v>
      </c>
    </row>
    <row r="50" spans="2:5" x14ac:dyDescent="0.2">
      <c r="B50" t="s">
        <v>46</v>
      </c>
    </row>
    <row r="51" spans="2:5" ht="17" thickBot="1" x14ac:dyDescent="0.25"/>
    <row r="52" spans="2:5" x14ac:dyDescent="0.2">
      <c r="B52" s="14" t="s">
        <v>34</v>
      </c>
      <c r="C52" s="1" t="s">
        <v>38</v>
      </c>
      <c r="D52" s="1" t="s">
        <v>47</v>
      </c>
      <c r="E52" s="1" t="s">
        <v>48</v>
      </c>
    </row>
    <row r="53" spans="2:5" x14ac:dyDescent="0.2">
      <c r="B53" s="15" t="s">
        <v>39</v>
      </c>
      <c r="C53" s="4">
        <v>2</v>
      </c>
      <c r="D53" s="5">
        <v>15.309862448394036</v>
      </c>
      <c r="E53" s="5">
        <v>4.7370242716804345E-4</v>
      </c>
    </row>
    <row r="54" spans="2:5" x14ac:dyDescent="0.2">
      <c r="B54" s="20" t="s">
        <v>49</v>
      </c>
      <c r="C54" s="8">
        <v>2</v>
      </c>
      <c r="D54" s="9">
        <v>13.014447852394641</v>
      </c>
      <c r="E54" s="9">
        <v>1.492617593483847E-3</v>
      </c>
    </row>
    <row r="55" spans="2:5" ht="17" thickBot="1" x14ac:dyDescent="0.25">
      <c r="B55" s="16" t="s">
        <v>50</v>
      </c>
      <c r="C55" s="12">
        <v>2</v>
      </c>
      <c r="D55" s="13">
        <v>8.4500208382917403</v>
      </c>
      <c r="E55" s="13">
        <v>1.4625182326892361E-2</v>
      </c>
    </row>
    <row r="58" spans="2:5" x14ac:dyDescent="0.2">
      <c r="B58" t="s">
        <v>51</v>
      </c>
    </row>
    <row r="59" spans="2:5" ht="17" thickBot="1" x14ac:dyDescent="0.25"/>
    <row r="60" spans="2:5" x14ac:dyDescent="0.2">
      <c r="B60" s="14" t="s">
        <v>52</v>
      </c>
      <c r="C60" s="1" t="s">
        <v>38</v>
      </c>
      <c r="D60" s="1" t="s">
        <v>53</v>
      </c>
      <c r="E60" s="1" t="s">
        <v>54</v>
      </c>
    </row>
    <row r="61" spans="2:5" x14ac:dyDescent="0.2">
      <c r="B61" s="15" t="s">
        <v>28</v>
      </c>
      <c r="C61" s="4">
        <v>1</v>
      </c>
      <c r="D61" s="5">
        <v>2.8074549733156329</v>
      </c>
      <c r="E61" s="5">
        <v>9.3827119983577845E-2</v>
      </c>
    </row>
    <row r="62" spans="2:5" ht="17" thickBot="1" x14ac:dyDescent="0.25">
      <c r="B62" s="16" t="s">
        <v>29</v>
      </c>
      <c r="C62" s="12">
        <v>1</v>
      </c>
      <c r="D62" s="13">
        <v>8.398261597212441</v>
      </c>
      <c r="E62" s="13">
        <v>3.7558001074281533E-3</v>
      </c>
    </row>
    <row r="65" spans="2:8" x14ac:dyDescent="0.2">
      <c r="B65" t="s">
        <v>55</v>
      </c>
    </row>
    <row r="66" spans="2:8" ht="17" thickBot="1" x14ac:dyDescent="0.25"/>
    <row r="67" spans="2:8" x14ac:dyDescent="0.2">
      <c r="B67" s="14" t="s">
        <v>52</v>
      </c>
      <c r="C67" s="1" t="s">
        <v>56</v>
      </c>
      <c r="D67" s="1" t="s">
        <v>57</v>
      </c>
      <c r="E67" s="1" t="s">
        <v>58</v>
      </c>
      <c r="F67" s="1" t="s">
        <v>48</v>
      </c>
      <c r="G67" s="1" t="s">
        <v>59</v>
      </c>
      <c r="H67" s="1" t="s">
        <v>60</v>
      </c>
    </row>
    <row r="68" spans="2:8" x14ac:dyDescent="0.2">
      <c r="B68" s="15" t="s">
        <v>61</v>
      </c>
      <c r="C68" s="5">
        <v>4.2514271170124616</v>
      </c>
      <c r="D68" s="5">
        <v>1.5767634343209125</v>
      </c>
      <c r="E68" s="5">
        <v>7.2700332421554812</v>
      </c>
      <c r="F68" s="5">
        <v>7.0114505695787477E-3</v>
      </c>
      <c r="G68" s="5">
        <v>1.1610275736037869</v>
      </c>
      <c r="H68" s="5">
        <v>7.3418266604211357</v>
      </c>
    </row>
    <row r="69" spans="2:8" x14ac:dyDescent="0.2">
      <c r="B69" s="20" t="s">
        <v>62</v>
      </c>
      <c r="C69" s="9">
        <v>5.7482355013435011</v>
      </c>
      <c r="D69" s="9">
        <v>1.780455300731552</v>
      </c>
      <c r="E69" s="9">
        <v>10.423341222943121</v>
      </c>
      <c r="F69" s="9">
        <v>1.2443256886426335E-3</v>
      </c>
      <c r="G69" s="9">
        <v>2.2586072358262292</v>
      </c>
      <c r="H69" s="9">
        <v>9.237863766860773</v>
      </c>
    </row>
    <row r="70" spans="2:8" x14ac:dyDescent="0.2">
      <c r="B70" s="20" t="s">
        <v>28</v>
      </c>
      <c r="C70" s="9">
        <v>-2.1715314209561631</v>
      </c>
      <c r="D70" s="9">
        <v>1.2960140745173687</v>
      </c>
      <c r="E70" s="9">
        <v>2.8074549733156333</v>
      </c>
      <c r="F70" s="9">
        <v>9.3827119983577734E-2</v>
      </c>
      <c r="G70" s="9">
        <v>-4.7116723304672146</v>
      </c>
      <c r="H70" s="9">
        <v>0.36860948855488873</v>
      </c>
    </row>
    <row r="71" spans="2:8" ht="17" thickBot="1" x14ac:dyDescent="0.25">
      <c r="B71" s="16" t="s">
        <v>29</v>
      </c>
      <c r="C71" s="13">
        <v>-4.5275759566959968</v>
      </c>
      <c r="D71" s="13">
        <v>1.5623237894495061</v>
      </c>
      <c r="E71" s="13">
        <v>8.3982615972124393</v>
      </c>
      <c r="F71" s="13">
        <v>3.7558001074281533E-3</v>
      </c>
      <c r="G71" s="13">
        <v>-7.5896743162071667</v>
      </c>
      <c r="H71" s="13">
        <v>-1.4654775971848268</v>
      </c>
    </row>
    <row r="74" spans="2:8" x14ac:dyDescent="0.2">
      <c r="B74" t="s">
        <v>66</v>
      </c>
    </row>
    <row r="75" spans="2:8" ht="17" thickBot="1" x14ac:dyDescent="0.25"/>
    <row r="76" spans="2:8" x14ac:dyDescent="0.2">
      <c r="B76" s="14" t="s">
        <v>52</v>
      </c>
      <c r="C76" s="1" t="s">
        <v>56</v>
      </c>
      <c r="D76" s="1" t="s">
        <v>57</v>
      </c>
      <c r="E76" s="1" t="s">
        <v>58</v>
      </c>
      <c r="F76" s="1" t="s">
        <v>48</v>
      </c>
      <c r="G76" s="1" t="s">
        <v>59</v>
      </c>
      <c r="H76" s="1" t="s">
        <v>60</v>
      </c>
    </row>
    <row r="77" spans="2:8" x14ac:dyDescent="0.2">
      <c r="B77" s="15" t="s">
        <v>28</v>
      </c>
      <c r="C77" s="5">
        <v>-0.58470881917058337</v>
      </c>
      <c r="D77" s="5">
        <v>0.34896610374895642</v>
      </c>
      <c r="E77" s="5">
        <v>2.8074549733156324</v>
      </c>
      <c r="F77" s="5">
        <v>9.3827119983577845E-2</v>
      </c>
      <c r="G77" s="5">
        <v>-1.2686698143438058</v>
      </c>
      <c r="H77" s="5">
        <v>9.9252176002639025E-2</v>
      </c>
    </row>
    <row r="78" spans="2:8" ht="17" thickBot="1" x14ac:dyDescent="0.25">
      <c r="B78" s="16" t="s">
        <v>29</v>
      </c>
      <c r="C78" s="13">
        <v>-1.2480917255717345</v>
      </c>
      <c r="D78" s="13">
        <v>0.4306771245641926</v>
      </c>
      <c r="E78" s="13">
        <v>8.3982615972124393</v>
      </c>
      <c r="F78" s="13">
        <v>3.7558001074281533E-3</v>
      </c>
      <c r="G78" s="13">
        <v>-2.0922033786828225</v>
      </c>
      <c r="H78" s="13">
        <v>-0.4039800724606466</v>
      </c>
    </row>
    <row r="81" spans="2:8" x14ac:dyDescent="0.2">
      <c r="B81" t="s">
        <v>67</v>
      </c>
    </row>
    <row r="82" spans="2:8" ht="17" thickBot="1" x14ac:dyDescent="0.25"/>
    <row r="83" spans="2:8" x14ac:dyDescent="0.2">
      <c r="B83" s="14" t="s">
        <v>68</v>
      </c>
      <c r="C83" s="1" t="s">
        <v>69</v>
      </c>
      <c r="D83" s="1" t="s">
        <v>13</v>
      </c>
      <c r="E83" s="1" t="s">
        <v>70</v>
      </c>
      <c r="F83" s="1" t="s">
        <v>71</v>
      </c>
      <c r="G83" s="1" t="s">
        <v>72</v>
      </c>
      <c r="H83" s="1" t="s">
        <v>73</v>
      </c>
    </row>
    <row r="84" spans="2:8" x14ac:dyDescent="0.2">
      <c r="B84" s="15" t="s">
        <v>76</v>
      </c>
      <c r="C84" s="15">
        <v>1</v>
      </c>
      <c r="D84" s="15">
        <v>0</v>
      </c>
      <c r="E84" s="15">
        <v>0</v>
      </c>
      <c r="F84" s="5">
        <v>0.88893373572069923</v>
      </c>
      <c r="G84" s="5">
        <v>8.3859451082754166E-2</v>
      </c>
      <c r="H84" s="5">
        <v>2.7206813196546609E-2</v>
      </c>
    </row>
    <row r="85" spans="2:8" x14ac:dyDescent="0.2">
      <c r="B85" s="20" t="s">
        <v>77</v>
      </c>
      <c r="C85" s="20">
        <v>1</v>
      </c>
      <c r="D85" s="20">
        <v>0</v>
      </c>
      <c r="E85" s="20">
        <v>0</v>
      </c>
      <c r="F85" s="9">
        <v>0.88893373572069923</v>
      </c>
      <c r="G85" s="9">
        <v>8.3859451082754166E-2</v>
      </c>
      <c r="H85" s="9">
        <v>2.7206813196546609E-2</v>
      </c>
    </row>
    <row r="86" spans="2:8" x14ac:dyDescent="0.2">
      <c r="B86" s="20" t="s">
        <v>78</v>
      </c>
      <c r="C86" s="20">
        <v>1</v>
      </c>
      <c r="D86" s="20">
        <v>1</v>
      </c>
      <c r="E86" s="20">
        <v>0</v>
      </c>
      <c r="F86" s="9">
        <v>0.43139819109922567</v>
      </c>
      <c r="G86" s="9">
        <v>0.34078140510710991</v>
      </c>
      <c r="H86" s="9">
        <v>0.22782040379366442</v>
      </c>
    </row>
    <row r="87" spans="2:8" x14ac:dyDescent="0.2">
      <c r="B87" s="20" t="s">
        <v>79</v>
      </c>
      <c r="C87" s="20">
        <v>1</v>
      </c>
      <c r="D87" s="20">
        <v>0</v>
      </c>
      <c r="E87" s="20">
        <v>0</v>
      </c>
      <c r="F87" s="9">
        <v>0.88893373572069923</v>
      </c>
      <c r="G87" s="9">
        <v>8.3859451082754166E-2</v>
      </c>
      <c r="H87" s="9">
        <v>2.7206813196546609E-2</v>
      </c>
    </row>
    <row r="88" spans="2:8" x14ac:dyDescent="0.2">
      <c r="B88" s="20" t="s">
        <v>80</v>
      </c>
      <c r="C88" s="20">
        <v>1</v>
      </c>
      <c r="D88" s="20">
        <v>1</v>
      </c>
      <c r="E88" s="20">
        <v>0</v>
      </c>
      <c r="F88" s="9">
        <v>0.88893373572069923</v>
      </c>
      <c r="G88" s="9">
        <v>8.3859451082754166E-2</v>
      </c>
      <c r="H88" s="9">
        <v>2.7206813196546609E-2</v>
      </c>
    </row>
    <row r="89" spans="2:8" x14ac:dyDescent="0.2">
      <c r="B89" s="20" t="s">
        <v>81</v>
      </c>
      <c r="C89" s="20">
        <v>1</v>
      </c>
      <c r="D89" s="20">
        <v>0</v>
      </c>
      <c r="E89" s="20">
        <v>0</v>
      </c>
      <c r="F89" s="9">
        <v>0.43139819109922567</v>
      </c>
      <c r="G89" s="9">
        <v>0.34078140510710991</v>
      </c>
      <c r="H89" s="9">
        <v>0.22782040379366442</v>
      </c>
    </row>
    <row r="90" spans="2:8" x14ac:dyDescent="0.2">
      <c r="B90" s="20" t="s">
        <v>82</v>
      </c>
      <c r="C90" s="20">
        <v>1</v>
      </c>
      <c r="D90" s="20">
        <v>1</v>
      </c>
      <c r="E90" s="20">
        <v>0</v>
      </c>
      <c r="F90" s="9">
        <v>0.43139819109922567</v>
      </c>
      <c r="G90" s="9">
        <v>0.34078140510710991</v>
      </c>
      <c r="H90" s="9">
        <v>0.22782040379366442</v>
      </c>
    </row>
    <row r="91" spans="2:8" x14ac:dyDescent="0.2">
      <c r="B91" s="20" t="s">
        <v>83</v>
      </c>
      <c r="C91" s="20">
        <v>1</v>
      </c>
      <c r="D91" s="20">
        <v>2</v>
      </c>
      <c r="E91" s="20">
        <v>2</v>
      </c>
      <c r="F91" s="9">
        <v>7.9608352820309536E-2</v>
      </c>
      <c r="G91" s="9">
        <v>0.19910116159588592</v>
      </c>
      <c r="H91" s="9">
        <v>0.72129048558380449</v>
      </c>
    </row>
    <row r="92" spans="2:8" x14ac:dyDescent="0.2">
      <c r="B92" s="20" t="s">
        <v>84</v>
      </c>
      <c r="C92" s="20">
        <v>1</v>
      </c>
      <c r="D92" s="20">
        <v>2</v>
      </c>
      <c r="E92" s="20">
        <v>0</v>
      </c>
      <c r="F92" s="9">
        <v>0.43139819109922567</v>
      </c>
      <c r="G92" s="9">
        <v>0.34078140510710991</v>
      </c>
      <c r="H92" s="9">
        <v>0.22782040379366442</v>
      </c>
    </row>
    <row r="93" spans="2:8" x14ac:dyDescent="0.2">
      <c r="B93" s="20" t="s">
        <v>85</v>
      </c>
      <c r="C93" s="20">
        <v>1</v>
      </c>
      <c r="D93" s="20">
        <v>0</v>
      </c>
      <c r="E93" s="20">
        <v>0</v>
      </c>
      <c r="F93" s="9">
        <v>0.88893373572069923</v>
      </c>
      <c r="G93" s="9">
        <v>8.3859451082754166E-2</v>
      </c>
      <c r="H93" s="9">
        <v>2.7206813196546609E-2</v>
      </c>
    </row>
    <row r="94" spans="2:8" x14ac:dyDescent="0.2">
      <c r="B94" s="20" t="s">
        <v>86</v>
      </c>
      <c r="C94" s="20">
        <v>1</v>
      </c>
      <c r="D94" s="20">
        <v>0</v>
      </c>
      <c r="E94" s="20">
        <v>0</v>
      </c>
      <c r="F94" s="9">
        <v>0.9859561474182531</v>
      </c>
      <c r="G94" s="9">
        <v>1.0865584411009377E-2</v>
      </c>
      <c r="H94" s="9">
        <v>3.1782681707375193E-3</v>
      </c>
    </row>
    <row r="95" spans="2:8" x14ac:dyDescent="0.2">
      <c r="B95" s="20" t="s">
        <v>87</v>
      </c>
      <c r="C95" s="20">
        <v>1</v>
      </c>
      <c r="D95" s="20">
        <v>0</v>
      </c>
      <c r="E95" s="20">
        <v>0</v>
      </c>
      <c r="F95" s="9">
        <v>0.43139819109922567</v>
      </c>
      <c r="G95" s="9">
        <v>0.34078140510710991</v>
      </c>
      <c r="H95" s="9">
        <v>0.22782040379366442</v>
      </c>
    </row>
    <row r="96" spans="2:8" x14ac:dyDescent="0.2">
      <c r="B96" s="20" t="s">
        <v>88</v>
      </c>
      <c r="C96" s="20">
        <v>1</v>
      </c>
      <c r="D96" s="20">
        <v>0</v>
      </c>
      <c r="E96" s="20">
        <v>0</v>
      </c>
      <c r="F96" s="9">
        <v>0.43139819109922567</v>
      </c>
      <c r="G96" s="9">
        <v>0.34078140510710991</v>
      </c>
      <c r="H96" s="9">
        <v>0.22782040379366442</v>
      </c>
    </row>
    <row r="97" spans="2:8" x14ac:dyDescent="0.2">
      <c r="B97" s="20" t="s">
        <v>89</v>
      </c>
      <c r="C97" s="20">
        <v>1</v>
      </c>
      <c r="D97" s="20">
        <v>0</v>
      </c>
      <c r="E97" s="20">
        <v>0</v>
      </c>
      <c r="F97" s="9">
        <v>0.43139819109922567</v>
      </c>
      <c r="G97" s="9">
        <v>0.34078140510710991</v>
      </c>
      <c r="H97" s="9">
        <v>0.22782040379366442</v>
      </c>
    </row>
    <row r="98" spans="2:8" x14ac:dyDescent="0.2">
      <c r="B98" s="20" t="s">
        <v>90</v>
      </c>
      <c r="C98" s="20">
        <v>1</v>
      </c>
      <c r="D98" s="20">
        <v>0</v>
      </c>
      <c r="E98" s="20">
        <v>0</v>
      </c>
      <c r="F98" s="9">
        <v>0.9859561474182531</v>
      </c>
      <c r="G98" s="9">
        <v>1.0865584411009377E-2</v>
      </c>
      <c r="H98" s="9">
        <v>3.1782681707375193E-3</v>
      </c>
    </row>
    <row r="99" spans="2:8" x14ac:dyDescent="0.2">
      <c r="B99" s="20" t="s">
        <v>91</v>
      </c>
      <c r="C99" s="20">
        <v>1</v>
      </c>
      <c r="D99" s="20">
        <v>0</v>
      </c>
      <c r="E99" s="20">
        <v>0</v>
      </c>
      <c r="F99" s="9">
        <v>0.9859561474182531</v>
      </c>
      <c r="G99" s="9">
        <v>1.0865584411009377E-2</v>
      </c>
      <c r="H99" s="9">
        <v>3.1782681707375193E-3</v>
      </c>
    </row>
    <row r="100" spans="2:8" x14ac:dyDescent="0.2">
      <c r="B100" s="20" t="s">
        <v>92</v>
      </c>
      <c r="C100" s="20">
        <v>1</v>
      </c>
      <c r="D100" s="20">
        <v>2</v>
      </c>
      <c r="E100" s="20">
        <v>0</v>
      </c>
      <c r="F100" s="9">
        <v>0.43139819109922567</v>
      </c>
      <c r="G100" s="9">
        <v>0.34078140510710991</v>
      </c>
      <c r="H100" s="9">
        <v>0.22782040379366442</v>
      </c>
    </row>
    <row r="101" spans="2:8" x14ac:dyDescent="0.2">
      <c r="B101" s="20" t="s">
        <v>93</v>
      </c>
      <c r="C101" s="20">
        <v>1</v>
      </c>
      <c r="D101" s="20">
        <v>0</v>
      </c>
      <c r="E101" s="20">
        <v>0</v>
      </c>
      <c r="F101" s="9">
        <v>0.9859561474182531</v>
      </c>
      <c r="G101" s="9">
        <v>1.0865584411009377E-2</v>
      </c>
      <c r="H101" s="9">
        <v>3.1782681707375193E-3</v>
      </c>
    </row>
    <row r="102" spans="2:8" x14ac:dyDescent="0.2">
      <c r="B102" s="20" t="s">
        <v>94</v>
      </c>
      <c r="C102" s="20">
        <v>1</v>
      </c>
      <c r="D102" s="20">
        <v>0</v>
      </c>
      <c r="E102" s="20">
        <v>0</v>
      </c>
      <c r="F102" s="9">
        <v>0.43139819109922567</v>
      </c>
      <c r="G102" s="9">
        <v>0.34078140510710991</v>
      </c>
      <c r="H102" s="9">
        <v>0.22782040379366442</v>
      </c>
    </row>
    <row r="103" spans="2:8" x14ac:dyDescent="0.2">
      <c r="B103" s="20" t="s">
        <v>95</v>
      </c>
      <c r="C103" s="20">
        <v>1</v>
      </c>
      <c r="D103" s="20">
        <v>0</v>
      </c>
      <c r="E103" s="20">
        <v>0</v>
      </c>
      <c r="F103" s="9">
        <v>0.9859561474182531</v>
      </c>
      <c r="G103" s="9">
        <v>1.0865584411009377E-2</v>
      </c>
      <c r="H103" s="9">
        <v>3.1782681707375193E-3</v>
      </c>
    </row>
    <row r="104" spans="2:8" x14ac:dyDescent="0.2">
      <c r="B104" s="20" t="s">
        <v>96</v>
      </c>
      <c r="C104" s="20">
        <v>1</v>
      </c>
      <c r="D104" s="20">
        <v>2</v>
      </c>
      <c r="E104" s="20">
        <v>2</v>
      </c>
      <c r="F104" s="9">
        <v>7.9608352820309536E-2</v>
      </c>
      <c r="G104" s="9">
        <v>0.19910116159588592</v>
      </c>
      <c r="H104" s="9">
        <v>0.72129048558380449</v>
      </c>
    </row>
    <row r="105" spans="2:8" x14ac:dyDescent="0.2">
      <c r="B105" s="20" t="s">
        <v>97</v>
      </c>
      <c r="C105" s="20">
        <v>1</v>
      </c>
      <c r="D105" s="20">
        <v>0</v>
      </c>
      <c r="E105" s="20">
        <v>0</v>
      </c>
      <c r="F105" s="9">
        <v>0.9859561474182531</v>
      </c>
      <c r="G105" s="9">
        <v>1.0865584411009377E-2</v>
      </c>
      <c r="H105" s="9">
        <v>3.1782681707375193E-3</v>
      </c>
    </row>
    <row r="106" spans="2:8" x14ac:dyDescent="0.2">
      <c r="B106" s="20" t="s">
        <v>98</v>
      </c>
      <c r="C106" s="20">
        <v>1</v>
      </c>
      <c r="D106" s="20">
        <v>0</v>
      </c>
      <c r="E106" s="20">
        <v>0</v>
      </c>
      <c r="F106" s="9">
        <v>0.88893373572069923</v>
      </c>
      <c r="G106" s="9">
        <v>8.3859451082754166E-2</v>
      </c>
      <c r="H106" s="9">
        <v>2.7206813196546609E-2</v>
      </c>
    </row>
    <row r="107" spans="2:8" x14ac:dyDescent="0.2">
      <c r="B107" s="20" t="s">
        <v>99</v>
      </c>
      <c r="C107" s="20">
        <v>1</v>
      </c>
      <c r="D107" s="20">
        <v>2</v>
      </c>
      <c r="E107" s="20">
        <v>0</v>
      </c>
      <c r="F107" s="9">
        <v>0.43139819109922567</v>
      </c>
      <c r="G107" s="9">
        <v>0.34078140510710991</v>
      </c>
      <c r="H107" s="9">
        <v>0.22782040379366442</v>
      </c>
    </row>
    <row r="108" spans="2:8" x14ac:dyDescent="0.2">
      <c r="B108" s="20" t="s">
        <v>100</v>
      </c>
      <c r="C108" s="20">
        <v>1</v>
      </c>
      <c r="D108" s="20">
        <v>0</v>
      </c>
      <c r="E108" s="20">
        <v>0</v>
      </c>
      <c r="F108" s="9">
        <v>0.88893373572069923</v>
      </c>
      <c r="G108" s="9">
        <v>8.3859451082754166E-2</v>
      </c>
      <c r="H108" s="9">
        <v>2.7206813196546609E-2</v>
      </c>
    </row>
    <row r="109" spans="2:8" x14ac:dyDescent="0.2">
      <c r="B109" s="20" t="s">
        <v>101</v>
      </c>
      <c r="C109" s="20">
        <v>1</v>
      </c>
      <c r="D109" s="20">
        <v>1</v>
      </c>
      <c r="E109" s="20">
        <v>2</v>
      </c>
      <c r="F109" s="9">
        <v>7.9608352820309536E-2</v>
      </c>
      <c r="G109" s="9">
        <v>0.19910116159588592</v>
      </c>
      <c r="H109" s="9">
        <v>0.72129048558380449</v>
      </c>
    </row>
    <row r="110" spans="2:8" x14ac:dyDescent="0.2">
      <c r="B110" s="20" t="s">
        <v>102</v>
      </c>
      <c r="C110" s="20">
        <v>1</v>
      </c>
      <c r="D110" s="20">
        <v>0</v>
      </c>
      <c r="E110" s="20">
        <v>0</v>
      </c>
      <c r="F110" s="9">
        <v>0.88893373572069923</v>
      </c>
      <c r="G110" s="9">
        <v>8.3859451082754166E-2</v>
      </c>
      <c r="H110" s="9">
        <v>2.7206813196546609E-2</v>
      </c>
    </row>
    <row r="111" spans="2:8" ht="17" thickBot="1" x14ac:dyDescent="0.25">
      <c r="B111" s="16" t="s">
        <v>103</v>
      </c>
      <c r="C111" s="16">
        <v>1</v>
      </c>
      <c r="D111" s="16">
        <v>1</v>
      </c>
      <c r="E111" s="16">
        <v>0</v>
      </c>
      <c r="F111" s="13">
        <v>0.43139819109922567</v>
      </c>
      <c r="G111" s="13">
        <v>0.34078140510710991</v>
      </c>
      <c r="H111" s="13">
        <v>0.22782040379366442</v>
      </c>
    </row>
    <row r="114" spans="2:7" x14ac:dyDescent="0.2">
      <c r="B114" t="s">
        <v>104</v>
      </c>
    </row>
    <row r="115" spans="2:7" ht="17" thickBot="1" x14ac:dyDescent="0.25"/>
    <row r="116" spans="2:7" x14ac:dyDescent="0.2">
      <c r="B116" s="14" t="s">
        <v>105</v>
      </c>
      <c r="C116" s="21" t="s">
        <v>14</v>
      </c>
      <c r="D116" s="1" t="s">
        <v>16</v>
      </c>
      <c r="E116" s="1" t="s">
        <v>17</v>
      </c>
      <c r="F116" s="21" t="s">
        <v>106</v>
      </c>
      <c r="G116" s="21" t="s">
        <v>107</v>
      </c>
    </row>
    <row r="117" spans="2:7" x14ac:dyDescent="0.2">
      <c r="B117" s="22">
        <v>0</v>
      </c>
      <c r="C117" s="23">
        <v>18</v>
      </c>
      <c r="D117" s="4">
        <v>0</v>
      </c>
      <c r="E117" s="4">
        <v>0</v>
      </c>
      <c r="F117" s="23">
        <v>18</v>
      </c>
      <c r="G117" s="24">
        <v>1</v>
      </c>
    </row>
    <row r="118" spans="2:7" x14ac:dyDescent="0.2">
      <c r="B118" s="25">
        <v>1</v>
      </c>
      <c r="C118" s="26">
        <v>4</v>
      </c>
      <c r="D118" s="8">
        <v>0</v>
      </c>
      <c r="E118" s="8">
        <v>1</v>
      </c>
      <c r="F118" s="26">
        <v>5</v>
      </c>
      <c r="G118" s="27">
        <v>0</v>
      </c>
    </row>
    <row r="119" spans="2:7" x14ac:dyDescent="0.2">
      <c r="B119" s="25">
        <v>2</v>
      </c>
      <c r="C119" s="26">
        <v>3</v>
      </c>
      <c r="D119" s="8">
        <v>0</v>
      </c>
      <c r="E119" s="8">
        <v>2</v>
      </c>
      <c r="F119" s="26">
        <v>5</v>
      </c>
      <c r="G119" s="27">
        <v>0.4</v>
      </c>
    </row>
    <row r="120" spans="2:7" ht="17" thickBot="1" x14ac:dyDescent="0.25">
      <c r="B120" s="28" t="s">
        <v>106</v>
      </c>
      <c r="C120" s="29">
        <v>25</v>
      </c>
      <c r="D120" s="30">
        <v>0</v>
      </c>
      <c r="E120" s="30">
        <v>3</v>
      </c>
      <c r="F120" s="29">
        <v>28</v>
      </c>
      <c r="G120" s="31">
        <v>0.46666666666666667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D7874">
              <controlPr defaultSize="0" autoFill="0" autoPict="0" macro="[1]!GoToResultsNew4301811030367">
                <anchor moveWithCells="1">
                  <from>
                    <xdr:col>1</xdr:col>
                    <xdr:colOff>0</xdr:colOff>
                    <xdr:row>9</xdr:row>
                    <xdr:rowOff>0</xdr:rowOff>
                  </from>
                  <to>
                    <xdr:col>4</xdr:col>
                    <xdr:colOff>825500</xdr:colOff>
                    <xdr:row>10</xdr:row>
                    <xdr:rowOff>101600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70"/>
  <sheetViews>
    <sheetView workbookViewId="0"/>
  </sheetViews>
  <sheetFormatPr baseColWidth="10" defaultRowHeight="16" x14ac:dyDescent="0.2"/>
  <sheetData>
    <row r="1" spans="1:3" x14ac:dyDescent="0.2">
      <c r="A1" s="36">
        <v>1</v>
      </c>
      <c r="B1">
        <f t="shared" ref="B1:B32" si="0">0.539285714285714+(A1-1)*0.0241718426501035</f>
        <v>0.53928571428571404</v>
      </c>
      <c r="C1">
        <f t="shared" ref="C1:C32" si="1">0+1*B1-3.05842383156756*(1.03571428571429+(B1-1.21428571428571)^2/55.1309523809524)^0.5</f>
        <v>-2.5856672721989602</v>
      </c>
    </row>
    <row r="2" spans="1:3" x14ac:dyDescent="0.2">
      <c r="A2" s="36">
        <v>2</v>
      </c>
      <c r="B2">
        <f t="shared" si="0"/>
        <v>0.56345755693581756</v>
      </c>
      <c r="C2">
        <f t="shared" si="1"/>
        <v>-2.560625300186389</v>
      </c>
    </row>
    <row r="3" spans="1:3" x14ac:dyDescent="0.2">
      <c r="A3" s="36">
        <v>3</v>
      </c>
      <c r="B3">
        <f t="shared" si="0"/>
        <v>0.58762939958592109</v>
      </c>
      <c r="C3">
        <f t="shared" si="1"/>
        <v>-2.5356148263908831</v>
      </c>
    </row>
    <row r="4" spans="1:3" x14ac:dyDescent="0.2">
      <c r="A4" s="36">
        <v>4</v>
      </c>
      <c r="B4">
        <f t="shared" si="0"/>
        <v>0.6118012422360245</v>
      </c>
      <c r="C4">
        <f t="shared" si="1"/>
        <v>-2.5106358761920262</v>
      </c>
    </row>
    <row r="5" spans="1:3" x14ac:dyDescent="0.2">
      <c r="A5" s="36">
        <v>5</v>
      </c>
      <c r="B5">
        <f t="shared" si="0"/>
        <v>0.63597308488612803</v>
      </c>
      <c r="C5">
        <f t="shared" si="1"/>
        <v>-2.4856884740411571</v>
      </c>
    </row>
    <row r="6" spans="1:3" x14ac:dyDescent="0.2">
      <c r="A6" s="36">
        <v>6</v>
      </c>
      <c r="B6">
        <f t="shared" si="0"/>
        <v>0.66014492753623155</v>
      </c>
      <c r="C6">
        <f t="shared" si="1"/>
        <v>-2.460772643457692</v>
      </c>
    </row>
    <row r="7" spans="1:3" x14ac:dyDescent="0.2">
      <c r="A7" s="36">
        <v>7</v>
      </c>
      <c r="B7">
        <f t="shared" si="0"/>
        <v>0.68431677018633508</v>
      </c>
      <c r="C7">
        <f t="shared" si="1"/>
        <v>-2.4358884070255939</v>
      </c>
    </row>
    <row r="8" spans="1:3" x14ac:dyDescent="0.2">
      <c r="A8" s="36">
        <v>8</v>
      </c>
      <c r="B8">
        <f t="shared" si="0"/>
        <v>0.70848861283643849</v>
      </c>
      <c r="C8">
        <f t="shared" si="1"/>
        <v>-2.4110357863899687</v>
      </c>
    </row>
    <row r="9" spans="1:3" x14ac:dyDescent="0.2">
      <c r="A9" s="36">
        <v>9</v>
      </c>
      <c r="B9">
        <f t="shared" si="0"/>
        <v>0.73266045548654202</v>
      </c>
      <c r="C9">
        <f t="shared" si="1"/>
        <v>-2.3862148022537943</v>
      </c>
    </row>
    <row r="10" spans="1:3" x14ac:dyDescent="0.2">
      <c r="A10" s="36">
        <v>10</v>
      </c>
      <c r="B10">
        <f t="shared" si="0"/>
        <v>0.75683229813664554</v>
      </c>
      <c r="C10">
        <f t="shared" si="1"/>
        <v>-2.3614254743748031</v>
      </c>
    </row>
    <row r="11" spans="1:3" x14ac:dyDescent="0.2">
      <c r="A11" s="36">
        <v>11</v>
      </c>
      <c r="B11">
        <f t="shared" si="0"/>
        <v>0.78100414078674907</v>
      </c>
      <c r="C11">
        <f t="shared" si="1"/>
        <v>-2.336667821562481</v>
      </c>
    </row>
    <row r="12" spans="1:3" x14ac:dyDescent="0.2">
      <c r="A12" s="36">
        <v>12</v>
      </c>
      <c r="B12">
        <f t="shared" si="0"/>
        <v>0.80517598343685259</v>
      </c>
      <c r="C12">
        <f t="shared" si="1"/>
        <v>-2.3119418616752259</v>
      </c>
    </row>
    <row r="13" spans="1:3" x14ac:dyDescent="0.2">
      <c r="A13" s="36">
        <v>13</v>
      </c>
      <c r="B13">
        <f t="shared" si="0"/>
        <v>0.82934782608695601</v>
      </c>
      <c r="C13">
        <f t="shared" si="1"/>
        <v>-2.2872476116176346</v>
      </c>
    </row>
    <row r="14" spans="1:3" x14ac:dyDescent="0.2">
      <c r="A14" s="36">
        <v>14</v>
      </c>
      <c r="B14">
        <f t="shared" si="0"/>
        <v>0.85351966873705953</v>
      </c>
      <c r="C14">
        <f t="shared" si="1"/>
        <v>-2.2625850873379347</v>
      </c>
    </row>
    <row r="15" spans="1:3" x14ac:dyDescent="0.2">
      <c r="A15" s="36">
        <v>15</v>
      </c>
      <c r="B15">
        <f t="shared" si="0"/>
        <v>0.87769151138716306</v>
      </c>
      <c r="C15">
        <f t="shared" si="1"/>
        <v>-2.2379543038255614</v>
      </c>
    </row>
    <row r="16" spans="1:3" x14ac:dyDescent="0.2">
      <c r="A16" s="36">
        <v>16</v>
      </c>
      <c r="B16">
        <f t="shared" si="0"/>
        <v>0.90186335403726647</v>
      </c>
      <c r="C16">
        <f t="shared" si="1"/>
        <v>-2.2133552751088734</v>
      </c>
    </row>
    <row r="17" spans="1:3" x14ac:dyDescent="0.2">
      <c r="A17" s="36">
        <v>17</v>
      </c>
      <c r="B17">
        <f t="shared" si="0"/>
        <v>0.92603519668737011</v>
      </c>
      <c r="C17">
        <f t="shared" si="1"/>
        <v>-2.1887880142530154</v>
      </c>
    </row>
    <row r="18" spans="1:3" x14ac:dyDescent="0.2">
      <c r="A18" s="36">
        <v>18</v>
      </c>
      <c r="B18">
        <f t="shared" si="0"/>
        <v>0.95020703933747352</v>
      </c>
      <c r="C18">
        <f t="shared" si="1"/>
        <v>-2.1642525333579279</v>
      </c>
    </row>
    <row r="19" spans="1:3" x14ac:dyDescent="0.2">
      <c r="A19" s="36">
        <v>19</v>
      </c>
      <c r="B19">
        <f t="shared" si="0"/>
        <v>0.97437888198757705</v>
      </c>
      <c r="C19">
        <f t="shared" si="1"/>
        <v>-2.1397488435564975</v>
      </c>
    </row>
    <row r="20" spans="1:3" x14ac:dyDescent="0.2">
      <c r="A20" s="36">
        <v>20</v>
      </c>
      <c r="B20">
        <f t="shared" si="0"/>
        <v>0.99855072463768058</v>
      </c>
      <c r="C20">
        <f t="shared" si="1"/>
        <v>-2.1152769550128525</v>
      </c>
    </row>
    <row r="21" spans="1:3" x14ac:dyDescent="0.2">
      <c r="A21" s="36">
        <v>21</v>
      </c>
      <c r="B21">
        <f t="shared" si="0"/>
        <v>1.022722567287784</v>
      </c>
      <c r="C21">
        <f t="shared" si="1"/>
        <v>-2.0908368769208163</v>
      </c>
    </row>
    <row r="22" spans="1:3" x14ac:dyDescent="0.2">
      <c r="A22" s="36">
        <v>22</v>
      </c>
      <c r="B22">
        <f t="shared" si="0"/>
        <v>1.0468944099378876</v>
      </c>
      <c r="C22">
        <f t="shared" si="1"/>
        <v>-2.0664286175024933</v>
      </c>
    </row>
    <row r="23" spans="1:3" x14ac:dyDescent="0.2">
      <c r="A23" s="36">
        <v>23</v>
      </c>
      <c r="B23">
        <f t="shared" si="0"/>
        <v>1.071066252587991</v>
      </c>
      <c r="C23">
        <f t="shared" si="1"/>
        <v>-2.0420521840070167</v>
      </c>
    </row>
    <row r="24" spans="1:3" x14ac:dyDescent="0.2">
      <c r="A24" s="36">
        <v>24</v>
      </c>
      <c r="B24">
        <f t="shared" si="0"/>
        <v>1.0952380952380945</v>
      </c>
      <c r="C24">
        <f t="shared" si="1"/>
        <v>-2.0177075827094315</v>
      </c>
    </row>
    <row r="25" spans="1:3" x14ac:dyDescent="0.2">
      <c r="A25" s="36">
        <v>25</v>
      </c>
      <c r="B25">
        <f t="shared" si="0"/>
        <v>1.1194099378881981</v>
      </c>
      <c r="C25">
        <f t="shared" si="1"/>
        <v>-1.9933948189097361</v>
      </c>
    </row>
    <row r="26" spans="1:3" x14ac:dyDescent="0.2">
      <c r="A26" s="36">
        <v>26</v>
      </c>
      <c r="B26">
        <f t="shared" si="0"/>
        <v>1.1435817805383017</v>
      </c>
      <c r="C26">
        <f t="shared" si="1"/>
        <v>-1.9691138969320714</v>
      </c>
    </row>
    <row r="27" spans="1:3" x14ac:dyDescent="0.2">
      <c r="A27" s="36">
        <v>27</v>
      </c>
      <c r="B27">
        <f t="shared" si="0"/>
        <v>1.1677536231884051</v>
      </c>
      <c r="C27">
        <f t="shared" si="1"/>
        <v>-1.944864820124053</v>
      </c>
    </row>
    <row r="28" spans="1:3" x14ac:dyDescent="0.2">
      <c r="A28" s="36">
        <v>28</v>
      </c>
      <c r="B28">
        <f t="shared" si="0"/>
        <v>1.1919254658385086</v>
      </c>
      <c r="C28">
        <f t="shared" si="1"/>
        <v>-1.9206475908562624</v>
      </c>
    </row>
    <row r="29" spans="1:3" x14ac:dyDescent="0.2">
      <c r="A29" s="36">
        <v>29</v>
      </c>
      <c r="B29">
        <f t="shared" si="0"/>
        <v>1.216097308488612</v>
      </c>
      <c r="C29">
        <f t="shared" si="1"/>
        <v>-1.8964622105218791</v>
      </c>
    </row>
    <row r="30" spans="1:3" x14ac:dyDescent="0.2">
      <c r="A30" s="36">
        <v>30</v>
      </c>
      <c r="B30">
        <f t="shared" si="0"/>
        <v>1.2402691511387156</v>
      </c>
      <c r="C30">
        <f t="shared" si="1"/>
        <v>-1.872308679536469</v>
      </c>
    </row>
    <row r="31" spans="1:3" x14ac:dyDescent="0.2">
      <c r="A31" s="36">
        <v>31</v>
      </c>
      <c r="B31">
        <f t="shared" si="0"/>
        <v>1.264440993788819</v>
      </c>
      <c r="C31">
        <f t="shared" si="1"/>
        <v>-1.848186997337921</v>
      </c>
    </row>
    <row r="32" spans="1:3" x14ac:dyDescent="0.2">
      <c r="A32" s="36">
        <v>32</v>
      </c>
      <c r="B32">
        <f t="shared" si="0"/>
        <v>1.2886128364389227</v>
      </c>
      <c r="C32">
        <f t="shared" si="1"/>
        <v>-1.8240971623865327</v>
      </c>
    </row>
    <row r="33" spans="1:3" x14ac:dyDescent="0.2">
      <c r="A33" s="36">
        <v>33</v>
      </c>
      <c r="B33">
        <f t="shared" ref="B33:B64" si="2">0.539285714285714+(A33-1)*0.0241718426501035</f>
        <v>1.3127846790890261</v>
      </c>
      <c r="C33">
        <f t="shared" ref="C33:C64" si="3">0+1*B33-3.05842383156756*(1.03571428571429+(B33-1.21428571428571)^2/55.1309523809524)^0.5</f>
        <v>-1.800039172165246</v>
      </c>
    </row>
    <row r="34" spans="1:3" x14ac:dyDescent="0.2">
      <c r="A34" s="36">
        <v>34</v>
      </c>
      <c r="B34">
        <f t="shared" si="2"/>
        <v>1.3369565217391295</v>
      </c>
      <c r="C34">
        <f t="shared" si="3"/>
        <v>-1.7760130231800333</v>
      </c>
    </row>
    <row r="35" spans="1:3" x14ac:dyDescent="0.2">
      <c r="A35" s="36">
        <v>35</v>
      </c>
      <c r="B35">
        <f t="shared" si="2"/>
        <v>1.3611283643892331</v>
      </c>
      <c r="C35">
        <f t="shared" si="3"/>
        <v>-1.7520187109604344</v>
      </c>
    </row>
    <row r="36" spans="1:3" x14ac:dyDescent="0.2">
      <c r="A36" s="36">
        <v>36</v>
      </c>
      <c r="B36">
        <f t="shared" si="2"/>
        <v>1.3853002070393365</v>
      </c>
      <c r="C36">
        <f t="shared" si="3"/>
        <v>-1.7280562300602436</v>
      </c>
    </row>
    <row r="37" spans="1:3" x14ac:dyDescent="0.2">
      <c r="A37" s="36">
        <v>37</v>
      </c>
      <c r="B37">
        <f t="shared" si="2"/>
        <v>1.4094720496894402</v>
      </c>
      <c r="C37">
        <f t="shared" si="3"/>
        <v>-1.7041255740583403</v>
      </c>
    </row>
    <row r="38" spans="1:3" x14ac:dyDescent="0.2">
      <c r="A38" s="36">
        <v>38</v>
      </c>
      <c r="B38">
        <f t="shared" si="2"/>
        <v>1.4336438923395436</v>
      </c>
      <c r="C38">
        <f t="shared" si="3"/>
        <v>-1.6802267355596774</v>
      </c>
    </row>
    <row r="39" spans="1:3" x14ac:dyDescent="0.2">
      <c r="A39" s="36">
        <v>39</v>
      </c>
      <c r="B39">
        <f t="shared" si="2"/>
        <v>1.457815734989647</v>
      </c>
      <c r="C39">
        <f t="shared" si="3"/>
        <v>-1.6563597061964113</v>
      </c>
    </row>
    <row r="40" spans="1:3" x14ac:dyDescent="0.2">
      <c r="A40" s="36">
        <v>40</v>
      </c>
      <c r="B40">
        <f t="shared" si="2"/>
        <v>1.4819875776397504</v>
      </c>
      <c r="C40">
        <f t="shared" si="3"/>
        <v>-1.6325244766291855</v>
      </c>
    </row>
    <row r="41" spans="1:3" x14ac:dyDescent="0.2">
      <c r="A41" s="36">
        <v>41</v>
      </c>
      <c r="B41">
        <f t="shared" si="2"/>
        <v>1.5061594202898541</v>
      </c>
      <c r="C41">
        <f t="shared" si="3"/>
        <v>-1.6087210365485556</v>
      </c>
    </row>
    <row r="42" spans="1:3" x14ac:dyDescent="0.2">
      <c r="A42" s="36">
        <v>42</v>
      </c>
      <c r="B42">
        <f t="shared" si="2"/>
        <v>1.5303312629399577</v>
      </c>
      <c r="C42">
        <f t="shared" si="3"/>
        <v>-1.5849493746765706</v>
      </c>
    </row>
    <row r="43" spans="1:3" x14ac:dyDescent="0.2">
      <c r="A43" s="36">
        <v>43</v>
      </c>
      <c r="B43">
        <f t="shared" si="2"/>
        <v>1.5545031055900611</v>
      </c>
      <c r="C43">
        <f t="shared" si="3"/>
        <v>-1.5612094787684936</v>
      </c>
    </row>
    <row r="44" spans="1:3" x14ac:dyDescent="0.2">
      <c r="A44" s="36">
        <v>44</v>
      </c>
      <c r="B44">
        <f t="shared" si="2"/>
        <v>1.5786749482401645</v>
      </c>
      <c r="C44">
        <f t="shared" si="3"/>
        <v>-1.5375013356146665</v>
      </c>
    </row>
    <row r="45" spans="1:3" x14ac:dyDescent="0.2">
      <c r="A45" s="36">
        <v>45</v>
      </c>
      <c r="B45">
        <f t="shared" si="2"/>
        <v>1.6028467908902679</v>
      </c>
      <c r="C45">
        <f t="shared" si="3"/>
        <v>-1.5138249310425351</v>
      </c>
    </row>
    <row r="46" spans="1:3" x14ac:dyDescent="0.2">
      <c r="A46" s="36">
        <v>46</v>
      </c>
      <c r="B46">
        <f t="shared" si="2"/>
        <v>1.6270186335403718</v>
      </c>
      <c r="C46">
        <f t="shared" si="3"/>
        <v>-1.4901802499187973</v>
      </c>
    </row>
    <row r="47" spans="1:3" x14ac:dyDescent="0.2">
      <c r="A47" s="36">
        <v>47</v>
      </c>
      <c r="B47">
        <f t="shared" si="2"/>
        <v>1.6511904761904752</v>
      </c>
      <c r="C47">
        <f t="shared" si="3"/>
        <v>-1.4665672761517157</v>
      </c>
    </row>
    <row r="48" spans="1:3" x14ac:dyDescent="0.2">
      <c r="A48" s="36">
        <v>48</v>
      </c>
      <c r="B48">
        <f t="shared" si="2"/>
        <v>1.6753623188405786</v>
      </c>
      <c r="C48">
        <f t="shared" si="3"/>
        <v>-1.4429859926935573</v>
      </c>
    </row>
    <row r="49" spans="1:3" x14ac:dyDescent="0.2">
      <c r="A49" s="36">
        <v>49</v>
      </c>
      <c r="B49">
        <f t="shared" si="2"/>
        <v>1.699534161490682</v>
      </c>
      <c r="C49">
        <f t="shared" si="3"/>
        <v>-1.4194363815431883</v>
      </c>
    </row>
    <row r="50" spans="1:3" x14ac:dyDescent="0.2">
      <c r="A50" s="36">
        <v>50</v>
      </c>
      <c r="B50">
        <f t="shared" si="2"/>
        <v>1.7237060041407855</v>
      </c>
      <c r="C50">
        <f t="shared" si="3"/>
        <v>-1.3959184237488005</v>
      </c>
    </row>
    <row r="51" spans="1:3" x14ac:dyDescent="0.2">
      <c r="A51" s="36">
        <v>51</v>
      </c>
      <c r="B51">
        <f t="shared" si="2"/>
        <v>1.7478778467908893</v>
      </c>
      <c r="C51">
        <f t="shared" si="3"/>
        <v>-1.3724320994107835</v>
      </c>
    </row>
    <row r="52" spans="1:3" x14ac:dyDescent="0.2">
      <c r="A52" s="36">
        <v>52</v>
      </c>
      <c r="B52">
        <f t="shared" si="2"/>
        <v>1.7720496894409927</v>
      </c>
      <c r="C52">
        <f t="shared" si="3"/>
        <v>-1.3489773876847373</v>
      </c>
    </row>
    <row r="53" spans="1:3" x14ac:dyDescent="0.2">
      <c r="A53" s="36">
        <v>53</v>
      </c>
      <c r="B53">
        <f t="shared" si="2"/>
        <v>1.7962215320910961</v>
      </c>
      <c r="C53">
        <f t="shared" si="3"/>
        <v>-1.3255542667846174</v>
      </c>
    </row>
    <row r="54" spans="1:3" x14ac:dyDescent="0.2">
      <c r="A54" s="36">
        <v>54</v>
      </c>
      <c r="B54">
        <f t="shared" si="2"/>
        <v>1.8203933747411996</v>
      </c>
      <c r="C54">
        <f t="shared" si="3"/>
        <v>-1.3021627139860228</v>
      </c>
    </row>
    <row r="55" spans="1:3" x14ac:dyDescent="0.2">
      <c r="A55" s="36">
        <v>55</v>
      </c>
      <c r="B55">
        <f t="shared" si="2"/>
        <v>1.844565217391303</v>
      </c>
      <c r="C55">
        <f t="shared" si="3"/>
        <v>-1.2788027056296194</v>
      </c>
    </row>
    <row r="56" spans="1:3" x14ac:dyDescent="0.2">
      <c r="A56" s="36">
        <v>56</v>
      </c>
      <c r="B56">
        <f t="shared" si="2"/>
        <v>1.8687370600414064</v>
      </c>
      <c r="C56">
        <f t="shared" si="3"/>
        <v>-1.2554742171246951</v>
      </c>
    </row>
    <row r="57" spans="1:3" x14ac:dyDescent="0.2">
      <c r="A57" s="36">
        <v>57</v>
      </c>
      <c r="B57">
        <f t="shared" si="2"/>
        <v>1.8929089026915102</v>
      </c>
      <c r="C57">
        <f t="shared" si="3"/>
        <v>-1.2321772229528518</v>
      </c>
    </row>
    <row r="58" spans="1:3" x14ac:dyDescent="0.2">
      <c r="A58" s="36">
        <v>58</v>
      </c>
      <c r="B58">
        <f t="shared" si="2"/>
        <v>1.9170807453416137</v>
      </c>
      <c r="C58">
        <f t="shared" si="3"/>
        <v>-1.2089116966718283</v>
      </c>
    </row>
    <row r="59" spans="1:3" x14ac:dyDescent="0.2">
      <c r="A59" s="36">
        <v>59</v>
      </c>
      <c r="B59">
        <f t="shared" si="2"/>
        <v>1.9412525879917171</v>
      </c>
      <c r="C59">
        <f t="shared" si="3"/>
        <v>-1.1856776109194551</v>
      </c>
    </row>
    <row r="60" spans="1:3" x14ac:dyDescent="0.2">
      <c r="A60" s="36">
        <v>60</v>
      </c>
      <c r="B60">
        <f t="shared" si="2"/>
        <v>1.9654244306418205</v>
      </c>
      <c r="C60">
        <f t="shared" si="3"/>
        <v>-1.1624749374177403</v>
      </c>
    </row>
    <row r="61" spans="1:3" x14ac:dyDescent="0.2">
      <c r="A61" s="36">
        <v>61</v>
      </c>
      <c r="B61">
        <f t="shared" si="2"/>
        <v>1.9895962732919239</v>
      </c>
      <c r="C61">
        <f t="shared" si="3"/>
        <v>-1.1393036469770781</v>
      </c>
    </row>
    <row r="62" spans="1:3" x14ac:dyDescent="0.2">
      <c r="A62" s="36">
        <v>62</v>
      </c>
      <c r="B62">
        <f t="shared" si="2"/>
        <v>2.0137681159420278</v>
      </c>
      <c r="C62">
        <f t="shared" si="3"/>
        <v>-1.116163709500591</v>
      </c>
    </row>
    <row r="63" spans="1:3" x14ac:dyDescent="0.2">
      <c r="A63" s="36">
        <v>63</v>
      </c>
      <c r="B63">
        <f t="shared" si="2"/>
        <v>2.0379399585921312</v>
      </c>
      <c r="C63">
        <f t="shared" si="3"/>
        <v>-1.0930550939885957</v>
      </c>
    </row>
    <row r="64" spans="1:3" x14ac:dyDescent="0.2">
      <c r="A64" s="36">
        <v>64</v>
      </c>
      <c r="B64">
        <f t="shared" si="2"/>
        <v>2.0621118012422346</v>
      </c>
      <c r="C64">
        <f t="shared" si="3"/>
        <v>-1.0699777685431902</v>
      </c>
    </row>
    <row r="65" spans="1:3" x14ac:dyDescent="0.2">
      <c r="A65" s="36">
        <v>65</v>
      </c>
      <c r="B65">
        <f t="shared" ref="B65:B70" si="4">0.539285714285714+(A65-1)*0.0241718426501035</f>
        <v>2.086283643892338</v>
      </c>
      <c r="C65">
        <f t="shared" ref="C65:C70" si="5">0+1*B65-3.05842383156756*(1.03571428571429+(B65-1.21428571428571)^2/55.1309523809524)^0.5</f>
        <v>-1.0469317003729635</v>
      </c>
    </row>
    <row r="66" spans="1:3" x14ac:dyDescent="0.2">
      <c r="A66" s="36">
        <v>66</v>
      </c>
      <c r="B66">
        <f t="shared" si="4"/>
        <v>2.1104554865424414</v>
      </c>
      <c r="C66">
        <f t="shared" si="5"/>
        <v>-1.0239168557978315</v>
      </c>
    </row>
    <row r="67" spans="1:3" x14ac:dyDescent="0.2">
      <c r="A67" s="36">
        <v>67</v>
      </c>
      <c r="B67">
        <f t="shared" si="4"/>
        <v>2.1346273291925453</v>
      </c>
      <c r="C67">
        <f t="shared" si="5"/>
        <v>-1.0009332002539839</v>
      </c>
    </row>
    <row r="68" spans="1:3" x14ac:dyDescent="0.2">
      <c r="A68" s="36">
        <v>68</v>
      </c>
      <c r="B68">
        <f t="shared" si="4"/>
        <v>2.1587991718426487</v>
      </c>
      <c r="C68">
        <f t="shared" si="5"/>
        <v>-0.97798069829895562</v>
      </c>
    </row>
    <row r="69" spans="1:3" x14ac:dyDescent="0.2">
      <c r="A69" s="36">
        <v>69</v>
      </c>
      <c r="B69">
        <f t="shared" si="4"/>
        <v>2.1829710144927521</v>
      </c>
      <c r="C69">
        <f t="shared" si="5"/>
        <v>-0.95505931361680707</v>
      </c>
    </row>
    <row r="70" spans="1:3" x14ac:dyDescent="0.2">
      <c r="A70" s="36">
        <v>70</v>
      </c>
      <c r="B70">
        <f t="shared" si="4"/>
        <v>2.2071428571428555</v>
      </c>
      <c r="C70">
        <f t="shared" si="5"/>
        <v>-0.93216900902342692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C70"/>
  <sheetViews>
    <sheetView workbookViewId="0"/>
  </sheetViews>
  <sheetFormatPr baseColWidth="10" defaultRowHeight="16" x14ac:dyDescent="0.2"/>
  <sheetData>
    <row r="1" spans="1:3" x14ac:dyDescent="0.2">
      <c r="A1" s="36">
        <v>1</v>
      </c>
      <c r="B1">
        <f t="shared" ref="B1:B32" si="0">0.471428571428571+(A1-1)*0.0251552795031056</f>
        <v>0.47142857142857097</v>
      </c>
      <c r="C1">
        <f t="shared" ref="C1:C32" si="1">0+1*B1+3.05842383156756*(1.03571428571429+(B1-1.21428571428571)^2/55.1309523809524)^0.5</f>
        <v>3.5989923544209041</v>
      </c>
    </row>
    <row r="2" spans="1:3" x14ac:dyDescent="0.2">
      <c r="A2" s="36">
        <v>2</v>
      </c>
      <c r="B2">
        <f t="shared" si="0"/>
        <v>0.49658385093167656</v>
      </c>
      <c r="C2">
        <f t="shared" si="1"/>
        <v>3.6231508956488905</v>
      </c>
    </row>
    <row r="3" spans="1:3" x14ac:dyDescent="0.2">
      <c r="A3" s="36">
        <v>3</v>
      </c>
      <c r="B3">
        <f t="shared" si="0"/>
        <v>0.52173913043478215</v>
      </c>
      <c r="C3">
        <f t="shared" si="1"/>
        <v>3.6473434690016955</v>
      </c>
    </row>
    <row r="4" spans="1:3" x14ac:dyDescent="0.2">
      <c r="A4" s="36">
        <v>4</v>
      </c>
      <c r="B4">
        <f t="shared" si="0"/>
        <v>0.54689440993788774</v>
      </c>
      <c r="C4">
        <f t="shared" si="1"/>
        <v>3.6715701059350003</v>
      </c>
    </row>
    <row r="5" spans="1:3" x14ac:dyDescent="0.2">
      <c r="A5" s="36">
        <v>5</v>
      </c>
      <c r="B5">
        <f t="shared" si="0"/>
        <v>0.57204968944099344</v>
      </c>
      <c r="C5">
        <f t="shared" si="1"/>
        <v>3.6958308368282311</v>
      </c>
    </row>
    <row r="6" spans="1:3" x14ac:dyDescent="0.2">
      <c r="A6" s="36">
        <v>6</v>
      </c>
      <c r="B6">
        <f t="shared" si="0"/>
        <v>0.59720496894409902</v>
      </c>
      <c r="C6">
        <f t="shared" si="1"/>
        <v>3.7201256909796365</v>
      </c>
    </row>
    <row r="7" spans="1:3" x14ac:dyDescent="0.2">
      <c r="A7" s="36">
        <v>7</v>
      </c>
      <c r="B7">
        <f t="shared" si="0"/>
        <v>0.62236024844720461</v>
      </c>
      <c r="C7">
        <f t="shared" si="1"/>
        <v>3.7444546966015464</v>
      </c>
    </row>
    <row r="8" spans="1:3" x14ac:dyDescent="0.2">
      <c r="A8" s="36">
        <v>8</v>
      </c>
      <c r="B8">
        <f t="shared" si="0"/>
        <v>0.6475155279503102</v>
      </c>
      <c r="C8">
        <f t="shared" si="1"/>
        <v>3.7688178808157788</v>
      </c>
    </row>
    <row r="9" spans="1:3" x14ac:dyDescent="0.2">
      <c r="A9" s="36">
        <v>9</v>
      </c>
      <c r="B9">
        <f t="shared" si="0"/>
        <v>0.67267080745341579</v>
      </c>
      <c r="C9">
        <f t="shared" si="1"/>
        <v>3.7932152696492389</v>
      </c>
    </row>
    <row r="10" spans="1:3" x14ac:dyDescent="0.2">
      <c r="A10" s="36">
        <v>10</v>
      </c>
      <c r="B10">
        <f t="shared" si="0"/>
        <v>0.69782608695652137</v>
      </c>
      <c r="C10">
        <f t="shared" si="1"/>
        <v>3.8176468880296657</v>
      </c>
    </row>
    <row r="11" spans="1:3" x14ac:dyDescent="0.2">
      <c r="A11" s="36">
        <v>11</v>
      </c>
      <c r="B11">
        <f t="shared" si="0"/>
        <v>0.72298136645962696</v>
      </c>
      <c r="C11">
        <f t="shared" si="1"/>
        <v>3.8421127597815716</v>
      </c>
    </row>
    <row r="12" spans="1:3" x14ac:dyDescent="0.2">
      <c r="A12" s="36">
        <v>12</v>
      </c>
      <c r="B12">
        <f t="shared" si="0"/>
        <v>0.74813664596273255</v>
      </c>
      <c r="C12">
        <f t="shared" si="1"/>
        <v>3.8666129076223381</v>
      </c>
    </row>
    <row r="13" spans="1:3" x14ac:dyDescent="0.2">
      <c r="A13" s="36">
        <v>13</v>
      </c>
      <c r="B13">
        <f t="shared" si="0"/>
        <v>0.77329192546583814</v>
      </c>
      <c r="C13">
        <f t="shared" si="1"/>
        <v>3.8911473531585008</v>
      </c>
    </row>
    <row r="14" spans="1:3" x14ac:dyDescent="0.2">
      <c r="A14" s="36">
        <v>14</v>
      </c>
      <c r="B14">
        <f t="shared" si="0"/>
        <v>0.79844720496894372</v>
      </c>
      <c r="C14">
        <f t="shared" si="1"/>
        <v>3.9157161168822032</v>
      </c>
    </row>
    <row r="15" spans="1:3" x14ac:dyDescent="0.2">
      <c r="A15" s="36">
        <v>15</v>
      </c>
      <c r="B15">
        <f t="shared" si="0"/>
        <v>0.82360248447204942</v>
      </c>
      <c r="C15">
        <f t="shared" si="1"/>
        <v>3.9403192181678328</v>
      </c>
    </row>
    <row r="16" spans="1:3" x14ac:dyDescent="0.2">
      <c r="A16" s="36">
        <v>16</v>
      </c>
      <c r="B16">
        <f t="shared" si="0"/>
        <v>0.84875776397515501</v>
      </c>
      <c r="C16">
        <f t="shared" si="1"/>
        <v>3.9649566752688341</v>
      </c>
    </row>
    <row r="17" spans="1:3" x14ac:dyDescent="0.2">
      <c r="A17" s="36">
        <v>17</v>
      </c>
      <c r="B17">
        <f t="shared" si="0"/>
        <v>0.8739130434782606</v>
      </c>
      <c r="C17">
        <f t="shared" si="1"/>
        <v>3.9896285053147</v>
      </c>
    </row>
    <row r="18" spans="1:3" x14ac:dyDescent="0.2">
      <c r="A18" s="36">
        <v>18</v>
      </c>
      <c r="B18">
        <f t="shared" si="0"/>
        <v>0.89906832298136619</v>
      </c>
      <c r="C18">
        <f t="shared" si="1"/>
        <v>4.0143347243081546</v>
      </c>
    </row>
    <row r="19" spans="1:3" x14ac:dyDescent="0.2">
      <c r="A19" s="36">
        <v>19</v>
      </c>
      <c r="B19">
        <f t="shared" si="0"/>
        <v>0.92422360248447177</v>
      </c>
      <c r="C19">
        <f t="shared" si="1"/>
        <v>4.039075347122508</v>
      </c>
    </row>
    <row r="20" spans="1:3" x14ac:dyDescent="0.2">
      <c r="A20" s="36">
        <v>20</v>
      </c>
      <c r="B20">
        <f t="shared" si="0"/>
        <v>0.94937888198757747</v>
      </c>
      <c r="C20">
        <f t="shared" si="1"/>
        <v>4.0638503874992002</v>
      </c>
    </row>
    <row r="21" spans="1:3" x14ac:dyDescent="0.2">
      <c r="A21" s="36">
        <v>21</v>
      </c>
      <c r="B21">
        <f t="shared" si="0"/>
        <v>0.97453416149068295</v>
      </c>
      <c r="C21">
        <f t="shared" si="1"/>
        <v>4.0886598580455287</v>
      </c>
    </row>
    <row r="22" spans="1:3" x14ac:dyDescent="0.2">
      <c r="A22" s="36">
        <v>22</v>
      </c>
      <c r="B22">
        <f t="shared" si="0"/>
        <v>0.99968944099378865</v>
      </c>
      <c r="C22">
        <f t="shared" si="1"/>
        <v>4.1135037702325636</v>
      </c>
    </row>
    <row r="23" spans="1:3" x14ac:dyDescent="0.2">
      <c r="A23" s="36">
        <v>23</v>
      </c>
      <c r="B23">
        <f t="shared" si="0"/>
        <v>1.0248447204968942</v>
      </c>
      <c r="C23">
        <f t="shared" si="1"/>
        <v>4.1383821343932494</v>
      </c>
    </row>
    <row r="24" spans="1:3" x14ac:dyDescent="0.2">
      <c r="A24" s="36">
        <v>24</v>
      </c>
      <c r="B24">
        <f t="shared" si="0"/>
        <v>1.0499999999999998</v>
      </c>
      <c r="C24">
        <f t="shared" si="1"/>
        <v>4.1632949597206874</v>
      </c>
    </row>
    <row r="25" spans="1:3" x14ac:dyDescent="0.2">
      <c r="A25" s="36">
        <v>25</v>
      </c>
      <c r="B25">
        <f t="shared" si="0"/>
        <v>1.0751552795031054</v>
      </c>
      <c r="C25">
        <f t="shared" si="1"/>
        <v>4.1882422542666164</v>
      </c>
    </row>
    <row r="26" spans="1:3" x14ac:dyDescent="0.2">
      <c r="A26" s="36">
        <v>26</v>
      </c>
      <c r="B26">
        <f t="shared" si="0"/>
        <v>1.100310559006211</v>
      </c>
      <c r="C26">
        <f t="shared" si="1"/>
        <v>4.2132240249400743</v>
      </c>
    </row>
    <row r="27" spans="1:3" x14ac:dyDescent="0.2">
      <c r="A27" s="36">
        <v>27</v>
      </c>
      <c r="B27">
        <f t="shared" si="0"/>
        <v>1.1254658385093166</v>
      </c>
      <c r="C27">
        <f t="shared" si="1"/>
        <v>4.2382402775062502</v>
      </c>
    </row>
    <row r="28" spans="1:3" x14ac:dyDescent="0.2">
      <c r="A28" s="36">
        <v>28</v>
      </c>
      <c r="B28">
        <f t="shared" si="0"/>
        <v>1.1506211180124222</v>
      </c>
      <c r="C28">
        <f t="shared" si="1"/>
        <v>4.2632910165855318</v>
      </c>
    </row>
    <row r="29" spans="1:3" x14ac:dyDescent="0.2">
      <c r="A29" s="36">
        <v>29</v>
      </c>
      <c r="B29">
        <f t="shared" si="0"/>
        <v>1.175776397515528</v>
      </c>
      <c r="C29">
        <f t="shared" si="1"/>
        <v>4.2883762456527315</v>
      </c>
    </row>
    <row r="30" spans="1:3" x14ac:dyDescent="0.2">
      <c r="A30" s="36">
        <v>30</v>
      </c>
      <c r="B30">
        <f t="shared" si="0"/>
        <v>1.2009316770186333</v>
      </c>
      <c r="C30">
        <f t="shared" si="1"/>
        <v>4.3134959670365127</v>
      </c>
    </row>
    <row r="31" spans="1:3" x14ac:dyDescent="0.2">
      <c r="A31" s="36">
        <v>31</v>
      </c>
      <c r="B31">
        <f t="shared" si="0"/>
        <v>1.2260869565217392</v>
      </c>
      <c r="C31">
        <f t="shared" si="1"/>
        <v>4.3386501819190038</v>
      </c>
    </row>
    <row r="32" spans="1:3" x14ac:dyDescent="0.2">
      <c r="A32" s="36">
        <v>32</v>
      </c>
      <c r="B32">
        <f t="shared" si="0"/>
        <v>1.2512422360248445</v>
      </c>
      <c r="C32">
        <f t="shared" si="1"/>
        <v>4.3638388903355985</v>
      </c>
    </row>
    <row r="33" spans="1:3" x14ac:dyDescent="0.2">
      <c r="A33" s="36">
        <v>33</v>
      </c>
      <c r="B33">
        <f t="shared" ref="B33:B64" si="2">0.471428571428571+(A33-1)*0.0251552795031056</f>
        <v>1.2763975155279503</v>
      </c>
      <c r="C33">
        <f t="shared" ref="C33:C64" si="3">0+1*B33+3.05842383156756*(1.03571428571429+(B33-1.21428571428571)^2/55.1309523809524)^0.5</f>
        <v>4.3890620911749529</v>
      </c>
    </row>
    <row r="34" spans="1:3" x14ac:dyDescent="0.2">
      <c r="A34" s="36">
        <v>34</v>
      </c>
      <c r="B34">
        <f t="shared" si="2"/>
        <v>1.3015527950310557</v>
      </c>
      <c r="C34">
        <f t="shared" si="3"/>
        <v>4.4143197821791658</v>
      </c>
    </row>
    <row r="35" spans="1:3" x14ac:dyDescent="0.2">
      <c r="A35" s="36">
        <v>35</v>
      </c>
      <c r="B35">
        <f t="shared" si="2"/>
        <v>1.3267080745341615</v>
      </c>
      <c r="C35">
        <f t="shared" si="3"/>
        <v>4.4396119599441599</v>
      </c>
    </row>
    <row r="36" spans="1:3" x14ac:dyDescent="0.2">
      <c r="A36" s="36">
        <v>36</v>
      </c>
      <c r="B36">
        <f t="shared" si="2"/>
        <v>1.3518633540372669</v>
      </c>
      <c r="C36">
        <f t="shared" si="3"/>
        <v>4.4649386199202432</v>
      </c>
    </row>
    <row r="37" spans="1:3" x14ac:dyDescent="0.2">
      <c r="A37" s="36">
        <v>37</v>
      </c>
      <c r="B37">
        <f t="shared" si="2"/>
        <v>1.3770186335403727</v>
      </c>
      <c r="C37">
        <f t="shared" si="3"/>
        <v>4.4902997564128668</v>
      </c>
    </row>
    <row r="38" spans="1:3" x14ac:dyDescent="0.2">
      <c r="A38" s="36">
        <v>38</v>
      </c>
      <c r="B38">
        <f t="shared" si="2"/>
        <v>1.4021739130434783</v>
      </c>
      <c r="C38">
        <f t="shared" si="3"/>
        <v>4.5156953625835685</v>
      </c>
    </row>
    <row r="39" spans="1:3" x14ac:dyDescent="0.2">
      <c r="A39" s="36">
        <v>39</v>
      </c>
      <c r="B39">
        <f t="shared" si="2"/>
        <v>1.4273291925465839</v>
      </c>
      <c r="C39">
        <f t="shared" si="3"/>
        <v>4.5411254304511104</v>
      </c>
    </row>
    <row r="40" spans="1:3" x14ac:dyDescent="0.2">
      <c r="A40" s="36">
        <v>40</v>
      </c>
      <c r="B40">
        <f t="shared" si="2"/>
        <v>1.4524844720496894</v>
      </c>
      <c r="C40">
        <f t="shared" si="3"/>
        <v>4.5665899508928041</v>
      </c>
    </row>
    <row r="41" spans="1:3" x14ac:dyDescent="0.2">
      <c r="A41" s="36">
        <v>41</v>
      </c>
      <c r="B41">
        <f t="shared" si="2"/>
        <v>1.477639751552795</v>
      </c>
      <c r="C41">
        <f t="shared" si="3"/>
        <v>4.5920889136460179</v>
      </c>
    </row>
    <row r="42" spans="1:3" x14ac:dyDescent="0.2">
      <c r="A42" s="36">
        <v>42</v>
      </c>
      <c r="B42">
        <f t="shared" si="2"/>
        <v>1.5027950310559008</v>
      </c>
      <c r="C42">
        <f t="shared" si="3"/>
        <v>4.6176223073098832</v>
      </c>
    </row>
    <row r="43" spans="1:3" x14ac:dyDescent="0.2">
      <c r="A43" s="36">
        <v>43</v>
      </c>
      <c r="B43">
        <f t="shared" si="2"/>
        <v>1.5279503105590062</v>
      </c>
      <c r="C43">
        <f t="shared" si="3"/>
        <v>4.6431901193471816</v>
      </c>
    </row>
    <row r="44" spans="1:3" x14ac:dyDescent="0.2">
      <c r="A44" s="36">
        <v>44</v>
      </c>
      <c r="B44">
        <f t="shared" si="2"/>
        <v>1.553105590062112</v>
      </c>
      <c r="C44">
        <f t="shared" si="3"/>
        <v>4.6687923360864172</v>
      </c>
    </row>
    <row r="45" spans="1:3" x14ac:dyDescent="0.2">
      <c r="A45" s="36">
        <v>45</v>
      </c>
      <c r="B45">
        <f t="shared" si="2"/>
        <v>1.5782608695652174</v>
      </c>
      <c r="C45">
        <f t="shared" si="3"/>
        <v>4.6944289427240804</v>
      </c>
    </row>
    <row r="46" spans="1:3" x14ac:dyDescent="0.2">
      <c r="A46" s="36">
        <v>46</v>
      </c>
      <c r="B46">
        <f t="shared" si="2"/>
        <v>1.6034161490683232</v>
      </c>
      <c r="C46">
        <f t="shared" si="3"/>
        <v>4.7200999233270906</v>
      </c>
    </row>
    <row r="47" spans="1:3" x14ac:dyDescent="0.2">
      <c r="A47" s="36">
        <v>47</v>
      </c>
      <c r="B47">
        <f t="shared" si="2"/>
        <v>1.6285714285714286</v>
      </c>
      <c r="C47">
        <f t="shared" si="3"/>
        <v>4.7458052608354233</v>
      </c>
    </row>
    <row r="48" spans="1:3" x14ac:dyDescent="0.2">
      <c r="A48" s="36">
        <v>48</v>
      </c>
      <c r="B48">
        <f t="shared" si="2"/>
        <v>1.6537267080745344</v>
      </c>
      <c r="C48">
        <f t="shared" si="3"/>
        <v>4.7715449370649345</v>
      </c>
    </row>
    <row r="49" spans="1:3" x14ac:dyDescent="0.2">
      <c r="A49" s="36">
        <v>49</v>
      </c>
      <c r="B49">
        <f t="shared" si="2"/>
        <v>1.6788819875776397</v>
      </c>
      <c r="C49">
        <f t="shared" si="3"/>
        <v>4.797318932710338</v>
      </c>
    </row>
    <row r="50" spans="1:3" x14ac:dyDescent="0.2">
      <c r="A50" s="36">
        <v>50</v>
      </c>
      <c r="B50">
        <f t="shared" si="2"/>
        <v>1.7040372670807455</v>
      </c>
      <c r="C50">
        <f t="shared" si="3"/>
        <v>4.8231272273483912</v>
      </c>
    </row>
    <row r="51" spans="1:3" x14ac:dyDescent="0.2">
      <c r="A51" s="36">
        <v>51</v>
      </c>
      <c r="B51">
        <f t="shared" si="2"/>
        <v>1.7291925465838509</v>
      </c>
      <c r="C51">
        <f t="shared" si="3"/>
        <v>4.8489697994412477</v>
      </c>
    </row>
    <row r="52" spans="1:3" x14ac:dyDescent="0.2">
      <c r="A52" s="36">
        <v>52</v>
      </c>
      <c r="B52">
        <f t="shared" si="2"/>
        <v>1.7543478260869567</v>
      </c>
      <c r="C52">
        <f t="shared" si="3"/>
        <v>4.8748466263399912</v>
      </c>
    </row>
    <row r="53" spans="1:3" x14ac:dyDescent="0.2">
      <c r="A53" s="36">
        <v>53</v>
      </c>
      <c r="B53">
        <f t="shared" si="2"/>
        <v>1.7795031055900621</v>
      </c>
      <c r="C53">
        <f t="shared" si="3"/>
        <v>4.9007576842883402</v>
      </c>
    </row>
    <row r="54" spans="1:3" x14ac:dyDescent="0.2">
      <c r="A54" s="36">
        <v>54</v>
      </c>
      <c r="B54">
        <f t="shared" si="2"/>
        <v>1.8046583850931679</v>
      </c>
      <c r="C54">
        <f t="shared" si="3"/>
        <v>4.9267029484265379</v>
      </c>
    </row>
    <row r="55" spans="1:3" x14ac:dyDescent="0.2">
      <c r="A55" s="36">
        <v>55</v>
      </c>
      <c r="B55">
        <f t="shared" si="2"/>
        <v>1.8298136645962733</v>
      </c>
      <c r="C55">
        <f t="shared" si="3"/>
        <v>4.9526823927954116</v>
      </c>
    </row>
    <row r="56" spans="1:3" x14ac:dyDescent="0.2">
      <c r="A56" s="36">
        <v>56</v>
      </c>
      <c r="B56">
        <f t="shared" si="2"/>
        <v>1.8549689440993791</v>
      </c>
      <c r="C56">
        <f t="shared" si="3"/>
        <v>4.9786959903406007</v>
      </c>
    </row>
    <row r="57" spans="1:3" x14ac:dyDescent="0.2">
      <c r="A57" s="36">
        <v>57</v>
      </c>
      <c r="B57">
        <f t="shared" si="2"/>
        <v>1.8801242236024849</v>
      </c>
      <c r="C57">
        <f t="shared" si="3"/>
        <v>5.0047437129169614</v>
      </c>
    </row>
    <row r="58" spans="1:3" x14ac:dyDescent="0.2">
      <c r="A58" s="36">
        <v>58</v>
      </c>
      <c r="B58">
        <f t="shared" si="2"/>
        <v>1.9052795031055902</v>
      </c>
      <c r="C58">
        <f t="shared" si="3"/>
        <v>5.0308255312931411</v>
      </c>
    </row>
    <row r="59" spans="1:3" x14ac:dyDescent="0.2">
      <c r="A59" s="36">
        <v>59</v>
      </c>
      <c r="B59">
        <f t="shared" si="2"/>
        <v>1.9304347826086961</v>
      </c>
      <c r="C59">
        <f t="shared" si="3"/>
        <v>5.056941415156313</v>
      </c>
    </row>
    <row r="60" spans="1:3" x14ac:dyDescent="0.2">
      <c r="A60" s="36">
        <v>60</v>
      </c>
      <c r="B60">
        <f t="shared" si="2"/>
        <v>1.9555900621118014</v>
      </c>
      <c r="C60">
        <f t="shared" si="3"/>
        <v>5.0830913331170855</v>
      </c>
    </row>
    <row r="61" spans="1:3" x14ac:dyDescent="0.2">
      <c r="A61" s="36">
        <v>61</v>
      </c>
      <c r="B61">
        <f t="shared" si="2"/>
        <v>1.9807453416149072</v>
      </c>
      <c r="C61">
        <f t="shared" si="3"/>
        <v>5.1092752527145668</v>
      </c>
    </row>
    <row r="62" spans="1:3" x14ac:dyDescent="0.2">
      <c r="A62" s="36">
        <v>62</v>
      </c>
      <c r="B62">
        <f t="shared" si="2"/>
        <v>2.0059006211180126</v>
      </c>
      <c r="C62">
        <f t="shared" si="3"/>
        <v>5.1354931404216</v>
      </c>
    </row>
    <row r="63" spans="1:3" x14ac:dyDescent="0.2">
      <c r="A63" s="36">
        <v>63</v>
      </c>
      <c r="B63">
        <f t="shared" si="2"/>
        <v>2.0310559006211184</v>
      </c>
      <c r="C63">
        <f t="shared" si="3"/>
        <v>5.1617449616501538</v>
      </c>
    </row>
    <row r="64" spans="1:3" x14ac:dyDescent="0.2">
      <c r="A64" s="36">
        <v>64</v>
      </c>
      <c r="B64">
        <f t="shared" si="2"/>
        <v>2.0562111801242238</v>
      </c>
      <c r="C64">
        <f t="shared" si="3"/>
        <v>5.1880306807568681</v>
      </c>
    </row>
    <row r="65" spans="1:3" x14ac:dyDescent="0.2">
      <c r="A65" s="36">
        <v>65</v>
      </c>
      <c r="B65">
        <f t="shared" ref="B65:B70" si="4">0.471428571428571+(A65-1)*0.0251552795031056</f>
        <v>2.0813664596273296</v>
      </c>
      <c r="C65">
        <f t="shared" ref="C65:C70" si="5">0+1*B65+3.05842383156756*(1.03571428571429+(B65-1.21428571428571)^2/55.1309523809524)^0.5</f>
        <v>5.2143502610487644</v>
      </c>
    </row>
    <row r="66" spans="1:3" x14ac:dyDescent="0.2">
      <c r="A66" s="36">
        <v>66</v>
      </c>
      <c r="B66">
        <f t="shared" si="4"/>
        <v>2.1065217391304349</v>
      </c>
      <c r="C66">
        <f t="shared" si="5"/>
        <v>5.2407036647891001</v>
      </c>
    </row>
    <row r="67" spans="1:3" x14ac:dyDescent="0.2">
      <c r="A67" s="36">
        <v>67</v>
      </c>
      <c r="B67">
        <f t="shared" si="4"/>
        <v>2.1316770186335408</v>
      </c>
      <c r="C67">
        <f t="shared" si="5"/>
        <v>5.267090853203384</v>
      </c>
    </row>
    <row r="68" spans="1:3" x14ac:dyDescent="0.2">
      <c r="A68" s="36">
        <v>68</v>
      </c>
      <c r="B68">
        <f t="shared" si="4"/>
        <v>2.1568322981366461</v>
      </c>
      <c r="C68">
        <f t="shared" si="5"/>
        <v>5.2935117864855323</v>
      </c>
    </row>
    <row r="69" spans="1:3" x14ac:dyDescent="0.2">
      <c r="A69" s="36">
        <v>69</v>
      </c>
      <c r="B69">
        <f t="shared" si="4"/>
        <v>2.1819875776397519</v>
      </c>
      <c r="C69">
        <f t="shared" si="5"/>
        <v>5.3199664238041828</v>
      </c>
    </row>
    <row r="70" spans="1:3" x14ac:dyDescent="0.2">
      <c r="A70" s="36">
        <v>70</v>
      </c>
      <c r="B70">
        <f t="shared" si="4"/>
        <v>2.2071428571428573</v>
      </c>
      <c r="C70">
        <f t="shared" si="5"/>
        <v>5.3464547233091402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>
    <tabColor rgb="FF007800"/>
  </sheetPr>
  <dimension ref="B1:L138"/>
  <sheetViews>
    <sheetView topLeftCell="A63" workbookViewId="0">
      <selection activeCell="J66" sqref="J66"/>
    </sheetView>
  </sheetViews>
  <sheetFormatPr baseColWidth="10" defaultRowHeight="16" x14ac:dyDescent="0.2"/>
  <cols>
    <col min="1" max="1" width="5.83203125" customWidth="1"/>
    <col min="3" max="3" width="14.5" bestFit="1" customWidth="1"/>
    <col min="11" max="11" width="25.83203125" bestFit="1" customWidth="1"/>
  </cols>
  <sheetData>
    <row r="1" spans="2:2" x14ac:dyDescent="0.2">
      <c r="B1" t="s">
        <v>207</v>
      </c>
    </row>
    <row r="2" spans="2:2" x14ac:dyDescent="0.2">
      <c r="B2" t="s">
        <v>195</v>
      </c>
    </row>
    <row r="3" spans="2:2" x14ac:dyDescent="0.2">
      <c r="B3" t="s">
        <v>184</v>
      </c>
    </row>
    <row r="4" spans="2:2" x14ac:dyDescent="0.2">
      <c r="B4" t="s">
        <v>3</v>
      </c>
    </row>
    <row r="5" spans="2:2" x14ac:dyDescent="0.2">
      <c r="B5" t="s">
        <v>196</v>
      </c>
    </row>
    <row r="6" spans="2:2" x14ac:dyDescent="0.2">
      <c r="B6" t="s">
        <v>197</v>
      </c>
    </row>
    <row r="7" spans="2:2" x14ac:dyDescent="0.2">
      <c r="B7" t="s">
        <v>119</v>
      </c>
    </row>
    <row r="8" spans="2:2" x14ac:dyDescent="0.2">
      <c r="B8" t="s">
        <v>5</v>
      </c>
    </row>
    <row r="9" spans="2:2" x14ac:dyDescent="0.2">
      <c r="B9" t="s">
        <v>6</v>
      </c>
    </row>
    <row r="10" spans="2:2" x14ac:dyDescent="0.2">
      <c r="B10" t="s">
        <v>7</v>
      </c>
    </row>
    <row r="11" spans="2:2" ht="34" customHeight="1" x14ac:dyDescent="0.2"/>
    <row r="12" spans="2:2" ht="21" customHeight="1" x14ac:dyDescent="0.2"/>
    <row r="15" spans="2:2" x14ac:dyDescent="0.2">
      <c r="B15" t="s">
        <v>8</v>
      </c>
    </row>
    <row r="16" spans="2:2" ht="17" thickBot="1" x14ac:dyDescent="0.25"/>
    <row r="17" spans="2:5" x14ac:dyDescent="0.2">
      <c r="B17" s="1" t="s">
        <v>9</v>
      </c>
      <c r="C17" s="1" t="s">
        <v>10</v>
      </c>
      <c r="D17" s="1" t="s">
        <v>11</v>
      </c>
      <c r="E17" s="1" t="s">
        <v>12</v>
      </c>
    </row>
    <row r="18" spans="2:5" x14ac:dyDescent="0.2">
      <c r="B18" s="2" t="s">
        <v>13</v>
      </c>
      <c r="C18" s="3" t="s">
        <v>14</v>
      </c>
      <c r="D18" s="4">
        <v>18</v>
      </c>
      <c r="E18" s="5">
        <v>64.285714285714292</v>
      </c>
    </row>
    <row r="19" spans="2:5" x14ac:dyDescent="0.2">
      <c r="B19" s="6" t="s">
        <v>15</v>
      </c>
      <c r="C19" s="7" t="s">
        <v>16</v>
      </c>
      <c r="D19" s="8">
        <v>5</v>
      </c>
      <c r="E19" s="9">
        <v>17.857142857142858</v>
      </c>
    </row>
    <row r="20" spans="2:5" ht="17" thickBot="1" x14ac:dyDescent="0.25">
      <c r="B20" s="10" t="s">
        <v>15</v>
      </c>
      <c r="C20" s="11" t="s">
        <v>17</v>
      </c>
      <c r="D20" s="12">
        <v>5</v>
      </c>
      <c r="E20" s="13">
        <v>17.857142857142858</v>
      </c>
    </row>
    <row r="22" spans="2:5" ht="17" thickBot="1" x14ac:dyDescent="0.25"/>
    <row r="23" spans="2:5" x14ac:dyDescent="0.2">
      <c r="B23" s="1" t="s">
        <v>9</v>
      </c>
      <c r="C23" s="1" t="s">
        <v>10</v>
      </c>
      <c r="D23" s="1" t="s">
        <v>11</v>
      </c>
      <c r="E23" s="1" t="s">
        <v>12</v>
      </c>
    </row>
    <row r="24" spans="2:5" x14ac:dyDescent="0.2">
      <c r="B24" s="2" t="s">
        <v>28</v>
      </c>
      <c r="C24" s="3" t="s">
        <v>114</v>
      </c>
      <c r="D24" s="4">
        <v>11</v>
      </c>
      <c r="E24" s="5">
        <v>39.285714285714285</v>
      </c>
    </row>
    <row r="25" spans="2:5" x14ac:dyDescent="0.2">
      <c r="B25" s="6" t="s">
        <v>15</v>
      </c>
      <c r="C25" s="7" t="s">
        <v>185</v>
      </c>
      <c r="D25" s="8">
        <v>17</v>
      </c>
      <c r="E25" s="9">
        <v>60.714285714285715</v>
      </c>
    </row>
    <row r="26" spans="2:5" x14ac:dyDescent="0.2">
      <c r="B26" s="2" t="s">
        <v>29</v>
      </c>
      <c r="C26" s="3" t="s">
        <v>115</v>
      </c>
      <c r="D26" s="4">
        <v>14</v>
      </c>
      <c r="E26" s="5">
        <v>50</v>
      </c>
    </row>
    <row r="27" spans="2:5" ht="17" thickBot="1" x14ac:dyDescent="0.25">
      <c r="B27" s="10" t="s">
        <v>15</v>
      </c>
      <c r="C27" s="11" t="s">
        <v>186</v>
      </c>
      <c r="D27" s="12">
        <v>14</v>
      </c>
      <c r="E27" s="13">
        <v>50</v>
      </c>
    </row>
    <row r="30" spans="2:5" x14ac:dyDescent="0.2">
      <c r="B30" s="19" t="s">
        <v>32</v>
      </c>
    </row>
    <row r="32" spans="2:5" x14ac:dyDescent="0.2">
      <c r="B32" s="19" t="s">
        <v>198</v>
      </c>
    </row>
    <row r="34" spans="2:4" x14ac:dyDescent="0.2">
      <c r="B34" t="s">
        <v>33</v>
      </c>
    </row>
    <row r="35" spans="2:4" ht="17" thickBot="1" x14ac:dyDescent="0.25"/>
    <row r="36" spans="2:4" x14ac:dyDescent="0.2">
      <c r="B36" s="14" t="s">
        <v>34</v>
      </c>
      <c r="C36" s="1" t="s">
        <v>35</v>
      </c>
      <c r="D36" s="1" t="s">
        <v>36</v>
      </c>
    </row>
    <row r="37" spans="2:4" x14ac:dyDescent="0.2">
      <c r="B37" s="15" t="s">
        <v>21</v>
      </c>
      <c r="C37" s="4">
        <v>28</v>
      </c>
      <c r="D37" s="4">
        <v>28</v>
      </c>
    </row>
    <row r="38" spans="2:4" x14ac:dyDescent="0.2">
      <c r="B38" s="20" t="s">
        <v>37</v>
      </c>
      <c r="C38" s="9">
        <v>28</v>
      </c>
      <c r="D38" s="9">
        <v>28</v>
      </c>
    </row>
    <row r="39" spans="2:4" x14ac:dyDescent="0.2">
      <c r="B39" s="20" t="s">
        <v>38</v>
      </c>
      <c r="C39" s="8">
        <v>27</v>
      </c>
      <c r="D39" s="8">
        <v>22</v>
      </c>
    </row>
    <row r="40" spans="2:4" x14ac:dyDescent="0.2">
      <c r="B40" s="20" t="s">
        <v>39</v>
      </c>
      <c r="C40" s="9">
        <v>50.361311036867484</v>
      </c>
      <c r="D40" s="9">
        <v>33.323377449490287</v>
      </c>
    </row>
    <row r="41" spans="2:4" x14ac:dyDescent="0.2">
      <c r="B41" s="20" t="s">
        <v>40</v>
      </c>
      <c r="C41" s="9">
        <v>0</v>
      </c>
      <c r="D41" s="9">
        <v>0.33831394053471742</v>
      </c>
    </row>
    <row r="42" spans="2:4" x14ac:dyDescent="0.2">
      <c r="B42" s="20" t="s">
        <v>41</v>
      </c>
      <c r="C42" s="9">
        <v>0</v>
      </c>
      <c r="D42" s="9">
        <v>0.45583220234756028</v>
      </c>
    </row>
    <row r="43" spans="2:4" x14ac:dyDescent="0.2">
      <c r="B43" s="20" t="s">
        <v>42</v>
      </c>
      <c r="C43" s="9">
        <v>0</v>
      </c>
      <c r="D43" s="9">
        <v>0.54625188215384191</v>
      </c>
    </row>
    <row r="44" spans="2:4" x14ac:dyDescent="0.2">
      <c r="B44" s="20" t="s">
        <v>43</v>
      </c>
      <c r="C44" s="9">
        <v>54.361311036867484</v>
      </c>
      <c r="D44" s="9">
        <v>45.323377449490287</v>
      </c>
    </row>
    <row r="45" spans="2:4" x14ac:dyDescent="0.2">
      <c r="B45" s="20" t="s">
        <v>44</v>
      </c>
      <c r="C45" s="9">
        <v>57.025720057217889</v>
      </c>
      <c r="D45" s="9">
        <v>53.316604510541509</v>
      </c>
    </row>
    <row r="46" spans="2:4" ht="17" thickBot="1" x14ac:dyDescent="0.25">
      <c r="B46" s="16" t="s">
        <v>45</v>
      </c>
      <c r="C46" s="12">
        <v>0</v>
      </c>
      <c r="D46" s="12">
        <v>17</v>
      </c>
    </row>
    <row r="49" spans="2:7" x14ac:dyDescent="0.2">
      <c r="B49" t="s">
        <v>199</v>
      </c>
    </row>
    <row r="50" spans="2:7" ht="17" thickBot="1" x14ac:dyDescent="0.25"/>
    <row r="51" spans="2:7" x14ac:dyDescent="0.2">
      <c r="B51" s="14" t="s">
        <v>34</v>
      </c>
      <c r="C51" s="1" t="s">
        <v>38</v>
      </c>
      <c r="D51" s="1" t="s">
        <v>47</v>
      </c>
      <c r="E51" s="1" t="s">
        <v>48</v>
      </c>
    </row>
    <row r="52" spans="2:7" x14ac:dyDescent="0.2">
      <c r="B52" s="15" t="s">
        <v>39</v>
      </c>
      <c r="C52" s="4">
        <v>4</v>
      </c>
      <c r="D52" s="5">
        <v>17.037933587377196</v>
      </c>
      <c r="E52" s="5">
        <v>1.9004197790891686E-3</v>
      </c>
    </row>
    <row r="53" spans="2:7" x14ac:dyDescent="0.2">
      <c r="B53" s="20" t="s">
        <v>49</v>
      </c>
      <c r="C53" s="8">
        <v>4</v>
      </c>
      <c r="D53" s="9">
        <v>12.111111111111105</v>
      </c>
      <c r="E53" s="9">
        <v>1.6543860264390697E-2</v>
      </c>
    </row>
    <row r="54" spans="2:7" ht="17" thickBot="1" x14ac:dyDescent="0.25">
      <c r="B54" s="16" t="s">
        <v>50</v>
      </c>
      <c r="C54" s="12">
        <v>4</v>
      </c>
      <c r="D54" s="13">
        <v>1.3078892765470782</v>
      </c>
      <c r="E54" s="13">
        <v>0.86003558416814818</v>
      </c>
    </row>
    <row r="57" spans="2:7" x14ac:dyDescent="0.2">
      <c r="B57" t="s">
        <v>51</v>
      </c>
    </row>
    <row r="58" spans="2:7" ht="17" thickBot="1" x14ac:dyDescent="0.25"/>
    <row r="59" spans="2:7" x14ac:dyDescent="0.2">
      <c r="B59" s="14" t="s">
        <v>52</v>
      </c>
      <c r="C59" s="1" t="s">
        <v>38</v>
      </c>
      <c r="D59" s="1" t="s">
        <v>53</v>
      </c>
      <c r="E59" s="1" t="s">
        <v>54</v>
      </c>
      <c r="F59" s="1" t="s">
        <v>200</v>
      </c>
      <c r="G59" s="1" t="s">
        <v>201</v>
      </c>
    </row>
    <row r="60" spans="2:7" x14ac:dyDescent="0.2">
      <c r="B60" s="15" t="s">
        <v>28</v>
      </c>
      <c r="C60" s="4">
        <v>2</v>
      </c>
      <c r="D60" s="5">
        <v>0.22178140823416737</v>
      </c>
      <c r="E60" s="5">
        <v>0.89503656739523152</v>
      </c>
      <c r="F60" s="5">
        <v>4.4960365773235154</v>
      </c>
      <c r="G60" s="5">
        <v>0.1056083024978548</v>
      </c>
    </row>
    <row r="61" spans="2:7" ht="17" thickBot="1" x14ac:dyDescent="0.25">
      <c r="B61" s="16" t="s">
        <v>29</v>
      </c>
      <c r="C61" s="12">
        <v>2</v>
      </c>
      <c r="D61" s="13">
        <v>6.8951256270660872E-5</v>
      </c>
      <c r="E61" s="13">
        <v>0.99996552496614233</v>
      </c>
      <c r="F61" s="13">
        <v>255.02584966344693</v>
      </c>
      <c r="G61" s="51" t="s">
        <v>202</v>
      </c>
    </row>
    <row r="64" spans="2:7" x14ac:dyDescent="0.2">
      <c r="B64" t="s">
        <v>55</v>
      </c>
    </row>
    <row r="65" spans="2:12" ht="17" thickBot="1" x14ac:dyDescent="0.25"/>
    <row r="66" spans="2:12" x14ac:dyDescent="0.2">
      <c r="B66" s="1" t="s">
        <v>203</v>
      </c>
      <c r="C66" s="14" t="s">
        <v>52</v>
      </c>
      <c r="D66" s="1" t="s">
        <v>56</v>
      </c>
      <c r="E66" s="1" t="s">
        <v>57</v>
      </c>
      <c r="F66" s="1" t="s">
        <v>58</v>
      </c>
      <c r="G66" s="1" t="s">
        <v>48</v>
      </c>
      <c r="H66" s="1" t="s">
        <v>59</v>
      </c>
      <c r="I66" s="1" t="s">
        <v>60</v>
      </c>
      <c r="J66" s="1" t="s">
        <v>204</v>
      </c>
      <c r="K66" s="1" t="s">
        <v>205</v>
      </c>
      <c r="L66" s="1" t="s">
        <v>206</v>
      </c>
    </row>
    <row r="67" spans="2:12" x14ac:dyDescent="0.2">
      <c r="B67" s="52">
        <v>1</v>
      </c>
      <c r="C67" s="15" t="s">
        <v>165</v>
      </c>
      <c r="D67" s="5">
        <v>16.396708653822554</v>
      </c>
      <c r="E67" s="5">
        <v>2953.9024487402344</v>
      </c>
      <c r="F67" s="5">
        <v>3.081208322243675E-5</v>
      </c>
      <c r="G67" s="5">
        <v>0.99557107462886929</v>
      </c>
      <c r="H67" s="5">
        <v>-5773.1457047217091</v>
      </c>
      <c r="I67" s="5">
        <v>5805.9391220293537</v>
      </c>
      <c r="J67" s="5"/>
      <c r="K67" s="5"/>
      <c r="L67" s="5"/>
    </row>
    <row r="68" spans="2:12" x14ac:dyDescent="0.2">
      <c r="B68" s="53"/>
      <c r="C68" s="20" t="s">
        <v>187</v>
      </c>
      <c r="D68" s="9">
        <v>0</v>
      </c>
      <c r="E68" s="9">
        <v>0</v>
      </c>
      <c r="F68" s="9"/>
      <c r="G68" s="9"/>
      <c r="H68" s="9"/>
      <c r="I68" s="9"/>
      <c r="J68" s="9"/>
      <c r="K68" s="9"/>
      <c r="L68" s="9"/>
    </row>
    <row r="69" spans="2:12" x14ac:dyDescent="0.2">
      <c r="B69" s="53"/>
      <c r="C69" s="20" t="s">
        <v>188</v>
      </c>
      <c r="D69" s="9">
        <v>-16.907534277588542</v>
      </c>
      <c r="E69" s="9">
        <v>2953.902477696703</v>
      </c>
      <c r="F69" s="9">
        <v>3.2761837128253348E-5</v>
      </c>
      <c r="G69" s="9">
        <v>0.99543309672455371</v>
      </c>
      <c r="H69" s="9">
        <v>-5806.4500044067554</v>
      </c>
      <c r="I69" s="9">
        <v>5772.6349358515781</v>
      </c>
      <c r="J69" s="9"/>
      <c r="K69" s="9"/>
      <c r="L69" s="9"/>
    </row>
    <row r="70" spans="2:12" x14ac:dyDescent="0.2">
      <c r="B70" s="53"/>
      <c r="C70" s="20" t="s">
        <v>189</v>
      </c>
      <c r="D70" s="9">
        <v>0</v>
      </c>
      <c r="E70" s="9">
        <v>0</v>
      </c>
      <c r="F70" s="9"/>
      <c r="G70" s="9"/>
      <c r="H70" s="9"/>
      <c r="I70" s="9"/>
      <c r="J70" s="9"/>
      <c r="K70" s="9"/>
      <c r="L70" s="9"/>
    </row>
    <row r="71" spans="2:12" x14ac:dyDescent="0.2">
      <c r="B71" s="53"/>
      <c r="C71" s="20" t="s">
        <v>190</v>
      </c>
      <c r="D71" s="9">
        <v>-18.342618802877865</v>
      </c>
      <c r="E71" s="9">
        <v>2953.9025107898101</v>
      </c>
      <c r="F71" s="9">
        <v>3.8559408687597668E-5</v>
      </c>
      <c r="G71" s="9">
        <v>0.99504547010610844</v>
      </c>
      <c r="H71" s="9">
        <v>-5807.8851537933424</v>
      </c>
      <c r="I71" s="9">
        <v>5771.1999161875865</v>
      </c>
      <c r="J71" s="9"/>
      <c r="K71" s="9"/>
      <c r="L71" s="9"/>
    </row>
    <row r="72" spans="2:12" x14ac:dyDescent="0.2">
      <c r="B72" s="54">
        <v>2</v>
      </c>
      <c r="C72" s="20" t="s">
        <v>165</v>
      </c>
      <c r="D72" s="9">
        <v>17.089855834382483</v>
      </c>
      <c r="E72" s="9">
        <v>2953.9024790933249</v>
      </c>
      <c r="F72" s="9">
        <v>3.347221802435008E-5</v>
      </c>
      <c r="G72" s="9">
        <v>0.99538385029844723</v>
      </c>
      <c r="H72" s="9">
        <v>-5772.4526170321133</v>
      </c>
      <c r="I72" s="9">
        <v>5806.6323287008781</v>
      </c>
      <c r="J72" s="9"/>
      <c r="K72" s="9"/>
      <c r="L72" s="9"/>
    </row>
    <row r="73" spans="2:12" x14ac:dyDescent="0.2">
      <c r="B73" s="54"/>
      <c r="C73" s="20" t="s">
        <v>187</v>
      </c>
      <c r="D73" s="9">
        <v>0</v>
      </c>
      <c r="E73" s="9">
        <v>0</v>
      </c>
      <c r="F73" s="9"/>
      <c r="G73" s="9"/>
      <c r="H73" s="9"/>
      <c r="I73" s="9"/>
      <c r="J73" s="9"/>
      <c r="K73" s="9"/>
      <c r="L73" s="9"/>
    </row>
    <row r="74" spans="2:12" x14ac:dyDescent="0.2">
      <c r="B74" s="54"/>
      <c r="C74" s="20" t="s">
        <v>188</v>
      </c>
      <c r="D74" s="9">
        <v>-17.600681458148468</v>
      </c>
      <c r="E74" s="9">
        <v>2953.9025463618541</v>
      </c>
      <c r="F74" s="9">
        <v>3.5503129754102335E-5</v>
      </c>
      <c r="G74" s="9">
        <v>0.99524587264536424</v>
      </c>
      <c r="H74" s="9">
        <v>-5807.1432861685389</v>
      </c>
      <c r="I74" s="9">
        <v>5771.9419232522414</v>
      </c>
      <c r="J74" s="9"/>
      <c r="K74" s="9"/>
      <c r="L74" s="9"/>
    </row>
    <row r="75" spans="2:12" x14ac:dyDescent="0.2">
      <c r="B75" s="54"/>
      <c r="C75" s="20" t="s">
        <v>189</v>
      </c>
      <c r="D75" s="9">
        <v>0</v>
      </c>
      <c r="E75" s="9">
        <v>0</v>
      </c>
      <c r="F75" s="9"/>
      <c r="G75" s="9"/>
      <c r="H75" s="9"/>
      <c r="I75" s="9"/>
      <c r="J75" s="9"/>
      <c r="K75" s="9"/>
      <c r="L75" s="9"/>
    </row>
    <row r="76" spans="2:12" ht="17" thickBot="1" x14ac:dyDescent="0.25">
      <c r="B76" s="55"/>
      <c r="C76" s="16" t="s">
        <v>190</v>
      </c>
      <c r="D76" s="13">
        <v>-35.071358646556916</v>
      </c>
      <c r="E76" s="13">
        <v>4234.8112369013215</v>
      </c>
      <c r="F76" s="13">
        <v>6.8586251478780735E-5</v>
      </c>
      <c r="G76" s="13">
        <v>0.99339224958216044</v>
      </c>
      <c r="H76" s="13">
        <v>-8335.1488642986642</v>
      </c>
      <c r="I76" s="13">
        <v>8265.0061470055498</v>
      </c>
      <c r="J76" s="13"/>
      <c r="K76" s="13"/>
      <c r="L76" s="13"/>
    </row>
    <row r="79" spans="2:12" x14ac:dyDescent="0.2">
      <c r="B79" t="s">
        <v>66</v>
      </c>
    </row>
    <row r="80" spans="2:12" ht="17" thickBot="1" x14ac:dyDescent="0.25"/>
    <row r="81" spans="2:9" x14ac:dyDescent="0.2">
      <c r="B81" s="1" t="s">
        <v>203</v>
      </c>
      <c r="C81" s="14" t="s">
        <v>52</v>
      </c>
      <c r="D81" s="1" t="s">
        <v>56</v>
      </c>
      <c r="E81" s="1" t="s">
        <v>57</v>
      </c>
      <c r="F81" s="1" t="s">
        <v>58</v>
      </c>
      <c r="G81" s="1" t="s">
        <v>48</v>
      </c>
      <c r="H81" s="1" t="s">
        <v>59</v>
      </c>
      <c r="I81" s="1" t="s">
        <v>60</v>
      </c>
    </row>
    <row r="82" spans="2:9" x14ac:dyDescent="0.2">
      <c r="B82" s="52">
        <v>1</v>
      </c>
      <c r="C82" s="15" t="s">
        <v>187</v>
      </c>
      <c r="D82" s="5">
        <v>0</v>
      </c>
      <c r="E82" s="5">
        <v>0</v>
      </c>
      <c r="F82" s="5"/>
      <c r="G82" s="5"/>
      <c r="H82" s="5"/>
      <c r="I82" s="5"/>
    </row>
    <row r="83" spans="2:9" x14ac:dyDescent="0.2">
      <c r="B83" s="53"/>
      <c r="C83" s="20" t="s">
        <v>188</v>
      </c>
      <c r="D83" s="9">
        <v>-4.5525403441696408</v>
      </c>
      <c r="E83" s="9">
        <v>795.37086731104978</v>
      </c>
      <c r="F83" s="9">
        <v>3.2761837128253348E-5</v>
      </c>
      <c r="G83" s="9">
        <v>0.99543309672455371</v>
      </c>
      <c r="H83" s="9">
        <v>-1563.4507946262129</v>
      </c>
      <c r="I83" s="9">
        <v>1554.3457139378738</v>
      </c>
    </row>
    <row r="84" spans="2:9" x14ac:dyDescent="0.2">
      <c r="B84" s="53"/>
      <c r="C84" s="20" t="s">
        <v>189</v>
      </c>
      <c r="D84" s="9">
        <v>0</v>
      </c>
      <c r="E84" s="9">
        <v>0</v>
      </c>
      <c r="F84" s="9"/>
      <c r="G84" s="9"/>
      <c r="H84" s="9"/>
      <c r="I84" s="9"/>
    </row>
    <row r="85" spans="2:9" x14ac:dyDescent="0.2">
      <c r="B85" s="53"/>
      <c r="C85" s="20" t="s">
        <v>190</v>
      </c>
      <c r="D85" s="9">
        <v>-5.0564078818668277</v>
      </c>
      <c r="E85" s="9">
        <v>814.28590422870286</v>
      </c>
      <c r="F85" s="9">
        <v>3.8559408687597654E-5</v>
      </c>
      <c r="G85" s="9">
        <v>0.99504547010610844</v>
      </c>
      <c r="H85" s="9">
        <v>-1601.0274532887556</v>
      </c>
      <c r="I85" s="9">
        <v>1590.914637525022</v>
      </c>
    </row>
    <row r="86" spans="2:9" x14ac:dyDescent="0.2">
      <c r="B86" s="54">
        <v>2</v>
      </c>
      <c r="C86" s="20" t="s">
        <v>187</v>
      </c>
      <c r="D86" s="9">
        <v>0</v>
      </c>
      <c r="E86" s="9">
        <v>0</v>
      </c>
      <c r="F86" s="9"/>
      <c r="G86" s="9"/>
      <c r="H86" s="9"/>
      <c r="I86" s="9"/>
    </row>
    <row r="87" spans="2:9" x14ac:dyDescent="0.2">
      <c r="B87" s="54"/>
      <c r="C87" s="20" t="s">
        <v>188</v>
      </c>
      <c r="D87" s="9">
        <v>-4.7391778781907492</v>
      </c>
      <c r="E87" s="9">
        <v>795.37088579990018</v>
      </c>
      <c r="F87" s="9">
        <v>3.5503129754102315E-5</v>
      </c>
      <c r="G87" s="9">
        <v>0.99524587264536424</v>
      </c>
      <c r="H87" s="9">
        <v>-1563.6374683977151</v>
      </c>
      <c r="I87" s="9">
        <v>1554.1591126413336</v>
      </c>
    </row>
    <row r="88" spans="2:9" x14ac:dyDescent="0.2">
      <c r="B88" s="54"/>
      <c r="C88" s="20" t="s">
        <v>189</v>
      </c>
      <c r="D88" s="9">
        <v>0</v>
      </c>
      <c r="E88" s="9">
        <v>0</v>
      </c>
      <c r="F88" s="9"/>
      <c r="G88" s="9"/>
      <c r="H88" s="9"/>
      <c r="I88" s="9"/>
    </row>
    <row r="89" spans="2:9" ht="17" thickBot="1" x14ac:dyDescent="0.25">
      <c r="B89" s="55"/>
      <c r="C89" s="16" t="s">
        <v>190</v>
      </c>
      <c r="D89" s="13">
        <v>-9.6679267117738785</v>
      </c>
      <c r="E89" s="13">
        <v>1167.3869007803003</v>
      </c>
      <c r="F89" s="13">
        <v>6.8586251478780735E-5</v>
      </c>
      <c r="G89" s="13">
        <v>0.99339224958216044</v>
      </c>
      <c r="H89" s="13">
        <v>-2297.7042082649955</v>
      </c>
      <c r="I89" s="13">
        <v>2278.3683548414479</v>
      </c>
    </row>
    <row r="92" spans="2:9" x14ac:dyDescent="0.2">
      <c r="B92" t="s">
        <v>67</v>
      </c>
    </row>
    <row r="93" spans="2:9" ht="17" thickBot="1" x14ac:dyDescent="0.25"/>
    <row r="94" spans="2:9" x14ac:dyDescent="0.2">
      <c r="B94" s="14" t="s">
        <v>68</v>
      </c>
      <c r="C94" s="1" t="s">
        <v>69</v>
      </c>
      <c r="D94" s="1" t="s">
        <v>13</v>
      </c>
      <c r="E94" s="1" t="s">
        <v>70</v>
      </c>
      <c r="F94" s="1" t="s">
        <v>71</v>
      </c>
      <c r="G94" s="1" t="s">
        <v>72</v>
      </c>
      <c r="H94" s="1" t="s">
        <v>73</v>
      </c>
    </row>
    <row r="95" spans="2:9" x14ac:dyDescent="0.2">
      <c r="B95" s="15" t="s">
        <v>76</v>
      </c>
      <c r="C95" s="15">
        <v>1</v>
      </c>
      <c r="D95" s="15">
        <v>0</v>
      </c>
      <c r="E95" s="15">
        <v>0</v>
      </c>
      <c r="F95" s="5">
        <v>0.8749999881218542</v>
      </c>
      <c r="G95" s="5">
        <v>0.12499999830312207</v>
      </c>
      <c r="H95" s="5">
        <v>1.3575023793635118E-8</v>
      </c>
    </row>
    <row r="96" spans="2:9" x14ac:dyDescent="0.2">
      <c r="B96" s="20" t="s">
        <v>77</v>
      </c>
      <c r="C96" s="20">
        <v>1</v>
      </c>
      <c r="D96" s="20">
        <v>0</v>
      </c>
      <c r="E96" s="20">
        <v>0</v>
      </c>
      <c r="F96" s="9">
        <v>0.8749999881218542</v>
      </c>
      <c r="G96" s="9">
        <v>0.12499999830312207</v>
      </c>
      <c r="H96" s="9">
        <v>1.3575023793635118E-8</v>
      </c>
    </row>
    <row r="97" spans="2:8" x14ac:dyDescent="0.2">
      <c r="B97" s="20" t="s">
        <v>78</v>
      </c>
      <c r="C97" s="20">
        <v>1</v>
      </c>
      <c r="D97" s="20">
        <v>1</v>
      </c>
      <c r="E97" s="20">
        <v>0</v>
      </c>
      <c r="F97" s="9">
        <v>0.45454545454545292</v>
      </c>
      <c r="G97" s="9">
        <v>0.27272727272727237</v>
      </c>
      <c r="H97" s="9">
        <v>0.27272727272727471</v>
      </c>
    </row>
    <row r="98" spans="2:8" x14ac:dyDescent="0.2">
      <c r="B98" s="20" t="s">
        <v>79</v>
      </c>
      <c r="C98" s="20">
        <v>1</v>
      </c>
      <c r="D98" s="20">
        <v>0</v>
      </c>
      <c r="E98" s="20">
        <v>0</v>
      </c>
      <c r="F98" s="9">
        <v>0.8749999881218542</v>
      </c>
      <c r="G98" s="9">
        <v>0.12499999830312207</v>
      </c>
      <c r="H98" s="9">
        <v>1.3575023793635118E-8</v>
      </c>
    </row>
    <row r="99" spans="2:8" x14ac:dyDescent="0.2">
      <c r="B99" s="20" t="s">
        <v>80</v>
      </c>
      <c r="C99" s="20">
        <v>1</v>
      </c>
      <c r="D99" s="20">
        <v>1</v>
      </c>
      <c r="E99" s="20">
        <v>0</v>
      </c>
      <c r="F99" s="9">
        <v>0.8749999881218542</v>
      </c>
      <c r="G99" s="9">
        <v>0.12499999830312207</v>
      </c>
      <c r="H99" s="9">
        <v>1.3575023793635118E-8</v>
      </c>
    </row>
    <row r="100" spans="2:8" x14ac:dyDescent="0.2">
      <c r="B100" s="20" t="s">
        <v>81</v>
      </c>
      <c r="C100" s="20">
        <v>1</v>
      </c>
      <c r="D100" s="20">
        <v>0</v>
      </c>
      <c r="E100" s="20">
        <v>0</v>
      </c>
      <c r="F100" s="9">
        <v>0.45454545454545292</v>
      </c>
      <c r="G100" s="9">
        <v>0.27272727272727237</v>
      </c>
      <c r="H100" s="9">
        <v>0.27272727272727471</v>
      </c>
    </row>
    <row r="101" spans="2:8" x14ac:dyDescent="0.2">
      <c r="B101" s="20" t="s">
        <v>82</v>
      </c>
      <c r="C101" s="20">
        <v>1</v>
      </c>
      <c r="D101" s="20">
        <v>1</v>
      </c>
      <c r="E101" s="20">
        <v>0</v>
      </c>
      <c r="F101" s="9">
        <v>0.45454545454545292</v>
      </c>
      <c r="G101" s="9">
        <v>0.27272727272727237</v>
      </c>
      <c r="H101" s="9">
        <v>0.27272727272727471</v>
      </c>
    </row>
    <row r="102" spans="2:8" x14ac:dyDescent="0.2">
      <c r="B102" s="20" t="s">
        <v>83</v>
      </c>
      <c r="C102" s="20">
        <v>1</v>
      </c>
      <c r="D102" s="20">
        <v>2</v>
      </c>
      <c r="E102" s="20">
        <v>2</v>
      </c>
      <c r="F102" s="9">
        <v>2.5227757216583768E-8</v>
      </c>
      <c r="G102" s="9">
        <v>0.33333332492408446</v>
      </c>
      <c r="H102" s="9">
        <v>0.66666664984815827</v>
      </c>
    </row>
    <row r="103" spans="2:8" x14ac:dyDescent="0.2">
      <c r="B103" s="20" t="s">
        <v>84</v>
      </c>
      <c r="C103" s="20">
        <v>1</v>
      </c>
      <c r="D103" s="20">
        <v>2</v>
      </c>
      <c r="E103" s="20">
        <v>0</v>
      </c>
      <c r="F103" s="9">
        <v>0.45454545454545292</v>
      </c>
      <c r="G103" s="9">
        <v>0.27272727272727237</v>
      </c>
      <c r="H103" s="9">
        <v>0.27272727272727471</v>
      </c>
    </row>
    <row r="104" spans="2:8" x14ac:dyDescent="0.2">
      <c r="B104" s="20" t="s">
        <v>85</v>
      </c>
      <c r="C104" s="20">
        <v>1</v>
      </c>
      <c r="D104" s="20">
        <v>0</v>
      </c>
      <c r="E104" s="20">
        <v>0</v>
      </c>
      <c r="F104" s="9">
        <v>0.8749999881218542</v>
      </c>
      <c r="G104" s="9">
        <v>0.12499999830312207</v>
      </c>
      <c r="H104" s="9">
        <v>1.3575023793635118E-8</v>
      </c>
    </row>
    <row r="105" spans="2:8" x14ac:dyDescent="0.2">
      <c r="B105" s="20" t="s">
        <v>86</v>
      </c>
      <c r="C105" s="20">
        <v>1</v>
      </c>
      <c r="D105" s="20">
        <v>0</v>
      </c>
      <c r="E105" s="20">
        <v>0</v>
      </c>
      <c r="F105" s="9">
        <v>0.99999999351286195</v>
      </c>
      <c r="G105" s="9">
        <v>6.4871377177764957E-9</v>
      </c>
      <c r="H105" s="9">
        <v>3.5225220026745457E-16</v>
      </c>
    </row>
    <row r="106" spans="2:8" x14ac:dyDescent="0.2">
      <c r="B106" s="20" t="s">
        <v>87</v>
      </c>
      <c r="C106" s="20">
        <v>1</v>
      </c>
      <c r="D106" s="20">
        <v>0</v>
      </c>
      <c r="E106" s="20">
        <v>0</v>
      </c>
      <c r="F106" s="9">
        <v>0.45454545454545292</v>
      </c>
      <c r="G106" s="9">
        <v>0.27272727272727237</v>
      </c>
      <c r="H106" s="9">
        <v>0.27272727272727471</v>
      </c>
    </row>
    <row r="107" spans="2:8" x14ac:dyDescent="0.2">
      <c r="B107" s="20" t="s">
        <v>88</v>
      </c>
      <c r="C107" s="20">
        <v>1</v>
      </c>
      <c r="D107" s="20">
        <v>0</v>
      </c>
      <c r="E107" s="20">
        <v>0</v>
      </c>
      <c r="F107" s="9">
        <v>0.45454545454545292</v>
      </c>
      <c r="G107" s="9">
        <v>0.27272727272727237</v>
      </c>
      <c r="H107" s="9">
        <v>0.27272727272727471</v>
      </c>
    </row>
    <row r="108" spans="2:8" x14ac:dyDescent="0.2">
      <c r="B108" s="20" t="s">
        <v>89</v>
      </c>
      <c r="C108" s="20">
        <v>1</v>
      </c>
      <c r="D108" s="20">
        <v>0</v>
      </c>
      <c r="E108" s="20">
        <v>0</v>
      </c>
      <c r="F108" s="9">
        <v>0.45454545454545292</v>
      </c>
      <c r="G108" s="9">
        <v>0.27272727272727237</v>
      </c>
      <c r="H108" s="9">
        <v>0.27272727272727471</v>
      </c>
    </row>
    <row r="109" spans="2:8" x14ac:dyDescent="0.2">
      <c r="B109" s="20" t="s">
        <v>90</v>
      </c>
      <c r="C109" s="20">
        <v>1</v>
      </c>
      <c r="D109" s="20">
        <v>0</v>
      </c>
      <c r="E109" s="20">
        <v>0</v>
      </c>
      <c r="F109" s="9">
        <v>0.99999999351286195</v>
      </c>
      <c r="G109" s="9">
        <v>6.4871377177764957E-9</v>
      </c>
      <c r="H109" s="9">
        <v>3.5225220026745457E-16</v>
      </c>
    </row>
    <row r="110" spans="2:8" x14ac:dyDescent="0.2">
      <c r="B110" s="20" t="s">
        <v>91</v>
      </c>
      <c r="C110" s="20">
        <v>1</v>
      </c>
      <c r="D110" s="20">
        <v>0</v>
      </c>
      <c r="E110" s="20">
        <v>0</v>
      </c>
      <c r="F110" s="9">
        <v>0.99999999351286195</v>
      </c>
      <c r="G110" s="9">
        <v>6.4871377177764957E-9</v>
      </c>
      <c r="H110" s="9">
        <v>3.5225220026745457E-16</v>
      </c>
    </row>
    <row r="111" spans="2:8" x14ac:dyDescent="0.2">
      <c r="B111" s="20" t="s">
        <v>92</v>
      </c>
      <c r="C111" s="20">
        <v>1</v>
      </c>
      <c r="D111" s="20">
        <v>2</v>
      </c>
      <c r="E111" s="20">
        <v>0</v>
      </c>
      <c r="F111" s="9">
        <v>0.45454545454545292</v>
      </c>
      <c r="G111" s="9">
        <v>0.27272727272727237</v>
      </c>
      <c r="H111" s="9">
        <v>0.27272727272727471</v>
      </c>
    </row>
    <row r="112" spans="2:8" x14ac:dyDescent="0.2">
      <c r="B112" s="20" t="s">
        <v>93</v>
      </c>
      <c r="C112" s="20">
        <v>1</v>
      </c>
      <c r="D112" s="20">
        <v>0</v>
      </c>
      <c r="E112" s="20">
        <v>0</v>
      </c>
      <c r="F112" s="9">
        <v>0.99999999351286195</v>
      </c>
      <c r="G112" s="9">
        <v>6.4871377177764957E-9</v>
      </c>
      <c r="H112" s="9">
        <v>3.5225220026745457E-16</v>
      </c>
    </row>
    <row r="113" spans="2:8" x14ac:dyDescent="0.2">
      <c r="B113" s="20" t="s">
        <v>94</v>
      </c>
      <c r="C113" s="20">
        <v>1</v>
      </c>
      <c r="D113" s="20">
        <v>0</v>
      </c>
      <c r="E113" s="20">
        <v>0</v>
      </c>
      <c r="F113" s="9">
        <v>0.45454545454545292</v>
      </c>
      <c r="G113" s="9">
        <v>0.27272727272727237</v>
      </c>
      <c r="H113" s="9">
        <v>0.27272727272727471</v>
      </c>
    </row>
    <row r="114" spans="2:8" x14ac:dyDescent="0.2">
      <c r="B114" s="20" t="s">
        <v>95</v>
      </c>
      <c r="C114" s="20">
        <v>1</v>
      </c>
      <c r="D114" s="20">
        <v>0</v>
      </c>
      <c r="E114" s="20">
        <v>0</v>
      </c>
      <c r="F114" s="9">
        <v>0.99999999351286195</v>
      </c>
      <c r="G114" s="9">
        <v>6.4871377177764957E-9</v>
      </c>
      <c r="H114" s="9">
        <v>3.5225220026745457E-16</v>
      </c>
    </row>
    <row r="115" spans="2:8" x14ac:dyDescent="0.2">
      <c r="B115" s="20" t="s">
        <v>96</v>
      </c>
      <c r="C115" s="20">
        <v>1</v>
      </c>
      <c r="D115" s="20">
        <v>2</v>
      </c>
      <c r="E115" s="20">
        <v>2</v>
      </c>
      <c r="F115" s="9">
        <v>2.5227757216583768E-8</v>
      </c>
      <c r="G115" s="9">
        <v>0.33333332492408446</v>
      </c>
      <c r="H115" s="9">
        <v>0.66666664984815827</v>
      </c>
    </row>
    <row r="116" spans="2:8" x14ac:dyDescent="0.2">
      <c r="B116" s="20" t="s">
        <v>97</v>
      </c>
      <c r="C116" s="20">
        <v>1</v>
      </c>
      <c r="D116" s="20">
        <v>0</v>
      </c>
      <c r="E116" s="20">
        <v>0</v>
      </c>
      <c r="F116" s="9">
        <v>0.99999999351286195</v>
      </c>
      <c r="G116" s="9">
        <v>6.4871377177764957E-9</v>
      </c>
      <c r="H116" s="9">
        <v>3.5225220026745457E-16</v>
      </c>
    </row>
    <row r="117" spans="2:8" x14ac:dyDescent="0.2">
      <c r="B117" s="20" t="s">
        <v>98</v>
      </c>
      <c r="C117" s="20">
        <v>1</v>
      </c>
      <c r="D117" s="20">
        <v>0</v>
      </c>
      <c r="E117" s="20">
        <v>0</v>
      </c>
      <c r="F117" s="9">
        <v>0.8749999881218542</v>
      </c>
      <c r="G117" s="9">
        <v>0.12499999830312207</v>
      </c>
      <c r="H117" s="9">
        <v>1.3575023793635118E-8</v>
      </c>
    </row>
    <row r="118" spans="2:8" x14ac:dyDescent="0.2">
      <c r="B118" s="20" t="s">
        <v>99</v>
      </c>
      <c r="C118" s="20">
        <v>1</v>
      </c>
      <c r="D118" s="20">
        <v>2</v>
      </c>
      <c r="E118" s="20">
        <v>0</v>
      </c>
      <c r="F118" s="9">
        <v>0.45454545454545292</v>
      </c>
      <c r="G118" s="9">
        <v>0.27272727272727237</v>
      </c>
      <c r="H118" s="9">
        <v>0.27272727272727471</v>
      </c>
    </row>
    <row r="119" spans="2:8" x14ac:dyDescent="0.2">
      <c r="B119" s="20" t="s">
        <v>100</v>
      </c>
      <c r="C119" s="20">
        <v>1</v>
      </c>
      <c r="D119" s="20">
        <v>0</v>
      </c>
      <c r="E119" s="20">
        <v>0</v>
      </c>
      <c r="F119" s="9">
        <v>0.8749999881218542</v>
      </c>
      <c r="G119" s="9">
        <v>0.12499999830312207</v>
      </c>
      <c r="H119" s="9">
        <v>1.3575023793635118E-8</v>
      </c>
    </row>
    <row r="120" spans="2:8" x14ac:dyDescent="0.2">
      <c r="B120" s="20" t="s">
        <v>101</v>
      </c>
      <c r="C120" s="20">
        <v>1</v>
      </c>
      <c r="D120" s="20">
        <v>1</v>
      </c>
      <c r="E120" s="20">
        <v>2</v>
      </c>
      <c r="F120" s="9">
        <v>2.5227757216583768E-8</v>
      </c>
      <c r="G120" s="9">
        <v>0.33333332492408446</v>
      </c>
      <c r="H120" s="9">
        <v>0.66666664984815827</v>
      </c>
    </row>
    <row r="121" spans="2:8" x14ac:dyDescent="0.2">
      <c r="B121" s="20" t="s">
        <v>102</v>
      </c>
      <c r="C121" s="20">
        <v>1</v>
      </c>
      <c r="D121" s="20">
        <v>0</v>
      </c>
      <c r="E121" s="20">
        <v>0</v>
      </c>
      <c r="F121" s="9">
        <v>0.8749999881218542</v>
      </c>
      <c r="G121" s="9">
        <v>0.12499999830312207</v>
      </c>
      <c r="H121" s="9">
        <v>1.3575023793635118E-8</v>
      </c>
    </row>
    <row r="122" spans="2:8" ht="17" thickBot="1" x14ac:dyDescent="0.25">
      <c r="B122" s="16" t="s">
        <v>103</v>
      </c>
      <c r="C122" s="16">
        <v>1</v>
      </c>
      <c r="D122" s="16">
        <v>1</v>
      </c>
      <c r="E122" s="16">
        <v>0</v>
      </c>
      <c r="F122" s="13">
        <v>0.45454545454545292</v>
      </c>
      <c r="G122" s="13">
        <v>0.27272727272727237</v>
      </c>
      <c r="H122" s="13">
        <v>0.27272727272727471</v>
      </c>
    </row>
    <row r="125" spans="2:8" x14ac:dyDescent="0.2">
      <c r="B125" t="s">
        <v>104</v>
      </c>
    </row>
    <row r="126" spans="2:8" ht="17" thickBot="1" x14ac:dyDescent="0.25"/>
    <row r="127" spans="2:8" x14ac:dyDescent="0.2">
      <c r="B127" s="14" t="s">
        <v>105</v>
      </c>
      <c r="C127" s="21" t="s">
        <v>14</v>
      </c>
      <c r="D127" s="1" t="s">
        <v>16</v>
      </c>
      <c r="E127" s="1" t="s">
        <v>17</v>
      </c>
      <c r="F127" s="21" t="s">
        <v>106</v>
      </c>
      <c r="G127" s="21" t="s">
        <v>107</v>
      </c>
    </row>
    <row r="128" spans="2:8" x14ac:dyDescent="0.2">
      <c r="B128" s="22">
        <v>0</v>
      </c>
      <c r="C128" s="23">
        <v>18</v>
      </c>
      <c r="D128" s="4">
        <v>0</v>
      </c>
      <c r="E128" s="4">
        <v>0</v>
      </c>
      <c r="F128" s="23">
        <v>18</v>
      </c>
      <c r="G128" s="24">
        <v>1</v>
      </c>
    </row>
    <row r="129" spans="2:7" x14ac:dyDescent="0.2">
      <c r="B129" s="25">
        <v>1</v>
      </c>
      <c r="C129" s="26">
        <v>4</v>
      </c>
      <c r="D129" s="8">
        <v>0</v>
      </c>
      <c r="E129" s="8">
        <v>1</v>
      </c>
      <c r="F129" s="26">
        <v>5</v>
      </c>
      <c r="G129" s="27">
        <v>0</v>
      </c>
    </row>
    <row r="130" spans="2:7" x14ac:dyDescent="0.2">
      <c r="B130" s="25">
        <v>2</v>
      </c>
      <c r="C130" s="26">
        <v>3</v>
      </c>
      <c r="D130" s="8">
        <v>0</v>
      </c>
      <c r="E130" s="8">
        <v>2</v>
      </c>
      <c r="F130" s="26">
        <v>5</v>
      </c>
      <c r="G130" s="27">
        <v>0.4</v>
      </c>
    </row>
    <row r="131" spans="2:7" ht="17" thickBot="1" x14ac:dyDescent="0.25">
      <c r="B131" s="28" t="s">
        <v>106</v>
      </c>
      <c r="C131" s="29">
        <v>25</v>
      </c>
      <c r="D131" s="30">
        <v>0</v>
      </c>
      <c r="E131" s="30">
        <v>3</v>
      </c>
      <c r="F131" s="29">
        <v>28</v>
      </c>
      <c r="G131" s="31">
        <v>0.46666666666666667</v>
      </c>
    </row>
    <row r="134" spans="2:7" x14ac:dyDescent="0.2">
      <c r="B134" t="s">
        <v>191</v>
      </c>
    </row>
    <row r="135" spans="2:7" ht="17" thickBot="1" x14ac:dyDescent="0.25"/>
    <row r="136" spans="2:7" x14ac:dyDescent="0.2">
      <c r="B136" s="14" t="s">
        <v>135</v>
      </c>
      <c r="C136" s="1" t="s">
        <v>38</v>
      </c>
      <c r="D136" s="1" t="s">
        <v>47</v>
      </c>
      <c r="E136" s="1" t="s">
        <v>48</v>
      </c>
    </row>
    <row r="137" spans="2:7" x14ac:dyDescent="0.2">
      <c r="B137" s="15" t="s">
        <v>192</v>
      </c>
      <c r="C137" s="4">
        <v>1</v>
      </c>
      <c r="D137" s="5">
        <v>3.2761837128253341E-5</v>
      </c>
      <c r="E137" s="5">
        <v>0.99543309672455371</v>
      </c>
    </row>
    <row r="138" spans="2:7" ht="17" thickBot="1" x14ac:dyDescent="0.25">
      <c r="B138" s="16" t="s">
        <v>193</v>
      </c>
      <c r="C138" s="12">
        <v>1</v>
      </c>
      <c r="D138" s="13">
        <v>3.8559408687597661E-5</v>
      </c>
      <c r="E138" s="13">
        <v>0.99504547010610844</v>
      </c>
    </row>
  </sheetData>
  <mergeCells count="4">
    <mergeCell ref="B67:B71"/>
    <mergeCell ref="B72:B76"/>
    <mergeCell ref="B82:B85"/>
    <mergeCell ref="B86:B89"/>
  </mergeCells>
  <pageMargins left="0.7" right="0.7" top="0.75" bottom="0.75" header="0.3" footer="0.3"/>
  <ignoredErrors>
    <ignoredError sqref="C18:C20 C24:C27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3" name="DD503935">
              <controlPr defaultSize="0" autoFill="0" autoPict="0" macro="[0]!GoToResultsNew51118119566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5</xdr:col>
                    <xdr:colOff>546100</xdr:colOff>
                    <xdr:row>12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>
    <tabColor rgb="FF007800"/>
  </sheetPr>
  <dimension ref="B1:H127"/>
  <sheetViews>
    <sheetView topLeftCell="A48" workbookViewId="0">
      <selection activeCell="E51" sqref="E51"/>
    </sheetView>
  </sheetViews>
  <sheetFormatPr baseColWidth="10" defaultRowHeight="16" x14ac:dyDescent="0.2"/>
  <cols>
    <col min="1" max="1" width="5.83203125" customWidth="1"/>
    <col min="2" max="2" width="46.6640625" customWidth="1"/>
    <col min="4" max="4" width="15.6640625" bestFit="1" customWidth="1"/>
  </cols>
  <sheetData>
    <row r="1" spans="2:5" x14ac:dyDescent="0.2">
      <c r="B1" t="s">
        <v>194</v>
      </c>
    </row>
    <row r="2" spans="2:5" x14ac:dyDescent="0.2">
      <c r="B2" t="s">
        <v>183</v>
      </c>
    </row>
    <row r="3" spans="2:5" x14ac:dyDescent="0.2">
      <c r="B3" t="s">
        <v>184</v>
      </c>
    </row>
    <row r="4" spans="2:5" x14ac:dyDescent="0.2">
      <c r="B4" t="s">
        <v>3</v>
      </c>
    </row>
    <row r="5" spans="2:5" x14ac:dyDescent="0.2">
      <c r="B5" t="s">
        <v>4</v>
      </c>
    </row>
    <row r="6" spans="2:5" x14ac:dyDescent="0.2">
      <c r="B6" t="s">
        <v>119</v>
      </c>
    </row>
    <row r="7" spans="2:5" x14ac:dyDescent="0.2">
      <c r="B7" t="s">
        <v>5</v>
      </c>
    </row>
    <row r="8" spans="2:5" x14ac:dyDescent="0.2">
      <c r="B8" t="s">
        <v>6</v>
      </c>
    </row>
    <row r="9" spans="2:5" x14ac:dyDescent="0.2">
      <c r="B9" t="s">
        <v>7</v>
      </c>
    </row>
    <row r="10" spans="2:5" ht="34" customHeight="1" x14ac:dyDescent="0.2"/>
    <row r="11" spans="2:5" ht="21" customHeight="1" x14ac:dyDescent="0.2"/>
    <row r="14" spans="2:5" x14ac:dyDescent="0.2">
      <c r="B14" t="s">
        <v>8</v>
      </c>
    </row>
    <row r="15" spans="2:5" ht="17" thickBot="1" x14ac:dyDescent="0.25"/>
    <row r="16" spans="2:5" x14ac:dyDescent="0.2">
      <c r="B16" s="1" t="s">
        <v>9</v>
      </c>
      <c r="C16" s="1" t="s">
        <v>10</v>
      </c>
      <c r="D16" s="1" t="s">
        <v>11</v>
      </c>
      <c r="E16" s="1" t="s">
        <v>12</v>
      </c>
    </row>
    <row r="17" spans="2:5" x14ac:dyDescent="0.2">
      <c r="B17" s="2" t="s">
        <v>13</v>
      </c>
      <c r="C17" s="3" t="s">
        <v>14</v>
      </c>
      <c r="D17" s="4">
        <v>18</v>
      </c>
      <c r="E17" s="5">
        <v>64.285714285714292</v>
      </c>
    </row>
    <row r="18" spans="2:5" x14ac:dyDescent="0.2">
      <c r="B18" s="6" t="s">
        <v>15</v>
      </c>
      <c r="C18" s="7" t="s">
        <v>16</v>
      </c>
      <c r="D18" s="8">
        <v>5</v>
      </c>
      <c r="E18" s="9">
        <v>17.857142857142858</v>
      </c>
    </row>
    <row r="19" spans="2:5" ht="17" thickBot="1" x14ac:dyDescent="0.25">
      <c r="B19" s="10" t="s">
        <v>15</v>
      </c>
      <c r="C19" s="11" t="s">
        <v>17</v>
      </c>
      <c r="D19" s="12">
        <v>5</v>
      </c>
      <c r="E19" s="13">
        <v>17.857142857142858</v>
      </c>
    </row>
    <row r="21" spans="2:5" ht="17" thickBot="1" x14ac:dyDescent="0.25"/>
    <row r="22" spans="2:5" x14ac:dyDescent="0.2">
      <c r="B22" s="1" t="s">
        <v>9</v>
      </c>
      <c r="C22" s="1" t="s">
        <v>10</v>
      </c>
      <c r="D22" s="1" t="s">
        <v>11</v>
      </c>
      <c r="E22" s="1" t="s">
        <v>12</v>
      </c>
    </row>
    <row r="23" spans="2:5" x14ac:dyDescent="0.2">
      <c r="B23" s="2" t="s">
        <v>28</v>
      </c>
      <c r="C23" s="3" t="s">
        <v>114</v>
      </c>
      <c r="D23" s="4">
        <v>11</v>
      </c>
      <c r="E23" s="5">
        <v>39.285714285714285</v>
      </c>
    </row>
    <row r="24" spans="2:5" x14ac:dyDescent="0.2">
      <c r="B24" s="6" t="s">
        <v>15</v>
      </c>
      <c r="C24" s="7" t="s">
        <v>185</v>
      </c>
      <c r="D24" s="8">
        <v>17</v>
      </c>
      <c r="E24" s="9">
        <v>60.714285714285715</v>
      </c>
    </row>
    <row r="25" spans="2:5" x14ac:dyDescent="0.2">
      <c r="B25" s="2" t="s">
        <v>29</v>
      </c>
      <c r="C25" s="3" t="s">
        <v>115</v>
      </c>
      <c r="D25" s="4">
        <v>14</v>
      </c>
      <c r="E25" s="5">
        <v>50</v>
      </c>
    </row>
    <row r="26" spans="2:5" ht="17" thickBot="1" x14ac:dyDescent="0.25">
      <c r="B26" s="10" t="s">
        <v>15</v>
      </c>
      <c r="C26" s="11" t="s">
        <v>186</v>
      </c>
      <c r="D26" s="12">
        <v>14</v>
      </c>
      <c r="E26" s="13">
        <v>50</v>
      </c>
    </row>
    <row r="29" spans="2:5" x14ac:dyDescent="0.2">
      <c r="B29" s="19" t="s">
        <v>32</v>
      </c>
    </row>
    <row r="31" spans="2:5" x14ac:dyDescent="0.2">
      <c r="B31" t="s">
        <v>33</v>
      </c>
    </row>
    <row r="32" spans="2:5" ht="17" thickBot="1" x14ac:dyDescent="0.25"/>
    <row r="33" spans="2:5" x14ac:dyDescent="0.2">
      <c r="B33" s="14" t="s">
        <v>34</v>
      </c>
      <c r="C33" s="1" t="s">
        <v>35</v>
      </c>
      <c r="D33" s="1" t="s">
        <v>36</v>
      </c>
    </row>
    <row r="34" spans="2:5" x14ac:dyDescent="0.2">
      <c r="B34" s="15" t="s">
        <v>21</v>
      </c>
      <c r="C34" s="4">
        <v>28</v>
      </c>
      <c r="D34" s="4">
        <v>28</v>
      </c>
    </row>
    <row r="35" spans="2:5" x14ac:dyDescent="0.2">
      <c r="B35" s="20" t="s">
        <v>37</v>
      </c>
      <c r="C35" s="9">
        <v>28</v>
      </c>
      <c r="D35" s="9">
        <v>28</v>
      </c>
    </row>
    <row r="36" spans="2:5" x14ac:dyDescent="0.2">
      <c r="B36" s="20" t="s">
        <v>38</v>
      </c>
      <c r="C36" s="8">
        <v>26</v>
      </c>
      <c r="D36" s="8">
        <v>24</v>
      </c>
    </row>
    <row r="37" spans="2:5" x14ac:dyDescent="0.2">
      <c r="B37" s="20" t="s">
        <v>39</v>
      </c>
      <c r="C37" s="9">
        <v>50.361311036867484</v>
      </c>
      <c r="D37" s="9">
        <v>35.051448588473463</v>
      </c>
    </row>
    <row r="38" spans="2:5" x14ac:dyDescent="0.2">
      <c r="B38" s="20" t="s">
        <v>40</v>
      </c>
      <c r="C38" s="9">
        <v>0</v>
      </c>
      <c r="D38" s="9">
        <v>0.3040004744353515</v>
      </c>
    </row>
    <row r="39" spans="2:5" x14ac:dyDescent="0.2">
      <c r="B39" s="20" t="s">
        <v>41</v>
      </c>
      <c r="C39" s="9">
        <v>0</v>
      </c>
      <c r="D39" s="9">
        <v>0.42118988104260247</v>
      </c>
    </row>
    <row r="40" spans="2:5" x14ac:dyDescent="0.2">
      <c r="B40" s="20" t="s">
        <v>42</v>
      </c>
      <c r="C40" s="9">
        <v>0</v>
      </c>
      <c r="D40" s="9">
        <v>0.50473784888117124</v>
      </c>
    </row>
    <row r="41" spans="2:5" x14ac:dyDescent="0.2">
      <c r="B41" s="20" t="s">
        <v>43</v>
      </c>
      <c r="C41" s="9">
        <v>54.361311036867484</v>
      </c>
      <c r="D41" s="9">
        <v>43.051448588473463</v>
      </c>
    </row>
    <row r="42" spans="2:5" x14ac:dyDescent="0.2">
      <c r="B42" s="20" t="s">
        <v>44</v>
      </c>
      <c r="C42" s="9">
        <v>57.025720057217889</v>
      </c>
      <c r="D42" s="9">
        <v>48.38026662917428</v>
      </c>
    </row>
    <row r="43" spans="2:5" ht="17" thickBot="1" x14ac:dyDescent="0.25">
      <c r="B43" s="16" t="s">
        <v>45</v>
      </c>
      <c r="C43" s="12">
        <v>0</v>
      </c>
      <c r="D43" s="12">
        <v>6</v>
      </c>
    </row>
    <row r="46" spans="2:5" x14ac:dyDescent="0.2">
      <c r="B46" t="s">
        <v>46</v>
      </c>
    </row>
    <row r="47" spans="2:5" ht="17" thickBot="1" x14ac:dyDescent="0.25"/>
    <row r="48" spans="2:5" x14ac:dyDescent="0.2">
      <c r="B48" s="14" t="s">
        <v>34</v>
      </c>
      <c r="C48" s="1" t="s">
        <v>38</v>
      </c>
      <c r="D48" s="1" t="s">
        <v>47</v>
      </c>
      <c r="E48" s="1" t="s">
        <v>48</v>
      </c>
    </row>
    <row r="49" spans="2:8" x14ac:dyDescent="0.2">
      <c r="B49" s="15" t="s">
        <v>39</v>
      </c>
      <c r="C49" s="4">
        <v>2</v>
      </c>
      <c r="D49" s="5">
        <v>15.309862448394021</v>
      </c>
      <c r="E49" s="5">
        <v>4.7370242716804345E-4</v>
      </c>
    </row>
    <row r="50" spans="2:8" x14ac:dyDescent="0.2">
      <c r="B50" s="20" t="s">
        <v>49</v>
      </c>
      <c r="C50" s="8">
        <v>2</v>
      </c>
      <c r="D50" s="9">
        <v>13.014447852394635</v>
      </c>
      <c r="E50" s="9">
        <v>1.492617593483847E-3</v>
      </c>
    </row>
    <row r="51" spans="2:8" ht="17" thickBot="1" x14ac:dyDescent="0.25">
      <c r="B51" s="16" t="s">
        <v>50</v>
      </c>
      <c r="C51" s="12">
        <v>2</v>
      </c>
      <c r="D51" s="13">
        <v>8.4500208329063238</v>
      </c>
      <c r="E51" s="13">
        <v>1.4625182366273637E-2</v>
      </c>
    </row>
    <row r="54" spans="2:8" x14ac:dyDescent="0.2">
      <c r="B54" t="s">
        <v>51</v>
      </c>
    </row>
    <row r="55" spans="2:8" ht="17" thickBot="1" x14ac:dyDescent="0.25"/>
    <row r="56" spans="2:8" x14ac:dyDescent="0.2">
      <c r="B56" s="14" t="s">
        <v>52</v>
      </c>
      <c r="C56" s="1" t="s">
        <v>38</v>
      </c>
      <c r="D56" s="1" t="s">
        <v>53</v>
      </c>
      <c r="E56" s="1" t="s">
        <v>54</v>
      </c>
    </row>
    <row r="57" spans="2:8" x14ac:dyDescent="0.2">
      <c r="B57" s="15" t="s">
        <v>28</v>
      </c>
      <c r="C57" s="4">
        <v>1</v>
      </c>
      <c r="D57" s="5">
        <v>2.8074549712436134</v>
      </c>
      <c r="E57" s="5">
        <v>9.3827120104782114E-2</v>
      </c>
    </row>
    <row r="58" spans="2:8" ht="17" thickBot="1" x14ac:dyDescent="0.25">
      <c r="B58" s="16" t="s">
        <v>29</v>
      </c>
      <c r="C58" s="12">
        <v>1</v>
      </c>
      <c r="D58" s="13">
        <v>8.3982615875596789</v>
      </c>
      <c r="E58" s="13">
        <v>3.7558001273719777E-3</v>
      </c>
    </row>
    <row r="61" spans="2:8" x14ac:dyDescent="0.2">
      <c r="B61" t="s">
        <v>55</v>
      </c>
    </row>
    <row r="62" spans="2:8" ht="17" thickBot="1" x14ac:dyDescent="0.25"/>
    <row r="63" spans="2:8" x14ac:dyDescent="0.2">
      <c r="B63" s="14" t="s">
        <v>52</v>
      </c>
      <c r="C63" s="1" t="s">
        <v>56</v>
      </c>
      <c r="D63" s="1" t="s">
        <v>57</v>
      </c>
      <c r="E63" s="1" t="s">
        <v>58</v>
      </c>
      <c r="F63" s="1" t="s">
        <v>48</v>
      </c>
      <c r="G63" s="1" t="s">
        <v>59</v>
      </c>
      <c r="H63" s="1" t="s">
        <v>60</v>
      </c>
    </row>
    <row r="64" spans="2:8" x14ac:dyDescent="0.2">
      <c r="B64" s="15" t="s">
        <v>61</v>
      </c>
      <c r="C64" s="5">
        <v>-2.4476802493809209</v>
      </c>
      <c r="D64" s="5">
        <v>1.2651302437179421</v>
      </c>
      <c r="E64" s="5">
        <v>3.7431643080895376</v>
      </c>
      <c r="F64" s="5">
        <v>5.3023940343918108E-2</v>
      </c>
      <c r="G64" s="5">
        <v>-4.9272899628204678</v>
      </c>
      <c r="H64" s="5">
        <v>3.1929464058626067E-2</v>
      </c>
    </row>
    <row r="65" spans="2:8" x14ac:dyDescent="0.2">
      <c r="B65" s="20" t="s">
        <v>62</v>
      </c>
      <c r="C65" s="9">
        <v>-0.95087186662972334</v>
      </c>
      <c r="D65" s="9">
        <v>1.1588388593557153</v>
      </c>
      <c r="E65" s="9">
        <v>0.67328338357859308</v>
      </c>
      <c r="F65" s="9">
        <v>0.41190920690834087</v>
      </c>
      <c r="G65" s="9">
        <v>-3.2221542948524018</v>
      </c>
      <c r="H65" s="9">
        <v>1.3204105615929551</v>
      </c>
    </row>
    <row r="66" spans="2:8" x14ac:dyDescent="0.2">
      <c r="B66" s="20" t="s">
        <v>187</v>
      </c>
      <c r="C66" s="9">
        <v>0</v>
      </c>
      <c r="D66" s="9">
        <v>0</v>
      </c>
      <c r="E66" s="9"/>
      <c r="F66" s="9"/>
      <c r="G66" s="9"/>
      <c r="H66" s="9"/>
    </row>
    <row r="67" spans="2:8" x14ac:dyDescent="0.2">
      <c r="B67" s="20" t="s">
        <v>188</v>
      </c>
      <c r="C67" s="9">
        <v>2.1715314087370783</v>
      </c>
      <c r="D67" s="9">
        <v>1.296014067703027</v>
      </c>
      <c r="E67" s="9">
        <v>2.8074549712436139</v>
      </c>
      <c r="F67" s="9">
        <v>9.3827120104782114E-2</v>
      </c>
      <c r="G67" s="9">
        <v>-0.36860948741810917</v>
      </c>
      <c r="H67" s="9">
        <v>4.7116723048922662</v>
      </c>
    </row>
    <row r="68" spans="2:8" x14ac:dyDescent="0.2">
      <c r="B68" s="20" t="s">
        <v>189</v>
      </c>
      <c r="C68" s="9">
        <v>0</v>
      </c>
      <c r="D68" s="9">
        <v>0</v>
      </c>
      <c r="E68" s="9"/>
      <c r="F68" s="9"/>
      <c r="G68" s="9"/>
      <c r="H68" s="9"/>
    </row>
    <row r="69" spans="2:8" ht="17" thickBot="1" x14ac:dyDescent="0.25">
      <c r="B69" s="16" t="s">
        <v>190</v>
      </c>
      <c r="C69" s="13">
        <v>4.5275758989828514</v>
      </c>
      <c r="D69" s="13">
        <v>1.5623237704323671</v>
      </c>
      <c r="E69" s="13">
        <v>8.3982615875596789</v>
      </c>
      <c r="F69" s="13">
        <v>3.7558001273719777E-3</v>
      </c>
      <c r="G69" s="13">
        <v>1.4654775767445889</v>
      </c>
      <c r="H69" s="13">
        <v>7.5896742212211139</v>
      </c>
    </row>
    <row r="72" spans="2:8" x14ac:dyDescent="0.2">
      <c r="B72" t="s">
        <v>66</v>
      </c>
    </row>
    <row r="73" spans="2:8" ht="17" thickBot="1" x14ac:dyDescent="0.25"/>
    <row r="74" spans="2:8" x14ac:dyDescent="0.2">
      <c r="B74" s="14" t="s">
        <v>52</v>
      </c>
      <c r="C74" s="1" t="s">
        <v>56</v>
      </c>
      <c r="D74" s="1" t="s">
        <v>57</v>
      </c>
      <c r="E74" s="1" t="s">
        <v>58</v>
      </c>
      <c r="F74" s="1" t="s">
        <v>48</v>
      </c>
      <c r="G74" s="1" t="s">
        <v>59</v>
      </c>
      <c r="H74" s="1" t="s">
        <v>60</v>
      </c>
    </row>
    <row r="75" spans="2:8" x14ac:dyDescent="0.2">
      <c r="B75" s="15" t="s">
        <v>187</v>
      </c>
      <c r="C75" s="5">
        <v>0</v>
      </c>
      <c r="D75" s="5">
        <v>0</v>
      </c>
      <c r="E75" s="5"/>
      <c r="F75" s="5"/>
      <c r="G75" s="5"/>
      <c r="H75" s="5"/>
    </row>
    <row r="76" spans="2:8" x14ac:dyDescent="0.2">
      <c r="B76" s="20" t="s">
        <v>188</v>
      </c>
      <c r="C76" s="9">
        <v>0.58470881588045986</v>
      </c>
      <c r="D76" s="9">
        <v>0.3489661019141197</v>
      </c>
      <c r="E76" s="9">
        <v>2.807454971243613</v>
      </c>
      <c r="F76" s="9">
        <v>9.3827120104782114E-2</v>
      </c>
      <c r="G76" s="9">
        <v>-9.925217569654865E-2</v>
      </c>
      <c r="H76" s="9">
        <v>1.2686698074574685</v>
      </c>
    </row>
    <row r="77" spans="2:8" x14ac:dyDescent="0.2">
      <c r="B77" s="20" t="s">
        <v>189</v>
      </c>
      <c r="C77" s="9">
        <v>0</v>
      </c>
      <c r="D77" s="9">
        <v>0</v>
      </c>
      <c r="E77" s="9"/>
      <c r="F77" s="9"/>
      <c r="G77" s="9"/>
      <c r="H77" s="9"/>
    </row>
    <row r="78" spans="2:8" ht="17" thickBot="1" x14ac:dyDescent="0.25">
      <c r="B78" s="16" t="s">
        <v>190</v>
      </c>
      <c r="C78" s="13">
        <v>1.2480917096622723</v>
      </c>
      <c r="D78" s="13">
        <v>0.43067711932184355</v>
      </c>
      <c r="E78" s="13">
        <v>8.3982615875596789</v>
      </c>
      <c r="F78" s="13">
        <v>3.7558001273719777E-3</v>
      </c>
      <c r="G78" s="13">
        <v>0.40398006682599974</v>
      </c>
      <c r="H78" s="13">
        <v>2.0922033524985451</v>
      </c>
    </row>
    <row r="81" spans="2:8" x14ac:dyDescent="0.2">
      <c r="B81" t="s">
        <v>67</v>
      </c>
    </row>
    <row r="82" spans="2:8" ht="17" thickBot="1" x14ac:dyDescent="0.25"/>
    <row r="83" spans="2:8" x14ac:dyDescent="0.2">
      <c r="B83" s="14" t="s">
        <v>68</v>
      </c>
      <c r="C83" s="1" t="s">
        <v>69</v>
      </c>
      <c r="D83" s="1" t="s">
        <v>13</v>
      </c>
      <c r="E83" s="1" t="s">
        <v>70</v>
      </c>
      <c r="F83" s="1" t="s">
        <v>71</v>
      </c>
      <c r="G83" s="1" t="s">
        <v>72</v>
      </c>
      <c r="H83" s="1" t="s">
        <v>73</v>
      </c>
    </row>
    <row r="84" spans="2:8" x14ac:dyDescent="0.2">
      <c r="B84" s="15" t="s">
        <v>76</v>
      </c>
      <c r="C84" s="15">
        <v>1</v>
      </c>
      <c r="D84" s="15">
        <v>0</v>
      </c>
      <c r="E84" s="15">
        <v>0</v>
      </c>
      <c r="F84" s="5">
        <v>0.88893373114320939</v>
      </c>
      <c r="G84" s="5">
        <v>8.3859454391429611E-2</v>
      </c>
      <c r="H84" s="5">
        <v>2.7206814465360996E-2</v>
      </c>
    </row>
    <row r="85" spans="2:8" x14ac:dyDescent="0.2">
      <c r="B85" s="20" t="s">
        <v>77</v>
      </c>
      <c r="C85" s="20">
        <v>1</v>
      </c>
      <c r="D85" s="20">
        <v>0</v>
      </c>
      <c r="E85" s="20">
        <v>0</v>
      </c>
      <c r="F85" s="9">
        <v>0.88893373114320939</v>
      </c>
      <c r="G85" s="9">
        <v>8.3859454391429611E-2</v>
      </c>
      <c r="H85" s="9">
        <v>2.7206814465360996E-2</v>
      </c>
    </row>
    <row r="86" spans="2:8" x14ac:dyDescent="0.2">
      <c r="B86" s="20" t="s">
        <v>78</v>
      </c>
      <c r="C86" s="20">
        <v>1</v>
      </c>
      <c r="D86" s="20">
        <v>1</v>
      </c>
      <c r="E86" s="20">
        <v>0</v>
      </c>
      <c r="F86" s="9">
        <v>0.43139819086412912</v>
      </c>
      <c r="G86" s="9">
        <v>0.34078140489622222</v>
      </c>
      <c r="H86" s="9">
        <v>0.22782040423964867</v>
      </c>
    </row>
    <row r="87" spans="2:8" x14ac:dyDescent="0.2">
      <c r="B87" s="20" t="s">
        <v>79</v>
      </c>
      <c r="C87" s="20">
        <v>1</v>
      </c>
      <c r="D87" s="20">
        <v>0</v>
      </c>
      <c r="E87" s="20">
        <v>0</v>
      </c>
      <c r="F87" s="9">
        <v>0.88893373114320939</v>
      </c>
      <c r="G87" s="9">
        <v>8.3859454391429611E-2</v>
      </c>
      <c r="H87" s="9">
        <v>2.7206814465360996E-2</v>
      </c>
    </row>
    <row r="88" spans="2:8" x14ac:dyDescent="0.2">
      <c r="B88" s="20" t="s">
        <v>80</v>
      </c>
      <c r="C88" s="20">
        <v>1</v>
      </c>
      <c r="D88" s="20">
        <v>1</v>
      </c>
      <c r="E88" s="20">
        <v>0</v>
      </c>
      <c r="F88" s="9">
        <v>0.88893373114320939</v>
      </c>
      <c r="G88" s="9">
        <v>8.3859454391429611E-2</v>
      </c>
      <c r="H88" s="9">
        <v>2.7206814465360996E-2</v>
      </c>
    </row>
    <row r="89" spans="2:8" x14ac:dyDescent="0.2">
      <c r="B89" s="20" t="s">
        <v>81</v>
      </c>
      <c r="C89" s="20">
        <v>1</v>
      </c>
      <c r="D89" s="20">
        <v>0</v>
      </c>
      <c r="E89" s="20">
        <v>0</v>
      </c>
      <c r="F89" s="9">
        <v>0.43139819086412912</v>
      </c>
      <c r="G89" s="9">
        <v>0.34078140489622222</v>
      </c>
      <c r="H89" s="9">
        <v>0.22782040423964867</v>
      </c>
    </row>
    <row r="90" spans="2:8" x14ac:dyDescent="0.2">
      <c r="B90" s="20" t="s">
        <v>82</v>
      </c>
      <c r="C90" s="20">
        <v>1</v>
      </c>
      <c r="D90" s="20">
        <v>1</v>
      </c>
      <c r="E90" s="20">
        <v>0</v>
      </c>
      <c r="F90" s="9">
        <v>0.43139819086412912</v>
      </c>
      <c r="G90" s="9">
        <v>0.34078140489622222</v>
      </c>
      <c r="H90" s="9">
        <v>0.22782040423964867</v>
      </c>
    </row>
    <row r="91" spans="2:8" x14ac:dyDescent="0.2">
      <c r="B91" s="20" t="s">
        <v>83</v>
      </c>
      <c r="C91" s="20">
        <v>1</v>
      </c>
      <c r="D91" s="20">
        <v>2</v>
      </c>
      <c r="E91" s="20">
        <v>2</v>
      </c>
      <c r="F91" s="9">
        <v>7.9608353643635471E-2</v>
      </c>
      <c r="G91" s="9">
        <v>0.19910116271451359</v>
      </c>
      <c r="H91" s="9">
        <v>0.721290483641851</v>
      </c>
    </row>
    <row r="92" spans="2:8" x14ac:dyDescent="0.2">
      <c r="B92" s="20" t="s">
        <v>84</v>
      </c>
      <c r="C92" s="20">
        <v>1</v>
      </c>
      <c r="D92" s="20">
        <v>2</v>
      </c>
      <c r="E92" s="20">
        <v>0</v>
      </c>
      <c r="F92" s="9">
        <v>0.43139819086412912</v>
      </c>
      <c r="G92" s="9">
        <v>0.34078140489622222</v>
      </c>
      <c r="H92" s="9">
        <v>0.22782040423964867</v>
      </c>
    </row>
    <row r="93" spans="2:8" x14ac:dyDescent="0.2">
      <c r="B93" s="20" t="s">
        <v>85</v>
      </c>
      <c r="C93" s="20">
        <v>1</v>
      </c>
      <c r="D93" s="20">
        <v>0</v>
      </c>
      <c r="E93" s="20">
        <v>0</v>
      </c>
      <c r="F93" s="9">
        <v>0.88893373114320939</v>
      </c>
      <c r="G93" s="9">
        <v>8.3859454391429611E-2</v>
      </c>
      <c r="H93" s="9">
        <v>2.7206814465360996E-2</v>
      </c>
    </row>
    <row r="94" spans="2:8" x14ac:dyDescent="0.2">
      <c r="B94" s="20" t="s">
        <v>86</v>
      </c>
      <c r="C94" s="20">
        <v>1</v>
      </c>
      <c r="D94" s="20">
        <v>0</v>
      </c>
      <c r="E94" s="20">
        <v>0</v>
      </c>
      <c r="F94" s="9">
        <v>0.98595614660741382</v>
      </c>
      <c r="G94" s="9">
        <v>1.0865585031329839E-2</v>
      </c>
      <c r="H94" s="9">
        <v>3.1782683612563423E-3</v>
      </c>
    </row>
    <row r="95" spans="2:8" x14ac:dyDescent="0.2">
      <c r="B95" s="20" t="s">
        <v>87</v>
      </c>
      <c r="C95" s="20">
        <v>1</v>
      </c>
      <c r="D95" s="20">
        <v>0</v>
      </c>
      <c r="E95" s="20">
        <v>0</v>
      </c>
      <c r="F95" s="9">
        <v>0.43139819086412912</v>
      </c>
      <c r="G95" s="9">
        <v>0.34078140489622222</v>
      </c>
      <c r="H95" s="9">
        <v>0.22782040423964867</v>
      </c>
    </row>
    <row r="96" spans="2:8" x14ac:dyDescent="0.2">
      <c r="B96" s="20" t="s">
        <v>88</v>
      </c>
      <c r="C96" s="20">
        <v>1</v>
      </c>
      <c r="D96" s="20">
        <v>0</v>
      </c>
      <c r="E96" s="20">
        <v>0</v>
      </c>
      <c r="F96" s="9">
        <v>0.43139819086412912</v>
      </c>
      <c r="G96" s="9">
        <v>0.34078140489622222</v>
      </c>
      <c r="H96" s="9">
        <v>0.22782040423964867</v>
      </c>
    </row>
    <row r="97" spans="2:8" x14ac:dyDescent="0.2">
      <c r="B97" s="20" t="s">
        <v>89</v>
      </c>
      <c r="C97" s="20">
        <v>1</v>
      </c>
      <c r="D97" s="20">
        <v>0</v>
      </c>
      <c r="E97" s="20">
        <v>0</v>
      </c>
      <c r="F97" s="9">
        <v>0.43139819086412912</v>
      </c>
      <c r="G97" s="9">
        <v>0.34078140489622222</v>
      </c>
      <c r="H97" s="9">
        <v>0.22782040423964867</v>
      </c>
    </row>
    <row r="98" spans="2:8" x14ac:dyDescent="0.2">
      <c r="B98" s="20" t="s">
        <v>90</v>
      </c>
      <c r="C98" s="20">
        <v>1</v>
      </c>
      <c r="D98" s="20">
        <v>0</v>
      </c>
      <c r="E98" s="20">
        <v>0</v>
      </c>
      <c r="F98" s="9">
        <v>0.98595614660741382</v>
      </c>
      <c r="G98" s="9">
        <v>1.0865585031329839E-2</v>
      </c>
      <c r="H98" s="9">
        <v>3.1782683612563423E-3</v>
      </c>
    </row>
    <row r="99" spans="2:8" x14ac:dyDescent="0.2">
      <c r="B99" s="20" t="s">
        <v>91</v>
      </c>
      <c r="C99" s="20">
        <v>1</v>
      </c>
      <c r="D99" s="20">
        <v>0</v>
      </c>
      <c r="E99" s="20">
        <v>0</v>
      </c>
      <c r="F99" s="9">
        <v>0.98595614660741382</v>
      </c>
      <c r="G99" s="9">
        <v>1.0865585031329839E-2</v>
      </c>
      <c r="H99" s="9">
        <v>3.1782683612563423E-3</v>
      </c>
    </row>
    <row r="100" spans="2:8" x14ac:dyDescent="0.2">
      <c r="B100" s="20" t="s">
        <v>92</v>
      </c>
      <c r="C100" s="20">
        <v>1</v>
      </c>
      <c r="D100" s="20">
        <v>2</v>
      </c>
      <c r="E100" s="20">
        <v>0</v>
      </c>
      <c r="F100" s="9">
        <v>0.43139819086412912</v>
      </c>
      <c r="G100" s="9">
        <v>0.34078140489622222</v>
      </c>
      <c r="H100" s="9">
        <v>0.22782040423964867</v>
      </c>
    </row>
    <row r="101" spans="2:8" x14ac:dyDescent="0.2">
      <c r="B101" s="20" t="s">
        <v>93</v>
      </c>
      <c r="C101" s="20">
        <v>1</v>
      </c>
      <c r="D101" s="20">
        <v>0</v>
      </c>
      <c r="E101" s="20">
        <v>0</v>
      </c>
      <c r="F101" s="9">
        <v>0.98595614660741382</v>
      </c>
      <c r="G101" s="9">
        <v>1.0865585031329839E-2</v>
      </c>
      <c r="H101" s="9">
        <v>3.1782683612563423E-3</v>
      </c>
    </row>
    <row r="102" spans="2:8" x14ac:dyDescent="0.2">
      <c r="B102" s="20" t="s">
        <v>94</v>
      </c>
      <c r="C102" s="20">
        <v>1</v>
      </c>
      <c r="D102" s="20">
        <v>0</v>
      </c>
      <c r="E102" s="20">
        <v>0</v>
      </c>
      <c r="F102" s="9">
        <v>0.43139819086412912</v>
      </c>
      <c r="G102" s="9">
        <v>0.34078140489622222</v>
      </c>
      <c r="H102" s="9">
        <v>0.22782040423964867</v>
      </c>
    </row>
    <row r="103" spans="2:8" x14ac:dyDescent="0.2">
      <c r="B103" s="20" t="s">
        <v>95</v>
      </c>
      <c r="C103" s="20">
        <v>1</v>
      </c>
      <c r="D103" s="20">
        <v>0</v>
      </c>
      <c r="E103" s="20">
        <v>0</v>
      </c>
      <c r="F103" s="9">
        <v>0.98595614660741382</v>
      </c>
      <c r="G103" s="9">
        <v>1.0865585031329839E-2</v>
      </c>
      <c r="H103" s="9">
        <v>3.1782683612563423E-3</v>
      </c>
    </row>
    <row r="104" spans="2:8" x14ac:dyDescent="0.2">
      <c r="B104" s="20" t="s">
        <v>96</v>
      </c>
      <c r="C104" s="20">
        <v>1</v>
      </c>
      <c r="D104" s="20">
        <v>2</v>
      </c>
      <c r="E104" s="20">
        <v>2</v>
      </c>
      <c r="F104" s="9">
        <v>7.9608353643635471E-2</v>
      </c>
      <c r="G104" s="9">
        <v>0.19910116271451359</v>
      </c>
      <c r="H104" s="9">
        <v>0.721290483641851</v>
      </c>
    </row>
    <row r="105" spans="2:8" x14ac:dyDescent="0.2">
      <c r="B105" s="20" t="s">
        <v>97</v>
      </c>
      <c r="C105" s="20">
        <v>1</v>
      </c>
      <c r="D105" s="20">
        <v>0</v>
      </c>
      <c r="E105" s="20">
        <v>0</v>
      </c>
      <c r="F105" s="9">
        <v>0.98595614660741382</v>
      </c>
      <c r="G105" s="9">
        <v>1.0865585031329839E-2</v>
      </c>
      <c r="H105" s="9">
        <v>3.1782683612563423E-3</v>
      </c>
    </row>
    <row r="106" spans="2:8" x14ac:dyDescent="0.2">
      <c r="B106" s="20" t="s">
        <v>98</v>
      </c>
      <c r="C106" s="20">
        <v>1</v>
      </c>
      <c r="D106" s="20">
        <v>0</v>
      </c>
      <c r="E106" s="20">
        <v>0</v>
      </c>
      <c r="F106" s="9">
        <v>0.88893373114320939</v>
      </c>
      <c r="G106" s="9">
        <v>8.3859454391429611E-2</v>
      </c>
      <c r="H106" s="9">
        <v>2.7206814465360996E-2</v>
      </c>
    </row>
    <row r="107" spans="2:8" x14ac:dyDescent="0.2">
      <c r="B107" s="20" t="s">
        <v>99</v>
      </c>
      <c r="C107" s="20">
        <v>1</v>
      </c>
      <c r="D107" s="20">
        <v>2</v>
      </c>
      <c r="E107" s="20">
        <v>0</v>
      </c>
      <c r="F107" s="9">
        <v>0.43139819086412912</v>
      </c>
      <c r="G107" s="9">
        <v>0.34078140489622222</v>
      </c>
      <c r="H107" s="9">
        <v>0.22782040423964867</v>
      </c>
    </row>
    <row r="108" spans="2:8" x14ac:dyDescent="0.2">
      <c r="B108" s="20" t="s">
        <v>100</v>
      </c>
      <c r="C108" s="20">
        <v>1</v>
      </c>
      <c r="D108" s="20">
        <v>0</v>
      </c>
      <c r="E108" s="20">
        <v>0</v>
      </c>
      <c r="F108" s="9">
        <v>0.88893373114320939</v>
      </c>
      <c r="G108" s="9">
        <v>8.3859454391429611E-2</v>
      </c>
      <c r="H108" s="9">
        <v>2.7206814465360996E-2</v>
      </c>
    </row>
    <row r="109" spans="2:8" x14ac:dyDescent="0.2">
      <c r="B109" s="20" t="s">
        <v>101</v>
      </c>
      <c r="C109" s="20">
        <v>1</v>
      </c>
      <c r="D109" s="20">
        <v>1</v>
      </c>
      <c r="E109" s="20">
        <v>2</v>
      </c>
      <c r="F109" s="9">
        <v>7.9608353643635471E-2</v>
      </c>
      <c r="G109" s="9">
        <v>0.19910116271451359</v>
      </c>
      <c r="H109" s="9">
        <v>0.721290483641851</v>
      </c>
    </row>
    <row r="110" spans="2:8" x14ac:dyDescent="0.2">
      <c r="B110" s="20" t="s">
        <v>102</v>
      </c>
      <c r="C110" s="20">
        <v>1</v>
      </c>
      <c r="D110" s="20">
        <v>0</v>
      </c>
      <c r="E110" s="20">
        <v>0</v>
      </c>
      <c r="F110" s="9">
        <v>0.88893373114320939</v>
      </c>
      <c r="G110" s="9">
        <v>8.3859454391429611E-2</v>
      </c>
      <c r="H110" s="9">
        <v>2.7206814465360996E-2</v>
      </c>
    </row>
    <row r="111" spans="2:8" ht="17" thickBot="1" x14ac:dyDescent="0.25">
      <c r="B111" s="16" t="s">
        <v>103</v>
      </c>
      <c r="C111" s="16">
        <v>1</v>
      </c>
      <c r="D111" s="16">
        <v>1</v>
      </c>
      <c r="E111" s="16">
        <v>0</v>
      </c>
      <c r="F111" s="13">
        <v>0.43139819086412912</v>
      </c>
      <c r="G111" s="13">
        <v>0.34078140489622222</v>
      </c>
      <c r="H111" s="13">
        <v>0.22782040423964867</v>
      </c>
    </row>
    <row r="114" spans="2:7" x14ac:dyDescent="0.2">
      <c r="B114" t="s">
        <v>104</v>
      </c>
    </row>
    <row r="115" spans="2:7" ht="17" thickBot="1" x14ac:dyDescent="0.25"/>
    <row r="116" spans="2:7" x14ac:dyDescent="0.2">
      <c r="B116" s="14" t="s">
        <v>105</v>
      </c>
      <c r="C116" s="21" t="s">
        <v>14</v>
      </c>
      <c r="D116" s="1" t="s">
        <v>16</v>
      </c>
      <c r="E116" s="1" t="s">
        <v>17</v>
      </c>
      <c r="F116" s="21" t="s">
        <v>106</v>
      </c>
      <c r="G116" s="21" t="s">
        <v>107</v>
      </c>
    </row>
    <row r="117" spans="2:7" x14ac:dyDescent="0.2">
      <c r="B117" s="22">
        <v>0</v>
      </c>
      <c r="C117" s="23">
        <v>18</v>
      </c>
      <c r="D117" s="4">
        <v>0</v>
      </c>
      <c r="E117" s="4">
        <v>0</v>
      </c>
      <c r="F117" s="23">
        <v>18</v>
      </c>
      <c r="G117" s="24">
        <v>1</v>
      </c>
    </row>
    <row r="118" spans="2:7" x14ac:dyDescent="0.2">
      <c r="B118" s="25">
        <v>1</v>
      </c>
      <c r="C118" s="26">
        <v>4</v>
      </c>
      <c r="D118" s="8">
        <v>0</v>
      </c>
      <c r="E118" s="8">
        <v>1</v>
      </c>
      <c r="F118" s="26">
        <v>5</v>
      </c>
      <c r="G118" s="27">
        <v>0</v>
      </c>
    </row>
    <row r="119" spans="2:7" x14ac:dyDescent="0.2">
      <c r="B119" s="25">
        <v>2</v>
      </c>
      <c r="C119" s="26">
        <v>3</v>
      </c>
      <c r="D119" s="8">
        <v>0</v>
      </c>
      <c r="E119" s="8">
        <v>2</v>
      </c>
      <c r="F119" s="26">
        <v>5</v>
      </c>
      <c r="G119" s="27">
        <v>0.4</v>
      </c>
    </row>
    <row r="120" spans="2:7" ht="17" thickBot="1" x14ac:dyDescent="0.25">
      <c r="B120" s="28" t="s">
        <v>106</v>
      </c>
      <c r="C120" s="29">
        <v>25</v>
      </c>
      <c r="D120" s="30">
        <v>0</v>
      </c>
      <c r="E120" s="30">
        <v>3</v>
      </c>
      <c r="F120" s="29">
        <v>28</v>
      </c>
      <c r="G120" s="31">
        <v>0.46666666666666667</v>
      </c>
    </row>
    <row r="123" spans="2:7" x14ac:dyDescent="0.2">
      <c r="B123" t="s">
        <v>191</v>
      </c>
    </row>
    <row r="124" spans="2:7" ht="17" thickBot="1" x14ac:dyDescent="0.25"/>
    <row r="125" spans="2:7" x14ac:dyDescent="0.2">
      <c r="B125" s="14" t="s">
        <v>135</v>
      </c>
      <c r="C125" s="1" t="s">
        <v>38</v>
      </c>
      <c r="D125" s="1" t="s">
        <v>47</v>
      </c>
      <c r="E125" s="1" t="s">
        <v>48</v>
      </c>
    </row>
    <row r="126" spans="2:7" x14ac:dyDescent="0.2">
      <c r="B126" s="15" t="s">
        <v>192</v>
      </c>
      <c r="C126" s="4">
        <v>1</v>
      </c>
      <c r="D126" s="5">
        <v>0.53830022953957846</v>
      </c>
      <c r="E126" s="5">
        <v>0.46313802132689907</v>
      </c>
    </row>
    <row r="127" spans="2:7" ht="17" thickBot="1" x14ac:dyDescent="0.25">
      <c r="B127" s="16" t="s">
        <v>193</v>
      </c>
      <c r="C127" s="12">
        <v>1</v>
      </c>
      <c r="D127" s="13">
        <v>1.9319244978447825</v>
      </c>
      <c r="E127" s="13">
        <v>0.16454804887119967</v>
      </c>
    </row>
  </sheetData>
  <pageMargins left="0.7" right="0.7" top="0.75" bottom="0.75" header="0.3" footer="0.3"/>
  <ignoredErrors>
    <ignoredError sqref="C17:C19 C23:C26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DD428535">
              <controlPr defaultSize="0" autoFill="0" autoPict="0" macro="[0]!GoToResultsNew51118918551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2</xdr:col>
                    <xdr:colOff>571500</xdr:colOff>
                    <xdr:row>11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>
    <tabColor rgb="FF007800"/>
  </sheetPr>
  <dimension ref="B1:K129"/>
  <sheetViews>
    <sheetView topLeftCell="A53" workbookViewId="0">
      <selection activeCell="C76" sqref="C76:F77"/>
    </sheetView>
  </sheetViews>
  <sheetFormatPr baseColWidth="10" defaultRowHeight="16" x14ac:dyDescent="0.2"/>
  <cols>
    <col min="1" max="1" width="5.83203125" customWidth="1"/>
    <col min="7" max="7" width="21.6640625" bestFit="1" customWidth="1"/>
  </cols>
  <sheetData>
    <row r="1" spans="2:5" x14ac:dyDescent="0.2">
      <c r="B1" t="s">
        <v>182</v>
      </c>
    </row>
    <row r="2" spans="2:5" x14ac:dyDescent="0.2">
      <c r="B2" t="s">
        <v>180</v>
      </c>
    </row>
    <row r="3" spans="2:5" x14ac:dyDescent="0.2">
      <c r="B3" t="s">
        <v>181</v>
      </c>
    </row>
    <row r="4" spans="2:5" x14ac:dyDescent="0.2">
      <c r="B4" t="s">
        <v>3</v>
      </c>
    </row>
    <row r="5" spans="2:5" x14ac:dyDescent="0.2">
      <c r="B5" t="s">
        <v>4</v>
      </c>
    </row>
    <row r="6" spans="2:5" x14ac:dyDescent="0.2">
      <c r="B6" t="s">
        <v>5</v>
      </c>
    </row>
    <row r="7" spans="2:5" x14ac:dyDescent="0.2">
      <c r="B7" t="s">
        <v>6</v>
      </c>
    </row>
    <row r="8" spans="2:5" x14ac:dyDescent="0.2">
      <c r="B8" t="s">
        <v>7</v>
      </c>
    </row>
    <row r="9" spans="2:5" ht="34" customHeight="1" x14ac:dyDescent="0.2"/>
    <row r="10" spans="2:5" ht="21" customHeight="1" x14ac:dyDescent="0.2"/>
    <row r="13" spans="2:5" x14ac:dyDescent="0.2">
      <c r="B13" t="s">
        <v>8</v>
      </c>
    </row>
    <row r="14" spans="2:5" ht="17" thickBot="1" x14ac:dyDescent="0.25"/>
    <row r="15" spans="2:5" x14ac:dyDescent="0.2">
      <c r="B15" s="1" t="s">
        <v>9</v>
      </c>
      <c r="C15" s="1" t="s">
        <v>10</v>
      </c>
      <c r="D15" s="1" t="s">
        <v>11</v>
      </c>
      <c r="E15" s="1" t="s">
        <v>12</v>
      </c>
    </row>
    <row r="16" spans="2:5" x14ac:dyDescent="0.2">
      <c r="B16" s="2" t="s">
        <v>116</v>
      </c>
      <c r="C16" s="3" t="s">
        <v>14</v>
      </c>
      <c r="D16" s="4">
        <v>12</v>
      </c>
      <c r="E16" s="5">
        <v>42.857142857142854</v>
      </c>
    </row>
    <row r="17" spans="2:9" x14ac:dyDescent="0.2">
      <c r="B17" s="6" t="s">
        <v>15</v>
      </c>
      <c r="C17" s="7" t="s">
        <v>16</v>
      </c>
      <c r="D17" s="8">
        <v>8</v>
      </c>
      <c r="E17" s="9">
        <v>28.571428571428573</v>
      </c>
    </row>
    <row r="18" spans="2:9" x14ac:dyDescent="0.2">
      <c r="B18" s="6" t="s">
        <v>15</v>
      </c>
      <c r="C18" s="7" t="s">
        <v>17</v>
      </c>
      <c r="D18" s="8">
        <v>3</v>
      </c>
      <c r="E18" s="9">
        <v>10.714285714285714</v>
      </c>
    </row>
    <row r="19" spans="2:9" x14ac:dyDescent="0.2">
      <c r="B19" s="6" t="s">
        <v>15</v>
      </c>
      <c r="C19" s="7" t="s">
        <v>18</v>
      </c>
      <c r="D19" s="8">
        <v>2</v>
      </c>
      <c r="E19" s="9">
        <v>7.1428571428571432</v>
      </c>
    </row>
    <row r="20" spans="2:9" x14ac:dyDescent="0.2">
      <c r="B20" s="6" t="s">
        <v>15</v>
      </c>
      <c r="C20" s="7" t="s">
        <v>19</v>
      </c>
      <c r="D20" s="8">
        <v>1</v>
      </c>
      <c r="E20" s="9">
        <v>3.5714285714285716</v>
      </c>
    </row>
    <row r="21" spans="2:9" ht="17" thickBot="1" x14ac:dyDescent="0.25">
      <c r="B21" s="10" t="s">
        <v>15</v>
      </c>
      <c r="C21" s="11" t="s">
        <v>20</v>
      </c>
      <c r="D21" s="12">
        <v>2</v>
      </c>
      <c r="E21" s="13">
        <v>7.1428571428571432</v>
      </c>
    </row>
    <row r="23" spans="2:9" ht="17" thickBot="1" x14ac:dyDescent="0.25"/>
    <row r="24" spans="2:9" x14ac:dyDescent="0.2">
      <c r="B24" s="14" t="s">
        <v>9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25</v>
      </c>
      <c r="H24" s="1" t="s">
        <v>26</v>
      </c>
      <c r="I24" s="1" t="s">
        <v>27</v>
      </c>
    </row>
    <row r="25" spans="2:9" x14ac:dyDescent="0.2">
      <c r="B25" s="15" t="s">
        <v>114</v>
      </c>
      <c r="C25" s="4">
        <v>28</v>
      </c>
      <c r="D25" s="4">
        <v>0</v>
      </c>
      <c r="E25" s="4">
        <v>28</v>
      </c>
      <c r="F25" s="5">
        <v>0</v>
      </c>
      <c r="G25" s="5">
        <v>1</v>
      </c>
      <c r="H25" s="5">
        <v>0.50000000000000011</v>
      </c>
      <c r="I25" s="5">
        <v>0.50917507721731559</v>
      </c>
    </row>
    <row r="26" spans="2:9" ht="17" thickBot="1" x14ac:dyDescent="0.25">
      <c r="B26" s="16" t="s">
        <v>115</v>
      </c>
      <c r="C26" s="12">
        <v>28</v>
      </c>
      <c r="D26" s="12">
        <v>0</v>
      </c>
      <c r="E26" s="12">
        <v>28</v>
      </c>
      <c r="F26" s="13">
        <v>0</v>
      </c>
      <c r="G26" s="13">
        <v>1</v>
      </c>
      <c r="H26" s="13">
        <v>0.5</v>
      </c>
      <c r="I26" s="13">
        <v>0.50917507721731547</v>
      </c>
    </row>
    <row r="29" spans="2:9" x14ac:dyDescent="0.2">
      <c r="B29" t="s">
        <v>30</v>
      </c>
    </row>
    <row r="30" spans="2:9" ht="17" thickBot="1" x14ac:dyDescent="0.25"/>
    <row r="31" spans="2:9" x14ac:dyDescent="0.2">
      <c r="B31" s="14" t="s">
        <v>31</v>
      </c>
      <c r="C31" s="1" t="s">
        <v>114</v>
      </c>
      <c r="D31" s="1" t="s">
        <v>115</v>
      </c>
    </row>
    <row r="32" spans="2:9" x14ac:dyDescent="0.2">
      <c r="B32" s="15" t="s">
        <v>114</v>
      </c>
      <c r="C32" s="17">
        <v>1</v>
      </c>
      <c r="D32" s="5">
        <v>-0.14285714285714285</v>
      </c>
    </row>
    <row r="33" spans="2:4" ht="17" thickBot="1" x14ac:dyDescent="0.25">
      <c r="B33" s="16" t="s">
        <v>115</v>
      </c>
      <c r="C33" s="13">
        <v>-0.14285714285714285</v>
      </c>
      <c r="D33" s="18">
        <v>1</v>
      </c>
    </row>
    <row r="36" spans="2:4" x14ac:dyDescent="0.2">
      <c r="B36" s="19" t="s">
        <v>120</v>
      </c>
    </row>
    <row r="38" spans="2:4" x14ac:dyDescent="0.2">
      <c r="B38" t="s">
        <v>121</v>
      </c>
    </row>
    <row r="39" spans="2:4" ht="17" thickBot="1" x14ac:dyDescent="0.25"/>
    <row r="40" spans="2:4" x14ac:dyDescent="0.2">
      <c r="B40" s="14" t="s">
        <v>34</v>
      </c>
      <c r="C40" s="1" t="s">
        <v>35</v>
      </c>
      <c r="D40" s="1" t="s">
        <v>36</v>
      </c>
    </row>
    <row r="41" spans="2:4" x14ac:dyDescent="0.2">
      <c r="B41" s="15" t="s">
        <v>21</v>
      </c>
      <c r="C41" s="4">
        <v>28</v>
      </c>
      <c r="D41" s="4">
        <v>28</v>
      </c>
    </row>
    <row r="42" spans="2:4" x14ac:dyDescent="0.2">
      <c r="B42" s="20" t="s">
        <v>37</v>
      </c>
      <c r="C42" s="9">
        <v>28</v>
      </c>
      <c r="D42" s="9">
        <v>28</v>
      </c>
    </row>
    <row r="43" spans="2:4" x14ac:dyDescent="0.2">
      <c r="B43" s="20" t="s">
        <v>38</v>
      </c>
      <c r="C43" s="8">
        <v>23</v>
      </c>
      <c r="D43" s="8">
        <v>21</v>
      </c>
    </row>
    <row r="44" spans="2:4" x14ac:dyDescent="0.2">
      <c r="B44" s="20" t="s">
        <v>39</v>
      </c>
      <c r="C44" s="9">
        <v>81.557777131533811</v>
      </c>
      <c r="D44" s="9">
        <v>74.140843956742756</v>
      </c>
    </row>
    <row r="45" spans="2:4" x14ac:dyDescent="0.2">
      <c r="B45" s="20" t="s">
        <v>40</v>
      </c>
      <c r="C45" s="9">
        <v>0</v>
      </c>
      <c r="D45" s="9">
        <v>9.0940845075133114E-2</v>
      </c>
    </row>
    <row r="46" spans="2:4" x14ac:dyDescent="0.2">
      <c r="B46" s="20" t="s">
        <v>41</v>
      </c>
      <c r="C46" s="9">
        <v>0</v>
      </c>
      <c r="D46" s="9">
        <v>0.23271001375958167</v>
      </c>
    </row>
    <row r="47" spans="2:4" x14ac:dyDescent="0.2">
      <c r="B47" s="20" t="s">
        <v>42</v>
      </c>
      <c r="C47" s="9">
        <v>0</v>
      </c>
      <c r="D47" s="9">
        <v>0.24607811368357702</v>
      </c>
    </row>
    <row r="48" spans="2:4" x14ac:dyDescent="0.2">
      <c r="B48" s="20" t="s">
        <v>43</v>
      </c>
      <c r="C48" s="9">
        <v>91.557777131533811</v>
      </c>
      <c r="D48" s="9">
        <v>88.140843956742756</v>
      </c>
    </row>
    <row r="49" spans="2:5" x14ac:dyDescent="0.2">
      <c r="B49" s="20" t="s">
        <v>44</v>
      </c>
      <c r="C49" s="9">
        <v>98.218799682409838</v>
      </c>
      <c r="D49" s="9">
        <v>97.466275527969188</v>
      </c>
    </row>
    <row r="50" spans="2:5" ht="17" thickBot="1" x14ac:dyDescent="0.25">
      <c r="B50" s="16" t="s">
        <v>45</v>
      </c>
      <c r="C50" s="12">
        <v>0</v>
      </c>
      <c r="D50" s="12">
        <v>6</v>
      </c>
    </row>
    <row r="53" spans="2:5" x14ac:dyDescent="0.2">
      <c r="B53" t="s">
        <v>122</v>
      </c>
    </row>
    <row r="54" spans="2:5" ht="17" thickBot="1" x14ac:dyDescent="0.25"/>
    <row r="55" spans="2:5" x14ac:dyDescent="0.2">
      <c r="B55" s="14" t="s">
        <v>34</v>
      </c>
      <c r="C55" s="1" t="s">
        <v>38</v>
      </c>
      <c r="D55" s="1" t="s">
        <v>47</v>
      </c>
      <c r="E55" s="1" t="s">
        <v>48</v>
      </c>
    </row>
    <row r="56" spans="2:5" x14ac:dyDescent="0.2">
      <c r="B56" s="15" t="s">
        <v>39</v>
      </c>
      <c r="C56" s="4">
        <v>2</v>
      </c>
      <c r="D56" s="5">
        <v>7.4169331747910547</v>
      </c>
      <c r="E56" s="5">
        <v>2.4515086206742476E-2</v>
      </c>
    </row>
    <row r="57" spans="2:5" x14ac:dyDescent="0.2">
      <c r="B57" s="20" t="s">
        <v>49</v>
      </c>
      <c r="C57" s="8">
        <v>2</v>
      </c>
      <c r="D57" s="9">
        <v>7.1550627545445931</v>
      </c>
      <c r="E57" s="9">
        <v>2.7944597846068397E-2</v>
      </c>
    </row>
    <row r="58" spans="2:5" ht="17" thickBot="1" x14ac:dyDescent="0.25">
      <c r="B58" s="16" t="s">
        <v>50</v>
      </c>
      <c r="C58" s="12">
        <v>2</v>
      </c>
      <c r="D58" s="13">
        <v>6.4895311080809934</v>
      </c>
      <c r="E58" s="13">
        <v>3.8977701450781943E-2</v>
      </c>
    </row>
    <row r="61" spans="2:5" x14ac:dyDescent="0.2">
      <c r="B61" t="s">
        <v>123</v>
      </c>
    </row>
    <row r="62" spans="2:5" ht="17" thickBot="1" x14ac:dyDescent="0.25"/>
    <row r="63" spans="2:5" x14ac:dyDescent="0.2">
      <c r="B63" s="14" t="s">
        <v>52</v>
      </c>
      <c r="C63" s="1" t="s">
        <v>38</v>
      </c>
      <c r="D63" s="1" t="s">
        <v>53</v>
      </c>
      <c r="E63" s="1" t="s">
        <v>54</v>
      </c>
    </row>
    <row r="64" spans="2:5" x14ac:dyDescent="0.2">
      <c r="B64" s="15" t="s">
        <v>114</v>
      </c>
      <c r="C64" s="4">
        <v>1</v>
      </c>
      <c r="D64" s="5">
        <v>0.80792034555064307</v>
      </c>
      <c r="E64" s="5">
        <v>0.36873581632358821</v>
      </c>
    </row>
    <row r="65" spans="2:8" ht="17" thickBot="1" x14ac:dyDescent="0.25">
      <c r="B65" s="16" t="s">
        <v>115</v>
      </c>
      <c r="C65" s="12">
        <v>1</v>
      </c>
      <c r="D65" s="13">
        <v>5.1773822359007173</v>
      </c>
      <c r="E65" s="13">
        <v>2.2882774105545067E-2</v>
      </c>
    </row>
    <row r="68" spans="2:8" x14ac:dyDescent="0.2">
      <c r="B68" t="s">
        <v>124</v>
      </c>
    </row>
    <row r="69" spans="2:8" ht="17" thickBot="1" x14ac:dyDescent="0.25"/>
    <row r="70" spans="2:8" x14ac:dyDescent="0.2">
      <c r="B70" s="14" t="s">
        <v>52</v>
      </c>
      <c r="C70" s="1" t="s">
        <v>56</v>
      </c>
      <c r="D70" s="1" t="s">
        <v>57</v>
      </c>
      <c r="E70" s="1" t="s">
        <v>58</v>
      </c>
      <c r="F70" s="1" t="s">
        <v>48</v>
      </c>
      <c r="G70" s="1" t="s">
        <v>59</v>
      </c>
      <c r="H70" s="1" t="s">
        <v>60</v>
      </c>
    </row>
    <row r="71" spans="2:8" x14ac:dyDescent="0.2">
      <c r="B71" s="15" t="s">
        <v>61</v>
      </c>
      <c r="C71" s="5">
        <v>0.34695979900024165</v>
      </c>
      <c r="D71" s="5">
        <v>0.73070904119563762</v>
      </c>
      <c r="E71" s="5">
        <v>0.22545992236860243</v>
      </c>
      <c r="F71" s="5">
        <v>0.63491085528655677</v>
      </c>
      <c r="G71" s="5">
        <v>-1.0852036049210025</v>
      </c>
      <c r="H71" s="5">
        <v>1.7791232029214856</v>
      </c>
    </row>
    <row r="72" spans="2:8" x14ac:dyDescent="0.2">
      <c r="B72" s="20" t="s">
        <v>62</v>
      </c>
      <c r="C72" s="9">
        <v>1.8367712158105034</v>
      </c>
      <c r="D72" s="9">
        <v>0.80192770194366958</v>
      </c>
      <c r="E72" s="9">
        <v>5.2461378440769222</v>
      </c>
      <c r="F72" s="9">
        <v>2.1995539179825663E-2</v>
      </c>
      <c r="G72" s="9">
        <v>0.26502180179594026</v>
      </c>
      <c r="H72" s="9">
        <v>3.4085206298250665</v>
      </c>
    </row>
    <row r="73" spans="2:8" x14ac:dyDescent="0.2">
      <c r="B73" s="20" t="s">
        <v>63</v>
      </c>
      <c r="C73" s="9">
        <v>2.5055202895789721</v>
      </c>
      <c r="D73" s="9">
        <v>0.85136376930546287</v>
      </c>
      <c r="E73" s="9">
        <v>8.6609497572871224</v>
      </c>
      <c r="F73" s="9">
        <v>3.2510180253212395E-3</v>
      </c>
      <c r="G73" s="9">
        <v>0.83687796399799819</v>
      </c>
      <c r="H73" s="9">
        <v>4.174162615159946</v>
      </c>
    </row>
    <row r="74" spans="2:8" x14ac:dyDescent="0.2">
      <c r="B74" s="20" t="s">
        <v>64</v>
      </c>
      <c r="C74" s="9">
        <v>3.1372451034069493</v>
      </c>
      <c r="D74" s="9">
        <v>0.93767954674653886</v>
      </c>
      <c r="E74" s="9">
        <v>11.194069893894893</v>
      </c>
      <c r="F74" s="9">
        <v>8.2059159921354929E-4</v>
      </c>
      <c r="G74" s="9">
        <v>1.2994269627438915</v>
      </c>
      <c r="H74" s="9">
        <v>4.9750632440700073</v>
      </c>
    </row>
    <row r="75" spans="2:8" x14ac:dyDescent="0.2">
      <c r="B75" s="20" t="s">
        <v>65</v>
      </c>
      <c r="C75" s="9">
        <v>3.57675170435376</v>
      </c>
      <c r="D75" s="9">
        <v>1.02681957611398</v>
      </c>
      <c r="E75" s="9">
        <v>12.133589722726741</v>
      </c>
      <c r="F75" s="9">
        <v>4.9521703622268376E-4</v>
      </c>
      <c r="G75" s="9">
        <v>1.5642223165496749</v>
      </c>
      <c r="H75" s="9">
        <v>5.5892810921578455</v>
      </c>
    </row>
    <row r="76" spans="2:8" x14ac:dyDescent="0.2">
      <c r="B76" s="20" t="s">
        <v>114</v>
      </c>
      <c r="C76" s="9">
        <v>0.67601222367952873</v>
      </c>
      <c r="D76" s="9">
        <v>0.75209080051439614</v>
      </c>
      <c r="E76" s="9">
        <v>0.80792034555064296</v>
      </c>
      <c r="F76" s="9">
        <v>0.36873581632358821</v>
      </c>
      <c r="G76" s="9">
        <v>-0.79805865843258572</v>
      </c>
      <c r="H76" s="9">
        <v>2.1500831057916434</v>
      </c>
    </row>
    <row r="77" spans="2:8" ht="17" thickBot="1" x14ac:dyDescent="0.25">
      <c r="B77" s="16" t="s">
        <v>115</v>
      </c>
      <c r="C77" s="13">
        <v>-1.8172423264690933</v>
      </c>
      <c r="D77" s="13">
        <v>0.79865226751361829</v>
      </c>
      <c r="E77" s="13">
        <v>5.1773822359007173</v>
      </c>
      <c r="F77" s="13">
        <v>2.2882774105545067E-2</v>
      </c>
      <c r="G77" s="13">
        <v>-3.3825720069670338</v>
      </c>
      <c r="H77" s="13">
        <v>-0.25191264597115315</v>
      </c>
    </row>
    <row r="80" spans="2:8" x14ac:dyDescent="0.2">
      <c r="B80" t="s">
        <v>129</v>
      </c>
    </row>
    <row r="81" spans="2:11" ht="17" thickBot="1" x14ac:dyDescent="0.25"/>
    <row r="82" spans="2:11" x14ac:dyDescent="0.2">
      <c r="B82" s="14" t="s">
        <v>52</v>
      </c>
      <c r="C82" s="1" t="s">
        <v>56</v>
      </c>
      <c r="D82" s="1" t="s">
        <v>57</v>
      </c>
      <c r="E82" s="1" t="s">
        <v>58</v>
      </c>
      <c r="F82" s="1" t="s">
        <v>48</v>
      </c>
      <c r="G82" s="1" t="s">
        <v>59</v>
      </c>
      <c r="H82" s="1" t="s">
        <v>60</v>
      </c>
    </row>
    <row r="83" spans="2:11" x14ac:dyDescent="0.2">
      <c r="B83" s="15" t="s">
        <v>114</v>
      </c>
      <c r="C83" s="5">
        <v>0.18635253628643217</v>
      </c>
      <c r="D83" s="5">
        <v>0.20732469515224686</v>
      </c>
      <c r="E83" s="5">
        <v>0.80792034555064318</v>
      </c>
      <c r="F83" s="5">
        <v>0.36873581632358821</v>
      </c>
      <c r="G83" s="5">
        <v>-0.21999639931771753</v>
      </c>
      <c r="H83" s="5">
        <v>0.59270147189058187</v>
      </c>
    </row>
    <row r="84" spans="2:11" ht="17" thickBot="1" x14ac:dyDescent="0.25">
      <c r="B84" s="16" t="s">
        <v>115</v>
      </c>
      <c r="C84" s="13">
        <v>-0.50094910228296674</v>
      </c>
      <c r="D84" s="13">
        <v>0.22016003623719649</v>
      </c>
      <c r="E84" s="13">
        <v>5.1773822359007173</v>
      </c>
      <c r="F84" s="13">
        <v>2.2882774105545067E-2</v>
      </c>
      <c r="G84" s="13">
        <v>-0.93245484414290503</v>
      </c>
      <c r="H84" s="13">
        <v>-6.9443360423028511E-2</v>
      </c>
    </row>
    <row r="87" spans="2:11" x14ac:dyDescent="0.2">
      <c r="B87" t="s">
        <v>130</v>
      </c>
    </row>
    <row r="88" spans="2:11" ht="17" thickBot="1" x14ac:dyDescent="0.25"/>
    <row r="89" spans="2:11" x14ac:dyDescent="0.2">
      <c r="B89" s="14" t="s">
        <v>68</v>
      </c>
      <c r="C89" s="1" t="s">
        <v>69</v>
      </c>
      <c r="D89" s="1" t="s">
        <v>116</v>
      </c>
      <c r="E89" s="1" t="s">
        <v>131</v>
      </c>
      <c r="F89" s="1" t="s">
        <v>71</v>
      </c>
      <c r="G89" s="1" t="s">
        <v>72</v>
      </c>
      <c r="H89" s="1" t="s">
        <v>73</v>
      </c>
      <c r="I89" s="1" t="s">
        <v>74</v>
      </c>
      <c r="J89" s="1" t="s">
        <v>75</v>
      </c>
      <c r="K89" s="1" t="s">
        <v>132</v>
      </c>
    </row>
    <row r="90" spans="2:11" x14ac:dyDescent="0.2">
      <c r="B90" s="15" t="s">
        <v>76</v>
      </c>
      <c r="C90" s="15">
        <v>1</v>
      </c>
      <c r="D90" s="15">
        <v>0</v>
      </c>
      <c r="E90" s="15">
        <v>0</v>
      </c>
      <c r="F90" s="5">
        <v>0.7355511090317427</v>
      </c>
      <c r="G90" s="5">
        <v>0.18948203268876274</v>
      </c>
      <c r="H90" s="5">
        <v>3.5100226154275327E-2</v>
      </c>
      <c r="I90" s="5">
        <v>1.8267309598045567E-2</v>
      </c>
      <c r="J90" s="5">
        <v>7.5739682435361777E-3</v>
      </c>
      <c r="K90" s="5">
        <v>1.4025354283637492E-2</v>
      </c>
    </row>
    <row r="91" spans="2:11" x14ac:dyDescent="0.2">
      <c r="B91" s="20" t="s">
        <v>77</v>
      </c>
      <c r="C91" s="20">
        <v>1</v>
      </c>
      <c r="D91" s="20">
        <v>0</v>
      </c>
      <c r="E91" s="20">
        <v>0</v>
      </c>
      <c r="F91" s="9">
        <v>0.7355511090317427</v>
      </c>
      <c r="G91" s="9">
        <v>0.18948203268876274</v>
      </c>
      <c r="H91" s="9">
        <v>3.5100226154275327E-2</v>
      </c>
      <c r="I91" s="9">
        <v>1.8267309598045567E-2</v>
      </c>
      <c r="J91" s="9">
        <v>7.5739682435361777E-3</v>
      </c>
      <c r="K91" s="9">
        <v>1.4025354283637492E-2</v>
      </c>
    </row>
    <row r="92" spans="2:11" x14ac:dyDescent="0.2">
      <c r="B92" s="20" t="s">
        <v>78</v>
      </c>
      <c r="C92" s="20">
        <v>1</v>
      </c>
      <c r="D92" s="20">
        <v>1</v>
      </c>
      <c r="E92" s="20">
        <v>1</v>
      </c>
      <c r="F92" s="9">
        <v>0.18689967498290275</v>
      </c>
      <c r="G92" s="9">
        <v>0.31798239219421376</v>
      </c>
      <c r="H92" s="9">
        <v>0.16070167447402939</v>
      </c>
      <c r="I92" s="9">
        <v>0.12359842688083</v>
      </c>
      <c r="J92" s="9">
        <v>6.3966034063572152E-2</v>
      </c>
      <c r="K92" s="9">
        <v>0.14685179740445198</v>
      </c>
    </row>
    <row r="93" spans="2:11" x14ac:dyDescent="0.2">
      <c r="B93" s="20" t="s">
        <v>79</v>
      </c>
      <c r="C93" s="20">
        <v>1</v>
      </c>
      <c r="D93" s="20">
        <v>0</v>
      </c>
      <c r="E93" s="20">
        <v>0</v>
      </c>
      <c r="F93" s="9">
        <v>0.7355511090317427</v>
      </c>
      <c r="G93" s="9">
        <v>0.18948203268876274</v>
      </c>
      <c r="H93" s="9">
        <v>3.5100226154275327E-2</v>
      </c>
      <c r="I93" s="9">
        <v>1.8267309598045567E-2</v>
      </c>
      <c r="J93" s="9">
        <v>7.5739682435361777E-3</v>
      </c>
      <c r="K93" s="9">
        <v>1.4025354283637492E-2</v>
      </c>
    </row>
    <row r="94" spans="2:11" x14ac:dyDescent="0.2">
      <c r="B94" s="20" t="s">
        <v>80</v>
      </c>
      <c r="C94" s="20">
        <v>1</v>
      </c>
      <c r="D94" s="20">
        <v>0</v>
      </c>
      <c r="E94" s="20">
        <v>0</v>
      </c>
      <c r="F94" s="9">
        <v>0.58588014447035219</v>
      </c>
      <c r="G94" s="9">
        <v>0.27668625265355884</v>
      </c>
      <c r="H94" s="9">
        <v>6.1961510709709788E-2</v>
      </c>
      <c r="I94" s="9">
        <v>3.3875283331352035E-2</v>
      </c>
      <c r="J94" s="9">
        <v>1.4391256054689827E-2</v>
      </c>
      <c r="K94" s="9">
        <v>2.7205552780337316E-2</v>
      </c>
    </row>
    <row r="95" spans="2:11" x14ac:dyDescent="0.2">
      <c r="B95" s="20" t="s">
        <v>81</v>
      </c>
      <c r="C95" s="20">
        <v>1</v>
      </c>
      <c r="D95" s="20">
        <v>1</v>
      </c>
      <c r="E95" s="20">
        <v>1</v>
      </c>
      <c r="F95" s="9">
        <v>0.31125248864501237</v>
      </c>
      <c r="G95" s="9">
        <v>0.35594595058775641</v>
      </c>
      <c r="H95" s="9">
        <v>0.12925764156071251</v>
      </c>
      <c r="I95" s="9">
        <v>8.3921962490778323E-2</v>
      </c>
      <c r="J95" s="9">
        <v>3.9118162525690114E-2</v>
      </c>
      <c r="K95" s="9">
        <v>8.0503794190050271E-2</v>
      </c>
    </row>
    <row r="96" spans="2:11" x14ac:dyDescent="0.2">
      <c r="B96" s="20" t="s">
        <v>82</v>
      </c>
      <c r="C96" s="20">
        <v>1</v>
      </c>
      <c r="D96" s="20">
        <v>0</v>
      </c>
      <c r="E96" s="20">
        <v>1</v>
      </c>
      <c r="F96" s="9">
        <v>0.18689967498290275</v>
      </c>
      <c r="G96" s="9">
        <v>0.31798239219421376</v>
      </c>
      <c r="H96" s="9">
        <v>0.16070167447402939</v>
      </c>
      <c r="I96" s="9">
        <v>0.12359842688083</v>
      </c>
      <c r="J96" s="9">
        <v>6.3966034063572152E-2</v>
      </c>
      <c r="K96" s="9">
        <v>0.14685179740445198</v>
      </c>
    </row>
    <row r="97" spans="2:11" x14ac:dyDescent="0.2">
      <c r="B97" s="20" t="s">
        <v>83</v>
      </c>
      <c r="C97" s="20">
        <v>1</v>
      </c>
      <c r="D97" s="20">
        <v>5</v>
      </c>
      <c r="E97" s="20">
        <v>1</v>
      </c>
      <c r="F97" s="9">
        <v>0.31125248864501237</v>
      </c>
      <c r="G97" s="9">
        <v>0.35594595058775641</v>
      </c>
      <c r="H97" s="9">
        <v>0.12925764156071251</v>
      </c>
      <c r="I97" s="9">
        <v>8.3921962490778323E-2</v>
      </c>
      <c r="J97" s="9">
        <v>3.9118162525690114E-2</v>
      </c>
      <c r="K97" s="9">
        <v>8.0503794190050271E-2</v>
      </c>
    </row>
    <row r="98" spans="2:11" x14ac:dyDescent="0.2">
      <c r="B98" s="20" t="s">
        <v>84</v>
      </c>
      <c r="C98" s="20">
        <v>1</v>
      </c>
      <c r="D98" s="20">
        <v>0</v>
      </c>
      <c r="E98" s="20">
        <v>1</v>
      </c>
      <c r="F98" s="9">
        <v>0.31125248864501237</v>
      </c>
      <c r="G98" s="9">
        <v>0.35594595058775641</v>
      </c>
      <c r="H98" s="9">
        <v>0.12925764156071251</v>
      </c>
      <c r="I98" s="9">
        <v>8.3921962490778323E-2</v>
      </c>
      <c r="J98" s="9">
        <v>3.9118162525690114E-2</v>
      </c>
      <c r="K98" s="9">
        <v>8.0503794190050271E-2</v>
      </c>
    </row>
    <row r="99" spans="2:11" x14ac:dyDescent="0.2">
      <c r="B99" s="20" t="s">
        <v>85</v>
      </c>
      <c r="C99" s="20">
        <v>1</v>
      </c>
      <c r="D99" s="20">
        <v>0</v>
      </c>
      <c r="E99" s="20">
        <v>0</v>
      </c>
      <c r="F99" s="9">
        <v>0.7355511090317427</v>
      </c>
      <c r="G99" s="9">
        <v>0.18948203268876274</v>
      </c>
      <c r="H99" s="9">
        <v>3.5100226154275327E-2</v>
      </c>
      <c r="I99" s="9">
        <v>1.8267309598045567E-2</v>
      </c>
      <c r="J99" s="9">
        <v>7.5739682435361777E-3</v>
      </c>
      <c r="K99" s="9">
        <v>1.4025354283637492E-2</v>
      </c>
    </row>
    <row r="100" spans="2:11" x14ac:dyDescent="0.2">
      <c r="B100" s="20" t="s">
        <v>86</v>
      </c>
      <c r="C100" s="20">
        <v>1</v>
      </c>
      <c r="D100" s="20">
        <v>0</v>
      </c>
      <c r="E100" s="20">
        <v>0</v>
      </c>
      <c r="F100" s="9">
        <v>0.7355511090317427</v>
      </c>
      <c r="G100" s="9">
        <v>0.18948203268876274</v>
      </c>
      <c r="H100" s="9">
        <v>3.5100226154275327E-2</v>
      </c>
      <c r="I100" s="9">
        <v>1.8267309598045567E-2</v>
      </c>
      <c r="J100" s="9">
        <v>7.5739682435361777E-3</v>
      </c>
      <c r="K100" s="9">
        <v>1.4025354283637492E-2</v>
      </c>
    </row>
    <row r="101" spans="2:11" x14ac:dyDescent="0.2">
      <c r="B101" s="20" t="s">
        <v>87</v>
      </c>
      <c r="C101" s="20">
        <v>1</v>
      </c>
      <c r="D101" s="20">
        <v>1</v>
      </c>
      <c r="E101" s="20">
        <v>1</v>
      </c>
      <c r="F101" s="9">
        <v>0.31125248864501237</v>
      </c>
      <c r="G101" s="9">
        <v>0.35594595058775641</v>
      </c>
      <c r="H101" s="9">
        <v>0.12925764156071251</v>
      </c>
      <c r="I101" s="9">
        <v>8.3921962490778323E-2</v>
      </c>
      <c r="J101" s="9">
        <v>3.9118162525690114E-2</v>
      </c>
      <c r="K101" s="9">
        <v>8.0503794190050271E-2</v>
      </c>
    </row>
    <row r="102" spans="2:11" x14ac:dyDescent="0.2">
      <c r="B102" s="20" t="s">
        <v>88</v>
      </c>
      <c r="C102" s="20">
        <v>1</v>
      </c>
      <c r="D102" s="20">
        <v>4</v>
      </c>
      <c r="E102" s="20">
        <v>1</v>
      </c>
      <c r="F102" s="9">
        <v>0.31125248864501237</v>
      </c>
      <c r="G102" s="9">
        <v>0.35594595058775641</v>
      </c>
      <c r="H102" s="9">
        <v>0.12925764156071251</v>
      </c>
      <c r="I102" s="9">
        <v>8.3921962490778323E-2</v>
      </c>
      <c r="J102" s="9">
        <v>3.9118162525690114E-2</v>
      </c>
      <c r="K102" s="9">
        <v>8.0503794190050271E-2</v>
      </c>
    </row>
    <row r="103" spans="2:11" x14ac:dyDescent="0.2">
      <c r="B103" s="20" t="s">
        <v>89</v>
      </c>
      <c r="C103" s="20">
        <v>1</v>
      </c>
      <c r="D103" s="20">
        <v>1</v>
      </c>
      <c r="E103" s="20">
        <v>1</v>
      </c>
      <c r="F103" s="9">
        <v>0.18689967498290275</v>
      </c>
      <c r="G103" s="9">
        <v>0.31798239219421376</v>
      </c>
      <c r="H103" s="9">
        <v>0.16070167447402939</v>
      </c>
      <c r="I103" s="9">
        <v>0.12359842688083</v>
      </c>
      <c r="J103" s="9">
        <v>6.3966034063572152E-2</v>
      </c>
      <c r="K103" s="9">
        <v>0.14685179740445198</v>
      </c>
    </row>
    <row r="104" spans="2:11" x14ac:dyDescent="0.2">
      <c r="B104" s="20" t="s">
        <v>90</v>
      </c>
      <c r="C104" s="20">
        <v>1</v>
      </c>
      <c r="D104" s="20">
        <v>2</v>
      </c>
      <c r="E104" s="20">
        <v>0</v>
      </c>
      <c r="F104" s="9">
        <v>0.58588014447035219</v>
      </c>
      <c r="G104" s="9">
        <v>0.27668625265355884</v>
      </c>
      <c r="H104" s="9">
        <v>6.1961510709709788E-2</v>
      </c>
      <c r="I104" s="9">
        <v>3.3875283331352035E-2</v>
      </c>
      <c r="J104" s="9">
        <v>1.4391256054689827E-2</v>
      </c>
      <c r="K104" s="9">
        <v>2.7205552780337316E-2</v>
      </c>
    </row>
    <row r="105" spans="2:11" x14ac:dyDescent="0.2">
      <c r="B105" s="20" t="s">
        <v>91</v>
      </c>
      <c r="C105" s="20">
        <v>1</v>
      </c>
      <c r="D105" s="20">
        <v>0</v>
      </c>
      <c r="E105" s="20">
        <v>0</v>
      </c>
      <c r="F105" s="9">
        <v>0.58588014447035219</v>
      </c>
      <c r="G105" s="9">
        <v>0.27668625265355884</v>
      </c>
      <c r="H105" s="9">
        <v>6.1961510709709788E-2</v>
      </c>
      <c r="I105" s="9">
        <v>3.3875283331352035E-2</v>
      </c>
      <c r="J105" s="9">
        <v>1.4391256054689827E-2</v>
      </c>
      <c r="K105" s="9">
        <v>2.7205552780337316E-2</v>
      </c>
    </row>
    <row r="106" spans="2:11" x14ac:dyDescent="0.2">
      <c r="B106" s="20" t="s">
        <v>92</v>
      </c>
      <c r="C106" s="20">
        <v>1</v>
      </c>
      <c r="D106" s="20">
        <v>2</v>
      </c>
      <c r="E106" s="20">
        <v>1</v>
      </c>
      <c r="F106" s="9">
        <v>0.18689967498290275</v>
      </c>
      <c r="G106" s="9">
        <v>0.31798239219421376</v>
      </c>
      <c r="H106" s="9">
        <v>0.16070167447402939</v>
      </c>
      <c r="I106" s="9">
        <v>0.12359842688083</v>
      </c>
      <c r="J106" s="9">
        <v>6.3966034063572152E-2</v>
      </c>
      <c r="K106" s="9">
        <v>0.14685179740445198</v>
      </c>
    </row>
    <row r="107" spans="2:11" x14ac:dyDescent="0.2">
      <c r="B107" s="20" t="s">
        <v>93</v>
      </c>
      <c r="C107" s="20">
        <v>1</v>
      </c>
      <c r="D107" s="20">
        <v>0</v>
      </c>
      <c r="E107" s="20">
        <v>0</v>
      </c>
      <c r="F107" s="9">
        <v>0.7355511090317427</v>
      </c>
      <c r="G107" s="9">
        <v>0.18948203268876274</v>
      </c>
      <c r="H107" s="9">
        <v>3.5100226154275327E-2</v>
      </c>
      <c r="I107" s="9">
        <v>1.8267309598045567E-2</v>
      </c>
      <c r="J107" s="9">
        <v>7.5739682435361777E-3</v>
      </c>
      <c r="K107" s="9">
        <v>1.4025354283637492E-2</v>
      </c>
    </row>
    <row r="108" spans="2:11" x14ac:dyDescent="0.2">
      <c r="B108" s="20" t="s">
        <v>94</v>
      </c>
      <c r="C108" s="20">
        <v>1</v>
      </c>
      <c r="D108" s="20">
        <v>1</v>
      </c>
      <c r="E108" s="20">
        <v>1</v>
      </c>
      <c r="F108" s="9">
        <v>0.18689967498290275</v>
      </c>
      <c r="G108" s="9">
        <v>0.31798239219421376</v>
      </c>
      <c r="H108" s="9">
        <v>0.16070167447402939</v>
      </c>
      <c r="I108" s="9">
        <v>0.12359842688083</v>
      </c>
      <c r="J108" s="9">
        <v>6.3966034063572152E-2</v>
      </c>
      <c r="K108" s="9">
        <v>0.14685179740445198</v>
      </c>
    </row>
    <row r="109" spans="2:11" x14ac:dyDescent="0.2">
      <c r="B109" s="20" t="s">
        <v>95</v>
      </c>
      <c r="C109" s="20">
        <v>1</v>
      </c>
      <c r="D109" s="20">
        <v>5</v>
      </c>
      <c r="E109" s="20">
        <v>0</v>
      </c>
      <c r="F109" s="9">
        <v>0.58588014447035219</v>
      </c>
      <c r="G109" s="9">
        <v>0.27668625265355884</v>
      </c>
      <c r="H109" s="9">
        <v>6.1961510709709788E-2</v>
      </c>
      <c r="I109" s="9">
        <v>3.3875283331352035E-2</v>
      </c>
      <c r="J109" s="9">
        <v>1.4391256054689827E-2</v>
      </c>
      <c r="K109" s="9">
        <v>2.7205552780337316E-2</v>
      </c>
    </row>
    <row r="110" spans="2:11" x14ac:dyDescent="0.2">
      <c r="B110" s="20" t="s">
        <v>96</v>
      </c>
      <c r="C110" s="20">
        <v>1</v>
      </c>
      <c r="D110" s="20">
        <v>3</v>
      </c>
      <c r="E110" s="20">
        <v>1</v>
      </c>
      <c r="F110" s="9">
        <v>0.18689967498290275</v>
      </c>
      <c r="G110" s="9">
        <v>0.31798239219421376</v>
      </c>
      <c r="H110" s="9">
        <v>0.16070167447402939</v>
      </c>
      <c r="I110" s="9">
        <v>0.12359842688083</v>
      </c>
      <c r="J110" s="9">
        <v>6.3966034063572152E-2</v>
      </c>
      <c r="K110" s="9">
        <v>0.14685179740445198</v>
      </c>
    </row>
    <row r="111" spans="2:11" x14ac:dyDescent="0.2">
      <c r="B111" s="20" t="s">
        <v>97</v>
      </c>
      <c r="C111" s="20">
        <v>1</v>
      </c>
      <c r="D111" s="20">
        <v>2</v>
      </c>
      <c r="E111" s="20">
        <v>0</v>
      </c>
      <c r="F111" s="9">
        <v>0.7355511090317427</v>
      </c>
      <c r="G111" s="9">
        <v>0.18948203268876274</v>
      </c>
      <c r="H111" s="9">
        <v>3.5100226154275327E-2</v>
      </c>
      <c r="I111" s="9">
        <v>1.8267309598045567E-2</v>
      </c>
      <c r="J111" s="9">
        <v>7.5739682435361777E-3</v>
      </c>
      <c r="K111" s="9">
        <v>1.4025354283637492E-2</v>
      </c>
    </row>
    <row r="112" spans="2:11" x14ac:dyDescent="0.2">
      <c r="B112" s="20" t="s">
        <v>98</v>
      </c>
      <c r="C112" s="20">
        <v>1</v>
      </c>
      <c r="D112" s="20">
        <v>1</v>
      </c>
      <c r="E112" s="20">
        <v>0</v>
      </c>
      <c r="F112" s="9">
        <v>0.58588014447035219</v>
      </c>
      <c r="G112" s="9">
        <v>0.27668625265355884</v>
      </c>
      <c r="H112" s="9">
        <v>6.1961510709709788E-2</v>
      </c>
      <c r="I112" s="9">
        <v>3.3875283331352035E-2</v>
      </c>
      <c r="J112" s="9">
        <v>1.4391256054689827E-2</v>
      </c>
      <c r="K112" s="9">
        <v>2.7205552780337316E-2</v>
      </c>
    </row>
    <row r="113" spans="2:11" x14ac:dyDescent="0.2">
      <c r="B113" s="20" t="s">
        <v>99</v>
      </c>
      <c r="C113" s="20">
        <v>1</v>
      </c>
      <c r="D113" s="20">
        <v>1</v>
      </c>
      <c r="E113" s="20">
        <v>1</v>
      </c>
      <c r="F113" s="9">
        <v>0.31125248864501237</v>
      </c>
      <c r="G113" s="9">
        <v>0.35594595058775641</v>
      </c>
      <c r="H113" s="9">
        <v>0.12925764156071251</v>
      </c>
      <c r="I113" s="9">
        <v>8.3921962490778323E-2</v>
      </c>
      <c r="J113" s="9">
        <v>3.9118162525690114E-2</v>
      </c>
      <c r="K113" s="9">
        <v>8.0503794190050271E-2</v>
      </c>
    </row>
    <row r="114" spans="2:11" x14ac:dyDescent="0.2">
      <c r="B114" s="20" t="s">
        <v>100</v>
      </c>
      <c r="C114" s="20">
        <v>1</v>
      </c>
      <c r="D114" s="20">
        <v>0</v>
      </c>
      <c r="E114" s="20">
        <v>0</v>
      </c>
      <c r="F114" s="9">
        <v>0.7355511090317427</v>
      </c>
      <c r="G114" s="9">
        <v>0.18948203268876274</v>
      </c>
      <c r="H114" s="9">
        <v>3.5100226154275327E-2</v>
      </c>
      <c r="I114" s="9">
        <v>1.8267309598045567E-2</v>
      </c>
      <c r="J114" s="9">
        <v>7.5739682435361777E-3</v>
      </c>
      <c r="K114" s="9">
        <v>1.4025354283637492E-2</v>
      </c>
    </row>
    <row r="115" spans="2:11" x14ac:dyDescent="0.2">
      <c r="B115" s="20" t="s">
        <v>101</v>
      </c>
      <c r="C115" s="20">
        <v>1</v>
      </c>
      <c r="D115" s="20">
        <v>3</v>
      </c>
      <c r="E115" s="20">
        <v>1</v>
      </c>
      <c r="F115" s="9">
        <v>0.18689967498290275</v>
      </c>
      <c r="G115" s="9">
        <v>0.31798239219421376</v>
      </c>
      <c r="H115" s="9">
        <v>0.16070167447402939</v>
      </c>
      <c r="I115" s="9">
        <v>0.12359842688083</v>
      </c>
      <c r="J115" s="9">
        <v>6.3966034063572152E-2</v>
      </c>
      <c r="K115" s="9">
        <v>0.14685179740445198</v>
      </c>
    </row>
    <row r="116" spans="2:11" x14ac:dyDescent="0.2">
      <c r="B116" s="20" t="s">
        <v>102</v>
      </c>
      <c r="C116" s="20">
        <v>1</v>
      </c>
      <c r="D116" s="20">
        <v>0</v>
      </c>
      <c r="E116" s="20">
        <v>0</v>
      </c>
      <c r="F116" s="9">
        <v>0.58588014447035219</v>
      </c>
      <c r="G116" s="9">
        <v>0.27668625265355884</v>
      </c>
      <c r="H116" s="9">
        <v>6.1961510709709788E-2</v>
      </c>
      <c r="I116" s="9">
        <v>3.3875283331352035E-2</v>
      </c>
      <c r="J116" s="9">
        <v>1.4391256054689827E-2</v>
      </c>
      <c r="K116" s="9">
        <v>2.7205552780337316E-2</v>
      </c>
    </row>
    <row r="117" spans="2:11" ht="17" thickBot="1" x14ac:dyDescent="0.25">
      <c r="B117" s="16" t="s">
        <v>103</v>
      </c>
      <c r="C117" s="16">
        <v>1</v>
      </c>
      <c r="D117" s="16">
        <v>1</v>
      </c>
      <c r="E117" s="16">
        <v>1</v>
      </c>
      <c r="F117" s="13">
        <v>0.18689967498290275</v>
      </c>
      <c r="G117" s="13">
        <v>0.31798239219421376</v>
      </c>
      <c r="H117" s="13">
        <v>0.16070167447402939</v>
      </c>
      <c r="I117" s="13">
        <v>0.12359842688083</v>
      </c>
      <c r="J117" s="13">
        <v>6.3966034063572152E-2</v>
      </c>
      <c r="K117" s="13">
        <v>0.14685179740445198</v>
      </c>
    </row>
    <row r="120" spans="2:11" x14ac:dyDescent="0.2">
      <c r="B120" t="s">
        <v>133</v>
      </c>
    </row>
    <row r="121" spans="2:11" ht="17" thickBot="1" x14ac:dyDescent="0.25"/>
    <row r="122" spans="2:11" x14ac:dyDescent="0.2">
      <c r="B122" s="14" t="s">
        <v>105</v>
      </c>
      <c r="C122" s="21" t="s">
        <v>14</v>
      </c>
      <c r="D122" s="1" t="s">
        <v>16</v>
      </c>
      <c r="E122" s="1" t="s">
        <v>17</v>
      </c>
      <c r="F122" s="1" t="s">
        <v>18</v>
      </c>
      <c r="G122" s="1" t="s">
        <v>19</v>
      </c>
      <c r="H122" s="1" t="s">
        <v>20</v>
      </c>
      <c r="I122" s="21" t="s">
        <v>106</v>
      </c>
      <c r="J122" s="21" t="s">
        <v>107</v>
      </c>
    </row>
    <row r="123" spans="2:11" x14ac:dyDescent="0.2">
      <c r="B123" s="22">
        <v>0</v>
      </c>
      <c r="C123" s="23">
        <v>10</v>
      </c>
      <c r="D123" s="4">
        <v>2</v>
      </c>
      <c r="E123" s="4">
        <v>0</v>
      </c>
      <c r="F123" s="4">
        <v>0</v>
      </c>
      <c r="G123" s="4">
        <v>0</v>
      </c>
      <c r="H123" s="4">
        <v>0</v>
      </c>
      <c r="I123" s="23">
        <v>12</v>
      </c>
      <c r="J123" s="24">
        <v>0.83333333333333337</v>
      </c>
    </row>
    <row r="124" spans="2:11" x14ac:dyDescent="0.2">
      <c r="B124" s="25">
        <v>1</v>
      </c>
      <c r="C124" s="26">
        <v>1</v>
      </c>
      <c r="D124" s="8">
        <v>7</v>
      </c>
      <c r="E124" s="8">
        <v>0</v>
      </c>
      <c r="F124" s="8">
        <v>0</v>
      </c>
      <c r="G124" s="8">
        <v>0</v>
      </c>
      <c r="H124" s="8">
        <v>0</v>
      </c>
      <c r="I124" s="26">
        <v>8</v>
      </c>
      <c r="J124" s="27">
        <v>0.875</v>
      </c>
    </row>
    <row r="125" spans="2:11" x14ac:dyDescent="0.2">
      <c r="B125" s="25">
        <v>2</v>
      </c>
      <c r="C125" s="26">
        <v>2</v>
      </c>
      <c r="D125" s="8">
        <v>1</v>
      </c>
      <c r="E125" s="8">
        <v>0</v>
      </c>
      <c r="F125" s="8">
        <v>0</v>
      </c>
      <c r="G125" s="8">
        <v>0</v>
      </c>
      <c r="H125" s="8">
        <v>0</v>
      </c>
      <c r="I125" s="26">
        <v>3</v>
      </c>
      <c r="J125" s="27">
        <v>0</v>
      </c>
    </row>
    <row r="126" spans="2:11" x14ac:dyDescent="0.2">
      <c r="B126" s="25">
        <v>3</v>
      </c>
      <c r="C126" s="26">
        <v>0</v>
      </c>
      <c r="D126" s="8">
        <v>2</v>
      </c>
      <c r="E126" s="8">
        <v>0</v>
      </c>
      <c r="F126" s="8">
        <v>0</v>
      </c>
      <c r="G126" s="8">
        <v>0</v>
      </c>
      <c r="H126" s="8">
        <v>0</v>
      </c>
      <c r="I126" s="26">
        <v>2</v>
      </c>
      <c r="J126" s="27">
        <v>0</v>
      </c>
    </row>
    <row r="127" spans="2:11" x14ac:dyDescent="0.2">
      <c r="B127" s="25">
        <v>4</v>
      </c>
      <c r="C127" s="26">
        <v>0</v>
      </c>
      <c r="D127" s="8">
        <v>1</v>
      </c>
      <c r="E127" s="8">
        <v>0</v>
      </c>
      <c r="F127" s="8">
        <v>0</v>
      </c>
      <c r="G127" s="8">
        <v>0</v>
      </c>
      <c r="H127" s="8">
        <v>0</v>
      </c>
      <c r="I127" s="26">
        <v>1</v>
      </c>
      <c r="J127" s="27">
        <v>0</v>
      </c>
    </row>
    <row r="128" spans="2:11" x14ac:dyDescent="0.2">
      <c r="B128" s="25">
        <v>5</v>
      </c>
      <c r="C128" s="26">
        <v>1</v>
      </c>
      <c r="D128" s="8">
        <v>1</v>
      </c>
      <c r="E128" s="8">
        <v>0</v>
      </c>
      <c r="F128" s="8">
        <v>0</v>
      </c>
      <c r="G128" s="8">
        <v>0</v>
      </c>
      <c r="H128" s="8">
        <v>0</v>
      </c>
      <c r="I128" s="26">
        <v>2</v>
      </c>
      <c r="J128" s="27">
        <v>0</v>
      </c>
    </row>
    <row r="129" spans="2:10" ht="17" thickBot="1" x14ac:dyDescent="0.25">
      <c r="B129" s="28" t="s">
        <v>106</v>
      </c>
      <c r="C129" s="29">
        <v>14</v>
      </c>
      <c r="D129" s="30">
        <v>14</v>
      </c>
      <c r="E129" s="30">
        <v>0</v>
      </c>
      <c r="F129" s="30">
        <v>0</v>
      </c>
      <c r="G129" s="30">
        <v>0</v>
      </c>
      <c r="H129" s="30">
        <v>0</v>
      </c>
      <c r="I129" s="29">
        <v>28</v>
      </c>
      <c r="J129" s="31">
        <v>0.28472222222222221</v>
      </c>
    </row>
  </sheetData>
  <pageMargins left="0.7" right="0.7" top="0.75" bottom="0.75" header="0.3" footer="0.3"/>
  <ignoredErrors>
    <ignoredError sqref="C16:C21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DD822436">
              <controlPr defaultSize="0" autoFill="0" autoPict="0" macro="[0]!GoToResultsNew58185593882">
                <anchor moveWithCells="1">
                  <from>
                    <xdr:col>1</xdr:col>
                    <xdr:colOff>0</xdr:colOff>
                    <xdr:row>9</xdr:row>
                    <xdr:rowOff>0</xdr:rowOff>
                  </from>
                  <to>
                    <xdr:col>5</xdr:col>
                    <xdr:colOff>0</xdr:colOff>
                    <xdr:row>10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>
    <tabColor rgb="FF007800"/>
  </sheetPr>
  <dimension ref="B1:M158"/>
  <sheetViews>
    <sheetView topLeftCell="A48" workbookViewId="0">
      <selection activeCell="C58" sqref="C58:C59"/>
    </sheetView>
  </sheetViews>
  <sheetFormatPr baseColWidth="10" defaultRowHeight="16" x14ac:dyDescent="0.2"/>
  <cols>
    <col min="1" max="1" width="5.83203125" customWidth="1"/>
  </cols>
  <sheetData>
    <row r="1" spans="2:9" x14ac:dyDescent="0.2">
      <c r="B1" t="s">
        <v>179</v>
      </c>
    </row>
    <row r="2" spans="2:9" x14ac:dyDescent="0.2">
      <c r="B2" t="s">
        <v>139</v>
      </c>
    </row>
    <row r="3" spans="2:9" x14ac:dyDescent="0.2">
      <c r="B3" t="s">
        <v>140</v>
      </c>
    </row>
    <row r="4" spans="2:9" x14ac:dyDescent="0.2">
      <c r="B4" t="s">
        <v>5</v>
      </c>
    </row>
    <row r="5" spans="2:9" x14ac:dyDescent="0.2">
      <c r="B5" t="s">
        <v>141</v>
      </c>
    </row>
    <row r="6" spans="2:9" ht="34" customHeight="1" x14ac:dyDescent="0.2"/>
    <row r="7" spans="2:9" ht="21" customHeight="1" x14ac:dyDescent="0.2"/>
    <row r="10" spans="2:9" x14ac:dyDescent="0.2">
      <c r="B10" s="37" t="s">
        <v>8</v>
      </c>
    </row>
    <row r="11" spans="2:9" ht="17" thickBot="1" x14ac:dyDescent="0.25"/>
    <row r="12" spans="2:9" x14ac:dyDescent="0.2">
      <c r="B12" s="14" t="s">
        <v>9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1" t="s">
        <v>26</v>
      </c>
      <c r="I12" s="1" t="s">
        <v>27</v>
      </c>
    </row>
    <row r="13" spans="2:9" x14ac:dyDescent="0.2">
      <c r="B13" s="38" t="s">
        <v>116</v>
      </c>
      <c r="C13" s="39">
        <v>28</v>
      </c>
      <c r="D13" s="39">
        <v>0</v>
      </c>
      <c r="E13" s="39">
        <v>28</v>
      </c>
      <c r="F13" s="40">
        <v>0</v>
      </c>
      <c r="G13" s="40">
        <v>5</v>
      </c>
      <c r="H13" s="40">
        <v>1.214285714285714</v>
      </c>
      <c r="I13" s="40">
        <v>1.5240575195022408</v>
      </c>
    </row>
    <row r="14" spans="2:9" x14ac:dyDescent="0.2">
      <c r="B14" s="7" t="s">
        <v>114</v>
      </c>
      <c r="C14" s="8">
        <v>28</v>
      </c>
      <c r="D14" s="8">
        <v>0</v>
      </c>
      <c r="E14" s="8">
        <v>28</v>
      </c>
      <c r="F14" s="9">
        <v>0</v>
      </c>
      <c r="G14" s="9">
        <v>1</v>
      </c>
      <c r="H14" s="9">
        <v>0.50000000000000011</v>
      </c>
      <c r="I14" s="9">
        <v>0.50917507721731559</v>
      </c>
    </row>
    <row r="15" spans="2:9" ht="17" thickBot="1" x14ac:dyDescent="0.25">
      <c r="B15" s="11" t="s">
        <v>115</v>
      </c>
      <c r="C15" s="12">
        <v>28</v>
      </c>
      <c r="D15" s="12">
        <v>0</v>
      </c>
      <c r="E15" s="12">
        <v>28</v>
      </c>
      <c r="F15" s="13">
        <v>0</v>
      </c>
      <c r="G15" s="13">
        <v>1</v>
      </c>
      <c r="H15" s="13">
        <v>0.5</v>
      </c>
      <c r="I15" s="13">
        <v>0.50917507721731547</v>
      </c>
    </row>
    <row r="18" spans="2:5" x14ac:dyDescent="0.2">
      <c r="B18" s="37" t="s">
        <v>30</v>
      </c>
    </row>
    <row r="19" spans="2:5" ht="17" thickBot="1" x14ac:dyDescent="0.25"/>
    <row r="20" spans="2:5" x14ac:dyDescent="0.2">
      <c r="B20" s="14"/>
      <c r="C20" s="1" t="s">
        <v>114</v>
      </c>
      <c r="D20" s="1" t="s">
        <v>115</v>
      </c>
      <c r="E20" s="41" t="s">
        <v>116</v>
      </c>
    </row>
    <row r="21" spans="2:5" x14ac:dyDescent="0.2">
      <c r="B21" s="3" t="s">
        <v>114</v>
      </c>
      <c r="C21" s="45">
        <v>1</v>
      </c>
      <c r="D21" s="5">
        <v>-0.14285714285714288</v>
      </c>
      <c r="E21" s="40">
        <v>-0.14318218797100424</v>
      </c>
    </row>
    <row r="22" spans="2:5" x14ac:dyDescent="0.2">
      <c r="B22" s="7" t="s">
        <v>115</v>
      </c>
      <c r="C22" s="9">
        <v>-0.14285714285714288</v>
      </c>
      <c r="D22" s="46">
        <v>1</v>
      </c>
      <c r="E22" s="43">
        <v>0.33409177193234341</v>
      </c>
    </row>
    <row r="23" spans="2:5" ht="17" thickBot="1" x14ac:dyDescent="0.25">
      <c r="B23" s="42" t="s">
        <v>116</v>
      </c>
      <c r="C23" s="44">
        <v>-0.14318218797100424</v>
      </c>
      <c r="D23" s="44">
        <v>0.33409177193234341</v>
      </c>
      <c r="E23" s="47">
        <v>1</v>
      </c>
    </row>
    <row r="26" spans="2:5" x14ac:dyDescent="0.2">
      <c r="B26" s="19" t="s">
        <v>120</v>
      </c>
    </row>
    <row r="28" spans="2:5" x14ac:dyDescent="0.2">
      <c r="B28" s="37" t="s">
        <v>142</v>
      </c>
    </row>
    <row r="29" spans="2:5" ht="17" thickBot="1" x14ac:dyDescent="0.25"/>
    <row r="30" spans="2:5" x14ac:dyDescent="0.2">
      <c r="B30" s="48" t="s">
        <v>21</v>
      </c>
      <c r="C30" s="49">
        <v>28</v>
      </c>
    </row>
    <row r="31" spans="2:5" x14ac:dyDescent="0.2">
      <c r="B31" s="7" t="s">
        <v>37</v>
      </c>
      <c r="C31" s="9">
        <v>28</v>
      </c>
    </row>
    <row r="32" spans="2:5" x14ac:dyDescent="0.2">
      <c r="B32" s="7" t="s">
        <v>38</v>
      </c>
      <c r="C32" s="9">
        <v>25</v>
      </c>
    </row>
    <row r="33" spans="2:7" x14ac:dyDescent="0.2">
      <c r="B33" s="7" t="s">
        <v>143</v>
      </c>
      <c r="C33" s="9">
        <v>0.12091875474563407</v>
      </c>
    </row>
    <row r="34" spans="2:7" x14ac:dyDescent="0.2">
      <c r="B34" s="7" t="s">
        <v>144</v>
      </c>
      <c r="C34" s="9">
        <v>5.0592255125284799E-2</v>
      </c>
    </row>
    <row r="35" spans="2:7" x14ac:dyDescent="0.2">
      <c r="B35" s="7" t="s">
        <v>145</v>
      </c>
      <c r="C35" s="9">
        <v>2.2052380952380957</v>
      </c>
    </row>
    <row r="36" spans="2:7" x14ac:dyDescent="0.2">
      <c r="B36" s="7" t="s">
        <v>146</v>
      </c>
      <c r="C36" s="9">
        <v>1.4850044091645302</v>
      </c>
    </row>
    <row r="37" spans="2:7" x14ac:dyDescent="0.2">
      <c r="B37" s="7" t="s">
        <v>147</v>
      </c>
      <c r="C37" s="9">
        <v>58.534226190476211</v>
      </c>
    </row>
    <row r="38" spans="2:7" x14ac:dyDescent="0.2">
      <c r="B38" s="7" t="s">
        <v>148</v>
      </c>
      <c r="C38" s="9">
        <v>2.3224375584826893</v>
      </c>
    </row>
    <row r="39" spans="2:7" x14ac:dyDescent="0.2">
      <c r="B39" s="7" t="s">
        <v>149</v>
      </c>
      <c r="C39" s="9">
        <v>2.9999999999999964</v>
      </c>
    </row>
    <row r="40" spans="2:7" x14ac:dyDescent="0.2">
      <c r="B40" s="7" t="s">
        <v>43</v>
      </c>
      <c r="C40" s="9">
        <v>24.970190328942568</v>
      </c>
    </row>
    <row r="41" spans="2:7" x14ac:dyDescent="0.2">
      <c r="B41" s="7" t="s">
        <v>44</v>
      </c>
      <c r="C41" s="9">
        <v>28.966803859468179</v>
      </c>
    </row>
    <row r="42" spans="2:7" ht="17" thickBot="1" x14ac:dyDescent="0.25">
      <c r="B42" s="11" t="s">
        <v>150</v>
      </c>
      <c r="C42" s="13">
        <v>1.0900607441154138</v>
      </c>
    </row>
    <row r="45" spans="2:7" x14ac:dyDescent="0.2">
      <c r="B45" s="37" t="s">
        <v>151</v>
      </c>
    </row>
    <row r="46" spans="2:7" ht="17" thickBot="1" x14ac:dyDescent="0.25"/>
    <row r="47" spans="2:7" x14ac:dyDescent="0.2">
      <c r="B47" s="14" t="s">
        <v>52</v>
      </c>
      <c r="C47" s="1" t="s">
        <v>38</v>
      </c>
      <c r="D47" s="1" t="s">
        <v>152</v>
      </c>
      <c r="E47" s="1" t="s">
        <v>153</v>
      </c>
      <c r="F47" s="1" t="s">
        <v>154</v>
      </c>
      <c r="G47" s="1" t="s">
        <v>155</v>
      </c>
    </row>
    <row r="48" spans="2:7" x14ac:dyDescent="0.2">
      <c r="B48" s="3" t="s">
        <v>156</v>
      </c>
      <c r="C48" s="4">
        <v>2</v>
      </c>
      <c r="D48" s="5">
        <v>7.5833333333333428</v>
      </c>
      <c r="E48" s="5">
        <v>3.7916666666666714</v>
      </c>
      <c r="F48" s="5">
        <v>1.7193910602461691</v>
      </c>
      <c r="G48" s="5">
        <v>0.19969292750613141</v>
      </c>
    </row>
    <row r="49" spans="2:8" x14ac:dyDescent="0.2">
      <c r="B49" s="7" t="s">
        <v>157</v>
      </c>
      <c r="C49" s="8">
        <v>25</v>
      </c>
      <c r="D49" s="9">
        <v>55.130952380952387</v>
      </c>
      <c r="E49" s="9">
        <v>2.2052380952380957</v>
      </c>
      <c r="F49" s="9"/>
      <c r="G49" s="9"/>
    </row>
    <row r="50" spans="2:8" ht="17" thickBot="1" x14ac:dyDescent="0.25">
      <c r="B50" s="11" t="s">
        <v>158</v>
      </c>
      <c r="C50" s="12">
        <v>27</v>
      </c>
      <c r="D50" s="13">
        <v>62.71428571428573</v>
      </c>
      <c r="E50" s="13"/>
      <c r="F50" s="13"/>
      <c r="G50" s="13"/>
    </row>
    <row r="51" spans="2:8" x14ac:dyDescent="0.2">
      <c r="B51" s="50" t="s">
        <v>159</v>
      </c>
    </row>
    <row r="54" spans="2:8" x14ac:dyDescent="0.2">
      <c r="B54" s="37" t="s">
        <v>160</v>
      </c>
    </row>
    <row r="55" spans="2:8" ht="17" thickBot="1" x14ac:dyDescent="0.25"/>
    <row r="56" spans="2:8" x14ac:dyDescent="0.2">
      <c r="B56" s="14" t="s">
        <v>52</v>
      </c>
      <c r="C56" s="1" t="s">
        <v>56</v>
      </c>
      <c r="D56" s="1" t="s">
        <v>57</v>
      </c>
      <c r="E56" s="1" t="s">
        <v>161</v>
      </c>
      <c r="F56" s="1" t="s">
        <v>162</v>
      </c>
      <c r="G56" s="1" t="s">
        <v>163</v>
      </c>
      <c r="H56" s="1" t="s">
        <v>164</v>
      </c>
    </row>
    <row r="57" spans="2:8" x14ac:dyDescent="0.2">
      <c r="B57" s="3" t="s">
        <v>165</v>
      </c>
      <c r="C57" s="5">
        <v>0.88095238095238004</v>
      </c>
      <c r="D57" s="5">
        <v>0.5123751991179919</v>
      </c>
      <c r="E57" s="5">
        <v>1.7193501607198418</v>
      </c>
      <c r="F57" s="5">
        <v>9.7910302986957451E-2</v>
      </c>
      <c r="G57" s="5">
        <v>-0.17430409506594569</v>
      </c>
      <c r="H57" s="5">
        <v>1.9362088569707065</v>
      </c>
    </row>
    <row r="58" spans="2:8" x14ac:dyDescent="0.2">
      <c r="B58" s="7" t="s">
        <v>114</v>
      </c>
      <c r="C58" s="9">
        <v>-0.29166666666666646</v>
      </c>
      <c r="D58" s="9">
        <v>0.56709542602830276</v>
      </c>
      <c r="E58" s="9">
        <v>-0.51431673273998491</v>
      </c>
      <c r="F58" s="9">
        <v>0.61154745261369059</v>
      </c>
      <c r="G58" s="9">
        <v>-1.4596215596179329</v>
      </c>
      <c r="H58" s="9">
        <v>0.8762882262845999</v>
      </c>
    </row>
    <row r="59" spans="2:8" ht="17" thickBot="1" x14ac:dyDescent="0.25">
      <c r="B59" s="11" t="s">
        <v>115</v>
      </c>
      <c r="C59" s="13">
        <v>0.9583333333333337</v>
      </c>
      <c r="D59" s="13">
        <v>0.56709542602830287</v>
      </c>
      <c r="E59" s="13">
        <v>1.6898978361456662</v>
      </c>
      <c r="F59" s="13">
        <v>0.10348151015072826</v>
      </c>
      <c r="G59" s="13">
        <v>-0.20962155961793294</v>
      </c>
      <c r="H59" s="13">
        <v>2.1262882262846006</v>
      </c>
    </row>
    <row r="62" spans="2:8" x14ac:dyDescent="0.2">
      <c r="B62" s="37" t="s">
        <v>166</v>
      </c>
    </row>
    <row r="64" spans="2:8" x14ac:dyDescent="0.2">
      <c r="B64" s="37" t="s">
        <v>167</v>
      </c>
    </row>
    <row r="67" spans="2:8" x14ac:dyDescent="0.2">
      <c r="B67" s="37" t="s">
        <v>168</v>
      </c>
    </row>
    <row r="68" spans="2:8" ht="17" thickBot="1" x14ac:dyDescent="0.25"/>
    <row r="69" spans="2:8" x14ac:dyDescent="0.2">
      <c r="B69" s="14" t="s">
        <v>52</v>
      </c>
      <c r="C69" s="1" t="s">
        <v>56</v>
      </c>
      <c r="D69" s="1" t="s">
        <v>57</v>
      </c>
      <c r="E69" s="1" t="s">
        <v>161</v>
      </c>
      <c r="F69" s="1" t="s">
        <v>162</v>
      </c>
      <c r="G69" s="1" t="s">
        <v>163</v>
      </c>
      <c r="H69" s="1" t="s">
        <v>164</v>
      </c>
    </row>
    <row r="70" spans="2:8" x14ac:dyDescent="0.2">
      <c r="B70" s="3" t="s">
        <v>114</v>
      </c>
      <c r="C70" s="5">
        <v>-9.7443433480266739E-2</v>
      </c>
      <c r="D70" s="5">
        <v>0.18946191573652282</v>
      </c>
      <c r="E70" s="5">
        <v>-0.51431673273998491</v>
      </c>
      <c r="F70" s="5">
        <v>0.61154745261369059</v>
      </c>
      <c r="G70" s="5">
        <v>-0.48764755320340575</v>
      </c>
      <c r="H70" s="5">
        <v>0.29276068624287227</v>
      </c>
    </row>
    <row r="71" spans="2:8" ht="17" thickBot="1" x14ac:dyDescent="0.25">
      <c r="B71" s="11" t="s">
        <v>115</v>
      </c>
      <c r="C71" s="13">
        <v>0.32017128143516244</v>
      </c>
      <c r="D71" s="13">
        <v>0.18946191573652282</v>
      </c>
      <c r="E71" s="13">
        <v>1.689897836145666</v>
      </c>
      <c r="F71" s="13">
        <v>0.10348151015072826</v>
      </c>
      <c r="G71" s="13">
        <v>-7.0032838287976573E-2</v>
      </c>
      <c r="H71" s="13">
        <v>0.71037540115830144</v>
      </c>
    </row>
    <row r="89" spans="2:13" x14ac:dyDescent="0.2">
      <c r="F89" t="s">
        <v>169</v>
      </c>
    </row>
    <row r="92" spans="2:13" x14ac:dyDescent="0.2">
      <c r="B92" s="37" t="s">
        <v>170</v>
      </c>
    </row>
    <row r="93" spans="2:13" ht="17" thickBot="1" x14ac:dyDescent="0.25"/>
    <row r="94" spans="2:13" x14ac:dyDescent="0.2">
      <c r="B94" s="14" t="s">
        <v>68</v>
      </c>
      <c r="C94" s="1" t="s">
        <v>69</v>
      </c>
      <c r="D94" s="1" t="s">
        <v>116</v>
      </c>
      <c r="E94" s="1" t="s">
        <v>131</v>
      </c>
      <c r="F94" s="1" t="s">
        <v>171</v>
      </c>
      <c r="G94" s="1" t="s">
        <v>172</v>
      </c>
      <c r="H94" s="1" t="s">
        <v>173</v>
      </c>
      <c r="I94" s="1" t="s">
        <v>174</v>
      </c>
      <c r="J94" s="1" t="s">
        <v>175</v>
      </c>
      <c r="K94" s="1" t="s">
        <v>176</v>
      </c>
      <c r="L94" s="1" t="s">
        <v>177</v>
      </c>
      <c r="M94" s="1" t="s">
        <v>178</v>
      </c>
    </row>
    <row r="95" spans="2:13" x14ac:dyDescent="0.2">
      <c r="B95" s="3" t="s">
        <v>76</v>
      </c>
      <c r="C95" s="4">
        <v>1</v>
      </c>
      <c r="D95" s="5">
        <v>0</v>
      </c>
      <c r="E95" s="5">
        <v>0.58928571428571397</v>
      </c>
      <c r="F95" s="5">
        <v>-0.58928571428571397</v>
      </c>
      <c r="G95" s="5">
        <v>-0.39682421860097278</v>
      </c>
      <c r="H95" s="5">
        <v>0.46538788591210828</v>
      </c>
      <c r="I95" s="5">
        <v>-0.36919857869845285</v>
      </c>
      <c r="J95" s="5">
        <v>1.5477700072698808</v>
      </c>
      <c r="K95" s="5">
        <v>1.5562210574310571</v>
      </c>
      <c r="L95" s="5">
        <v>-2.6158115499790906</v>
      </c>
      <c r="M95" s="5">
        <v>3.7943829785505185</v>
      </c>
    </row>
    <row r="96" spans="2:13" x14ac:dyDescent="0.2">
      <c r="B96" s="7" t="s">
        <v>77</v>
      </c>
      <c r="C96" s="8">
        <v>1</v>
      </c>
      <c r="D96" s="9">
        <v>0</v>
      </c>
      <c r="E96" s="9">
        <v>0.58928571428571397</v>
      </c>
      <c r="F96" s="9">
        <v>-0.58928571428571397</v>
      </c>
      <c r="G96" s="9">
        <v>-0.39682421860097278</v>
      </c>
      <c r="H96" s="9">
        <v>0.46538788591210828</v>
      </c>
      <c r="I96" s="9">
        <v>-0.36919857869845285</v>
      </c>
      <c r="J96" s="9">
        <v>1.5477700072698808</v>
      </c>
      <c r="K96" s="9">
        <v>1.5562210574310571</v>
      </c>
      <c r="L96" s="9">
        <v>-2.6158115499790906</v>
      </c>
      <c r="M96" s="9">
        <v>3.7943829785505185</v>
      </c>
    </row>
    <row r="97" spans="2:13" x14ac:dyDescent="0.2">
      <c r="B97" s="7" t="s">
        <v>78</v>
      </c>
      <c r="C97" s="8">
        <v>1</v>
      </c>
      <c r="D97" s="9">
        <v>1</v>
      </c>
      <c r="E97" s="9">
        <v>1.839285714285714</v>
      </c>
      <c r="F97" s="9">
        <v>-0.83928571428571397</v>
      </c>
      <c r="G97" s="9">
        <v>-0.56517388709835525</v>
      </c>
      <c r="H97" s="9">
        <v>0.46538788591210833</v>
      </c>
      <c r="I97" s="9">
        <v>0.88080142130154704</v>
      </c>
      <c r="J97" s="9">
        <v>2.797770007269881</v>
      </c>
      <c r="K97" s="9">
        <v>1.5562210574310571</v>
      </c>
      <c r="L97" s="9">
        <v>-1.3658115499790906</v>
      </c>
      <c r="M97" s="9">
        <v>5.0443829785505185</v>
      </c>
    </row>
    <row r="98" spans="2:13" x14ac:dyDescent="0.2">
      <c r="B98" s="7" t="s">
        <v>79</v>
      </c>
      <c r="C98" s="8">
        <v>1</v>
      </c>
      <c r="D98" s="9">
        <v>0</v>
      </c>
      <c r="E98" s="9">
        <v>0.58928571428571397</v>
      </c>
      <c r="F98" s="9">
        <v>-0.58928571428571397</v>
      </c>
      <c r="G98" s="9">
        <v>-0.39682421860097278</v>
      </c>
      <c r="H98" s="9">
        <v>0.46538788591210828</v>
      </c>
      <c r="I98" s="9">
        <v>-0.36919857869845285</v>
      </c>
      <c r="J98" s="9">
        <v>1.5477700072698808</v>
      </c>
      <c r="K98" s="9">
        <v>1.5562210574310571</v>
      </c>
      <c r="L98" s="9">
        <v>-2.6158115499790906</v>
      </c>
      <c r="M98" s="9">
        <v>3.7943829785505185</v>
      </c>
    </row>
    <row r="99" spans="2:13" x14ac:dyDescent="0.2">
      <c r="B99" s="7" t="s">
        <v>80</v>
      </c>
      <c r="C99" s="8">
        <v>1</v>
      </c>
      <c r="D99" s="9">
        <v>0</v>
      </c>
      <c r="E99" s="9">
        <v>0.88095238095238038</v>
      </c>
      <c r="F99" s="9">
        <v>-0.88095238095238038</v>
      </c>
      <c r="G99" s="9">
        <v>-0.59323216518125221</v>
      </c>
      <c r="H99" s="9">
        <v>0.51237519911799201</v>
      </c>
      <c r="I99" s="9">
        <v>-0.17430409506594591</v>
      </c>
      <c r="J99" s="9">
        <v>1.9362088569707065</v>
      </c>
      <c r="K99" s="9">
        <v>1.570912613708763</v>
      </c>
      <c r="L99" s="9">
        <v>-2.3544027098651621</v>
      </c>
      <c r="M99" s="9">
        <v>4.1163074717699226</v>
      </c>
    </row>
    <row r="100" spans="2:13" x14ac:dyDescent="0.2">
      <c r="B100" s="7" t="s">
        <v>81</v>
      </c>
      <c r="C100" s="8">
        <v>1</v>
      </c>
      <c r="D100" s="9">
        <v>1</v>
      </c>
      <c r="E100" s="9">
        <v>1.5476190476190477</v>
      </c>
      <c r="F100" s="9">
        <v>-0.54761904761904767</v>
      </c>
      <c r="G100" s="9">
        <v>-0.36876594051807593</v>
      </c>
      <c r="H100" s="9">
        <v>0.5123751991179919</v>
      </c>
      <c r="I100" s="9">
        <v>0.49236257160072161</v>
      </c>
      <c r="J100" s="9">
        <v>2.6028755236373735</v>
      </c>
      <c r="K100" s="9">
        <v>1.570912613708763</v>
      </c>
      <c r="L100" s="9">
        <v>-1.6877360431984949</v>
      </c>
      <c r="M100" s="9">
        <v>4.7829741384365905</v>
      </c>
    </row>
    <row r="101" spans="2:13" x14ac:dyDescent="0.2">
      <c r="B101" s="7" t="s">
        <v>82</v>
      </c>
      <c r="C101" s="8">
        <v>1</v>
      </c>
      <c r="D101" s="9">
        <v>0</v>
      </c>
      <c r="E101" s="9">
        <v>1.839285714285714</v>
      </c>
      <c r="F101" s="9">
        <v>-1.839285714285714</v>
      </c>
      <c r="G101" s="9">
        <v>-1.2385725610878853</v>
      </c>
      <c r="H101" s="9">
        <v>0.46538788591210833</v>
      </c>
      <c r="I101" s="9">
        <v>0.88080142130154704</v>
      </c>
      <c r="J101" s="9">
        <v>2.797770007269881</v>
      </c>
      <c r="K101" s="9">
        <v>1.5562210574310571</v>
      </c>
      <c r="L101" s="9">
        <v>-1.3658115499790906</v>
      </c>
      <c r="M101" s="9">
        <v>5.0443829785505185</v>
      </c>
    </row>
    <row r="102" spans="2:13" x14ac:dyDescent="0.2">
      <c r="B102" s="7" t="s">
        <v>83</v>
      </c>
      <c r="C102" s="8">
        <v>1</v>
      </c>
      <c r="D102" s="9">
        <v>5</v>
      </c>
      <c r="E102" s="9">
        <v>1.5476190476190477</v>
      </c>
      <c r="F102" s="9">
        <v>3.4523809523809526</v>
      </c>
      <c r="G102" s="9">
        <v>2.324828755440044</v>
      </c>
      <c r="H102" s="9">
        <v>0.5123751991179919</v>
      </c>
      <c r="I102" s="9">
        <v>0.49236257160072161</v>
      </c>
      <c r="J102" s="9">
        <v>2.6028755236373735</v>
      </c>
      <c r="K102" s="9">
        <v>1.570912613708763</v>
      </c>
      <c r="L102" s="9">
        <v>-1.6877360431984949</v>
      </c>
      <c r="M102" s="9">
        <v>4.7829741384365905</v>
      </c>
    </row>
    <row r="103" spans="2:13" x14ac:dyDescent="0.2">
      <c r="B103" s="7" t="s">
        <v>84</v>
      </c>
      <c r="C103" s="8">
        <v>1</v>
      </c>
      <c r="D103" s="9">
        <v>0</v>
      </c>
      <c r="E103" s="9">
        <v>1.5476190476190477</v>
      </c>
      <c r="F103" s="9">
        <v>-1.5476190476190477</v>
      </c>
      <c r="G103" s="9">
        <v>-1.0421646145076058</v>
      </c>
      <c r="H103" s="9">
        <v>0.5123751991179919</v>
      </c>
      <c r="I103" s="9">
        <v>0.49236257160072161</v>
      </c>
      <c r="J103" s="9">
        <v>2.6028755236373735</v>
      </c>
      <c r="K103" s="9">
        <v>1.570912613708763</v>
      </c>
      <c r="L103" s="9">
        <v>-1.6877360431984949</v>
      </c>
      <c r="M103" s="9">
        <v>4.7829741384365905</v>
      </c>
    </row>
    <row r="104" spans="2:13" x14ac:dyDescent="0.2">
      <c r="B104" s="7" t="s">
        <v>85</v>
      </c>
      <c r="C104" s="8">
        <v>1</v>
      </c>
      <c r="D104" s="9">
        <v>0</v>
      </c>
      <c r="E104" s="9">
        <v>0.58928571428571397</v>
      </c>
      <c r="F104" s="9">
        <v>-0.58928571428571397</v>
      </c>
      <c r="G104" s="9">
        <v>-0.39682421860097278</v>
      </c>
      <c r="H104" s="9">
        <v>0.46538788591210828</v>
      </c>
      <c r="I104" s="9">
        <v>-0.36919857869845285</v>
      </c>
      <c r="J104" s="9">
        <v>1.5477700072698808</v>
      </c>
      <c r="K104" s="9">
        <v>1.5562210574310571</v>
      </c>
      <c r="L104" s="9">
        <v>-2.6158115499790906</v>
      </c>
      <c r="M104" s="9">
        <v>3.7943829785505185</v>
      </c>
    </row>
    <row r="105" spans="2:13" x14ac:dyDescent="0.2">
      <c r="B105" s="7" t="s">
        <v>86</v>
      </c>
      <c r="C105" s="8">
        <v>1</v>
      </c>
      <c r="D105" s="9">
        <v>0</v>
      </c>
      <c r="E105" s="9">
        <v>0.58928571428571397</v>
      </c>
      <c r="F105" s="9">
        <v>-0.58928571428571397</v>
      </c>
      <c r="G105" s="9">
        <v>-0.39682421860097278</v>
      </c>
      <c r="H105" s="9">
        <v>0.46538788591210828</v>
      </c>
      <c r="I105" s="9">
        <v>-0.36919857869845285</v>
      </c>
      <c r="J105" s="9">
        <v>1.5477700072698808</v>
      </c>
      <c r="K105" s="9">
        <v>1.5562210574310571</v>
      </c>
      <c r="L105" s="9">
        <v>-2.6158115499790906</v>
      </c>
      <c r="M105" s="9">
        <v>3.7943829785505185</v>
      </c>
    </row>
    <row r="106" spans="2:13" x14ac:dyDescent="0.2">
      <c r="B106" s="7" t="s">
        <v>87</v>
      </c>
      <c r="C106" s="8">
        <v>1</v>
      </c>
      <c r="D106" s="9">
        <v>1</v>
      </c>
      <c r="E106" s="9">
        <v>1.5476190476190477</v>
      </c>
      <c r="F106" s="9">
        <v>-0.54761904761904767</v>
      </c>
      <c r="G106" s="9">
        <v>-0.36876594051807593</v>
      </c>
      <c r="H106" s="9">
        <v>0.5123751991179919</v>
      </c>
      <c r="I106" s="9">
        <v>0.49236257160072161</v>
      </c>
      <c r="J106" s="9">
        <v>2.6028755236373735</v>
      </c>
      <c r="K106" s="9">
        <v>1.570912613708763</v>
      </c>
      <c r="L106" s="9">
        <v>-1.6877360431984949</v>
      </c>
      <c r="M106" s="9">
        <v>4.7829741384365905</v>
      </c>
    </row>
    <row r="107" spans="2:13" x14ac:dyDescent="0.2">
      <c r="B107" s="7" t="s">
        <v>88</v>
      </c>
      <c r="C107" s="8">
        <v>1</v>
      </c>
      <c r="D107" s="9">
        <v>4</v>
      </c>
      <c r="E107" s="9">
        <v>1.5476190476190477</v>
      </c>
      <c r="F107" s="9">
        <v>2.4523809523809526</v>
      </c>
      <c r="G107" s="9">
        <v>1.6514300814505141</v>
      </c>
      <c r="H107" s="9">
        <v>0.5123751991179919</v>
      </c>
      <c r="I107" s="9">
        <v>0.49236257160072161</v>
      </c>
      <c r="J107" s="9">
        <v>2.6028755236373735</v>
      </c>
      <c r="K107" s="9">
        <v>1.570912613708763</v>
      </c>
      <c r="L107" s="9">
        <v>-1.6877360431984949</v>
      </c>
      <c r="M107" s="9">
        <v>4.7829741384365905</v>
      </c>
    </row>
    <row r="108" spans="2:13" x14ac:dyDescent="0.2">
      <c r="B108" s="7" t="s">
        <v>89</v>
      </c>
      <c r="C108" s="8">
        <v>1</v>
      </c>
      <c r="D108" s="9">
        <v>1</v>
      </c>
      <c r="E108" s="9">
        <v>1.839285714285714</v>
      </c>
      <c r="F108" s="9">
        <v>-0.83928571428571397</v>
      </c>
      <c r="G108" s="9">
        <v>-0.56517388709835525</v>
      </c>
      <c r="H108" s="9">
        <v>0.46538788591210833</v>
      </c>
      <c r="I108" s="9">
        <v>0.88080142130154704</v>
      </c>
      <c r="J108" s="9">
        <v>2.797770007269881</v>
      </c>
      <c r="K108" s="9">
        <v>1.5562210574310571</v>
      </c>
      <c r="L108" s="9">
        <v>-1.3658115499790906</v>
      </c>
      <c r="M108" s="9">
        <v>5.0443829785505185</v>
      </c>
    </row>
    <row r="109" spans="2:13" x14ac:dyDescent="0.2">
      <c r="B109" s="7" t="s">
        <v>90</v>
      </c>
      <c r="C109" s="8">
        <v>1</v>
      </c>
      <c r="D109" s="9">
        <v>2</v>
      </c>
      <c r="E109" s="9">
        <v>0.88095238095238038</v>
      </c>
      <c r="F109" s="9">
        <v>1.1190476190476195</v>
      </c>
      <c r="G109" s="9">
        <v>0.7535651827978076</v>
      </c>
      <c r="H109" s="9">
        <v>0.51237519911799201</v>
      </c>
      <c r="I109" s="9">
        <v>-0.17430409506594591</v>
      </c>
      <c r="J109" s="9">
        <v>1.9362088569707065</v>
      </c>
      <c r="K109" s="9">
        <v>1.570912613708763</v>
      </c>
      <c r="L109" s="9">
        <v>-2.3544027098651621</v>
      </c>
      <c r="M109" s="9">
        <v>4.1163074717699226</v>
      </c>
    </row>
    <row r="110" spans="2:13" x14ac:dyDescent="0.2">
      <c r="B110" s="7" t="s">
        <v>91</v>
      </c>
      <c r="C110" s="8">
        <v>1</v>
      </c>
      <c r="D110" s="9">
        <v>0</v>
      </c>
      <c r="E110" s="9">
        <v>0.88095238095238038</v>
      </c>
      <c r="F110" s="9">
        <v>-0.88095238095238038</v>
      </c>
      <c r="G110" s="9">
        <v>-0.59323216518125221</v>
      </c>
      <c r="H110" s="9">
        <v>0.51237519911799201</v>
      </c>
      <c r="I110" s="9">
        <v>-0.17430409506594591</v>
      </c>
      <c r="J110" s="9">
        <v>1.9362088569707065</v>
      </c>
      <c r="K110" s="9">
        <v>1.570912613708763</v>
      </c>
      <c r="L110" s="9">
        <v>-2.3544027098651621</v>
      </c>
      <c r="M110" s="9">
        <v>4.1163074717699226</v>
      </c>
    </row>
    <row r="111" spans="2:13" x14ac:dyDescent="0.2">
      <c r="B111" s="7" t="s">
        <v>92</v>
      </c>
      <c r="C111" s="8">
        <v>1</v>
      </c>
      <c r="D111" s="9">
        <v>2</v>
      </c>
      <c r="E111" s="9">
        <v>1.839285714285714</v>
      </c>
      <c r="F111" s="9">
        <v>0.16071428571428603</v>
      </c>
      <c r="G111" s="9">
        <v>0.10822478689117467</v>
      </c>
      <c r="H111" s="9">
        <v>0.46538788591210833</v>
      </c>
      <c r="I111" s="9">
        <v>0.88080142130154704</v>
      </c>
      <c r="J111" s="9">
        <v>2.797770007269881</v>
      </c>
      <c r="K111" s="9">
        <v>1.5562210574310571</v>
      </c>
      <c r="L111" s="9">
        <v>-1.3658115499790906</v>
      </c>
      <c r="M111" s="9">
        <v>5.0443829785505185</v>
      </c>
    </row>
    <row r="112" spans="2:13" x14ac:dyDescent="0.2">
      <c r="B112" s="7" t="s">
        <v>93</v>
      </c>
      <c r="C112" s="8">
        <v>1</v>
      </c>
      <c r="D112" s="9">
        <v>0</v>
      </c>
      <c r="E112" s="9">
        <v>0.58928571428571397</v>
      </c>
      <c r="F112" s="9">
        <v>-0.58928571428571397</v>
      </c>
      <c r="G112" s="9">
        <v>-0.39682421860097278</v>
      </c>
      <c r="H112" s="9">
        <v>0.46538788591210828</v>
      </c>
      <c r="I112" s="9">
        <v>-0.36919857869845285</v>
      </c>
      <c r="J112" s="9">
        <v>1.5477700072698808</v>
      </c>
      <c r="K112" s="9">
        <v>1.5562210574310571</v>
      </c>
      <c r="L112" s="9">
        <v>-2.6158115499790906</v>
      </c>
      <c r="M112" s="9">
        <v>3.7943829785505185</v>
      </c>
    </row>
    <row r="113" spans="2:13" x14ac:dyDescent="0.2">
      <c r="B113" s="7" t="s">
        <v>94</v>
      </c>
      <c r="C113" s="8">
        <v>1</v>
      </c>
      <c r="D113" s="9">
        <v>1</v>
      </c>
      <c r="E113" s="9">
        <v>1.839285714285714</v>
      </c>
      <c r="F113" s="9">
        <v>-0.83928571428571397</v>
      </c>
      <c r="G113" s="9">
        <v>-0.56517388709835525</v>
      </c>
      <c r="H113" s="9">
        <v>0.46538788591210833</v>
      </c>
      <c r="I113" s="9">
        <v>0.88080142130154704</v>
      </c>
      <c r="J113" s="9">
        <v>2.797770007269881</v>
      </c>
      <c r="K113" s="9">
        <v>1.5562210574310571</v>
      </c>
      <c r="L113" s="9">
        <v>-1.3658115499790906</v>
      </c>
      <c r="M113" s="9">
        <v>5.0443829785505185</v>
      </c>
    </row>
    <row r="114" spans="2:13" x14ac:dyDescent="0.2">
      <c r="B114" s="7" t="s">
        <v>95</v>
      </c>
      <c r="C114" s="8">
        <v>1</v>
      </c>
      <c r="D114" s="9">
        <v>5</v>
      </c>
      <c r="E114" s="9">
        <v>0.88095238095238038</v>
      </c>
      <c r="F114" s="9">
        <v>4.1190476190476195</v>
      </c>
      <c r="G114" s="9">
        <v>2.7737612047663975</v>
      </c>
      <c r="H114" s="9">
        <v>0.51237519911799201</v>
      </c>
      <c r="I114" s="9">
        <v>-0.17430409506594591</v>
      </c>
      <c r="J114" s="9">
        <v>1.9362088569707065</v>
      </c>
      <c r="K114" s="9">
        <v>1.570912613708763</v>
      </c>
      <c r="L114" s="9">
        <v>-2.3544027098651621</v>
      </c>
      <c r="M114" s="9">
        <v>4.1163074717699226</v>
      </c>
    </row>
    <row r="115" spans="2:13" x14ac:dyDescent="0.2">
      <c r="B115" s="7" t="s">
        <v>96</v>
      </c>
      <c r="C115" s="8">
        <v>1</v>
      </c>
      <c r="D115" s="9">
        <v>3</v>
      </c>
      <c r="E115" s="9">
        <v>1.839285714285714</v>
      </c>
      <c r="F115" s="9">
        <v>1.160714285714286</v>
      </c>
      <c r="G115" s="9">
        <v>0.78162346088070456</v>
      </c>
      <c r="H115" s="9">
        <v>0.46538788591210833</v>
      </c>
      <c r="I115" s="9">
        <v>0.88080142130154704</v>
      </c>
      <c r="J115" s="9">
        <v>2.797770007269881</v>
      </c>
      <c r="K115" s="9">
        <v>1.5562210574310571</v>
      </c>
      <c r="L115" s="9">
        <v>-1.3658115499790906</v>
      </c>
      <c r="M115" s="9">
        <v>5.0443829785505185</v>
      </c>
    </row>
    <row r="116" spans="2:13" x14ac:dyDescent="0.2">
      <c r="B116" s="7" t="s">
        <v>97</v>
      </c>
      <c r="C116" s="8">
        <v>1</v>
      </c>
      <c r="D116" s="9">
        <v>2</v>
      </c>
      <c r="E116" s="9">
        <v>0.58928571428571397</v>
      </c>
      <c r="F116" s="9">
        <v>1.410714285714286</v>
      </c>
      <c r="G116" s="9">
        <v>0.94997312937808709</v>
      </c>
      <c r="H116" s="9">
        <v>0.46538788591210828</v>
      </c>
      <c r="I116" s="9">
        <v>-0.36919857869845285</v>
      </c>
      <c r="J116" s="9">
        <v>1.5477700072698808</v>
      </c>
      <c r="K116" s="9">
        <v>1.5562210574310571</v>
      </c>
      <c r="L116" s="9">
        <v>-2.6158115499790906</v>
      </c>
      <c r="M116" s="9">
        <v>3.7943829785505185</v>
      </c>
    </row>
    <row r="117" spans="2:13" x14ac:dyDescent="0.2">
      <c r="B117" s="7" t="s">
        <v>98</v>
      </c>
      <c r="C117" s="8">
        <v>1</v>
      </c>
      <c r="D117" s="9">
        <v>1</v>
      </c>
      <c r="E117" s="9">
        <v>0.88095238095238038</v>
      </c>
      <c r="F117" s="9">
        <v>0.11904761904761962</v>
      </c>
      <c r="G117" s="9">
        <v>8.0166508808277762E-2</v>
      </c>
      <c r="H117" s="9">
        <v>0.51237519911799201</v>
      </c>
      <c r="I117" s="9">
        <v>-0.17430409506594591</v>
      </c>
      <c r="J117" s="9">
        <v>1.9362088569707065</v>
      </c>
      <c r="K117" s="9">
        <v>1.570912613708763</v>
      </c>
      <c r="L117" s="9">
        <v>-2.3544027098651621</v>
      </c>
      <c r="M117" s="9">
        <v>4.1163074717699226</v>
      </c>
    </row>
    <row r="118" spans="2:13" x14ac:dyDescent="0.2">
      <c r="B118" s="7" t="s">
        <v>99</v>
      </c>
      <c r="C118" s="8">
        <v>1</v>
      </c>
      <c r="D118" s="9">
        <v>1</v>
      </c>
      <c r="E118" s="9">
        <v>1.5476190476190477</v>
      </c>
      <c r="F118" s="9">
        <v>-0.54761904761904767</v>
      </c>
      <c r="G118" s="9">
        <v>-0.36876594051807593</v>
      </c>
      <c r="H118" s="9">
        <v>0.5123751991179919</v>
      </c>
      <c r="I118" s="9">
        <v>0.49236257160072161</v>
      </c>
      <c r="J118" s="9">
        <v>2.6028755236373735</v>
      </c>
      <c r="K118" s="9">
        <v>1.570912613708763</v>
      </c>
      <c r="L118" s="9">
        <v>-1.6877360431984949</v>
      </c>
      <c r="M118" s="9">
        <v>4.7829741384365905</v>
      </c>
    </row>
    <row r="119" spans="2:13" x14ac:dyDescent="0.2">
      <c r="B119" s="7" t="s">
        <v>100</v>
      </c>
      <c r="C119" s="8">
        <v>1</v>
      </c>
      <c r="D119" s="9">
        <v>0</v>
      </c>
      <c r="E119" s="9">
        <v>0.58928571428571397</v>
      </c>
      <c r="F119" s="9">
        <v>-0.58928571428571397</v>
      </c>
      <c r="G119" s="9">
        <v>-0.39682421860097278</v>
      </c>
      <c r="H119" s="9">
        <v>0.46538788591210828</v>
      </c>
      <c r="I119" s="9">
        <v>-0.36919857869845285</v>
      </c>
      <c r="J119" s="9">
        <v>1.5477700072698808</v>
      </c>
      <c r="K119" s="9">
        <v>1.5562210574310571</v>
      </c>
      <c r="L119" s="9">
        <v>-2.6158115499790906</v>
      </c>
      <c r="M119" s="9">
        <v>3.7943829785505185</v>
      </c>
    </row>
    <row r="120" spans="2:13" x14ac:dyDescent="0.2">
      <c r="B120" s="7" t="s">
        <v>101</v>
      </c>
      <c r="C120" s="8">
        <v>1</v>
      </c>
      <c r="D120" s="9">
        <v>3</v>
      </c>
      <c r="E120" s="9">
        <v>1.839285714285714</v>
      </c>
      <c r="F120" s="9">
        <v>1.160714285714286</v>
      </c>
      <c r="G120" s="9">
        <v>0.78162346088070456</v>
      </c>
      <c r="H120" s="9">
        <v>0.46538788591210833</v>
      </c>
      <c r="I120" s="9">
        <v>0.88080142130154704</v>
      </c>
      <c r="J120" s="9">
        <v>2.797770007269881</v>
      </c>
      <c r="K120" s="9">
        <v>1.5562210574310571</v>
      </c>
      <c r="L120" s="9">
        <v>-1.3658115499790906</v>
      </c>
      <c r="M120" s="9">
        <v>5.0443829785505185</v>
      </c>
    </row>
    <row r="121" spans="2:13" x14ac:dyDescent="0.2">
      <c r="B121" s="7" t="s">
        <v>102</v>
      </c>
      <c r="C121" s="8">
        <v>1</v>
      </c>
      <c r="D121" s="9">
        <v>0</v>
      </c>
      <c r="E121" s="9">
        <v>0.88095238095238038</v>
      </c>
      <c r="F121" s="9">
        <v>-0.88095238095238038</v>
      </c>
      <c r="G121" s="9">
        <v>-0.59323216518125221</v>
      </c>
      <c r="H121" s="9">
        <v>0.51237519911799201</v>
      </c>
      <c r="I121" s="9">
        <v>-0.17430409506594591</v>
      </c>
      <c r="J121" s="9">
        <v>1.9362088569707065</v>
      </c>
      <c r="K121" s="9">
        <v>1.570912613708763</v>
      </c>
      <c r="L121" s="9">
        <v>-2.3544027098651621</v>
      </c>
      <c r="M121" s="9">
        <v>4.1163074717699226</v>
      </c>
    </row>
    <row r="122" spans="2:13" ht="17" thickBot="1" x14ac:dyDescent="0.25">
      <c r="B122" s="11" t="s">
        <v>103</v>
      </c>
      <c r="C122" s="12">
        <v>1</v>
      </c>
      <c r="D122" s="13">
        <v>1</v>
      </c>
      <c r="E122" s="13">
        <v>1.839285714285714</v>
      </c>
      <c r="F122" s="13">
        <v>-0.83928571428571397</v>
      </c>
      <c r="G122" s="13">
        <v>-0.56517388709835525</v>
      </c>
      <c r="H122" s="13">
        <v>0.46538788591210833</v>
      </c>
      <c r="I122" s="13">
        <v>0.88080142130154704</v>
      </c>
      <c r="J122" s="13">
        <v>2.797770007269881</v>
      </c>
      <c r="K122" s="13">
        <v>1.5562210574310571</v>
      </c>
      <c r="L122" s="13">
        <v>-1.3658115499790906</v>
      </c>
      <c r="M122" s="13">
        <v>5.0443829785505185</v>
      </c>
    </row>
    <row r="140" spans="6:6" x14ac:dyDescent="0.2">
      <c r="F140" t="s">
        <v>169</v>
      </c>
    </row>
    <row r="158" spans="6:6" x14ac:dyDescent="0.2">
      <c r="F158" t="s">
        <v>169</v>
      </c>
    </row>
  </sheetData>
  <pageMargins left="0.7" right="0.7" top="0.75" bottom="0.75" header="0.3" footer="0.3"/>
  <pageSetup orientation="portrait" horizontalDpi="0" verticalDpi="0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D209840">
              <controlPr defaultSize="0" autoFill="0" autoPict="0" macro="[0]!GoToResultsNew58185584788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3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>
    <tabColor rgb="FF007800"/>
  </sheetPr>
  <dimension ref="B1:K136"/>
  <sheetViews>
    <sheetView topLeftCell="A74" workbookViewId="0">
      <selection activeCell="B74" sqref="B74"/>
    </sheetView>
  </sheetViews>
  <sheetFormatPr baseColWidth="10" defaultRowHeight="16" x14ac:dyDescent="0.2"/>
  <cols>
    <col min="1" max="1" width="5.83203125" customWidth="1"/>
    <col min="3" max="3" width="11.5" bestFit="1" customWidth="1"/>
    <col min="4" max="4" width="15.6640625" bestFit="1" customWidth="1"/>
    <col min="5" max="5" width="14.6640625" bestFit="1" customWidth="1"/>
  </cols>
  <sheetData>
    <row r="1" spans="2:5" x14ac:dyDescent="0.2">
      <c r="B1" t="s">
        <v>138</v>
      </c>
    </row>
    <row r="2" spans="2:5" x14ac:dyDescent="0.2">
      <c r="B2" t="s">
        <v>117</v>
      </c>
    </row>
    <row r="3" spans="2:5" x14ac:dyDescent="0.2">
      <c r="B3" t="s">
        <v>118</v>
      </c>
    </row>
    <row r="4" spans="2:5" x14ac:dyDescent="0.2">
      <c r="B4" t="s">
        <v>3</v>
      </c>
    </row>
    <row r="5" spans="2:5" x14ac:dyDescent="0.2">
      <c r="B5" t="s">
        <v>4</v>
      </c>
    </row>
    <row r="6" spans="2:5" x14ac:dyDescent="0.2">
      <c r="B6" t="s">
        <v>119</v>
      </c>
    </row>
    <row r="7" spans="2:5" x14ac:dyDescent="0.2">
      <c r="B7" t="s">
        <v>5</v>
      </c>
    </row>
    <row r="8" spans="2:5" x14ac:dyDescent="0.2">
      <c r="B8" t="s">
        <v>6</v>
      </c>
    </row>
    <row r="9" spans="2:5" x14ac:dyDescent="0.2">
      <c r="B9" t="s">
        <v>7</v>
      </c>
    </row>
    <row r="10" spans="2:5" ht="34" customHeight="1" x14ac:dyDescent="0.2"/>
    <row r="11" spans="2:5" ht="21" customHeight="1" x14ac:dyDescent="0.2"/>
    <row r="14" spans="2:5" x14ac:dyDescent="0.2">
      <c r="B14" t="s">
        <v>8</v>
      </c>
    </row>
    <row r="15" spans="2:5" ht="17" thickBot="1" x14ac:dyDescent="0.25"/>
    <row r="16" spans="2:5" x14ac:dyDescent="0.2">
      <c r="B16" s="1" t="s">
        <v>9</v>
      </c>
      <c r="C16" s="1" t="s">
        <v>10</v>
      </c>
      <c r="D16" s="1" t="s">
        <v>11</v>
      </c>
      <c r="E16" s="1" t="s">
        <v>12</v>
      </c>
    </row>
    <row r="17" spans="2:5" x14ac:dyDescent="0.2">
      <c r="B17" s="2" t="s">
        <v>116</v>
      </c>
      <c r="C17" s="3" t="s">
        <v>14</v>
      </c>
      <c r="D17" s="4">
        <v>12</v>
      </c>
      <c r="E17" s="5">
        <v>42.857142857142854</v>
      </c>
    </row>
    <row r="18" spans="2:5" x14ac:dyDescent="0.2">
      <c r="B18" s="6" t="s">
        <v>15</v>
      </c>
      <c r="C18" s="7" t="s">
        <v>16</v>
      </c>
      <c r="D18" s="8">
        <v>8</v>
      </c>
      <c r="E18" s="9">
        <v>28.571428571428573</v>
      </c>
    </row>
    <row r="19" spans="2:5" x14ac:dyDescent="0.2">
      <c r="B19" s="6" t="s">
        <v>15</v>
      </c>
      <c r="C19" s="7" t="s">
        <v>17</v>
      </c>
      <c r="D19" s="8">
        <v>3</v>
      </c>
      <c r="E19" s="9">
        <v>10.714285714285714</v>
      </c>
    </row>
    <row r="20" spans="2:5" x14ac:dyDescent="0.2">
      <c r="B20" s="6" t="s">
        <v>15</v>
      </c>
      <c r="C20" s="7" t="s">
        <v>18</v>
      </c>
      <c r="D20" s="8">
        <v>2</v>
      </c>
      <c r="E20" s="9">
        <v>7.1428571428571432</v>
      </c>
    </row>
    <row r="21" spans="2:5" x14ac:dyDescent="0.2">
      <c r="B21" s="6" t="s">
        <v>15</v>
      </c>
      <c r="C21" s="7" t="s">
        <v>19</v>
      </c>
      <c r="D21" s="8">
        <v>1</v>
      </c>
      <c r="E21" s="9">
        <v>3.5714285714285716</v>
      </c>
    </row>
    <row r="22" spans="2:5" ht="17" thickBot="1" x14ac:dyDescent="0.25">
      <c r="B22" s="10" t="s">
        <v>15</v>
      </c>
      <c r="C22" s="11" t="s">
        <v>20</v>
      </c>
      <c r="D22" s="12">
        <v>2</v>
      </c>
      <c r="E22" s="13">
        <v>7.1428571428571432</v>
      </c>
    </row>
    <row r="24" spans="2:5" ht="17" thickBot="1" x14ac:dyDescent="0.25"/>
    <row r="25" spans="2:5" x14ac:dyDescent="0.2">
      <c r="B25" s="1" t="s">
        <v>9</v>
      </c>
      <c r="C25" s="1" t="s">
        <v>10</v>
      </c>
      <c r="D25" s="1" t="s">
        <v>11</v>
      </c>
      <c r="E25" s="1" t="s">
        <v>12</v>
      </c>
    </row>
    <row r="26" spans="2:5" x14ac:dyDescent="0.2">
      <c r="B26" s="2" t="s">
        <v>114</v>
      </c>
      <c r="C26" s="3" t="s">
        <v>14</v>
      </c>
      <c r="D26" s="4">
        <v>14</v>
      </c>
      <c r="E26" s="5">
        <v>50</v>
      </c>
    </row>
    <row r="27" spans="2:5" x14ac:dyDescent="0.2">
      <c r="B27" s="6" t="s">
        <v>15</v>
      </c>
      <c r="C27" s="7" t="s">
        <v>16</v>
      </c>
      <c r="D27" s="8">
        <v>14</v>
      </c>
      <c r="E27" s="9">
        <v>50</v>
      </c>
    </row>
    <row r="28" spans="2:5" x14ac:dyDescent="0.2">
      <c r="B28" s="2" t="s">
        <v>115</v>
      </c>
      <c r="C28" s="3" t="s">
        <v>14</v>
      </c>
      <c r="D28" s="4">
        <v>14</v>
      </c>
      <c r="E28" s="5">
        <v>50</v>
      </c>
    </row>
    <row r="29" spans="2:5" ht="17" thickBot="1" x14ac:dyDescent="0.25">
      <c r="B29" s="10" t="s">
        <v>15</v>
      </c>
      <c r="C29" s="11" t="s">
        <v>16</v>
      </c>
      <c r="D29" s="12">
        <v>14</v>
      </c>
      <c r="E29" s="13">
        <v>50</v>
      </c>
    </row>
    <row r="32" spans="2:5" x14ac:dyDescent="0.2">
      <c r="B32" s="19" t="s">
        <v>120</v>
      </c>
    </row>
    <row r="34" spans="2:4" x14ac:dyDescent="0.2">
      <c r="B34" t="s">
        <v>121</v>
      </c>
    </row>
    <row r="35" spans="2:4" ht="17" thickBot="1" x14ac:dyDescent="0.25"/>
    <row r="36" spans="2:4" x14ac:dyDescent="0.2">
      <c r="B36" s="14" t="s">
        <v>34</v>
      </c>
      <c r="C36" s="1" t="s">
        <v>35</v>
      </c>
      <c r="D36" s="1" t="s">
        <v>36</v>
      </c>
    </row>
    <row r="37" spans="2:4" x14ac:dyDescent="0.2">
      <c r="B37" s="15" t="s">
        <v>21</v>
      </c>
      <c r="C37" s="4">
        <v>28</v>
      </c>
      <c r="D37" s="4">
        <v>28</v>
      </c>
    </row>
    <row r="38" spans="2:4" x14ac:dyDescent="0.2">
      <c r="B38" s="20" t="s">
        <v>37</v>
      </c>
      <c r="C38" s="9">
        <v>28</v>
      </c>
      <c r="D38" s="9">
        <v>28</v>
      </c>
    </row>
    <row r="39" spans="2:4" x14ac:dyDescent="0.2">
      <c r="B39" s="20" t="s">
        <v>38</v>
      </c>
      <c r="C39" s="8">
        <v>23</v>
      </c>
      <c r="D39" s="8">
        <v>21</v>
      </c>
    </row>
    <row r="40" spans="2:4" x14ac:dyDescent="0.2">
      <c r="B40" s="20" t="s">
        <v>39</v>
      </c>
      <c r="C40" s="9">
        <v>81.557777131533811</v>
      </c>
      <c r="D40" s="9">
        <v>74.140843956742756</v>
      </c>
    </row>
    <row r="41" spans="2:4" x14ac:dyDescent="0.2">
      <c r="B41" s="20" t="s">
        <v>40</v>
      </c>
      <c r="C41" s="9">
        <v>0</v>
      </c>
      <c r="D41" s="9">
        <v>9.0940845075133114E-2</v>
      </c>
    </row>
    <row r="42" spans="2:4" x14ac:dyDescent="0.2">
      <c r="B42" s="20" t="s">
        <v>41</v>
      </c>
      <c r="C42" s="9">
        <v>0</v>
      </c>
      <c r="D42" s="9">
        <v>0.23271001375958167</v>
      </c>
    </row>
    <row r="43" spans="2:4" x14ac:dyDescent="0.2">
      <c r="B43" s="20" t="s">
        <v>42</v>
      </c>
      <c r="C43" s="9">
        <v>0</v>
      </c>
      <c r="D43" s="9">
        <v>0.24607811368357702</v>
      </c>
    </row>
    <row r="44" spans="2:4" x14ac:dyDescent="0.2">
      <c r="B44" s="20" t="s">
        <v>43</v>
      </c>
      <c r="C44" s="9">
        <v>91.557777131533811</v>
      </c>
      <c r="D44" s="9">
        <v>88.140843956742756</v>
      </c>
    </row>
    <row r="45" spans="2:4" x14ac:dyDescent="0.2">
      <c r="B45" s="20" t="s">
        <v>44</v>
      </c>
      <c r="C45" s="9">
        <v>98.218799682409838</v>
      </c>
      <c r="D45" s="9">
        <v>97.466275527969188</v>
      </c>
    </row>
    <row r="46" spans="2:4" ht="17" thickBot="1" x14ac:dyDescent="0.25">
      <c r="B46" s="16" t="s">
        <v>45</v>
      </c>
      <c r="C46" s="12">
        <v>0</v>
      </c>
      <c r="D46" s="12">
        <v>6</v>
      </c>
    </row>
    <row r="49" spans="2:5" x14ac:dyDescent="0.2">
      <c r="B49" t="s">
        <v>122</v>
      </c>
    </row>
    <row r="50" spans="2:5" ht="17" thickBot="1" x14ac:dyDescent="0.25"/>
    <row r="51" spans="2:5" x14ac:dyDescent="0.2">
      <c r="B51" s="14" t="s">
        <v>34</v>
      </c>
      <c r="C51" s="1" t="s">
        <v>38</v>
      </c>
      <c r="D51" s="1" t="s">
        <v>47</v>
      </c>
      <c r="E51" s="1" t="s">
        <v>48</v>
      </c>
    </row>
    <row r="52" spans="2:5" x14ac:dyDescent="0.2">
      <c r="B52" s="15" t="s">
        <v>39</v>
      </c>
      <c r="C52" s="4">
        <v>2</v>
      </c>
      <c r="D52" s="5">
        <v>7.4169331747910547</v>
      </c>
      <c r="E52" s="5">
        <v>2.4515086206742476E-2</v>
      </c>
    </row>
    <row r="53" spans="2:5" x14ac:dyDescent="0.2">
      <c r="B53" s="20" t="s">
        <v>49</v>
      </c>
      <c r="C53" s="8">
        <v>2</v>
      </c>
      <c r="D53" s="9">
        <v>7.1550627545445931</v>
      </c>
      <c r="E53" s="9">
        <v>2.7944597846068397E-2</v>
      </c>
    </row>
    <row r="54" spans="2:5" ht="17" thickBot="1" x14ac:dyDescent="0.25">
      <c r="B54" s="16" t="s">
        <v>50</v>
      </c>
      <c r="C54" s="12">
        <v>2</v>
      </c>
      <c r="D54" s="13">
        <v>6.4895311080809934</v>
      </c>
      <c r="E54" s="13">
        <v>3.8977701450781943E-2</v>
      </c>
    </row>
    <row r="57" spans="2:5" x14ac:dyDescent="0.2">
      <c r="B57" t="s">
        <v>123</v>
      </c>
    </row>
    <row r="58" spans="2:5" ht="17" thickBot="1" x14ac:dyDescent="0.25"/>
    <row r="59" spans="2:5" x14ac:dyDescent="0.2">
      <c r="B59" s="14" t="s">
        <v>52</v>
      </c>
      <c r="C59" s="1" t="s">
        <v>38</v>
      </c>
      <c r="D59" s="1" t="s">
        <v>53</v>
      </c>
      <c r="E59" s="1" t="s">
        <v>54</v>
      </c>
    </row>
    <row r="60" spans="2:5" x14ac:dyDescent="0.2">
      <c r="B60" s="15" t="s">
        <v>114</v>
      </c>
      <c r="C60" s="4">
        <v>1</v>
      </c>
      <c r="D60" s="5">
        <v>0.80792034555064307</v>
      </c>
      <c r="E60" s="5">
        <v>0.36873581632358821</v>
      </c>
    </row>
    <row r="61" spans="2:5" ht="17" thickBot="1" x14ac:dyDescent="0.25">
      <c r="B61" s="16" t="s">
        <v>115</v>
      </c>
      <c r="C61" s="12">
        <v>1</v>
      </c>
      <c r="D61" s="13">
        <v>5.1773822359007173</v>
      </c>
      <c r="E61" s="13">
        <v>2.2882774105545067E-2</v>
      </c>
    </row>
    <row r="64" spans="2:5" x14ac:dyDescent="0.2">
      <c r="B64" t="s">
        <v>124</v>
      </c>
    </row>
    <row r="65" spans="2:8" ht="17" thickBot="1" x14ac:dyDescent="0.25"/>
    <row r="66" spans="2:8" x14ac:dyDescent="0.2">
      <c r="B66" s="14" t="s">
        <v>52</v>
      </c>
      <c r="C66" s="1" t="s">
        <v>56</v>
      </c>
      <c r="D66" s="1" t="s">
        <v>57</v>
      </c>
      <c r="E66" s="1" t="s">
        <v>58</v>
      </c>
      <c r="F66" s="1" t="s">
        <v>48</v>
      </c>
      <c r="G66" s="1" t="s">
        <v>59</v>
      </c>
      <c r="H66" s="1" t="s">
        <v>60</v>
      </c>
    </row>
    <row r="67" spans="2:8" x14ac:dyDescent="0.2">
      <c r="B67" s="15" t="s">
        <v>61</v>
      </c>
      <c r="C67" s="5">
        <v>0.34695979900024165</v>
      </c>
      <c r="D67" s="5">
        <v>0.73070904119563762</v>
      </c>
      <c r="E67" s="5">
        <v>0.22545992236860243</v>
      </c>
      <c r="F67" s="5">
        <v>0.63491085528655677</v>
      </c>
      <c r="G67" s="5">
        <v>-1.0852036049210025</v>
      </c>
      <c r="H67" s="5">
        <v>1.7791232029214856</v>
      </c>
    </row>
    <row r="68" spans="2:8" x14ac:dyDescent="0.2">
      <c r="B68" s="20" t="s">
        <v>62</v>
      </c>
      <c r="C68" s="9">
        <v>1.8367712158105034</v>
      </c>
      <c r="D68" s="9">
        <v>0.80192770194366958</v>
      </c>
      <c r="E68" s="9">
        <v>5.2461378440769222</v>
      </c>
      <c r="F68" s="9">
        <v>2.1995539179825663E-2</v>
      </c>
      <c r="G68" s="9">
        <v>0.26502180179594026</v>
      </c>
      <c r="H68" s="9">
        <v>3.4085206298250665</v>
      </c>
    </row>
    <row r="69" spans="2:8" x14ac:dyDescent="0.2">
      <c r="B69" s="20" t="s">
        <v>63</v>
      </c>
      <c r="C69" s="9">
        <v>2.5055202895789721</v>
      </c>
      <c r="D69" s="9">
        <v>0.85136376930546287</v>
      </c>
      <c r="E69" s="9">
        <v>8.6609497572871224</v>
      </c>
      <c r="F69" s="9">
        <v>3.2510180253212395E-3</v>
      </c>
      <c r="G69" s="9">
        <v>0.83687796399799819</v>
      </c>
      <c r="H69" s="9">
        <v>4.174162615159946</v>
      </c>
    </row>
    <row r="70" spans="2:8" x14ac:dyDescent="0.2">
      <c r="B70" s="20" t="s">
        <v>64</v>
      </c>
      <c r="C70" s="9">
        <v>3.1372451034069493</v>
      </c>
      <c r="D70" s="9">
        <v>0.93767954674653886</v>
      </c>
      <c r="E70" s="9">
        <v>11.194069893894893</v>
      </c>
      <c r="F70" s="9">
        <v>8.2059159921354929E-4</v>
      </c>
      <c r="G70" s="9">
        <v>1.2994269627438915</v>
      </c>
      <c r="H70" s="9">
        <v>4.9750632440700073</v>
      </c>
    </row>
    <row r="71" spans="2:8" x14ac:dyDescent="0.2">
      <c r="B71" s="20" t="s">
        <v>65</v>
      </c>
      <c r="C71" s="9">
        <v>3.57675170435376</v>
      </c>
      <c r="D71" s="9">
        <v>1.02681957611398</v>
      </c>
      <c r="E71" s="9">
        <v>12.133589722726741</v>
      </c>
      <c r="F71" s="9">
        <v>4.9521703622268376E-4</v>
      </c>
      <c r="G71" s="9">
        <v>1.5642223165496749</v>
      </c>
      <c r="H71" s="9">
        <v>5.5892810921578455</v>
      </c>
    </row>
    <row r="72" spans="2:8" x14ac:dyDescent="0.2">
      <c r="B72" s="20" t="s">
        <v>125</v>
      </c>
      <c r="C72" s="9">
        <v>0</v>
      </c>
      <c r="D72" s="9">
        <v>0</v>
      </c>
      <c r="E72" s="9"/>
      <c r="F72" s="9"/>
      <c r="G72" s="9"/>
      <c r="H72" s="9"/>
    </row>
    <row r="73" spans="2:8" x14ac:dyDescent="0.2">
      <c r="B73" s="20" t="s">
        <v>126</v>
      </c>
      <c r="C73" s="9">
        <v>0.67601222367952873</v>
      </c>
      <c r="D73" s="9">
        <v>0.75209080051439614</v>
      </c>
      <c r="E73" s="9">
        <v>0.80792034555064296</v>
      </c>
      <c r="F73" s="9">
        <v>0.36873581632358821</v>
      </c>
      <c r="G73" s="9">
        <v>-0.79805865843258572</v>
      </c>
      <c r="H73" s="9">
        <v>2.1500831057916434</v>
      </c>
    </row>
    <row r="74" spans="2:8" x14ac:dyDescent="0.2">
      <c r="B74" s="20" t="s">
        <v>127</v>
      </c>
      <c r="C74" s="9">
        <v>0</v>
      </c>
      <c r="D74" s="9">
        <v>0</v>
      </c>
      <c r="E74" s="9"/>
      <c r="F74" s="9"/>
      <c r="G74" s="9"/>
      <c r="H74" s="9"/>
    </row>
    <row r="75" spans="2:8" ht="17" thickBot="1" x14ac:dyDescent="0.25">
      <c r="B75" s="16" t="s">
        <v>128</v>
      </c>
      <c r="C75" s="13">
        <v>-1.8172423264690933</v>
      </c>
      <c r="D75" s="13">
        <v>0.79865226751361829</v>
      </c>
      <c r="E75" s="13">
        <v>5.1773822359007173</v>
      </c>
      <c r="F75" s="13">
        <v>2.2882774105545067E-2</v>
      </c>
      <c r="G75" s="13">
        <v>-3.3825720069670338</v>
      </c>
      <c r="H75" s="13">
        <v>-0.25191264597115315</v>
      </c>
    </row>
    <row r="78" spans="2:8" x14ac:dyDescent="0.2">
      <c r="B78" t="s">
        <v>129</v>
      </c>
    </row>
    <row r="79" spans="2:8" ht="17" thickBot="1" x14ac:dyDescent="0.25"/>
    <row r="80" spans="2:8" x14ac:dyDescent="0.2">
      <c r="B80" s="14" t="s">
        <v>52</v>
      </c>
      <c r="C80" s="1" t="s">
        <v>56</v>
      </c>
      <c r="D80" s="1" t="s">
        <v>57</v>
      </c>
      <c r="E80" s="1" t="s">
        <v>58</v>
      </c>
      <c r="F80" s="1" t="s">
        <v>48</v>
      </c>
      <c r="G80" s="1" t="s">
        <v>59</v>
      </c>
      <c r="H80" s="1" t="s">
        <v>60</v>
      </c>
    </row>
    <row r="81" spans="2:11" x14ac:dyDescent="0.2">
      <c r="B81" s="15" t="s">
        <v>125</v>
      </c>
      <c r="C81" s="5">
        <v>0</v>
      </c>
      <c r="D81" s="5">
        <v>0</v>
      </c>
      <c r="E81" s="5"/>
      <c r="F81" s="5"/>
      <c r="G81" s="5"/>
      <c r="H81" s="5"/>
    </row>
    <row r="82" spans="2:11" x14ac:dyDescent="0.2">
      <c r="B82" s="20" t="s">
        <v>126</v>
      </c>
      <c r="C82" s="9">
        <v>0.18635253628643217</v>
      </c>
      <c r="D82" s="9">
        <v>0.20732469515224686</v>
      </c>
      <c r="E82" s="9">
        <v>0.80792034555064318</v>
      </c>
      <c r="F82" s="9">
        <v>0.36873581632358821</v>
      </c>
      <c r="G82" s="9">
        <v>-0.21999639931771753</v>
      </c>
      <c r="H82" s="9">
        <v>0.59270147189058187</v>
      </c>
    </row>
    <row r="83" spans="2:11" x14ac:dyDescent="0.2">
      <c r="B83" s="20" t="s">
        <v>127</v>
      </c>
      <c r="C83" s="9">
        <v>0</v>
      </c>
      <c r="D83" s="9">
        <v>0</v>
      </c>
      <c r="E83" s="9"/>
      <c r="F83" s="9"/>
      <c r="G83" s="9"/>
      <c r="H83" s="9"/>
    </row>
    <row r="84" spans="2:11" ht="17" thickBot="1" x14ac:dyDescent="0.25">
      <c r="B84" s="16" t="s">
        <v>128</v>
      </c>
      <c r="C84" s="13">
        <v>-0.50094910228296674</v>
      </c>
      <c r="D84" s="13">
        <v>0.22016003623719649</v>
      </c>
      <c r="E84" s="13">
        <v>5.1773822359007173</v>
      </c>
      <c r="F84" s="13">
        <v>2.2882774105545067E-2</v>
      </c>
      <c r="G84" s="13">
        <v>-0.93245484414290503</v>
      </c>
      <c r="H84" s="13">
        <v>-6.9443360423028511E-2</v>
      </c>
    </row>
    <row r="87" spans="2:11" x14ac:dyDescent="0.2">
      <c r="B87" t="s">
        <v>130</v>
      </c>
    </row>
    <row r="88" spans="2:11" ht="17" thickBot="1" x14ac:dyDescent="0.25"/>
    <row r="89" spans="2:11" x14ac:dyDescent="0.2">
      <c r="B89" s="14" t="s">
        <v>68</v>
      </c>
      <c r="C89" s="1" t="s">
        <v>69</v>
      </c>
      <c r="D89" s="1" t="s">
        <v>116</v>
      </c>
      <c r="E89" s="1" t="s">
        <v>131</v>
      </c>
      <c r="F89" s="1" t="s">
        <v>71</v>
      </c>
      <c r="G89" s="1" t="s">
        <v>72</v>
      </c>
      <c r="H89" s="1" t="s">
        <v>73</v>
      </c>
      <c r="I89" s="1" t="s">
        <v>74</v>
      </c>
      <c r="J89" s="1" t="s">
        <v>75</v>
      </c>
      <c r="K89" s="1" t="s">
        <v>132</v>
      </c>
    </row>
    <row r="90" spans="2:11" x14ac:dyDescent="0.2">
      <c r="B90" s="15" t="s">
        <v>76</v>
      </c>
      <c r="C90" s="15">
        <v>1</v>
      </c>
      <c r="D90" s="15">
        <v>0</v>
      </c>
      <c r="E90" s="15">
        <v>0</v>
      </c>
      <c r="F90" s="5">
        <v>0.7355511090317427</v>
      </c>
      <c r="G90" s="5">
        <v>0.18948203268876274</v>
      </c>
      <c r="H90" s="5">
        <v>3.5100226154275327E-2</v>
      </c>
      <c r="I90" s="5">
        <v>1.8267309598045567E-2</v>
      </c>
      <c r="J90" s="5">
        <v>7.5739682435361777E-3</v>
      </c>
      <c r="K90" s="5">
        <v>1.4025354283637492E-2</v>
      </c>
    </row>
    <row r="91" spans="2:11" x14ac:dyDescent="0.2">
      <c r="B91" s="20" t="s">
        <v>77</v>
      </c>
      <c r="C91" s="20">
        <v>1</v>
      </c>
      <c r="D91" s="20">
        <v>0</v>
      </c>
      <c r="E91" s="20">
        <v>0</v>
      </c>
      <c r="F91" s="9">
        <v>0.7355511090317427</v>
      </c>
      <c r="G91" s="9">
        <v>0.18948203268876274</v>
      </c>
      <c r="H91" s="9">
        <v>3.5100226154275327E-2</v>
      </c>
      <c r="I91" s="9">
        <v>1.8267309598045567E-2</v>
      </c>
      <c r="J91" s="9">
        <v>7.5739682435361777E-3</v>
      </c>
      <c r="K91" s="9">
        <v>1.4025354283637492E-2</v>
      </c>
    </row>
    <row r="92" spans="2:11" x14ac:dyDescent="0.2">
      <c r="B92" s="20" t="s">
        <v>78</v>
      </c>
      <c r="C92" s="20">
        <v>1</v>
      </c>
      <c r="D92" s="20">
        <v>1</v>
      </c>
      <c r="E92" s="20">
        <v>1</v>
      </c>
      <c r="F92" s="9">
        <v>0.18689967498290275</v>
      </c>
      <c r="G92" s="9">
        <v>0.31798239219421376</v>
      </c>
      <c r="H92" s="9">
        <v>0.16070167447402939</v>
      </c>
      <c r="I92" s="9">
        <v>0.12359842688083</v>
      </c>
      <c r="J92" s="9">
        <v>6.3966034063572152E-2</v>
      </c>
      <c r="K92" s="9">
        <v>0.14685179740445198</v>
      </c>
    </row>
    <row r="93" spans="2:11" x14ac:dyDescent="0.2">
      <c r="B93" s="20" t="s">
        <v>79</v>
      </c>
      <c r="C93" s="20">
        <v>1</v>
      </c>
      <c r="D93" s="20">
        <v>0</v>
      </c>
      <c r="E93" s="20">
        <v>0</v>
      </c>
      <c r="F93" s="9">
        <v>0.7355511090317427</v>
      </c>
      <c r="G93" s="9">
        <v>0.18948203268876274</v>
      </c>
      <c r="H93" s="9">
        <v>3.5100226154275327E-2</v>
      </c>
      <c r="I93" s="9">
        <v>1.8267309598045567E-2</v>
      </c>
      <c r="J93" s="9">
        <v>7.5739682435361777E-3</v>
      </c>
      <c r="K93" s="9">
        <v>1.4025354283637492E-2</v>
      </c>
    </row>
    <row r="94" spans="2:11" x14ac:dyDescent="0.2">
      <c r="B94" s="20" t="s">
        <v>80</v>
      </c>
      <c r="C94" s="20">
        <v>1</v>
      </c>
      <c r="D94" s="20">
        <v>0</v>
      </c>
      <c r="E94" s="20">
        <v>0</v>
      </c>
      <c r="F94" s="9">
        <v>0.58588014447035219</v>
      </c>
      <c r="G94" s="9">
        <v>0.27668625265355884</v>
      </c>
      <c r="H94" s="9">
        <v>6.1961510709709788E-2</v>
      </c>
      <c r="I94" s="9">
        <v>3.3875283331352035E-2</v>
      </c>
      <c r="J94" s="9">
        <v>1.4391256054689827E-2</v>
      </c>
      <c r="K94" s="9">
        <v>2.7205552780337316E-2</v>
      </c>
    </row>
    <row r="95" spans="2:11" x14ac:dyDescent="0.2">
      <c r="B95" s="20" t="s">
        <v>81</v>
      </c>
      <c r="C95" s="20">
        <v>1</v>
      </c>
      <c r="D95" s="20">
        <v>1</v>
      </c>
      <c r="E95" s="20">
        <v>1</v>
      </c>
      <c r="F95" s="9">
        <v>0.31125248864501237</v>
      </c>
      <c r="G95" s="9">
        <v>0.35594595058775641</v>
      </c>
      <c r="H95" s="9">
        <v>0.12925764156071251</v>
      </c>
      <c r="I95" s="9">
        <v>8.3921962490778323E-2</v>
      </c>
      <c r="J95" s="9">
        <v>3.9118162525690114E-2</v>
      </c>
      <c r="K95" s="9">
        <v>8.0503794190050271E-2</v>
      </c>
    </row>
    <row r="96" spans="2:11" x14ac:dyDescent="0.2">
      <c r="B96" s="20" t="s">
        <v>82</v>
      </c>
      <c r="C96" s="20">
        <v>1</v>
      </c>
      <c r="D96" s="20">
        <v>0</v>
      </c>
      <c r="E96" s="20">
        <v>1</v>
      </c>
      <c r="F96" s="9">
        <v>0.18689967498290275</v>
      </c>
      <c r="G96" s="9">
        <v>0.31798239219421376</v>
      </c>
      <c r="H96" s="9">
        <v>0.16070167447402939</v>
      </c>
      <c r="I96" s="9">
        <v>0.12359842688083</v>
      </c>
      <c r="J96" s="9">
        <v>6.3966034063572152E-2</v>
      </c>
      <c r="K96" s="9">
        <v>0.14685179740445198</v>
      </c>
    </row>
    <row r="97" spans="2:11" x14ac:dyDescent="0.2">
      <c r="B97" s="20" t="s">
        <v>83</v>
      </c>
      <c r="C97" s="20">
        <v>1</v>
      </c>
      <c r="D97" s="20">
        <v>5</v>
      </c>
      <c r="E97" s="20">
        <v>1</v>
      </c>
      <c r="F97" s="9">
        <v>0.31125248864501237</v>
      </c>
      <c r="G97" s="9">
        <v>0.35594595058775641</v>
      </c>
      <c r="H97" s="9">
        <v>0.12925764156071251</v>
      </c>
      <c r="I97" s="9">
        <v>8.3921962490778323E-2</v>
      </c>
      <c r="J97" s="9">
        <v>3.9118162525690114E-2</v>
      </c>
      <c r="K97" s="9">
        <v>8.0503794190050271E-2</v>
      </c>
    </row>
    <row r="98" spans="2:11" x14ac:dyDescent="0.2">
      <c r="B98" s="20" t="s">
        <v>84</v>
      </c>
      <c r="C98" s="20">
        <v>1</v>
      </c>
      <c r="D98" s="20">
        <v>0</v>
      </c>
      <c r="E98" s="20">
        <v>1</v>
      </c>
      <c r="F98" s="9">
        <v>0.31125248864501237</v>
      </c>
      <c r="G98" s="9">
        <v>0.35594595058775641</v>
      </c>
      <c r="H98" s="9">
        <v>0.12925764156071251</v>
      </c>
      <c r="I98" s="9">
        <v>8.3921962490778323E-2</v>
      </c>
      <c r="J98" s="9">
        <v>3.9118162525690114E-2</v>
      </c>
      <c r="K98" s="9">
        <v>8.0503794190050271E-2</v>
      </c>
    </row>
    <row r="99" spans="2:11" x14ac:dyDescent="0.2">
      <c r="B99" s="20" t="s">
        <v>85</v>
      </c>
      <c r="C99" s="20">
        <v>1</v>
      </c>
      <c r="D99" s="20">
        <v>0</v>
      </c>
      <c r="E99" s="20">
        <v>0</v>
      </c>
      <c r="F99" s="9">
        <v>0.7355511090317427</v>
      </c>
      <c r="G99" s="9">
        <v>0.18948203268876274</v>
      </c>
      <c r="H99" s="9">
        <v>3.5100226154275327E-2</v>
      </c>
      <c r="I99" s="9">
        <v>1.8267309598045567E-2</v>
      </c>
      <c r="J99" s="9">
        <v>7.5739682435361777E-3</v>
      </c>
      <c r="K99" s="9">
        <v>1.4025354283637492E-2</v>
      </c>
    </row>
    <row r="100" spans="2:11" x14ac:dyDescent="0.2">
      <c r="B100" s="20" t="s">
        <v>86</v>
      </c>
      <c r="C100" s="20">
        <v>1</v>
      </c>
      <c r="D100" s="20">
        <v>0</v>
      </c>
      <c r="E100" s="20">
        <v>0</v>
      </c>
      <c r="F100" s="9">
        <v>0.7355511090317427</v>
      </c>
      <c r="G100" s="9">
        <v>0.18948203268876274</v>
      </c>
      <c r="H100" s="9">
        <v>3.5100226154275327E-2</v>
      </c>
      <c r="I100" s="9">
        <v>1.8267309598045567E-2</v>
      </c>
      <c r="J100" s="9">
        <v>7.5739682435361777E-3</v>
      </c>
      <c r="K100" s="9">
        <v>1.4025354283637492E-2</v>
      </c>
    </row>
    <row r="101" spans="2:11" x14ac:dyDescent="0.2">
      <c r="B101" s="20" t="s">
        <v>87</v>
      </c>
      <c r="C101" s="20">
        <v>1</v>
      </c>
      <c r="D101" s="20">
        <v>1</v>
      </c>
      <c r="E101" s="20">
        <v>1</v>
      </c>
      <c r="F101" s="9">
        <v>0.31125248864501237</v>
      </c>
      <c r="G101" s="9">
        <v>0.35594595058775641</v>
      </c>
      <c r="H101" s="9">
        <v>0.12925764156071251</v>
      </c>
      <c r="I101" s="9">
        <v>8.3921962490778323E-2</v>
      </c>
      <c r="J101" s="9">
        <v>3.9118162525690114E-2</v>
      </c>
      <c r="K101" s="9">
        <v>8.0503794190050271E-2</v>
      </c>
    </row>
    <row r="102" spans="2:11" x14ac:dyDescent="0.2">
      <c r="B102" s="20" t="s">
        <v>88</v>
      </c>
      <c r="C102" s="20">
        <v>1</v>
      </c>
      <c r="D102" s="20">
        <v>4</v>
      </c>
      <c r="E102" s="20">
        <v>1</v>
      </c>
      <c r="F102" s="9">
        <v>0.31125248864501237</v>
      </c>
      <c r="G102" s="9">
        <v>0.35594595058775641</v>
      </c>
      <c r="H102" s="9">
        <v>0.12925764156071251</v>
      </c>
      <c r="I102" s="9">
        <v>8.3921962490778323E-2</v>
      </c>
      <c r="J102" s="9">
        <v>3.9118162525690114E-2</v>
      </c>
      <c r="K102" s="9">
        <v>8.0503794190050271E-2</v>
      </c>
    </row>
    <row r="103" spans="2:11" x14ac:dyDescent="0.2">
      <c r="B103" s="20" t="s">
        <v>89</v>
      </c>
      <c r="C103" s="20">
        <v>1</v>
      </c>
      <c r="D103" s="20">
        <v>1</v>
      </c>
      <c r="E103" s="20">
        <v>1</v>
      </c>
      <c r="F103" s="9">
        <v>0.18689967498290275</v>
      </c>
      <c r="G103" s="9">
        <v>0.31798239219421376</v>
      </c>
      <c r="H103" s="9">
        <v>0.16070167447402939</v>
      </c>
      <c r="I103" s="9">
        <v>0.12359842688083</v>
      </c>
      <c r="J103" s="9">
        <v>6.3966034063572152E-2</v>
      </c>
      <c r="K103" s="9">
        <v>0.14685179740445198</v>
      </c>
    </row>
    <row r="104" spans="2:11" x14ac:dyDescent="0.2">
      <c r="B104" s="20" t="s">
        <v>90</v>
      </c>
      <c r="C104" s="20">
        <v>1</v>
      </c>
      <c r="D104" s="20">
        <v>2</v>
      </c>
      <c r="E104" s="20">
        <v>0</v>
      </c>
      <c r="F104" s="9">
        <v>0.58588014447035219</v>
      </c>
      <c r="G104" s="9">
        <v>0.27668625265355884</v>
      </c>
      <c r="H104" s="9">
        <v>6.1961510709709788E-2</v>
      </c>
      <c r="I104" s="9">
        <v>3.3875283331352035E-2</v>
      </c>
      <c r="J104" s="9">
        <v>1.4391256054689827E-2</v>
      </c>
      <c r="K104" s="9">
        <v>2.7205552780337316E-2</v>
      </c>
    </row>
    <row r="105" spans="2:11" x14ac:dyDescent="0.2">
      <c r="B105" s="20" t="s">
        <v>91</v>
      </c>
      <c r="C105" s="20">
        <v>1</v>
      </c>
      <c r="D105" s="20">
        <v>0</v>
      </c>
      <c r="E105" s="20">
        <v>0</v>
      </c>
      <c r="F105" s="9">
        <v>0.58588014447035219</v>
      </c>
      <c r="G105" s="9">
        <v>0.27668625265355884</v>
      </c>
      <c r="H105" s="9">
        <v>6.1961510709709788E-2</v>
      </c>
      <c r="I105" s="9">
        <v>3.3875283331352035E-2</v>
      </c>
      <c r="J105" s="9">
        <v>1.4391256054689827E-2</v>
      </c>
      <c r="K105" s="9">
        <v>2.7205552780337316E-2</v>
      </c>
    </row>
    <row r="106" spans="2:11" x14ac:dyDescent="0.2">
      <c r="B106" s="20" t="s">
        <v>92</v>
      </c>
      <c r="C106" s="20">
        <v>1</v>
      </c>
      <c r="D106" s="20">
        <v>2</v>
      </c>
      <c r="E106" s="20">
        <v>1</v>
      </c>
      <c r="F106" s="9">
        <v>0.18689967498290275</v>
      </c>
      <c r="G106" s="9">
        <v>0.31798239219421376</v>
      </c>
      <c r="H106" s="9">
        <v>0.16070167447402939</v>
      </c>
      <c r="I106" s="9">
        <v>0.12359842688083</v>
      </c>
      <c r="J106" s="9">
        <v>6.3966034063572152E-2</v>
      </c>
      <c r="K106" s="9">
        <v>0.14685179740445198</v>
      </c>
    </row>
    <row r="107" spans="2:11" x14ac:dyDescent="0.2">
      <c r="B107" s="20" t="s">
        <v>93</v>
      </c>
      <c r="C107" s="20">
        <v>1</v>
      </c>
      <c r="D107" s="20">
        <v>0</v>
      </c>
      <c r="E107" s="20">
        <v>0</v>
      </c>
      <c r="F107" s="9">
        <v>0.7355511090317427</v>
      </c>
      <c r="G107" s="9">
        <v>0.18948203268876274</v>
      </c>
      <c r="H107" s="9">
        <v>3.5100226154275327E-2</v>
      </c>
      <c r="I107" s="9">
        <v>1.8267309598045567E-2</v>
      </c>
      <c r="J107" s="9">
        <v>7.5739682435361777E-3</v>
      </c>
      <c r="K107" s="9">
        <v>1.4025354283637492E-2</v>
      </c>
    </row>
    <row r="108" spans="2:11" x14ac:dyDescent="0.2">
      <c r="B108" s="20" t="s">
        <v>94</v>
      </c>
      <c r="C108" s="20">
        <v>1</v>
      </c>
      <c r="D108" s="20">
        <v>1</v>
      </c>
      <c r="E108" s="20">
        <v>1</v>
      </c>
      <c r="F108" s="9">
        <v>0.18689967498290275</v>
      </c>
      <c r="G108" s="9">
        <v>0.31798239219421376</v>
      </c>
      <c r="H108" s="9">
        <v>0.16070167447402939</v>
      </c>
      <c r="I108" s="9">
        <v>0.12359842688083</v>
      </c>
      <c r="J108" s="9">
        <v>6.3966034063572152E-2</v>
      </c>
      <c r="K108" s="9">
        <v>0.14685179740445198</v>
      </c>
    </row>
    <row r="109" spans="2:11" x14ac:dyDescent="0.2">
      <c r="B109" s="20" t="s">
        <v>95</v>
      </c>
      <c r="C109" s="20">
        <v>1</v>
      </c>
      <c r="D109" s="20">
        <v>5</v>
      </c>
      <c r="E109" s="20">
        <v>0</v>
      </c>
      <c r="F109" s="9">
        <v>0.58588014447035219</v>
      </c>
      <c r="G109" s="9">
        <v>0.27668625265355884</v>
      </c>
      <c r="H109" s="9">
        <v>6.1961510709709788E-2</v>
      </c>
      <c r="I109" s="9">
        <v>3.3875283331352035E-2</v>
      </c>
      <c r="J109" s="9">
        <v>1.4391256054689827E-2</v>
      </c>
      <c r="K109" s="9">
        <v>2.7205552780337316E-2</v>
      </c>
    </row>
    <row r="110" spans="2:11" x14ac:dyDescent="0.2">
      <c r="B110" s="20" t="s">
        <v>96</v>
      </c>
      <c r="C110" s="20">
        <v>1</v>
      </c>
      <c r="D110" s="20">
        <v>3</v>
      </c>
      <c r="E110" s="20">
        <v>1</v>
      </c>
      <c r="F110" s="9">
        <v>0.18689967498290275</v>
      </c>
      <c r="G110" s="9">
        <v>0.31798239219421376</v>
      </c>
      <c r="H110" s="9">
        <v>0.16070167447402939</v>
      </c>
      <c r="I110" s="9">
        <v>0.12359842688083</v>
      </c>
      <c r="J110" s="9">
        <v>6.3966034063572152E-2</v>
      </c>
      <c r="K110" s="9">
        <v>0.14685179740445198</v>
      </c>
    </row>
    <row r="111" spans="2:11" x14ac:dyDescent="0.2">
      <c r="B111" s="20" t="s">
        <v>97</v>
      </c>
      <c r="C111" s="20">
        <v>1</v>
      </c>
      <c r="D111" s="20">
        <v>2</v>
      </c>
      <c r="E111" s="20">
        <v>0</v>
      </c>
      <c r="F111" s="9">
        <v>0.7355511090317427</v>
      </c>
      <c r="G111" s="9">
        <v>0.18948203268876274</v>
      </c>
      <c r="H111" s="9">
        <v>3.5100226154275327E-2</v>
      </c>
      <c r="I111" s="9">
        <v>1.8267309598045567E-2</v>
      </c>
      <c r="J111" s="9">
        <v>7.5739682435361777E-3</v>
      </c>
      <c r="K111" s="9">
        <v>1.4025354283637492E-2</v>
      </c>
    </row>
    <row r="112" spans="2:11" x14ac:dyDescent="0.2">
      <c r="B112" s="20" t="s">
        <v>98</v>
      </c>
      <c r="C112" s="20">
        <v>1</v>
      </c>
      <c r="D112" s="20">
        <v>1</v>
      </c>
      <c r="E112" s="20">
        <v>0</v>
      </c>
      <c r="F112" s="9">
        <v>0.58588014447035219</v>
      </c>
      <c r="G112" s="9">
        <v>0.27668625265355884</v>
      </c>
      <c r="H112" s="9">
        <v>6.1961510709709788E-2</v>
      </c>
      <c r="I112" s="9">
        <v>3.3875283331352035E-2</v>
      </c>
      <c r="J112" s="9">
        <v>1.4391256054689827E-2</v>
      </c>
      <c r="K112" s="9">
        <v>2.7205552780337316E-2</v>
      </c>
    </row>
    <row r="113" spans="2:11" x14ac:dyDescent="0.2">
      <c r="B113" s="20" t="s">
        <v>99</v>
      </c>
      <c r="C113" s="20">
        <v>1</v>
      </c>
      <c r="D113" s="20">
        <v>1</v>
      </c>
      <c r="E113" s="20">
        <v>1</v>
      </c>
      <c r="F113" s="9">
        <v>0.31125248864501237</v>
      </c>
      <c r="G113" s="9">
        <v>0.35594595058775641</v>
      </c>
      <c r="H113" s="9">
        <v>0.12925764156071251</v>
      </c>
      <c r="I113" s="9">
        <v>8.3921962490778323E-2</v>
      </c>
      <c r="J113" s="9">
        <v>3.9118162525690114E-2</v>
      </c>
      <c r="K113" s="9">
        <v>8.0503794190050271E-2</v>
      </c>
    </row>
    <row r="114" spans="2:11" x14ac:dyDescent="0.2">
      <c r="B114" s="20" t="s">
        <v>100</v>
      </c>
      <c r="C114" s="20">
        <v>1</v>
      </c>
      <c r="D114" s="20">
        <v>0</v>
      </c>
      <c r="E114" s="20">
        <v>0</v>
      </c>
      <c r="F114" s="9">
        <v>0.7355511090317427</v>
      </c>
      <c r="G114" s="9">
        <v>0.18948203268876274</v>
      </c>
      <c r="H114" s="9">
        <v>3.5100226154275327E-2</v>
      </c>
      <c r="I114" s="9">
        <v>1.8267309598045567E-2</v>
      </c>
      <c r="J114" s="9">
        <v>7.5739682435361777E-3</v>
      </c>
      <c r="K114" s="9">
        <v>1.4025354283637492E-2</v>
      </c>
    </row>
    <row r="115" spans="2:11" x14ac:dyDescent="0.2">
      <c r="B115" s="20" t="s">
        <v>101</v>
      </c>
      <c r="C115" s="20">
        <v>1</v>
      </c>
      <c r="D115" s="20">
        <v>3</v>
      </c>
      <c r="E115" s="20">
        <v>1</v>
      </c>
      <c r="F115" s="9">
        <v>0.18689967498290275</v>
      </c>
      <c r="G115" s="9">
        <v>0.31798239219421376</v>
      </c>
      <c r="H115" s="9">
        <v>0.16070167447402939</v>
      </c>
      <c r="I115" s="9">
        <v>0.12359842688083</v>
      </c>
      <c r="J115" s="9">
        <v>6.3966034063572152E-2</v>
      </c>
      <c r="K115" s="9">
        <v>0.14685179740445198</v>
      </c>
    </row>
    <row r="116" spans="2:11" x14ac:dyDescent="0.2">
      <c r="B116" s="20" t="s">
        <v>102</v>
      </c>
      <c r="C116" s="20">
        <v>1</v>
      </c>
      <c r="D116" s="20">
        <v>0</v>
      </c>
      <c r="E116" s="20">
        <v>0</v>
      </c>
      <c r="F116" s="9">
        <v>0.58588014447035219</v>
      </c>
      <c r="G116" s="9">
        <v>0.27668625265355884</v>
      </c>
      <c r="H116" s="9">
        <v>6.1961510709709788E-2</v>
      </c>
      <c r="I116" s="9">
        <v>3.3875283331352035E-2</v>
      </c>
      <c r="J116" s="9">
        <v>1.4391256054689827E-2</v>
      </c>
      <c r="K116" s="9">
        <v>2.7205552780337316E-2</v>
      </c>
    </row>
    <row r="117" spans="2:11" ht="17" thickBot="1" x14ac:dyDescent="0.25">
      <c r="B117" s="16" t="s">
        <v>103</v>
      </c>
      <c r="C117" s="16">
        <v>1</v>
      </c>
      <c r="D117" s="16">
        <v>1</v>
      </c>
      <c r="E117" s="16">
        <v>1</v>
      </c>
      <c r="F117" s="13">
        <v>0.18689967498290275</v>
      </c>
      <c r="G117" s="13">
        <v>0.31798239219421376</v>
      </c>
      <c r="H117" s="13">
        <v>0.16070167447402939</v>
      </c>
      <c r="I117" s="13">
        <v>0.12359842688083</v>
      </c>
      <c r="J117" s="13">
        <v>6.3966034063572152E-2</v>
      </c>
      <c r="K117" s="13">
        <v>0.14685179740445198</v>
      </c>
    </row>
    <row r="120" spans="2:11" x14ac:dyDescent="0.2">
      <c r="B120" t="s">
        <v>133</v>
      </c>
    </row>
    <row r="121" spans="2:11" ht="17" thickBot="1" x14ac:dyDescent="0.25"/>
    <row r="122" spans="2:11" x14ac:dyDescent="0.2">
      <c r="B122" s="14" t="s">
        <v>105</v>
      </c>
      <c r="C122" s="21" t="s">
        <v>14</v>
      </c>
      <c r="D122" s="1" t="s">
        <v>16</v>
      </c>
      <c r="E122" s="1" t="s">
        <v>17</v>
      </c>
      <c r="F122" s="1" t="s">
        <v>18</v>
      </c>
      <c r="G122" s="1" t="s">
        <v>19</v>
      </c>
      <c r="H122" s="1" t="s">
        <v>20</v>
      </c>
      <c r="I122" s="21" t="s">
        <v>106</v>
      </c>
      <c r="J122" s="21" t="s">
        <v>107</v>
      </c>
    </row>
    <row r="123" spans="2:11" x14ac:dyDescent="0.2">
      <c r="B123" s="22">
        <v>0</v>
      </c>
      <c r="C123" s="23">
        <v>10</v>
      </c>
      <c r="D123" s="4">
        <v>2</v>
      </c>
      <c r="E123" s="4">
        <v>0</v>
      </c>
      <c r="F123" s="4">
        <v>0</v>
      </c>
      <c r="G123" s="4">
        <v>0</v>
      </c>
      <c r="H123" s="4">
        <v>0</v>
      </c>
      <c r="I123" s="23">
        <v>12</v>
      </c>
      <c r="J123" s="24">
        <v>0.83333333333333337</v>
      </c>
    </row>
    <row r="124" spans="2:11" x14ac:dyDescent="0.2">
      <c r="B124" s="25">
        <v>1</v>
      </c>
      <c r="C124" s="26">
        <v>1</v>
      </c>
      <c r="D124" s="8">
        <v>7</v>
      </c>
      <c r="E124" s="8">
        <v>0</v>
      </c>
      <c r="F124" s="8">
        <v>0</v>
      </c>
      <c r="G124" s="8">
        <v>0</v>
      </c>
      <c r="H124" s="8">
        <v>0</v>
      </c>
      <c r="I124" s="26">
        <v>8</v>
      </c>
      <c r="J124" s="27">
        <v>0.875</v>
      </c>
    </row>
    <row r="125" spans="2:11" x14ac:dyDescent="0.2">
      <c r="B125" s="25">
        <v>2</v>
      </c>
      <c r="C125" s="26">
        <v>2</v>
      </c>
      <c r="D125" s="8">
        <v>1</v>
      </c>
      <c r="E125" s="8">
        <v>0</v>
      </c>
      <c r="F125" s="8">
        <v>0</v>
      </c>
      <c r="G125" s="8">
        <v>0</v>
      </c>
      <c r="H125" s="8">
        <v>0</v>
      </c>
      <c r="I125" s="26">
        <v>3</v>
      </c>
      <c r="J125" s="27">
        <v>0</v>
      </c>
    </row>
    <row r="126" spans="2:11" x14ac:dyDescent="0.2">
      <c r="B126" s="25">
        <v>3</v>
      </c>
      <c r="C126" s="26">
        <v>0</v>
      </c>
      <c r="D126" s="8">
        <v>2</v>
      </c>
      <c r="E126" s="8">
        <v>0</v>
      </c>
      <c r="F126" s="8">
        <v>0</v>
      </c>
      <c r="G126" s="8">
        <v>0</v>
      </c>
      <c r="H126" s="8">
        <v>0</v>
      </c>
      <c r="I126" s="26">
        <v>2</v>
      </c>
      <c r="J126" s="27">
        <v>0</v>
      </c>
    </row>
    <row r="127" spans="2:11" x14ac:dyDescent="0.2">
      <c r="B127" s="25">
        <v>4</v>
      </c>
      <c r="C127" s="26">
        <v>0</v>
      </c>
      <c r="D127" s="8">
        <v>1</v>
      </c>
      <c r="E127" s="8">
        <v>0</v>
      </c>
      <c r="F127" s="8">
        <v>0</v>
      </c>
      <c r="G127" s="8">
        <v>0</v>
      </c>
      <c r="H127" s="8">
        <v>0</v>
      </c>
      <c r="I127" s="26">
        <v>1</v>
      </c>
      <c r="J127" s="27">
        <v>0</v>
      </c>
    </row>
    <row r="128" spans="2:11" x14ac:dyDescent="0.2">
      <c r="B128" s="25">
        <v>5</v>
      </c>
      <c r="C128" s="26">
        <v>1</v>
      </c>
      <c r="D128" s="8">
        <v>1</v>
      </c>
      <c r="E128" s="8">
        <v>0</v>
      </c>
      <c r="F128" s="8">
        <v>0</v>
      </c>
      <c r="G128" s="8">
        <v>0</v>
      </c>
      <c r="H128" s="8">
        <v>0</v>
      </c>
      <c r="I128" s="26">
        <v>2</v>
      </c>
      <c r="J128" s="27">
        <v>0</v>
      </c>
    </row>
    <row r="129" spans="2:10" ht="17" thickBot="1" x14ac:dyDescent="0.25">
      <c r="B129" s="28" t="s">
        <v>106</v>
      </c>
      <c r="C129" s="29">
        <v>14</v>
      </c>
      <c r="D129" s="30">
        <v>14</v>
      </c>
      <c r="E129" s="30">
        <v>0</v>
      </c>
      <c r="F129" s="30">
        <v>0</v>
      </c>
      <c r="G129" s="30">
        <v>0</v>
      </c>
      <c r="H129" s="30">
        <v>0</v>
      </c>
      <c r="I129" s="29">
        <v>28</v>
      </c>
      <c r="J129" s="31">
        <v>0.28472222222222221</v>
      </c>
    </row>
    <row r="132" spans="2:10" x14ac:dyDescent="0.2">
      <c r="B132" t="s">
        <v>134</v>
      </c>
    </row>
    <row r="133" spans="2:10" ht="17" thickBot="1" x14ac:dyDescent="0.25"/>
    <row r="134" spans="2:10" x14ac:dyDescent="0.2">
      <c r="B134" s="14" t="s">
        <v>135</v>
      </c>
      <c r="C134" s="1" t="s">
        <v>38</v>
      </c>
      <c r="D134" s="1" t="s">
        <v>47</v>
      </c>
      <c r="E134" s="1" t="s">
        <v>48</v>
      </c>
    </row>
    <row r="135" spans="2:10" x14ac:dyDescent="0.2">
      <c r="B135" s="15" t="s">
        <v>136</v>
      </c>
      <c r="C135" s="4">
        <v>1</v>
      </c>
      <c r="D135" s="5"/>
      <c r="E135" s="5"/>
    </row>
    <row r="136" spans="2:10" ht="17" thickBot="1" x14ac:dyDescent="0.25">
      <c r="B136" s="16" t="s">
        <v>137</v>
      </c>
      <c r="C136" s="12">
        <v>1</v>
      </c>
      <c r="D136" s="13"/>
      <c r="E136" s="13"/>
    </row>
  </sheetData>
  <pageMargins left="0.7" right="0.7" top="0.75" bottom="0.75" header="0.3" footer="0.3"/>
  <ignoredErrors>
    <ignoredError sqref="C17:C22 C26:C29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D345771">
              <controlPr defaultSize="0" autoFill="0" autoPict="0" macro="[0]!GoToResultsNew58185514051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5</xdr:col>
                    <xdr:colOff>114300</xdr:colOff>
                    <xdr:row>11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B1:J129"/>
  <sheetViews>
    <sheetView topLeftCell="A57" workbookViewId="0">
      <selection activeCell="C77" sqref="C77:F77"/>
    </sheetView>
  </sheetViews>
  <sheetFormatPr baseColWidth="10" defaultRowHeight="16" x14ac:dyDescent="0.2"/>
  <cols>
    <col min="1" max="1" width="5.83203125" customWidth="1"/>
    <col min="4" max="4" width="19.5" bestFit="1" customWidth="1"/>
    <col min="5" max="5" width="22.1640625" bestFit="1" customWidth="1"/>
    <col min="8" max="8" width="21.6640625" bestFit="1" customWidth="1"/>
    <col min="9" max="9" width="12.33203125" bestFit="1" customWidth="1"/>
  </cols>
  <sheetData>
    <row r="1" spans="2:5" x14ac:dyDescent="0.2">
      <c r="B1" t="s">
        <v>0</v>
      </c>
    </row>
    <row r="2" spans="2:5" x14ac:dyDescent="0.2">
      <c r="B2" t="s">
        <v>1</v>
      </c>
    </row>
    <row r="3" spans="2:5" x14ac:dyDescent="0.2">
      <c r="B3" t="s">
        <v>2</v>
      </c>
    </row>
    <row r="4" spans="2:5" x14ac:dyDescent="0.2">
      <c r="B4" t="s">
        <v>3</v>
      </c>
    </row>
    <row r="5" spans="2:5" x14ac:dyDescent="0.2">
      <c r="B5" t="s">
        <v>4</v>
      </c>
    </row>
    <row r="6" spans="2:5" x14ac:dyDescent="0.2">
      <c r="B6" t="s">
        <v>5</v>
      </c>
    </row>
    <row r="7" spans="2:5" x14ac:dyDescent="0.2">
      <c r="B7" t="s">
        <v>6</v>
      </c>
    </row>
    <row r="8" spans="2:5" x14ac:dyDescent="0.2">
      <c r="B8" t="s">
        <v>7</v>
      </c>
    </row>
    <row r="13" spans="2:5" x14ac:dyDescent="0.2">
      <c r="B13" t="s">
        <v>8</v>
      </c>
    </row>
    <row r="14" spans="2:5" ht="17" thickBot="1" x14ac:dyDescent="0.25"/>
    <row r="15" spans="2:5" x14ac:dyDescent="0.2">
      <c r="B15" s="1" t="s">
        <v>9</v>
      </c>
      <c r="C15" s="1" t="s">
        <v>10</v>
      </c>
      <c r="D15" s="1" t="s">
        <v>11</v>
      </c>
      <c r="E15" s="1" t="s">
        <v>12</v>
      </c>
    </row>
    <row r="16" spans="2:5" x14ac:dyDescent="0.2">
      <c r="B16" s="2" t="s">
        <v>13</v>
      </c>
      <c r="C16" s="3" t="s">
        <v>14</v>
      </c>
      <c r="D16" s="4">
        <v>5</v>
      </c>
      <c r="E16" s="5">
        <v>17.857142857142858</v>
      </c>
    </row>
    <row r="17" spans="2:9" x14ac:dyDescent="0.2">
      <c r="B17" s="6" t="s">
        <v>15</v>
      </c>
      <c r="C17" s="7" t="s">
        <v>16</v>
      </c>
      <c r="D17" s="8">
        <v>4</v>
      </c>
      <c r="E17" s="9">
        <v>14.285714285714286</v>
      </c>
    </row>
    <row r="18" spans="2:9" x14ac:dyDescent="0.2">
      <c r="B18" s="6" t="s">
        <v>15</v>
      </c>
      <c r="C18" s="7" t="s">
        <v>17</v>
      </c>
      <c r="D18" s="8">
        <v>5</v>
      </c>
      <c r="E18" s="9">
        <v>17.857142857142858</v>
      </c>
    </row>
    <row r="19" spans="2:9" x14ac:dyDescent="0.2">
      <c r="B19" s="6" t="s">
        <v>15</v>
      </c>
      <c r="C19" s="7" t="s">
        <v>18</v>
      </c>
      <c r="D19" s="8">
        <v>9</v>
      </c>
      <c r="E19" s="9">
        <v>32.142857142857146</v>
      </c>
    </row>
    <row r="20" spans="2:9" x14ac:dyDescent="0.2">
      <c r="B20" s="6" t="s">
        <v>15</v>
      </c>
      <c r="C20" s="7" t="s">
        <v>19</v>
      </c>
      <c r="D20" s="8">
        <v>4</v>
      </c>
      <c r="E20" s="9">
        <v>14.285714285714286</v>
      </c>
    </row>
    <row r="21" spans="2:9" ht="17" thickBot="1" x14ac:dyDescent="0.25">
      <c r="B21" s="10" t="s">
        <v>15</v>
      </c>
      <c r="C21" s="11" t="s">
        <v>20</v>
      </c>
      <c r="D21" s="12">
        <v>1</v>
      </c>
      <c r="E21" s="13">
        <v>3.5714285714285716</v>
      </c>
    </row>
    <row r="23" spans="2:9" ht="17" thickBot="1" x14ac:dyDescent="0.25"/>
    <row r="24" spans="2:9" x14ac:dyDescent="0.2">
      <c r="B24" s="14" t="s">
        <v>9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25</v>
      </c>
      <c r="H24" s="1" t="s">
        <v>26</v>
      </c>
      <c r="I24" s="1" t="s">
        <v>27</v>
      </c>
    </row>
    <row r="25" spans="2:9" x14ac:dyDescent="0.2">
      <c r="B25" s="15" t="s">
        <v>28</v>
      </c>
      <c r="C25" s="4">
        <v>28</v>
      </c>
      <c r="D25" s="4">
        <v>0</v>
      </c>
      <c r="E25" s="4">
        <v>28</v>
      </c>
      <c r="F25" s="5">
        <v>0</v>
      </c>
      <c r="G25" s="5">
        <v>1</v>
      </c>
      <c r="H25" s="5">
        <v>0.50000000000000011</v>
      </c>
      <c r="I25" s="5">
        <v>0.50917507721731559</v>
      </c>
    </row>
    <row r="26" spans="2:9" ht="17" thickBot="1" x14ac:dyDescent="0.25">
      <c r="B26" s="16" t="s">
        <v>29</v>
      </c>
      <c r="C26" s="12">
        <v>28</v>
      </c>
      <c r="D26" s="12">
        <v>0</v>
      </c>
      <c r="E26" s="12">
        <v>28</v>
      </c>
      <c r="F26" s="13">
        <v>0</v>
      </c>
      <c r="G26" s="13">
        <v>1</v>
      </c>
      <c r="H26" s="13">
        <v>0.5</v>
      </c>
      <c r="I26" s="13">
        <v>0.50917507721731547</v>
      </c>
    </row>
    <row r="29" spans="2:9" x14ac:dyDescent="0.2">
      <c r="B29" t="s">
        <v>30</v>
      </c>
    </row>
    <row r="30" spans="2:9" ht="17" thickBot="1" x14ac:dyDescent="0.25"/>
    <row r="31" spans="2:9" x14ac:dyDescent="0.2">
      <c r="B31" s="14" t="s">
        <v>31</v>
      </c>
      <c r="C31" s="1" t="s">
        <v>28</v>
      </c>
      <c r="D31" s="1" t="s">
        <v>29</v>
      </c>
    </row>
    <row r="32" spans="2:9" x14ac:dyDescent="0.2">
      <c r="B32" s="15" t="s">
        <v>28</v>
      </c>
      <c r="C32" s="17">
        <v>1</v>
      </c>
      <c r="D32" s="5">
        <v>-0.14285714285714285</v>
      </c>
    </row>
    <row r="33" spans="2:4" ht="17" thickBot="1" x14ac:dyDescent="0.25">
      <c r="B33" s="16" t="s">
        <v>29</v>
      </c>
      <c r="C33" s="13">
        <v>-0.14285714285714285</v>
      </c>
      <c r="D33" s="18">
        <v>1</v>
      </c>
    </row>
    <row r="36" spans="2:4" x14ac:dyDescent="0.2">
      <c r="B36" s="19" t="s">
        <v>32</v>
      </c>
    </row>
    <row r="38" spans="2:4" x14ac:dyDescent="0.2">
      <c r="B38" t="s">
        <v>33</v>
      </c>
    </row>
    <row r="39" spans="2:4" ht="17" thickBot="1" x14ac:dyDescent="0.25"/>
    <row r="40" spans="2:4" x14ac:dyDescent="0.2">
      <c r="B40" s="14" t="s">
        <v>34</v>
      </c>
      <c r="C40" s="1" t="s">
        <v>35</v>
      </c>
      <c r="D40" s="1" t="s">
        <v>36</v>
      </c>
    </row>
    <row r="41" spans="2:4" x14ac:dyDescent="0.2">
      <c r="B41" s="15" t="s">
        <v>21</v>
      </c>
      <c r="C41" s="4">
        <v>28</v>
      </c>
      <c r="D41" s="4">
        <v>28</v>
      </c>
    </row>
    <row r="42" spans="2:4" x14ac:dyDescent="0.2">
      <c r="B42" s="20" t="s">
        <v>37</v>
      </c>
      <c r="C42" s="9">
        <v>28</v>
      </c>
      <c r="D42" s="9">
        <v>28</v>
      </c>
    </row>
    <row r="43" spans="2:4" x14ac:dyDescent="0.2">
      <c r="B43" s="20" t="s">
        <v>38</v>
      </c>
      <c r="C43" s="8">
        <v>23</v>
      </c>
      <c r="D43" s="8">
        <v>21</v>
      </c>
    </row>
    <row r="44" spans="2:4" x14ac:dyDescent="0.2">
      <c r="B44" s="20" t="s">
        <v>39</v>
      </c>
      <c r="C44" s="9">
        <v>92.683942151159243</v>
      </c>
      <c r="D44" s="9">
        <v>91.911077482284441</v>
      </c>
    </row>
    <row r="45" spans="2:4" x14ac:dyDescent="0.2">
      <c r="B45" s="20" t="s">
        <v>40</v>
      </c>
      <c r="C45" s="9">
        <v>0</v>
      </c>
      <c r="D45" s="9">
        <v>8.3387116574554776E-3</v>
      </c>
    </row>
    <row r="46" spans="2:4" x14ac:dyDescent="0.2">
      <c r="B46" s="20" t="s">
        <v>41</v>
      </c>
      <c r="C46" s="9">
        <v>0</v>
      </c>
      <c r="D46" s="9">
        <v>2.7224846777277323E-2</v>
      </c>
    </row>
    <row r="47" spans="2:4" x14ac:dyDescent="0.2">
      <c r="B47" s="20" t="s">
        <v>42</v>
      </c>
      <c r="C47" s="9">
        <v>0</v>
      </c>
      <c r="D47" s="9">
        <v>2.8256521567650673E-2</v>
      </c>
    </row>
    <row r="48" spans="2:4" x14ac:dyDescent="0.2">
      <c r="B48" s="20" t="s">
        <v>43</v>
      </c>
      <c r="C48" s="9">
        <v>102.68394215115924</v>
      </c>
      <c r="D48" s="9">
        <v>105.91107748228444</v>
      </c>
    </row>
    <row r="49" spans="2:5" x14ac:dyDescent="0.2">
      <c r="B49" s="20" t="s">
        <v>44</v>
      </c>
      <c r="C49" s="9">
        <v>109.34496470203527</v>
      </c>
      <c r="D49" s="9">
        <v>115.23650905351087</v>
      </c>
    </row>
    <row r="50" spans="2:5" ht="17" thickBot="1" x14ac:dyDescent="0.25">
      <c r="B50" s="16" t="s">
        <v>45</v>
      </c>
      <c r="C50" s="12">
        <v>0</v>
      </c>
      <c r="D50" s="12">
        <v>6</v>
      </c>
    </row>
    <row r="53" spans="2:5" x14ac:dyDescent="0.2">
      <c r="B53" t="s">
        <v>46</v>
      </c>
    </row>
    <row r="54" spans="2:5" ht="17" thickBot="1" x14ac:dyDescent="0.25"/>
    <row r="55" spans="2:5" x14ac:dyDescent="0.2">
      <c r="B55" s="14" t="s">
        <v>34</v>
      </c>
      <c r="C55" s="1" t="s">
        <v>38</v>
      </c>
      <c r="D55" s="1" t="s">
        <v>47</v>
      </c>
      <c r="E55" s="1" t="s">
        <v>48</v>
      </c>
    </row>
    <row r="56" spans="2:5" x14ac:dyDescent="0.2">
      <c r="B56" s="15" t="s">
        <v>39</v>
      </c>
      <c r="C56" s="4">
        <v>2</v>
      </c>
      <c r="D56" s="5">
        <v>0.77286466887480287</v>
      </c>
      <c r="E56" s="5">
        <v>0.67947670099238078</v>
      </c>
    </row>
    <row r="57" spans="2:5" x14ac:dyDescent="0.2">
      <c r="B57" s="20" t="s">
        <v>49</v>
      </c>
      <c r="C57" s="8">
        <v>2</v>
      </c>
      <c r="D57" s="9">
        <v>0.76956882787779435</v>
      </c>
      <c r="E57" s="9">
        <v>0.68059734769092906</v>
      </c>
    </row>
    <row r="58" spans="2:5" ht="17" thickBot="1" x14ac:dyDescent="0.25">
      <c r="B58" s="16" t="s">
        <v>50</v>
      </c>
      <c r="C58" s="12">
        <v>2</v>
      </c>
      <c r="D58" s="13">
        <v>0.76324160207142011</v>
      </c>
      <c r="E58" s="13">
        <v>0.68275390369751565</v>
      </c>
    </row>
    <row r="61" spans="2:5" x14ac:dyDescent="0.2">
      <c r="B61" t="s">
        <v>51</v>
      </c>
    </row>
    <row r="62" spans="2:5" ht="17" thickBot="1" x14ac:dyDescent="0.25"/>
    <row r="63" spans="2:5" x14ac:dyDescent="0.2">
      <c r="B63" s="14" t="s">
        <v>52</v>
      </c>
      <c r="C63" s="1" t="s">
        <v>38</v>
      </c>
      <c r="D63" s="1" t="s">
        <v>53</v>
      </c>
      <c r="E63" s="1" t="s">
        <v>54</v>
      </c>
    </row>
    <row r="64" spans="2:5" x14ac:dyDescent="0.2">
      <c r="B64" s="15" t="s">
        <v>28</v>
      </c>
      <c r="C64" s="4">
        <v>1</v>
      </c>
      <c r="D64" s="5">
        <v>0.20430633294146425</v>
      </c>
      <c r="E64" s="5">
        <v>0.65126712330990855</v>
      </c>
    </row>
    <row r="65" spans="2:8" ht="17" thickBot="1" x14ac:dyDescent="0.25">
      <c r="B65" s="16" t="s">
        <v>29</v>
      </c>
      <c r="C65" s="12">
        <v>1</v>
      </c>
      <c r="D65" s="13">
        <v>0.48702102863391045</v>
      </c>
      <c r="E65" s="13">
        <v>0.48525917321636447</v>
      </c>
    </row>
    <row r="68" spans="2:8" x14ac:dyDescent="0.2">
      <c r="B68" t="s">
        <v>55</v>
      </c>
    </row>
    <row r="69" spans="2:8" ht="17" thickBot="1" x14ac:dyDescent="0.25"/>
    <row r="70" spans="2:8" x14ac:dyDescent="0.2">
      <c r="B70" s="14" t="s">
        <v>52</v>
      </c>
      <c r="C70" s="1" t="s">
        <v>56</v>
      </c>
      <c r="D70" s="1" t="s">
        <v>57</v>
      </c>
      <c r="E70" s="1" t="s">
        <v>58</v>
      </c>
      <c r="F70" s="1" t="s">
        <v>48</v>
      </c>
      <c r="G70" s="1" t="s">
        <v>59</v>
      </c>
      <c r="H70" s="1" t="s">
        <v>60</v>
      </c>
    </row>
    <row r="71" spans="2:8" x14ac:dyDescent="0.2">
      <c r="B71" s="15" t="s">
        <v>61</v>
      </c>
      <c r="C71" s="5">
        <v>-1.6782144826947987</v>
      </c>
      <c r="D71" s="5">
        <v>0.72461497176680201</v>
      </c>
      <c r="E71" s="5">
        <v>5.3638956843761614</v>
      </c>
      <c r="F71" s="5">
        <v>2.0557800913614255E-2</v>
      </c>
      <c r="G71" s="5">
        <v>-3.0984337300162386</v>
      </c>
      <c r="H71" s="5">
        <v>-0.257995235373359</v>
      </c>
    </row>
    <row r="72" spans="2:8" x14ac:dyDescent="0.2">
      <c r="B72" s="20" t="s">
        <v>62</v>
      </c>
      <c r="C72" s="9">
        <v>-0.89575193103489181</v>
      </c>
      <c r="D72" s="9">
        <v>0.66626768583121287</v>
      </c>
      <c r="E72" s="9">
        <v>1.8074987490887144</v>
      </c>
      <c r="F72" s="9">
        <v>0.17880856995334127</v>
      </c>
      <c r="G72" s="9">
        <v>-2.2016125993269164</v>
      </c>
      <c r="H72" s="9">
        <v>0.41010873725713282</v>
      </c>
    </row>
    <row r="73" spans="2:8" x14ac:dyDescent="0.2">
      <c r="B73" s="20" t="s">
        <v>63</v>
      </c>
      <c r="C73" s="9">
        <v>-0.13332044990764616</v>
      </c>
      <c r="D73" s="9">
        <v>0.63839084475469976</v>
      </c>
      <c r="E73" s="9">
        <v>4.3613429758944472E-2</v>
      </c>
      <c r="F73" s="9">
        <v>0.8345744822330925</v>
      </c>
      <c r="G73" s="9">
        <v>-1.3845435136869582</v>
      </c>
      <c r="H73" s="9">
        <v>1.1179026138716659</v>
      </c>
    </row>
    <row r="74" spans="2:8" x14ac:dyDescent="0.2">
      <c r="B74" s="20" t="s">
        <v>64</v>
      </c>
      <c r="C74" s="9">
        <v>1.4458602371123301</v>
      </c>
      <c r="D74" s="9">
        <v>0.68603627527658906</v>
      </c>
      <c r="E74" s="9">
        <v>4.4417945599325543</v>
      </c>
      <c r="F74" s="9">
        <v>3.506936636934832E-2</v>
      </c>
      <c r="G74" s="9">
        <v>0.10125384548220961</v>
      </c>
      <c r="H74" s="9">
        <v>2.7904666287424504</v>
      </c>
    </row>
    <row r="75" spans="2:8" x14ac:dyDescent="0.2">
      <c r="B75" s="20" t="s">
        <v>65</v>
      </c>
      <c r="C75" s="9">
        <v>3.2565288542949484</v>
      </c>
      <c r="D75" s="9">
        <v>1.1277141963690349</v>
      </c>
      <c r="E75" s="9">
        <v>8.3389576042599263</v>
      </c>
      <c r="F75" s="9">
        <v>3.8803855375647567E-3</v>
      </c>
      <c r="G75" s="9">
        <v>1.0462496445571103</v>
      </c>
      <c r="H75" s="9">
        <v>5.4668080640327865</v>
      </c>
    </row>
    <row r="76" spans="2:8" x14ac:dyDescent="0.2">
      <c r="B76" s="20" t="s">
        <v>28</v>
      </c>
      <c r="C76" s="9">
        <v>-0.30832234790651564</v>
      </c>
      <c r="D76" s="9">
        <v>0.68212519371594482</v>
      </c>
      <c r="E76" s="9">
        <v>0.20430633294146425</v>
      </c>
      <c r="F76" s="9">
        <v>0.65126712330990855</v>
      </c>
      <c r="G76" s="9">
        <v>-1.6452631605371748</v>
      </c>
      <c r="H76" s="9">
        <v>1.0286184647241436</v>
      </c>
    </row>
    <row r="77" spans="2:8" ht="17" thickBot="1" x14ac:dyDescent="0.25">
      <c r="B77" s="16" t="s">
        <v>29</v>
      </c>
      <c r="C77" s="13">
        <v>0.48221615746575197</v>
      </c>
      <c r="D77" s="13">
        <v>0.69098385681869579</v>
      </c>
      <c r="E77" s="13">
        <v>0.48702102863391061</v>
      </c>
      <c r="F77" s="13">
        <v>0.48525917321636447</v>
      </c>
      <c r="G77" s="13">
        <v>-0.8720873157974729</v>
      </c>
      <c r="H77" s="13">
        <v>1.8365196307289768</v>
      </c>
    </row>
    <row r="80" spans="2:8" x14ac:dyDescent="0.2">
      <c r="B80" t="s">
        <v>66</v>
      </c>
    </row>
    <row r="81" spans="2:10" ht="17" thickBot="1" x14ac:dyDescent="0.25"/>
    <row r="82" spans="2:10" x14ac:dyDescent="0.2">
      <c r="B82" s="14" t="s">
        <v>52</v>
      </c>
      <c r="C82" s="1" t="s">
        <v>56</v>
      </c>
      <c r="D82" s="1" t="s">
        <v>57</v>
      </c>
      <c r="E82" s="1" t="s">
        <v>58</v>
      </c>
      <c r="F82" s="1" t="s">
        <v>48</v>
      </c>
      <c r="G82" s="1" t="s">
        <v>59</v>
      </c>
      <c r="H82" s="1" t="s">
        <v>60</v>
      </c>
    </row>
    <row r="83" spans="2:10" x14ac:dyDescent="0.2">
      <c r="B83" s="15" t="s">
        <v>28</v>
      </c>
      <c r="C83" s="5">
        <v>-8.499350975257644E-2</v>
      </c>
      <c r="D83" s="5">
        <v>0.18803766479539405</v>
      </c>
      <c r="E83" s="5">
        <v>0.20430633294146425</v>
      </c>
      <c r="F83" s="5">
        <v>0.65126712330990855</v>
      </c>
      <c r="G83" s="5">
        <v>-0.45354056048856395</v>
      </c>
      <c r="H83" s="5">
        <v>0.28355354098341101</v>
      </c>
    </row>
    <row r="84" spans="2:10" ht="17" thickBot="1" x14ac:dyDescent="0.25">
      <c r="B84" s="16" t="s">
        <v>29</v>
      </c>
      <c r="C84" s="13">
        <v>0.13292985072506708</v>
      </c>
      <c r="D84" s="13">
        <v>0.19047968326707074</v>
      </c>
      <c r="E84" s="13">
        <v>0.48702102863391061</v>
      </c>
      <c r="F84" s="13">
        <v>0.48525917321636447</v>
      </c>
      <c r="G84" s="13">
        <v>-0.24040346826498826</v>
      </c>
      <c r="H84" s="13">
        <v>0.50626316971512242</v>
      </c>
    </row>
    <row r="87" spans="2:10" x14ac:dyDescent="0.2">
      <c r="B87" t="s">
        <v>67</v>
      </c>
    </row>
    <row r="88" spans="2:10" ht="17" thickBot="1" x14ac:dyDescent="0.25"/>
    <row r="89" spans="2:10" x14ac:dyDescent="0.2">
      <c r="B89" s="14" t="s">
        <v>68</v>
      </c>
      <c r="C89" s="1" t="s">
        <v>69</v>
      </c>
      <c r="D89" s="1" t="s">
        <v>13</v>
      </c>
      <c r="E89" s="1" t="s">
        <v>70</v>
      </c>
      <c r="F89" s="1" t="s">
        <v>71</v>
      </c>
      <c r="G89" s="1" t="s">
        <v>72</v>
      </c>
      <c r="H89" s="1" t="s">
        <v>73</v>
      </c>
      <c r="I89" s="1" t="s">
        <v>74</v>
      </c>
      <c r="J89" s="1" t="s">
        <v>75</v>
      </c>
    </row>
    <row r="90" spans="2:10" x14ac:dyDescent="0.2">
      <c r="B90" s="15" t="s">
        <v>76</v>
      </c>
      <c r="C90" s="15">
        <v>1</v>
      </c>
      <c r="D90" s="15">
        <v>0</v>
      </c>
      <c r="E90" s="15">
        <v>3</v>
      </c>
      <c r="F90" s="5">
        <v>0.12062373109972005</v>
      </c>
      <c r="G90" s="5">
        <v>0.11012748691628618</v>
      </c>
      <c r="H90" s="5">
        <v>0.16059837509682717</v>
      </c>
      <c r="I90" s="5">
        <v>0.36587771263764129</v>
      </c>
      <c r="J90" s="5">
        <v>0.19295134869278252</v>
      </c>
    </row>
    <row r="91" spans="2:10" x14ac:dyDescent="0.2">
      <c r="B91" s="20" t="s">
        <v>77</v>
      </c>
      <c r="C91" s="20">
        <v>1</v>
      </c>
      <c r="D91" s="20">
        <v>3</v>
      </c>
      <c r="E91" s="20">
        <v>3</v>
      </c>
      <c r="F91" s="9">
        <v>0.12062373109972005</v>
      </c>
      <c r="G91" s="9">
        <v>0.11012748691628618</v>
      </c>
      <c r="H91" s="9">
        <v>0.16059837509682717</v>
      </c>
      <c r="I91" s="9">
        <v>0.36587771263764129</v>
      </c>
      <c r="J91" s="9">
        <v>0.19295134869278252</v>
      </c>
    </row>
    <row r="92" spans="2:10" x14ac:dyDescent="0.2">
      <c r="B92" s="20" t="s">
        <v>78</v>
      </c>
      <c r="C92" s="20">
        <v>1</v>
      </c>
      <c r="D92" s="20">
        <v>1</v>
      </c>
      <c r="E92" s="20">
        <v>3</v>
      </c>
      <c r="F92" s="9">
        <v>0.23218785701207134</v>
      </c>
      <c r="G92" s="9">
        <v>0.16587675576878536</v>
      </c>
      <c r="H92" s="9">
        <v>0.18828515250650824</v>
      </c>
      <c r="I92" s="9">
        <v>0.2866865876602831</v>
      </c>
      <c r="J92" s="9">
        <v>0.10373224812171278</v>
      </c>
    </row>
    <row r="93" spans="2:10" x14ac:dyDescent="0.2">
      <c r="B93" s="20" t="s">
        <v>79</v>
      </c>
      <c r="C93" s="20">
        <v>1</v>
      </c>
      <c r="D93" s="20">
        <v>4</v>
      </c>
      <c r="E93" s="20">
        <v>3</v>
      </c>
      <c r="F93" s="9">
        <v>0.12062373109972005</v>
      </c>
      <c r="G93" s="9">
        <v>0.11012748691628618</v>
      </c>
      <c r="H93" s="9">
        <v>0.16059837509682717</v>
      </c>
      <c r="I93" s="9">
        <v>0.36587771263764129</v>
      </c>
      <c r="J93" s="9">
        <v>0.19295134869278252</v>
      </c>
    </row>
    <row r="94" spans="2:10" x14ac:dyDescent="0.2">
      <c r="B94" s="20" t="s">
        <v>80</v>
      </c>
      <c r="C94" s="20">
        <v>1</v>
      </c>
      <c r="D94" s="20">
        <v>3</v>
      </c>
      <c r="E94" s="20">
        <v>3</v>
      </c>
      <c r="F94" s="9">
        <v>0.15733204559059238</v>
      </c>
      <c r="G94" s="9">
        <v>0.13259221295022405</v>
      </c>
      <c r="H94" s="9">
        <v>0.1767949097932397</v>
      </c>
      <c r="I94" s="9">
        <v>0.34264133436387667</v>
      </c>
      <c r="J94" s="9">
        <v>0.15354650776485634</v>
      </c>
    </row>
    <row r="95" spans="2:10" x14ac:dyDescent="0.2">
      <c r="B95" s="20" t="s">
        <v>81</v>
      </c>
      <c r="C95" s="20">
        <v>1</v>
      </c>
      <c r="D95" s="20">
        <v>2</v>
      </c>
      <c r="E95" s="20">
        <v>3</v>
      </c>
      <c r="F95" s="9">
        <v>0.18178199474783116</v>
      </c>
      <c r="G95" s="9">
        <v>0.14520194847429993</v>
      </c>
      <c r="H95" s="9">
        <v>0.18315800542471738</v>
      </c>
      <c r="I95" s="9">
        <v>0.3246192583995724</v>
      </c>
      <c r="J95" s="9">
        <v>0.1338807015624488</v>
      </c>
    </row>
    <row r="96" spans="2:10" x14ac:dyDescent="0.2">
      <c r="B96" s="20" t="s">
        <v>82</v>
      </c>
      <c r="C96" s="20">
        <v>1</v>
      </c>
      <c r="D96" s="20">
        <v>2</v>
      </c>
      <c r="E96" s="20">
        <v>3</v>
      </c>
      <c r="F96" s="9">
        <v>0.23218785701207134</v>
      </c>
      <c r="G96" s="9">
        <v>0.16587675576878536</v>
      </c>
      <c r="H96" s="9">
        <v>0.18828515250650824</v>
      </c>
      <c r="I96" s="9">
        <v>0.2866865876602831</v>
      </c>
      <c r="J96" s="9">
        <v>0.10373224812171278</v>
      </c>
    </row>
    <row r="97" spans="2:10" x14ac:dyDescent="0.2">
      <c r="B97" s="20" t="s">
        <v>83</v>
      </c>
      <c r="C97" s="20">
        <v>1</v>
      </c>
      <c r="D97" s="20">
        <v>5</v>
      </c>
      <c r="E97" s="20">
        <v>3</v>
      </c>
      <c r="F97" s="9">
        <v>0.18178199474783116</v>
      </c>
      <c r="G97" s="9">
        <v>0.14520194847429993</v>
      </c>
      <c r="H97" s="9">
        <v>0.18315800542471738</v>
      </c>
      <c r="I97" s="9">
        <v>0.3246192583995724</v>
      </c>
      <c r="J97" s="9">
        <v>0.1338807015624488</v>
      </c>
    </row>
    <row r="98" spans="2:10" x14ac:dyDescent="0.2">
      <c r="B98" s="20" t="s">
        <v>84</v>
      </c>
      <c r="C98" s="20">
        <v>1</v>
      </c>
      <c r="D98" s="20">
        <v>0</v>
      </c>
      <c r="E98" s="20">
        <v>3</v>
      </c>
      <c r="F98" s="9">
        <v>0.18178199474783116</v>
      </c>
      <c r="G98" s="9">
        <v>0.14520194847429993</v>
      </c>
      <c r="H98" s="9">
        <v>0.18315800542471738</v>
      </c>
      <c r="I98" s="9">
        <v>0.3246192583995724</v>
      </c>
      <c r="J98" s="9">
        <v>0.1338807015624488</v>
      </c>
    </row>
    <row r="99" spans="2:10" x14ac:dyDescent="0.2">
      <c r="B99" s="20" t="s">
        <v>85</v>
      </c>
      <c r="C99" s="20">
        <v>1</v>
      </c>
      <c r="D99" s="20">
        <v>0</v>
      </c>
      <c r="E99" s="20">
        <v>3</v>
      </c>
      <c r="F99" s="9">
        <v>0.12062373109972005</v>
      </c>
      <c r="G99" s="9">
        <v>0.11012748691628618</v>
      </c>
      <c r="H99" s="9">
        <v>0.16059837509682717</v>
      </c>
      <c r="I99" s="9">
        <v>0.36587771263764129</v>
      </c>
      <c r="J99" s="9">
        <v>0.19295134869278252</v>
      </c>
    </row>
    <row r="100" spans="2:10" x14ac:dyDescent="0.2">
      <c r="B100" s="20" t="s">
        <v>86</v>
      </c>
      <c r="C100" s="20">
        <v>1</v>
      </c>
      <c r="D100" s="20">
        <v>1</v>
      </c>
      <c r="E100" s="20">
        <v>3</v>
      </c>
      <c r="F100" s="9">
        <v>0.12062373109972005</v>
      </c>
      <c r="G100" s="9">
        <v>0.11012748691628618</v>
      </c>
      <c r="H100" s="9">
        <v>0.16059837509682717</v>
      </c>
      <c r="I100" s="9">
        <v>0.36587771263764129</v>
      </c>
      <c r="J100" s="9">
        <v>0.19295134869278252</v>
      </c>
    </row>
    <row r="101" spans="2:10" x14ac:dyDescent="0.2">
      <c r="B101" s="20" t="s">
        <v>87</v>
      </c>
      <c r="C101" s="20">
        <v>1</v>
      </c>
      <c r="D101" s="20">
        <v>3</v>
      </c>
      <c r="E101" s="20">
        <v>3</v>
      </c>
      <c r="F101" s="9">
        <v>0.18178199474783116</v>
      </c>
      <c r="G101" s="9">
        <v>0.14520194847429993</v>
      </c>
      <c r="H101" s="9">
        <v>0.18315800542471738</v>
      </c>
      <c r="I101" s="9">
        <v>0.3246192583995724</v>
      </c>
      <c r="J101" s="9">
        <v>0.1338807015624488</v>
      </c>
    </row>
    <row r="102" spans="2:10" x14ac:dyDescent="0.2">
      <c r="B102" s="20" t="s">
        <v>88</v>
      </c>
      <c r="C102" s="20">
        <v>1</v>
      </c>
      <c r="D102" s="20">
        <v>3</v>
      </c>
      <c r="E102" s="20">
        <v>3</v>
      </c>
      <c r="F102" s="9">
        <v>0.18178199474783116</v>
      </c>
      <c r="G102" s="9">
        <v>0.14520194847429993</v>
      </c>
      <c r="H102" s="9">
        <v>0.18315800542471738</v>
      </c>
      <c r="I102" s="9">
        <v>0.3246192583995724</v>
      </c>
      <c r="J102" s="9">
        <v>0.1338807015624488</v>
      </c>
    </row>
    <row r="103" spans="2:10" x14ac:dyDescent="0.2">
      <c r="B103" s="20" t="s">
        <v>89</v>
      </c>
      <c r="C103" s="20">
        <v>1</v>
      </c>
      <c r="D103" s="20">
        <v>3</v>
      </c>
      <c r="E103" s="20">
        <v>3</v>
      </c>
      <c r="F103" s="9">
        <v>0.23218785701207134</v>
      </c>
      <c r="G103" s="9">
        <v>0.16587675576878536</v>
      </c>
      <c r="H103" s="9">
        <v>0.18828515250650824</v>
      </c>
      <c r="I103" s="9">
        <v>0.2866865876602831</v>
      </c>
      <c r="J103" s="9">
        <v>0.10373224812171278</v>
      </c>
    </row>
    <row r="104" spans="2:10" x14ac:dyDescent="0.2">
      <c r="B104" s="20" t="s">
        <v>90</v>
      </c>
      <c r="C104" s="20">
        <v>1</v>
      </c>
      <c r="D104" s="20">
        <v>3</v>
      </c>
      <c r="E104" s="20">
        <v>3</v>
      </c>
      <c r="F104" s="9">
        <v>0.15733204559059238</v>
      </c>
      <c r="G104" s="9">
        <v>0.13259221295022405</v>
      </c>
      <c r="H104" s="9">
        <v>0.1767949097932397</v>
      </c>
      <c r="I104" s="9">
        <v>0.34264133436387667</v>
      </c>
      <c r="J104" s="9">
        <v>0.15354650776485634</v>
      </c>
    </row>
    <row r="105" spans="2:10" x14ac:dyDescent="0.2">
      <c r="B105" s="20" t="s">
        <v>91</v>
      </c>
      <c r="C105" s="20">
        <v>1</v>
      </c>
      <c r="D105" s="20">
        <v>4</v>
      </c>
      <c r="E105" s="20">
        <v>3</v>
      </c>
      <c r="F105" s="9">
        <v>0.15733204559059238</v>
      </c>
      <c r="G105" s="9">
        <v>0.13259221295022405</v>
      </c>
      <c r="H105" s="9">
        <v>0.1767949097932397</v>
      </c>
      <c r="I105" s="9">
        <v>0.34264133436387667</v>
      </c>
      <c r="J105" s="9">
        <v>0.15354650776485634</v>
      </c>
    </row>
    <row r="106" spans="2:10" x14ac:dyDescent="0.2">
      <c r="B106" s="20" t="s">
        <v>92</v>
      </c>
      <c r="C106" s="20">
        <v>1</v>
      </c>
      <c r="D106" s="20">
        <v>0</v>
      </c>
      <c r="E106" s="20">
        <v>3</v>
      </c>
      <c r="F106" s="9">
        <v>0.23218785701207134</v>
      </c>
      <c r="G106" s="9">
        <v>0.16587675576878536</v>
      </c>
      <c r="H106" s="9">
        <v>0.18828515250650824</v>
      </c>
      <c r="I106" s="9">
        <v>0.2866865876602831</v>
      </c>
      <c r="J106" s="9">
        <v>0.10373224812171278</v>
      </c>
    </row>
    <row r="107" spans="2:10" x14ac:dyDescent="0.2">
      <c r="B107" s="20" t="s">
        <v>93</v>
      </c>
      <c r="C107" s="20">
        <v>1</v>
      </c>
      <c r="D107" s="20">
        <v>4</v>
      </c>
      <c r="E107" s="20">
        <v>3</v>
      </c>
      <c r="F107" s="9">
        <v>0.12062373109972005</v>
      </c>
      <c r="G107" s="9">
        <v>0.11012748691628618</v>
      </c>
      <c r="H107" s="9">
        <v>0.16059837509682717</v>
      </c>
      <c r="I107" s="9">
        <v>0.36587771263764129</v>
      </c>
      <c r="J107" s="9">
        <v>0.19295134869278252</v>
      </c>
    </row>
    <row r="108" spans="2:10" x14ac:dyDescent="0.2">
      <c r="B108" s="20" t="s">
        <v>94</v>
      </c>
      <c r="C108" s="20">
        <v>1</v>
      </c>
      <c r="D108" s="20">
        <v>3</v>
      </c>
      <c r="E108" s="20">
        <v>3</v>
      </c>
      <c r="F108" s="9">
        <v>0.23218785701207134</v>
      </c>
      <c r="G108" s="9">
        <v>0.16587675576878536</v>
      </c>
      <c r="H108" s="9">
        <v>0.18828515250650824</v>
      </c>
      <c r="I108" s="9">
        <v>0.2866865876602831</v>
      </c>
      <c r="J108" s="9">
        <v>0.10373224812171278</v>
      </c>
    </row>
    <row r="109" spans="2:10" x14ac:dyDescent="0.2">
      <c r="B109" s="20" t="s">
        <v>95</v>
      </c>
      <c r="C109" s="20">
        <v>1</v>
      </c>
      <c r="D109" s="20">
        <v>3</v>
      </c>
      <c r="E109" s="20">
        <v>3</v>
      </c>
      <c r="F109" s="9">
        <v>0.15733204559059238</v>
      </c>
      <c r="G109" s="9">
        <v>0.13259221295022405</v>
      </c>
      <c r="H109" s="9">
        <v>0.1767949097932397</v>
      </c>
      <c r="I109" s="9">
        <v>0.34264133436387667</v>
      </c>
      <c r="J109" s="9">
        <v>0.15354650776485634</v>
      </c>
    </row>
    <row r="110" spans="2:10" x14ac:dyDescent="0.2">
      <c r="B110" s="20" t="s">
        <v>96</v>
      </c>
      <c r="C110" s="20">
        <v>1</v>
      </c>
      <c r="D110" s="20">
        <v>1</v>
      </c>
      <c r="E110" s="20">
        <v>3</v>
      </c>
      <c r="F110" s="9">
        <v>0.23218785701207134</v>
      </c>
      <c r="G110" s="9">
        <v>0.16587675576878536</v>
      </c>
      <c r="H110" s="9">
        <v>0.18828515250650824</v>
      </c>
      <c r="I110" s="9">
        <v>0.2866865876602831</v>
      </c>
      <c r="J110" s="9">
        <v>0.10373224812171278</v>
      </c>
    </row>
    <row r="111" spans="2:10" x14ac:dyDescent="0.2">
      <c r="B111" s="20" t="s">
        <v>97</v>
      </c>
      <c r="C111" s="20">
        <v>1</v>
      </c>
      <c r="D111" s="20">
        <v>4</v>
      </c>
      <c r="E111" s="20">
        <v>3</v>
      </c>
      <c r="F111" s="9">
        <v>0.12062373109972005</v>
      </c>
      <c r="G111" s="9">
        <v>0.11012748691628618</v>
      </c>
      <c r="H111" s="9">
        <v>0.16059837509682717</v>
      </c>
      <c r="I111" s="9">
        <v>0.36587771263764129</v>
      </c>
      <c r="J111" s="9">
        <v>0.19295134869278252</v>
      </c>
    </row>
    <row r="112" spans="2:10" x14ac:dyDescent="0.2">
      <c r="B112" s="20" t="s">
        <v>98</v>
      </c>
      <c r="C112" s="20">
        <v>1</v>
      </c>
      <c r="D112" s="20">
        <v>2</v>
      </c>
      <c r="E112" s="20">
        <v>3</v>
      </c>
      <c r="F112" s="9">
        <v>0.15733204559059238</v>
      </c>
      <c r="G112" s="9">
        <v>0.13259221295022405</v>
      </c>
      <c r="H112" s="9">
        <v>0.1767949097932397</v>
      </c>
      <c r="I112" s="9">
        <v>0.34264133436387667</v>
      </c>
      <c r="J112" s="9">
        <v>0.15354650776485634</v>
      </c>
    </row>
    <row r="113" spans="2:10" x14ac:dyDescent="0.2">
      <c r="B113" s="20" t="s">
        <v>99</v>
      </c>
      <c r="C113" s="20">
        <v>1</v>
      </c>
      <c r="D113" s="20">
        <v>2</v>
      </c>
      <c r="E113" s="20">
        <v>3</v>
      </c>
      <c r="F113" s="9">
        <v>0.18178199474783116</v>
      </c>
      <c r="G113" s="9">
        <v>0.14520194847429993</v>
      </c>
      <c r="H113" s="9">
        <v>0.18315800542471738</v>
      </c>
      <c r="I113" s="9">
        <v>0.3246192583995724</v>
      </c>
      <c r="J113" s="9">
        <v>0.1338807015624488</v>
      </c>
    </row>
    <row r="114" spans="2:10" x14ac:dyDescent="0.2">
      <c r="B114" s="20" t="s">
        <v>100</v>
      </c>
      <c r="C114" s="20">
        <v>1</v>
      </c>
      <c r="D114" s="20">
        <v>2</v>
      </c>
      <c r="E114" s="20">
        <v>3</v>
      </c>
      <c r="F114" s="9">
        <v>0.12062373109972005</v>
      </c>
      <c r="G114" s="9">
        <v>0.11012748691628618</v>
      </c>
      <c r="H114" s="9">
        <v>0.16059837509682717</v>
      </c>
      <c r="I114" s="9">
        <v>0.36587771263764129</v>
      </c>
      <c r="J114" s="9">
        <v>0.19295134869278252</v>
      </c>
    </row>
    <row r="115" spans="2:10" x14ac:dyDescent="0.2">
      <c r="B115" s="20" t="s">
        <v>101</v>
      </c>
      <c r="C115" s="20">
        <v>1</v>
      </c>
      <c r="D115" s="20">
        <v>1</v>
      </c>
      <c r="E115" s="20">
        <v>3</v>
      </c>
      <c r="F115" s="9">
        <v>0.23218785701207134</v>
      </c>
      <c r="G115" s="9">
        <v>0.16587675576878536</v>
      </c>
      <c r="H115" s="9">
        <v>0.18828515250650824</v>
      </c>
      <c r="I115" s="9">
        <v>0.2866865876602831</v>
      </c>
      <c r="J115" s="9">
        <v>0.10373224812171278</v>
      </c>
    </row>
    <row r="116" spans="2:10" x14ac:dyDescent="0.2">
      <c r="B116" s="20" t="s">
        <v>102</v>
      </c>
      <c r="C116" s="20">
        <v>1</v>
      </c>
      <c r="D116" s="20">
        <v>0</v>
      </c>
      <c r="E116" s="20">
        <v>3</v>
      </c>
      <c r="F116" s="9">
        <v>0.15733204559059238</v>
      </c>
      <c r="G116" s="9">
        <v>0.13259221295022405</v>
      </c>
      <c r="H116" s="9">
        <v>0.1767949097932397</v>
      </c>
      <c r="I116" s="9">
        <v>0.34264133436387667</v>
      </c>
      <c r="J116" s="9">
        <v>0.15354650776485634</v>
      </c>
    </row>
    <row r="117" spans="2:10" ht="17" thickBot="1" x14ac:dyDescent="0.25">
      <c r="B117" s="16" t="s">
        <v>103</v>
      </c>
      <c r="C117" s="16">
        <v>1</v>
      </c>
      <c r="D117" s="16">
        <v>3</v>
      </c>
      <c r="E117" s="16">
        <v>3</v>
      </c>
      <c r="F117" s="13">
        <v>0.23218785701207134</v>
      </c>
      <c r="G117" s="13">
        <v>0.16587675576878536</v>
      </c>
      <c r="H117" s="13">
        <v>0.18828515250650824</v>
      </c>
      <c r="I117" s="13">
        <v>0.2866865876602831</v>
      </c>
      <c r="J117" s="13">
        <v>0.10373224812171278</v>
      </c>
    </row>
    <row r="120" spans="2:10" x14ac:dyDescent="0.2">
      <c r="B120" t="s">
        <v>104</v>
      </c>
    </row>
    <row r="121" spans="2:10" ht="17" thickBot="1" x14ac:dyDescent="0.25"/>
    <row r="122" spans="2:10" x14ac:dyDescent="0.2">
      <c r="B122" s="14" t="s">
        <v>105</v>
      </c>
      <c r="C122" s="21" t="s">
        <v>14</v>
      </c>
      <c r="D122" s="1" t="s">
        <v>16</v>
      </c>
      <c r="E122" s="1" t="s">
        <v>17</v>
      </c>
      <c r="F122" s="1" t="s">
        <v>18</v>
      </c>
      <c r="G122" s="1" t="s">
        <v>19</v>
      </c>
      <c r="H122" s="1" t="s">
        <v>20</v>
      </c>
      <c r="I122" s="21" t="s">
        <v>106</v>
      </c>
      <c r="J122" s="21" t="s">
        <v>107</v>
      </c>
    </row>
    <row r="123" spans="2:10" x14ac:dyDescent="0.2">
      <c r="B123" s="22">
        <v>0</v>
      </c>
      <c r="C123" s="23">
        <v>0</v>
      </c>
      <c r="D123" s="4">
        <v>0</v>
      </c>
      <c r="E123" s="4">
        <v>0</v>
      </c>
      <c r="F123" s="4">
        <v>5</v>
      </c>
      <c r="G123" s="4">
        <v>0</v>
      </c>
      <c r="H123" s="4">
        <v>0</v>
      </c>
      <c r="I123" s="23">
        <v>5</v>
      </c>
      <c r="J123" s="24">
        <v>0</v>
      </c>
    </row>
    <row r="124" spans="2:10" x14ac:dyDescent="0.2">
      <c r="B124" s="25">
        <v>1</v>
      </c>
      <c r="C124" s="26">
        <v>0</v>
      </c>
      <c r="D124" s="8">
        <v>0</v>
      </c>
      <c r="E124" s="8">
        <v>0</v>
      </c>
      <c r="F124" s="8">
        <v>4</v>
      </c>
      <c r="G124" s="8">
        <v>0</v>
      </c>
      <c r="H124" s="8">
        <v>0</v>
      </c>
      <c r="I124" s="26">
        <v>4</v>
      </c>
      <c r="J124" s="27">
        <v>0</v>
      </c>
    </row>
    <row r="125" spans="2:10" x14ac:dyDescent="0.2">
      <c r="B125" s="25">
        <v>2</v>
      </c>
      <c r="C125" s="26">
        <v>0</v>
      </c>
      <c r="D125" s="8">
        <v>0</v>
      </c>
      <c r="E125" s="8">
        <v>0</v>
      </c>
      <c r="F125" s="8">
        <v>5</v>
      </c>
      <c r="G125" s="8">
        <v>0</v>
      </c>
      <c r="H125" s="8">
        <v>0</v>
      </c>
      <c r="I125" s="26">
        <v>5</v>
      </c>
      <c r="J125" s="27">
        <v>0</v>
      </c>
    </row>
    <row r="126" spans="2:10" x14ac:dyDescent="0.2">
      <c r="B126" s="25">
        <v>3</v>
      </c>
      <c r="C126" s="26">
        <v>0</v>
      </c>
      <c r="D126" s="8">
        <v>0</v>
      </c>
      <c r="E126" s="8">
        <v>0</v>
      </c>
      <c r="F126" s="8">
        <v>9</v>
      </c>
      <c r="G126" s="8">
        <v>0</v>
      </c>
      <c r="H126" s="8">
        <v>0</v>
      </c>
      <c r="I126" s="26">
        <v>9</v>
      </c>
      <c r="J126" s="27">
        <v>1</v>
      </c>
    </row>
    <row r="127" spans="2:10" x14ac:dyDescent="0.2">
      <c r="B127" s="25">
        <v>4</v>
      </c>
      <c r="C127" s="26">
        <v>0</v>
      </c>
      <c r="D127" s="8">
        <v>0</v>
      </c>
      <c r="E127" s="8">
        <v>0</v>
      </c>
      <c r="F127" s="8">
        <v>4</v>
      </c>
      <c r="G127" s="8">
        <v>0</v>
      </c>
      <c r="H127" s="8">
        <v>0</v>
      </c>
      <c r="I127" s="26">
        <v>4</v>
      </c>
      <c r="J127" s="27">
        <v>0</v>
      </c>
    </row>
    <row r="128" spans="2:10" x14ac:dyDescent="0.2">
      <c r="B128" s="25">
        <v>5</v>
      </c>
      <c r="C128" s="26">
        <v>0</v>
      </c>
      <c r="D128" s="8">
        <v>0</v>
      </c>
      <c r="E128" s="8">
        <v>0</v>
      </c>
      <c r="F128" s="8">
        <v>1</v>
      </c>
      <c r="G128" s="8">
        <v>0</v>
      </c>
      <c r="H128" s="8">
        <v>0</v>
      </c>
      <c r="I128" s="26">
        <v>1</v>
      </c>
      <c r="J128" s="27">
        <v>0</v>
      </c>
    </row>
    <row r="129" spans="2:10" ht="17" thickBot="1" x14ac:dyDescent="0.25">
      <c r="B129" s="28" t="s">
        <v>106</v>
      </c>
      <c r="C129" s="29">
        <v>0</v>
      </c>
      <c r="D129" s="30">
        <v>0</v>
      </c>
      <c r="E129" s="30">
        <v>0</v>
      </c>
      <c r="F129" s="30">
        <v>28</v>
      </c>
      <c r="G129" s="30">
        <v>0</v>
      </c>
      <c r="H129" s="30">
        <v>0</v>
      </c>
      <c r="I129" s="29">
        <v>28</v>
      </c>
      <c r="J129" s="31">
        <v>0.16666666666666666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D21186">
              <controlPr defaultSize="0" autoFill="0" autoPict="0" macro="[1]!GoToResultsNew4301810584111">
                <anchor moveWithCells="1">
                  <from>
                    <xdr:col>1</xdr:col>
                    <xdr:colOff>0</xdr:colOff>
                    <xdr:row>9</xdr:row>
                    <xdr:rowOff>0</xdr:rowOff>
                  </from>
                  <to>
                    <xdr:col>4</xdr:col>
                    <xdr:colOff>165100</xdr:colOff>
                    <xdr:row>10</xdr:row>
                    <xdr:rowOff>101600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Linear regression_HID</vt:lpstr>
      <vt:lpstr>Linear regression_HID1</vt:lpstr>
      <vt:lpstr>Log1</vt:lpstr>
      <vt:lpstr>Log</vt:lpstr>
      <vt:lpstr>Design-testsWritten</vt:lpstr>
      <vt:lpstr>Linear regression</vt:lpstr>
      <vt:lpstr>Design-Written tests</vt:lpstr>
      <vt:lpstr>Design2</vt:lpstr>
      <vt:lpstr>Debug2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2018-04-30T14:57:00Z</dcterms:created>
  <dcterms:modified xsi:type="dcterms:W3CDTF">2018-05-11T20:48:56Z</dcterms:modified>
</cp:coreProperties>
</file>