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yanVala\excel\"/>
    </mc:Choice>
  </mc:AlternateContent>
  <bookViews>
    <workbookView xWindow="0" yWindow="0" windowWidth="20490" windowHeight="7755"/>
  </bookViews>
  <sheets>
    <sheet name="Sheet1" sheetId="1" r:id="rId1"/>
  </sheet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B25" i="1"/>
  <c r="B22" i="1"/>
  <c r="B21" i="1"/>
  <c r="B24" i="1"/>
  <c r="B23" i="1"/>
  <c r="E21" i="1"/>
  <c r="B20" i="1"/>
</calcChain>
</file>

<file path=xl/sharedStrings.xml><?xml version="1.0" encoding="utf-8"?>
<sst xmlns="http://schemas.openxmlformats.org/spreadsheetml/2006/main" count="140" uniqueCount="86">
  <si>
    <t>Device ID</t>
  </si>
  <si>
    <t>Device Name</t>
  </si>
  <si>
    <t>Type</t>
  </si>
  <si>
    <t>Brand</t>
  </si>
  <si>
    <t>IP Address</t>
  </si>
  <si>
    <t>MAC Address</t>
  </si>
  <si>
    <t>Date Installed</t>
  </si>
  <si>
    <t>Status</t>
  </si>
  <si>
    <t>Router</t>
  </si>
  <si>
    <t>Cisco</t>
  </si>
  <si>
    <t>192.168.1.1</t>
  </si>
  <si>
    <t>00:1A:2B:3C:4D:5E</t>
  </si>
  <si>
    <t>Active</t>
  </si>
  <si>
    <t>Switch</t>
  </si>
  <si>
    <t>Juniper</t>
  </si>
  <si>
    <t>192.168.1.2</t>
  </si>
  <si>
    <t>00:1A:2B:3C:4D:5F</t>
  </si>
  <si>
    <t>Firewall</t>
  </si>
  <si>
    <t>Palo Alto</t>
  </si>
  <si>
    <t>192.168.1.3</t>
  </si>
  <si>
    <t>00:1A:2B:3C:4D:60</t>
  </si>
  <si>
    <t>Access Point</t>
  </si>
  <si>
    <t>Aruba</t>
  </si>
  <si>
    <t>192.168.1.4</t>
  </si>
  <si>
    <t>00:1A:2B:3C:4D:61</t>
  </si>
  <si>
    <t>192.168.2.1</t>
  </si>
  <si>
    <t>00:1A:2B:3C:4D:62</t>
  </si>
  <si>
    <t>HP</t>
  </si>
  <si>
    <t>192.168.2.2</t>
  </si>
  <si>
    <t>00:1A:2B:3C:4D:63</t>
  </si>
  <si>
    <t>Fortinet</t>
  </si>
  <si>
    <t>192.168.2.3</t>
  </si>
  <si>
    <t>00:1A:2B:3C:4D:64</t>
  </si>
  <si>
    <t>Ubiquiti</t>
  </si>
  <si>
    <t>192.168.2.4</t>
  </si>
  <si>
    <t>00:1A:2B:3C:4D:65</t>
  </si>
  <si>
    <t>192.168.2.5</t>
  </si>
  <si>
    <t>00:1A:2B:3C:4D:66</t>
  </si>
  <si>
    <t>TP-Link</t>
  </si>
  <si>
    <t>192.168.3.1</t>
  </si>
  <si>
    <t>00:1A:2B:3C:4D:67</t>
  </si>
  <si>
    <t>SonicWall</t>
  </si>
  <si>
    <t>192.168.3.2</t>
  </si>
  <si>
    <t>00:1A:2B:3C:4D:68</t>
  </si>
  <si>
    <t>Netgear</t>
  </si>
  <si>
    <t>192.168.3.3</t>
  </si>
  <si>
    <t>00:1A:2B:3C:4D:69</t>
  </si>
  <si>
    <t>D-Link</t>
  </si>
  <si>
    <t>192.168.3.4</t>
  </si>
  <si>
    <t>00:1A:2B:3C:4D:6A</t>
  </si>
  <si>
    <t>192.168.3.5</t>
  </si>
  <si>
    <t>00:1A:2B:3C:4D:6B</t>
  </si>
  <si>
    <t>Barracuda</t>
  </si>
  <si>
    <t>192.168.3.6</t>
  </si>
  <si>
    <t>00:1A:2B:3C:4D:6C</t>
  </si>
  <si>
    <t>Salary</t>
  </si>
  <si>
    <t>Name</t>
  </si>
  <si>
    <t>Ava Benson</t>
  </si>
  <si>
    <t>Leo Harper</t>
  </si>
  <si>
    <t>Natalie Cruz</t>
  </si>
  <si>
    <t>Max Donovan</t>
  </si>
  <si>
    <t>Mia Clarke</t>
  </si>
  <si>
    <t>Elijah Foster</t>
  </si>
  <si>
    <t>Sophie West</t>
  </si>
  <si>
    <t>Isaac Rhodes</t>
  </si>
  <si>
    <t>Emma Bennett</t>
  </si>
  <si>
    <t>Noah Gray</t>
  </si>
  <si>
    <t>Amelia Carter</t>
  </si>
  <si>
    <t>Jack Foster</t>
  </si>
  <si>
    <t>Olivia Powell</t>
  </si>
  <si>
    <t>Caleb Harris</t>
  </si>
  <si>
    <t>Lily Morgan</t>
  </si>
  <si>
    <t>Network Devices</t>
  </si>
  <si>
    <t>Average xp emp:</t>
  </si>
  <si>
    <t>Exp</t>
  </si>
  <si>
    <t>min sal emp:</t>
  </si>
  <si>
    <t>Max sal emp:</t>
  </si>
  <si>
    <t>Max Sal:</t>
  </si>
  <si>
    <t>Min Sal:</t>
  </si>
  <si>
    <t>Emp in IT dep:</t>
  </si>
  <si>
    <t>DEP</t>
  </si>
  <si>
    <t>IT</t>
  </si>
  <si>
    <t>HR</t>
  </si>
  <si>
    <t>Finance</t>
  </si>
  <si>
    <t>Marketing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</si>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</sst>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4" fontId="3" fillId="0" borderId="0" xfId="1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m/d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M17" totalsRowShown="0" headerRowDxfId="15" dataDxfId="13">
  <autoFilter ref="A2:M17"/>
  <sortState ref="A2:J16">
    <sortCondition ref="D2"/>
  </sortState>
  <tableColumns count="13">
    <tableColumn id="1" name="Device ID" dataDxfId="12"/>
    <tableColumn id="2" name="Device Name" dataDxfId="11"/>
    <tableColumn id="3" name="Type" dataDxfId="10"/>
    <tableColumn id="4" name="Brand" dataDxfId="6"/>
    <tableColumn id="5" name="Salary" dataDxfId="4" dataCellStyle="Currency"/>
    <tableColumn id="6" name="IP Address" dataDxfId="5"/>
    <tableColumn id="7" name="MAC Address" dataDxfId="9"/>
    <tableColumn id="8" name="Name" dataDxfId="7"/>
    <tableColumn id="9" name="Date Installed" dataDxfId="8"/>
    <tableColumn id="10" name="Status" dataDxfId="14"/>
    <tableColumn id="15" name="Exp" dataDxfId="3"/>
    <tableColumn id="16" name="DEP" dataDxfId="1"/>
    <tableColumn id="17" name="Class" dataDxfId="0">
      <calculatedColumnFormula>IF(E3 &gt; 80000, "High Earners", "Low Earners")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70" zoomScaleNormal="70" workbookViewId="0">
      <selection activeCell="M7" sqref="M7"/>
    </sheetView>
  </sheetViews>
  <sheetFormatPr defaultRowHeight="15" x14ac:dyDescent="0.25"/>
  <cols>
    <col min="1" max="1" width="16.42578125" customWidth="1"/>
    <col min="2" max="2" width="18.140625" customWidth="1"/>
    <col min="3" max="5" width="15" customWidth="1"/>
    <col min="6" max="6" width="15.5703125" customWidth="1"/>
    <col min="7" max="7" width="21.140625" customWidth="1"/>
    <col min="8" max="8" width="15" customWidth="1"/>
    <col min="9" max="9" width="19" customWidth="1"/>
    <col min="10" max="10" width="15" customWidth="1"/>
    <col min="11" max="11" width="22.7109375" customWidth="1"/>
    <col min="12" max="12" width="23.7109375" customWidth="1"/>
    <col min="13" max="13" width="17.28515625" customWidth="1"/>
    <col min="14" max="14" width="29.5703125" customWidth="1"/>
  </cols>
  <sheetData>
    <row r="1" spans="1:13" ht="21" x14ac:dyDescent="0.35">
      <c r="A1" s="8" t="s">
        <v>72</v>
      </c>
      <c r="B1" s="8"/>
      <c r="C1" s="8"/>
      <c r="D1" s="8"/>
      <c r="E1" s="8"/>
      <c r="F1" s="8"/>
      <c r="G1" s="8"/>
      <c r="H1" s="8"/>
      <c r="I1" s="8"/>
      <c r="J1" s="8"/>
    </row>
    <row r="2" spans="1:13" ht="18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55</v>
      </c>
      <c r="F2" s="2" t="s">
        <v>4</v>
      </c>
      <c r="G2" s="2" t="s">
        <v>5</v>
      </c>
      <c r="H2" s="2" t="s">
        <v>56</v>
      </c>
      <c r="I2" s="2" t="s">
        <v>6</v>
      </c>
      <c r="J2" s="2" t="s">
        <v>7</v>
      </c>
      <c r="K2" s="2" t="s">
        <v>74</v>
      </c>
      <c r="L2" s="2" t="s">
        <v>80</v>
      </c>
      <c r="M2" s="2" t="s">
        <v>85</v>
      </c>
    </row>
    <row r="3" spans="1:13" ht="15.75" x14ac:dyDescent="0.25">
      <c r="A3" s="5">
        <v>4</v>
      </c>
      <c r="B3" s="6" t="s">
        <v>21</v>
      </c>
      <c r="C3" s="6" t="s">
        <v>21</v>
      </c>
      <c r="D3" s="6" t="s">
        <v>22</v>
      </c>
      <c r="E3" s="7">
        <v>58400</v>
      </c>
      <c r="F3" s="3" t="s">
        <v>23</v>
      </c>
      <c r="G3" s="3" t="s">
        <v>24</v>
      </c>
      <c r="H3" s="1" t="s">
        <v>60</v>
      </c>
      <c r="I3" s="4">
        <v>44661</v>
      </c>
      <c r="J3" s="3" t="s">
        <v>12</v>
      </c>
      <c r="K3">
        <v>19</v>
      </c>
      <c r="L3" s="3" t="s">
        <v>81</v>
      </c>
      <c r="M3" t="str">
        <f>IF(E3 &gt; 80000, "High Earners", "Low Earners")</f>
        <v>Low Earners</v>
      </c>
    </row>
    <row r="4" spans="1:13" ht="15.75" x14ac:dyDescent="0.25">
      <c r="A4" s="5">
        <v>15</v>
      </c>
      <c r="B4" s="6" t="s">
        <v>17</v>
      </c>
      <c r="C4" s="6" t="s">
        <v>17</v>
      </c>
      <c r="D4" s="6" t="s">
        <v>52</v>
      </c>
      <c r="E4" s="7">
        <v>10000</v>
      </c>
      <c r="F4" s="3" t="s">
        <v>53</v>
      </c>
      <c r="G4" s="3" t="s">
        <v>54</v>
      </c>
      <c r="H4" s="1" t="s">
        <v>71</v>
      </c>
      <c r="I4" s="4">
        <v>44635</v>
      </c>
      <c r="J4" s="3" t="s">
        <v>12</v>
      </c>
      <c r="K4">
        <v>25</v>
      </c>
      <c r="L4" s="3" t="s">
        <v>82</v>
      </c>
      <c r="M4" t="str">
        <f t="shared" ref="M4:M17" si="0">IF(E4 &gt; 80000, "High Earners", "Low Earners")</f>
        <v>Low Earners</v>
      </c>
    </row>
    <row r="5" spans="1:13" ht="15.75" x14ac:dyDescent="0.25">
      <c r="A5" s="5">
        <v>1</v>
      </c>
      <c r="B5" s="6" t="s">
        <v>8</v>
      </c>
      <c r="C5" s="6" t="s">
        <v>8</v>
      </c>
      <c r="D5" s="6" t="s">
        <v>9</v>
      </c>
      <c r="E5" s="7">
        <v>85000</v>
      </c>
      <c r="F5" s="3" t="s">
        <v>10</v>
      </c>
      <c r="G5" s="3" t="s">
        <v>11</v>
      </c>
      <c r="H5" s="1" t="s">
        <v>57</v>
      </c>
      <c r="I5" s="4">
        <v>43831</v>
      </c>
      <c r="J5" s="3" t="s">
        <v>12</v>
      </c>
      <c r="K5">
        <v>3</v>
      </c>
      <c r="L5" s="3" t="s">
        <v>83</v>
      </c>
      <c r="M5" t="str">
        <f t="shared" si="0"/>
        <v>High Earners</v>
      </c>
    </row>
    <row r="6" spans="1:13" ht="15.75" x14ac:dyDescent="0.25">
      <c r="A6" s="5">
        <v>5</v>
      </c>
      <c r="B6" s="6" t="s">
        <v>8</v>
      </c>
      <c r="C6" s="6" t="s">
        <v>8</v>
      </c>
      <c r="D6" s="6" t="s">
        <v>9</v>
      </c>
      <c r="E6" s="7">
        <v>100100</v>
      </c>
      <c r="F6" s="3" t="s">
        <v>25</v>
      </c>
      <c r="G6" s="3" t="s">
        <v>26</v>
      </c>
      <c r="H6" s="1" t="s">
        <v>61</v>
      </c>
      <c r="I6" s="4">
        <v>44207</v>
      </c>
      <c r="J6" s="3" t="s">
        <v>12</v>
      </c>
      <c r="K6">
        <v>12</v>
      </c>
      <c r="L6" s="3" t="s">
        <v>84</v>
      </c>
      <c r="M6" t="str">
        <f t="shared" si="0"/>
        <v>High Earners</v>
      </c>
    </row>
    <row r="7" spans="1:13" ht="15.75" x14ac:dyDescent="0.25">
      <c r="A7" s="5">
        <v>9</v>
      </c>
      <c r="B7" s="6" t="s">
        <v>13</v>
      </c>
      <c r="C7" s="6" t="s">
        <v>13</v>
      </c>
      <c r="D7" s="6" t="s">
        <v>9</v>
      </c>
      <c r="E7" s="7">
        <v>25000</v>
      </c>
      <c r="F7" s="3" t="s">
        <v>36</v>
      </c>
      <c r="G7" s="3" t="s">
        <v>37</v>
      </c>
      <c r="H7" s="1" t="s">
        <v>65</v>
      </c>
      <c r="I7" s="4">
        <v>44177</v>
      </c>
      <c r="J7" s="3" t="s">
        <v>12</v>
      </c>
      <c r="K7">
        <v>6</v>
      </c>
      <c r="L7" s="3" t="s">
        <v>81</v>
      </c>
      <c r="M7" t="str">
        <f t="shared" si="0"/>
        <v>Low Earners</v>
      </c>
    </row>
    <row r="8" spans="1:13" ht="15.75" x14ac:dyDescent="0.25">
      <c r="A8" s="5">
        <v>13</v>
      </c>
      <c r="B8" s="6" t="s">
        <v>13</v>
      </c>
      <c r="C8" s="6" t="s">
        <v>13</v>
      </c>
      <c r="D8" s="6" t="s">
        <v>47</v>
      </c>
      <c r="E8" s="7">
        <v>210000</v>
      </c>
      <c r="F8" s="3" t="s">
        <v>48</v>
      </c>
      <c r="G8" s="3" t="s">
        <v>49</v>
      </c>
      <c r="H8" s="1" t="s">
        <v>69</v>
      </c>
      <c r="I8" s="4">
        <v>44201</v>
      </c>
      <c r="J8" s="3" t="s">
        <v>12</v>
      </c>
      <c r="K8">
        <v>12</v>
      </c>
      <c r="L8" s="3" t="s">
        <v>84</v>
      </c>
      <c r="M8" t="str">
        <f t="shared" si="0"/>
        <v>High Earners</v>
      </c>
    </row>
    <row r="9" spans="1:13" ht="15.75" x14ac:dyDescent="0.25">
      <c r="A9" s="5">
        <v>7</v>
      </c>
      <c r="B9" s="6" t="s">
        <v>17</v>
      </c>
      <c r="C9" s="6" t="s">
        <v>17</v>
      </c>
      <c r="D9" s="6" t="s">
        <v>30</v>
      </c>
      <c r="E9" s="7">
        <v>95000</v>
      </c>
      <c r="F9" s="3" t="s">
        <v>31</v>
      </c>
      <c r="G9" s="3" t="s">
        <v>32</v>
      </c>
      <c r="H9" s="1" t="s">
        <v>63</v>
      </c>
      <c r="I9" s="4">
        <v>43296</v>
      </c>
      <c r="J9" s="3" t="s">
        <v>12</v>
      </c>
      <c r="K9">
        <v>25</v>
      </c>
      <c r="L9" s="3" t="s">
        <v>81</v>
      </c>
      <c r="M9" t="str">
        <f t="shared" si="0"/>
        <v>High Earners</v>
      </c>
    </row>
    <row r="10" spans="1:13" ht="15.75" x14ac:dyDescent="0.25">
      <c r="A10" s="5">
        <v>6</v>
      </c>
      <c r="B10" s="6" t="s">
        <v>13</v>
      </c>
      <c r="C10" s="6" t="s">
        <v>13</v>
      </c>
      <c r="D10" s="6" t="s">
        <v>27</v>
      </c>
      <c r="E10" s="7">
        <v>210000</v>
      </c>
      <c r="F10" s="3" t="s">
        <v>28</v>
      </c>
      <c r="G10" s="3" t="s">
        <v>29</v>
      </c>
      <c r="H10" s="1" t="s">
        <v>62</v>
      </c>
      <c r="I10" s="4">
        <v>43988</v>
      </c>
      <c r="J10" s="3" t="s">
        <v>12</v>
      </c>
      <c r="K10">
        <v>27</v>
      </c>
      <c r="L10" s="3" t="s">
        <v>82</v>
      </c>
      <c r="M10" t="str">
        <f t="shared" si="0"/>
        <v>High Earners</v>
      </c>
    </row>
    <row r="11" spans="1:13" ht="15.75" x14ac:dyDescent="0.25">
      <c r="A11" s="5">
        <v>2</v>
      </c>
      <c r="B11" s="6" t="s">
        <v>13</v>
      </c>
      <c r="C11" s="6" t="s">
        <v>13</v>
      </c>
      <c r="D11" s="6" t="s">
        <v>14</v>
      </c>
      <c r="E11" s="7">
        <v>25000</v>
      </c>
      <c r="F11" s="3" t="s">
        <v>15</v>
      </c>
      <c r="G11" s="3" t="s">
        <v>16</v>
      </c>
      <c r="H11" s="1" t="s">
        <v>58</v>
      </c>
      <c r="I11" s="4">
        <v>44230</v>
      </c>
      <c r="J11" s="3" t="s">
        <v>12</v>
      </c>
      <c r="K11">
        <v>28</v>
      </c>
      <c r="L11" s="3" t="s">
        <v>83</v>
      </c>
      <c r="M11" t="str">
        <f t="shared" si="0"/>
        <v>Low Earners</v>
      </c>
    </row>
    <row r="12" spans="1:13" ht="15.75" x14ac:dyDescent="0.25">
      <c r="A12" s="5">
        <v>12</v>
      </c>
      <c r="B12" s="6" t="s">
        <v>21</v>
      </c>
      <c r="C12" s="6" t="s">
        <v>21</v>
      </c>
      <c r="D12" s="6" t="s">
        <v>44</v>
      </c>
      <c r="E12" s="7">
        <v>100100</v>
      </c>
      <c r="F12" s="3" t="s">
        <v>45</v>
      </c>
      <c r="G12" s="3" t="s">
        <v>46</v>
      </c>
      <c r="H12" s="1" t="s">
        <v>68</v>
      </c>
      <c r="I12" s="4">
        <v>44138</v>
      </c>
      <c r="J12" s="3" t="s">
        <v>12</v>
      </c>
      <c r="K12">
        <v>11</v>
      </c>
      <c r="L12" s="3" t="s">
        <v>81</v>
      </c>
      <c r="M12" t="str">
        <f t="shared" si="0"/>
        <v>High Earners</v>
      </c>
    </row>
    <row r="13" spans="1:13" ht="15.75" x14ac:dyDescent="0.25">
      <c r="A13" s="5">
        <v>3</v>
      </c>
      <c r="B13" s="6" t="s">
        <v>17</v>
      </c>
      <c r="C13" s="6" t="s">
        <v>17</v>
      </c>
      <c r="D13" s="6" t="s">
        <v>18</v>
      </c>
      <c r="E13" s="7">
        <v>37000</v>
      </c>
      <c r="F13" s="3" t="s">
        <v>19</v>
      </c>
      <c r="G13" s="3" t="s">
        <v>20</v>
      </c>
      <c r="H13" s="1" t="s">
        <v>59</v>
      </c>
      <c r="I13" s="4">
        <v>43529</v>
      </c>
      <c r="J13" s="3" t="s">
        <v>12</v>
      </c>
      <c r="K13">
        <v>29</v>
      </c>
      <c r="L13" s="3" t="s">
        <v>82</v>
      </c>
      <c r="M13" t="str">
        <f t="shared" si="0"/>
        <v>Low Earners</v>
      </c>
    </row>
    <row r="14" spans="1:13" ht="15.75" x14ac:dyDescent="0.25">
      <c r="A14" s="5">
        <v>11</v>
      </c>
      <c r="B14" s="6" t="s">
        <v>17</v>
      </c>
      <c r="C14" s="6" t="s">
        <v>17</v>
      </c>
      <c r="D14" s="6" t="s">
        <v>41</v>
      </c>
      <c r="E14" s="7">
        <v>58400</v>
      </c>
      <c r="F14" s="3" t="s">
        <v>42</v>
      </c>
      <c r="G14" s="3" t="s">
        <v>43</v>
      </c>
      <c r="H14" s="1" t="s">
        <v>67</v>
      </c>
      <c r="I14" s="4">
        <v>44835</v>
      </c>
      <c r="J14" s="3" t="s">
        <v>12</v>
      </c>
      <c r="K14">
        <v>5</v>
      </c>
      <c r="L14" s="3" t="s">
        <v>83</v>
      </c>
      <c r="M14" t="str">
        <f t="shared" si="0"/>
        <v>Low Earners</v>
      </c>
    </row>
    <row r="15" spans="1:13" ht="15.75" x14ac:dyDescent="0.25">
      <c r="A15" s="5">
        <v>10</v>
      </c>
      <c r="B15" s="6" t="s">
        <v>8</v>
      </c>
      <c r="C15" s="6" t="s">
        <v>8</v>
      </c>
      <c r="D15" s="6" t="s">
        <v>38</v>
      </c>
      <c r="E15" s="7">
        <v>37000</v>
      </c>
      <c r="F15" s="3" t="s">
        <v>39</v>
      </c>
      <c r="G15" s="3" t="s">
        <v>40</v>
      </c>
      <c r="H15" s="1" t="s">
        <v>66</v>
      </c>
      <c r="I15" s="4">
        <v>43728</v>
      </c>
      <c r="J15" s="3" t="s">
        <v>12</v>
      </c>
      <c r="K15">
        <v>16</v>
      </c>
      <c r="L15" s="3" t="s">
        <v>84</v>
      </c>
      <c r="M15" t="str">
        <f t="shared" si="0"/>
        <v>Low Earners</v>
      </c>
    </row>
    <row r="16" spans="1:13" ht="15.75" x14ac:dyDescent="0.25">
      <c r="A16" s="5">
        <v>8</v>
      </c>
      <c r="B16" s="6" t="s">
        <v>21</v>
      </c>
      <c r="C16" s="6" t="s">
        <v>21</v>
      </c>
      <c r="D16" s="6" t="s">
        <v>33</v>
      </c>
      <c r="E16" s="7">
        <v>85000</v>
      </c>
      <c r="F16" s="3" t="s">
        <v>34</v>
      </c>
      <c r="G16" s="3" t="s">
        <v>35</v>
      </c>
      <c r="H16" s="1" t="s">
        <v>64</v>
      </c>
      <c r="I16" s="4">
        <v>44409</v>
      </c>
      <c r="J16" s="3" t="s">
        <v>12</v>
      </c>
      <c r="K16">
        <v>5</v>
      </c>
      <c r="L16" s="3" t="s">
        <v>81</v>
      </c>
      <c r="M16" t="str">
        <f t="shared" si="0"/>
        <v>High Earners</v>
      </c>
    </row>
    <row r="17" spans="1:13" ht="15.75" x14ac:dyDescent="0.25">
      <c r="A17" s="5">
        <v>14</v>
      </c>
      <c r="B17" s="6" t="s">
        <v>8</v>
      </c>
      <c r="C17" s="6" t="s">
        <v>8</v>
      </c>
      <c r="D17" s="6" t="s">
        <v>33</v>
      </c>
      <c r="E17" s="7">
        <v>95000</v>
      </c>
      <c r="F17" s="3" t="s">
        <v>50</v>
      </c>
      <c r="G17" s="3" t="s">
        <v>51</v>
      </c>
      <c r="H17" s="1" t="s">
        <v>70</v>
      </c>
      <c r="I17" s="4">
        <v>44236</v>
      </c>
      <c r="J17" s="3" t="s">
        <v>12</v>
      </c>
      <c r="K17">
        <v>27</v>
      </c>
      <c r="L17" s="3" t="s">
        <v>84</v>
      </c>
      <c r="M17" t="str">
        <f t="shared" si="0"/>
        <v>High Earners</v>
      </c>
    </row>
    <row r="20" spans="1:13" x14ac:dyDescent="0.25">
      <c r="A20" t="s">
        <v>73</v>
      </c>
      <c r="B20">
        <f>AVERAGE(Table1[Exp])</f>
        <v>16.666666666666668</v>
      </c>
    </row>
    <row r="21" spans="1:13" x14ac:dyDescent="0.25">
      <c r="A21" t="s">
        <v>75</v>
      </c>
      <c r="B21" s="9" t="str">
        <f>INDEX(H3:H17, MATCH(MIN(E3:E17), E3:E17,1))</f>
        <v>Lily Morgan</v>
      </c>
      <c r="E21" t="str">
        <f>IF(MIN(Table1[Salary]),"")</f>
        <v/>
      </c>
    </row>
    <row r="22" spans="1:13" x14ac:dyDescent="0.25">
      <c r="A22" t="s">
        <v>76</v>
      </c>
      <c r="B22" s="9" t="str">
        <f>INDEX(H3:H17, MATCH(MAX(E3:E17), E3:E17, 0))</f>
        <v>Olivia Powell</v>
      </c>
    </row>
    <row r="23" spans="1:13" x14ac:dyDescent="0.25">
      <c r="A23" t="s">
        <v>78</v>
      </c>
      <c r="B23">
        <f>MIN(Table1[Salary])</f>
        <v>10000</v>
      </c>
    </row>
    <row r="24" spans="1:13" x14ac:dyDescent="0.25">
      <c r="A24" t="s">
        <v>77</v>
      </c>
      <c r="B24">
        <f>MAX(Table1[Salary])</f>
        <v>210000</v>
      </c>
    </row>
    <row r="25" spans="1:13" x14ac:dyDescent="0.25">
      <c r="A25" t="s">
        <v>79</v>
      </c>
      <c r="B25">
        <f>COUNTIF(Table1[DEP],  "IT")</f>
        <v>5</v>
      </c>
    </row>
  </sheetData>
  <mergeCells count="1">
    <mergeCell ref="A1:J1"/>
  </mergeCells>
  <conditionalFormatting sqref="E3:E17">
    <cfRule type="cellIs" dxfId="2" priority="1" operator="greaterThan">
      <formula>50000</formula>
    </cfRule>
  </conditionalFormatting>
  <dataValidations count="1">
    <dataValidation type="whole" allowBlank="1" showInputMessage="1" showErrorMessage="1" sqref="E3:E17">
      <formula1>10000</formula1>
      <formula2>250000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2025-02-04T06:42:20Z</dcterms:created>
  <dcterms:modified xsi:type="dcterms:W3CDTF">2025-02-04T07:45:59Z</dcterms:modified>
</cp:coreProperties>
</file>