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lusterilo\userdata$\miko.delrosario\Desktop\"/>
    </mc:Choice>
  </mc:AlternateContent>
  <bookViews>
    <workbookView xWindow="0" yWindow="0" windowWidth="21570" windowHeight="8145" tabRatio="813"/>
  </bookViews>
  <sheets>
    <sheet name="Checklist" sheetId="19" r:id="rId1"/>
    <sheet name="Perimeter" sheetId="34" r:id="rId2"/>
    <sheet name="Mill 1 Top" sheetId="31" state="hidden" r:id="rId3"/>
    <sheet name="Mill 2 Top" sheetId="32" state="hidden" r:id="rId4"/>
  </sheets>
  <definedNames>
    <definedName name="_xlnm.Print_Area" localSheetId="0">Checklist!$B$2:$L$33</definedName>
    <definedName name="_xlnm.Print_Area" localSheetId="1">Perimeter!$B$2:$L$25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34" l="1"/>
  <c r="J22" i="34"/>
  <c r="J21" i="34"/>
  <c r="J20" i="34"/>
  <c r="J19" i="34"/>
  <c r="J18" i="34"/>
  <c r="J17" i="34"/>
  <c r="J16" i="34"/>
  <c r="J15" i="34"/>
  <c r="J14" i="34"/>
  <c r="J13" i="34"/>
  <c r="J12" i="34"/>
  <c r="J11" i="34"/>
  <c r="I33" i="19"/>
  <c r="I6" i="19"/>
  <c r="J23" i="34" l="1"/>
  <c r="I24" i="34" s="1"/>
  <c r="I25" i="34" s="1"/>
  <c r="I31" i="19"/>
  <c r="J30" i="19"/>
  <c r="J29" i="19"/>
  <c r="J28" i="19"/>
  <c r="J27" i="19"/>
  <c r="J26" i="19"/>
  <c r="J25" i="19"/>
  <c r="J24" i="19"/>
  <c r="J23" i="19"/>
  <c r="J22" i="19"/>
  <c r="J21" i="19"/>
  <c r="J20" i="19"/>
  <c r="J19" i="19"/>
  <c r="J18" i="19"/>
  <c r="J17" i="19"/>
  <c r="J16" i="19"/>
  <c r="J15" i="19"/>
  <c r="J14" i="19"/>
  <c r="J13" i="19"/>
  <c r="J12" i="19"/>
  <c r="J11" i="19"/>
  <c r="I7" i="34" l="1"/>
  <c r="J31" i="19"/>
  <c r="I32" i="19" s="1"/>
  <c r="I7" i="19" l="1"/>
  <c r="S5" i="31"/>
  <c r="S17" i="31"/>
  <c r="S13" i="31"/>
  <c r="S11" i="31"/>
  <c r="S14" i="31"/>
  <c r="S15" i="31"/>
  <c r="S4" i="31"/>
  <c r="S9" i="31"/>
  <c r="S2" i="31"/>
  <c r="S3" i="31"/>
  <c r="S16" i="31"/>
  <c r="S18" i="31"/>
  <c r="S12" i="31"/>
  <c r="S19" i="31"/>
  <c r="S6" i="31"/>
  <c r="S8" i="31"/>
  <c r="S20" i="31"/>
  <c r="S10" i="31"/>
  <c r="S21" i="31"/>
  <c r="S22" i="31"/>
  <c r="S7" i="31"/>
  <c r="S23" i="31"/>
</calcChain>
</file>

<file path=xl/sharedStrings.xml><?xml version="1.0" encoding="utf-8"?>
<sst xmlns="http://schemas.openxmlformats.org/spreadsheetml/2006/main" count="250" uniqueCount="176">
  <si>
    <t>NO</t>
  </si>
  <si>
    <t>REQUIREMENTS</t>
  </si>
  <si>
    <t>RATING</t>
  </si>
  <si>
    <t>NC DESCRIPTION</t>
  </si>
  <si>
    <t>TOTAL NO. OF REQUIREMENTS (Applicable Criteria x 2):  _______</t>
  </si>
  <si>
    <t>OVERALL RATING (Sum of Rating / Total no. of Requirements):</t>
  </si>
  <si>
    <t>CONCLUSION (Passing Rate: 85%):</t>
  </si>
  <si>
    <t>Area</t>
  </si>
  <si>
    <t>Inspector</t>
  </si>
  <si>
    <t>Time</t>
  </si>
  <si>
    <t>Ceiling –  no accumulated dust or dirt, no water leak, not damaged, no chipped off paint, no cobwebs</t>
  </si>
  <si>
    <t>Wall –  no accumulated dust or dirt, not damaged, no chipped off paint, no cobweb</t>
  </si>
  <si>
    <t>Floor – no accumulated dust or dirt, no standing water, no cracks or crevices; drainage is maintained</t>
  </si>
  <si>
    <t>Electrical fixtures – intact, safe and clean (wirings, junction box, outlet cover, etc.). Cable tray has no accumulated dust/dirt.</t>
  </si>
  <si>
    <t>Light and switch – sufficient, operational, clean, parts are intact</t>
  </si>
  <si>
    <t>Equipment – operational, no quick fix or temporary repair, parts and cover are intact, with on-time calibration bearing calibration sticker (if applicable), no product leak,  clean, no left unpacked product on the line.</t>
  </si>
  <si>
    <t>Exhaust fan and AC unit– clean, operational</t>
  </si>
  <si>
    <t>Safety and emergency devices (firefighting equipment, medicine kit) – intact, cleaned, functional and stored in designated area</t>
  </si>
  <si>
    <t>Pest control – in place, effective, cleaned and in good condition</t>
  </si>
  <si>
    <t>Drawers, cabinets, work surfaces and storage areas (including lockers) are clearly labeled, well organized and free of unwanted items (in all locations).</t>
  </si>
  <si>
    <t>Waste disposal – in place in good condition, maintained</t>
  </si>
  <si>
    <t>Personnel hygiene – wearing appropriate PPE and behaving in appropriate manner</t>
  </si>
  <si>
    <t>Cleaning materials – located in the designated area, neatly arranged, in good condition</t>
  </si>
  <si>
    <t>Documents (including signage and announcement) are properly filled out, updated, intact and kept in designated area.</t>
  </si>
  <si>
    <t>NO. OF NC</t>
  </si>
  <si>
    <t>No loose items.</t>
  </si>
  <si>
    <t>CCTV camera is operational and clean, appropriately situated</t>
  </si>
  <si>
    <t>Materials and products (RM, sweepings, RTM, FG, PM) – properly stored, in good quality, identified/labeled, not expired, not directly stored on the floor.</t>
  </si>
  <si>
    <t>Shoe locker – clean, no other items aside from shoes, not damage, properly labeled</t>
  </si>
  <si>
    <t>Stairs and railings – no accumulated dust, rubber stopper are intact, in good condition</t>
  </si>
  <si>
    <t xml:space="preserve">Access to area (doors, plastic curtains, roll-up) – prevents entry of pest, restricts entry of unauthorized persons, in good condition and clean </t>
  </si>
  <si>
    <t>Premix pails with tag of identification</t>
  </si>
  <si>
    <t>Windows and other air passage ways – clean, in good condition (including the screen and silicon), prevents entry of pest</t>
  </si>
  <si>
    <t>Column1</t>
  </si>
  <si>
    <t>Electrical wirings  not placed back at the 2nd floor.
Chipped off paint at the 2nd floor.</t>
  </si>
  <si>
    <t>Window screen left beside the panels at the 2nd floor</t>
  </si>
  <si>
    <t>1. Stained staircase from 5th floor to 4th floor due to the rain.
2. Chipped off paint at the walls of the staircase at the 5th floor to the 4th floor.</t>
  </si>
  <si>
    <t>1.  Cover of flour bins cannot be fully closed due to misalignment at 5th floor.
2. Quick fix noted at the flour bin spouts at 5th floor
3. Sampling tool not returned at its designated area.
4. Rope  not returned at the designated area.</t>
  </si>
  <si>
    <t>1. Plastic straw placed inside the plastic pallet at the 2nd floor.
2. Accumulated flour dust and cobwebs inside the plastic  pallets
3. Flour sweepings not properly disposed.
4. Old scooper left on top of the premix pails at the premix area</t>
  </si>
  <si>
    <t>Accumulated additive dust at the exhaust of the premix room.</t>
  </si>
  <si>
    <t>Wooden plank noted inside the premix room.</t>
  </si>
  <si>
    <t>1. Premix pail cover and body different color and not conforming with the color coding of premix pails.
2. Premix pail wet.</t>
  </si>
  <si>
    <t>1. Dust pan kept behind the panels at 2nd floor.
Dust pan inserted at the side of the dust collector at the 5th floor.</t>
  </si>
  <si>
    <t>1. Accumulated flour dust at the 5th floor.</t>
  </si>
  <si>
    <t>1.  Windows left open at 3rd floor and 3th floor.
2. Dirt accumulation at windows at 5th floor</t>
  </si>
  <si>
    <t>1. Wet carton not properly disposed.
2. Left beside mini-sifter left attended</t>
  </si>
  <si>
    <t xml:space="preserve">1. Product leak at 3rd floor.
2. Cover of flour bin detached at 5th floor
3. Quick fix noted at the inlet spout of the flour bin at 5th floor
</t>
  </si>
  <si>
    <t>Water collection for sample left open at 5th floor</t>
  </si>
  <si>
    <t>1. Tipping area not properly swept clean prior finishing at 3rd floor
2. Floor with accumulated dirt due to water seepage at 4th floor.</t>
  </si>
  <si>
    <t>1. Windows left open at the 3rd and 4th floor.
2. Window screens with accumulated dirt at the 3rd and 4th floor</t>
  </si>
  <si>
    <t>1. Rust scattered on the floor that came from the motors at 1st  floor.
2. Accumulated bran dusts at the sightglass of the rollermil at 2nd floor
3. Broken glass cover of rollermill at 2nd floor
4. Sack at inserted at the side of the equipment at 2nd floor
5. Screw conveyor and plansifter spouts without cover at 3rd floor and 4th floor.
6. Cover of the additive hopper left unattended and placed at the premix pail
7. Additive hopper without label at 3rd floor
8. Product leak at the spouts at 3rd floor</t>
  </si>
  <si>
    <t>Rubber mallet left unattended on top of the screw conveyor
2. Bolts left unattended on top of the magnetic separator at 3rd floor
3. Brush left on top of the windows and prone to fall inside the tipping area.</t>
  </si>
  <si>
    <t>1. Premix pail cover and body different color and not conforming with the color coding of premix pails.
2. Premix pail used as make-shift container for the sweepings</t>
  </si>
  <si>
    <t>1. Sacks, foams and foams and cartons are placed on the seive sceen racking at 4th floor.</t>
  </si>
  <si>
    <t>Broom not returnedd to its designated area.</t>
  </si>
  <si>
    <t>Heavily accumulated bran dust from the plansifter nted at the 4th floor</t>
  </si>
  <si>
    <t>1. Access door left open while unattended at the ground floor</t>
  </si>
  <si>
    <t xml:space="preserve">1. Windows left open at the ground and 4th floor
2. Window screens heavily accumulated with dirt at the 2nd floor.
</t>
  </si>
  <si>
    <t>Metal rod left on top of the screw conveyor at the 3rd floor</t>
  </si>
  <si>
    <t>1. Materials for tippping placed inside uninverted bags and stored directly on the floor
2. Sifter screen directly placed on the floor at 4th floor</t>
  </si>
  <si>
    <t>1 Materials for tippping placed inside uninverted bags, not labelled and stored directly on the floor</t>
  </si>
  <si>
    <t>1. Premix pails used as make-shift sweepings container.
2. Dust pan placed inside the premix pail make-shift sweepings container.
3. Premix pail tilted on top of the screw conveyor at the 3rd floor</t>
  </si>
  <si>
    <t>Dry mop head left at the middle of the production area and not returned to its designated area.</t>
  </si>
  <si>
    <t>1. Stained flooring due to rain seepage at the 4th floor
2. Accumulated dirt behind the panel boards at 4th floor
3. Detached vinyl tiles at the 4th floor</t>
  </si>
  <si>
    <t>Chipped off paint at the 5th floor</t>
  </si>
  <si>
    <t>Outlet left uncovered at 5th floor</t>
  </si>
  <si>
    <t>1. Windows left open at 5th floor
2. Window screen with accumulated dirt at 5th floor</t>
  </si>
  <si>
    <t>Railings at 2nd floor damaged.</t>
  </si>
  <si>
    <t>1. RM leak at the screw conveyors at ground floor
2. Cloths used as make-shift cover for spouts at 2nd floor 
3. RM leak at screw conveyor at 5th floor
4. Spout uncovered at 5th floor
5. Purifier cover left at the cleaning materials area at 5th floor</t>
  </si>
  <si>
    <t>1. Paint left at the 5th floor unattended
2. Loose nuts left at the 5th floor</t>
  </si>
  <si>
    <t>1. Cabinet for spare v-belts not properly arranged</t>
  </si>
  <si>
    <t>Broom without handle at 2nd floor</t>
  </si>
  <si>
    <t>1. RM leak accumulated at the gaps on the floor at 4th floor
2. Stained flooring due to rain seepage at the 4th floor</t>
  </si>
  <si>
    <t>Busted light at the 5th floor</t>
  </si>
  <si>
    <t>1. RM leak at the ground floor
2. Filter not placed at the tempering hopper at 2nd floor
3. RM leak at the 3rd and 4th floor
4. Tempering bin left slightly open.</t>
  </si>
  <si>
    <t>1. Empty sack inserted between the bucket conveyors at the ground floor
2. Paint brush left behind the electrical panel at 4th floor
3. Carton not disposed properly at the 5th floor
4. Steel rod hanged beside the fire hose cabinet at 5th floor
5. Equipment part left at the 5th floor
6. Empty cleaning reagent and cartons left unattended and not properly disposed at the ground floor</t>
  </si>
  <si>
    <t>1. Fire extinguisher undercharged and not inspected for more than 2 months at 2nd floor
2. Fire extinguisher placed at the screening area without proper designation</t>
  </si>
  <si>
    <t>Cabinet at the ground floor staircase not properly arranged</t>
  </si>
  <si>
    <t>Broom left behind the electrical panel at the 2nd floor
Dry mop left behind the electrical panel at the 3rd floor</t>
  </si>
  <si>
    <t>Req</t>
  </si>
  <si>
    <t>Req no</t>
  </si>
  <si>
    <t>Packing 1</t>
  </si>
  <si>
    <t>Milling</t>
  </si>
  <si>
    <t>Screening</t>
  </si>
  <si>
    <t>No. of non con</t>
  </si>
  <si>
    <t>No</t>
  </si>
  <si>
    <t>Packing</t>
  </si>
  <si>
    <t>No.</t>
  </si>
  <si>
    <t>1. Leak from mini-sifter outlet spout at 2nd floor
2. Hazy glass cover of rollermill at 2nd floor
3. Screw conveyor and plansifter spouts without cover at 3rd floor and 4th floor.
4. Product leak at the plansifter at 4th floor</t>
  </si>
  <si>
    <t>Milling2</t>
  </si>
  <si>
    <t>Screening3</t>
  </si>
  <si>
    <t>LA FILIPINA UY GONGCO GROUP OF COMPANIES</t>
  </si>
  <si>
    <t>Effective Date</t>
  </si>
  <si>
    <t>Date</t>
  </si>
  <si>
    <t xml:space="preserve">Ceiling </t>
  </si>
  <si>
    <t>Electrical fixtures</t>
  </si>
  <si>
    <t xml:space="preserve">Light and switch </t>
  </si>
  <si>
    <t>Access to area (doors, plastic curtains, roll-up)</t>
  </si>
  <si>
    <t xml:space="preserve">Prevents entry of pest, restricts entry of unauthorized persons, in good condition and clean </t>
  </si>
  <si>
    <t>Sufficient, operational, clean, parts are intact</t>
  </si>
  <si>
    <t>Windows and other air passage ways</t>
  </si>
  <si>
    <t xml:space="preserve">Stairs and railings </t>
  </si>
  <si>
    <t>DESCRIPTION</t>
  </si>
  <si>
    <t>Loose Items</t>
  </si>
  <si>
    <t>CCTV camera</t>
  </si>
  <si>
    <t xml:space="preserve">Pest control </t>
  </si>
  <si>
    <t>Materials and products (RM, sweepings, RTM, FG, PM)</t>
  </si>
  <si>
    <t>Waste disposal</t>
  </si>
  <si>
    <t xml:space="preserve">Cleaning materials </t>
  </si>
  <si>
    <t>Documents (including signage and announcement)</t>
  </si>
  <si>
    <t>Absence of accumulated dust or dirt, water leak, damages, chipped off paint, cobwebs</t>
  </si>
  <si>
    <t>Absence of accumulated dust or dirt, damages, chipped off paint, cobweb</t>
  </si>
  <si>
    <t>Intact, safe and clean (wirings, junction box, outlet cover, etc.). Cable tray has no accumulated dust/dirt.</t>
  </si>
  <si>
    <t>Prevents entry of pest, clean, in good condition (including the screen and silicon)</t>
  </si>
  <si>
    <t>Absence of accumulated dust, in good and safe condition</t>
  </si>
  <si>
    <t>Operational and clean, appropriately situated</t>
  </si>
  <si>
    <t>Safety and emergency devices</t>
  </si>
  <si>
    <t>Intact, cleaned, functional and stored in designated area</t>
  </si>
  <si>
    <t>Properly stored, in good quality, identified/labeled, not expired, not directly stored on the floor.</t>
  </si>
  <si>
    <t>In good condition, clearly labeled, well organized and free of unwanted items (in all locations).</t>
  </si>
  <si>
    <t>Wearing of appropriate PPE and behaving in appropriate manner</t>
  </si>
  <si>
    <t>Located in the designated area, neatly arranged, in good condition</t>
  </si>
  <si>
    <t>Operation</t>
  </si>
  <si>
    <t>Monthly</t>
  </si>
  <si>
    <t>Support</t>
  </si>
  <si>
    <t>Note:
1. Process owners are notified of their rating and non-conformities.
2. Actions and closure to non-conformities will be verified on next inspection.</t>
  </si>
  <si>
    <t xml:space="preserve">Storage fixtures (drawers, cabinets, lockers, work surfaces and storage areas </t>
  </si>
  <si>
    <t>Frequency</t>
  </si>
  <si>
    <r>
      <rPr>
        <b/>
        <sz val="10"/>
        <color theme="1"/>
        <rFont val="Arial"/>
        <family val="2"/>
      </rPr>
      <t>Reminders:</t>
    </r>
    <r>
      <rPr>
        <sz val="10"/>
        <color theme="1"/>
        <rFont val="Arial"/>
        <family val="2"/>
      </rPr>
      <t xml:space="preserve">
1) This template is formula-sensitive, observe caution in usage.
2) If requirement is not applicable, indicate "</t>
    </r>
    <r>
      <rPr>
        <b/>
        <sz val="10"/>
        <color theme="1"/>
        <rFont val="Arial"/>
        <family val="2"/>
      </rPr>
      <t>NA</t>
    </r>
    <r>
      <rPr>
        <sz val="10"/>
        <color theme="1"/>
        <rFont val="Arial"/>
        <family val="2"/>
      </rPr>
      <t>" on column 'No. of NC'</t>
    </r>
  </si>
  <si>
    <t>Floor / ground</t>
  </si>
  <si>
    <t>Wall / columns</t>
  </si>
  <si>
    <t>In place, in good condition, maintained, trash bins are not overflowing</t>
  </si>
  <si>
    <t>No loose items, no personal items in the area</t>
  </si>
  <si>
    <t>Are properly filled out, updated, intact and kept in designated area, no confidential and restricted documents unattended</t>
  </si>
  <si>
    <t xml:space="preserve">Equipment and tools </t>
  </si>
  <si>
    <t>Absence of accumulated dust or dirt, standing water, cracks or crevices; drainage is maintained, visible floor marking (for warehouse)</t>
  </si>
  <si>
    <t>In place, monitored, cleaned and in good condition, absence of infestation</t>
  </si>
  <si>
    <t>Personnel behaviour</t>
  </si>
  <si>
    <t>Operational, no quick fix or temporary repair, parts and cover are intact, with on-time calibration bearing calibration sticker (if applicable), with updated monitoring, no product leak,  clean, no left unpacked product on the line</t>
  </si>
  <si>
    <t>Handwash and change shoe stations</t>
  </si>
  <si>
    <t>Clean, no water leak in sink pipes, handsoap and sanitizers are available, hand dryer is functional</t>
  </si>
  <si>
    <t>Perimeter</t>
  </si>
  <si>
    <t>Category</t>
  </si>
  <si>
    <t>Rating</t>
  </si>
  <si>
    <t>Office</t>
  </si>
  <si>
    <t>Pathways and Parking Area</t>
  </si>
  <si>
    <t>Wall / fences</t>
  </si>
  <si>
    <t>Clean, secured and well maintained, no sign of breach</t>
  </si>
  <si>
    <t>Vegetation</t>
  </si>
  <si>
    <t>Well maintained, no fruit bearing trees, no pest harborage</t>
  </si>
  <si>
    <t>Drainage</t>
  </si>
  <si>
    <t>Well maintained, not clogging, no sign of pest activity, with screen</t>
  </si>
  <si>
    <t>Waste disposal facility</t>
  </si>
  <si>
    <t>Defined MRF, segregation of waste is in place, secured with labels, no pest harborage</t>
  </si>
  <si>
    <t>Fire fighting equipment</t>
  </si>
  <si>
    <t>In place, not damaged, with monthly inspection</t>
  </si>
  <si>
    <t>Security</t>
  </si>
  <si>
    <t>CCTVs are functional and well maintained, security personnel are strategically located on access areas</t>
  </si>
  <si>
    <t>Pest and animal control</t>
  </si>
  <si>
    <t>Absence of domestic animals (cats, dogs, goat, etc.)</t>
  </si>
  <si>
    <t>Perimeter light</t>
  </si>
  <si>
    <t>Operational, cover is clean and not damaged, light switch is functioning, parts are intact, solar panels are well maintained (if applicable)</t>
  </si>
  <si>
    <t>Equipment</t>
  </si>
  <si>
    <t>No irrelevant or idle items within perimeter</t>
  </si>
  <si>
    <t>Wirings are intact and covered properly, Fuse box, pipes  are not corroded and clean</t>
  </si>
  <si>
    <t>Personnel behavior</t>
  </si>
  <si>
    <t>No standing water, traffic flow markings are visible (pedestrian, etc.), no trace of pest harborage and activities</t>
  </si>
  <si>
    <t>No loitering personnel, observes safety and proper traffic flow, no personal items</t>
  </si>
  <si>
    <t>LFQM-F-034a</t>
  </si>
  <si>
    <t>LFQM-F-034b</t>
  </si>
  <si>
    <t>5S / GMP Inspection Checklist</t>
  </si>
  <si>
    <t>5S/ GMP Inspection Checklist - Perimeter</t>
  </si>
  <si>
    <t xml:space="preserve">TOTAL NO. OF REQUIREMENTS (Applicable Criteria x 2):  </t>
  </si>
  <si>
    <t>Doc. No.</t>
  </si>
  <si>
    <r>
      <t xml:space="preserve">Rev. No.             </t>
    </r>
    <r>
      <rPr>
        <b/>
        <sz val="10"/>
        <color theme="1"/>
        <rFont val="Arial"/>
        <family val="2"/>
      </rPr>
      <t>00</t>
    </r>
  </si>
  <si>
    <r>
      <t xml:space="preserve">Rev. No.          </t>
    </r>
    <r>
      <rPr>
        <b/>
        <sz val="10"/>
        <color theme="1"/>
        <rFont val="Arial"/>
        <family val="2"/>
      </rPr>
      <t>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</si>
</sst>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h:mm\ AM/PM;@"/>
  </numFmts>
  <fonts count="16" x14ac:knownFonts="1">
    <font>
      <sz val="11"/>
      <color theme="1"/>
      <name val="Calibri"/>
      <family val="2"/>
      <scheme val="minor"/>
    </font>
    <font>
      <sz val="11"/>
      <color theme="1"/>
      <name val="Calibri"/>
      <family val="2"/>
      <scheme val="minor"/>
    </font>
    <font>
      <sz val="8"/>
      <color theme="1"/>
      <name val="Calibri"/>
      <family val="2"/>
      <scheme val="minor"/>
    </font>
    <font>
      <b/>
      <sz val="8"/>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b/>
      <sz val="11"/>
      <color theme="1"/>
      <name val="Calibri"/>
      <family val="2"/>
      <scheme val="minor"/>
    </font>
    <font>
      <sz val="10"/>
      <color theme="1"/>
      <name val="Calibri"/>
      <family val="2"/>
      <scheme val="minor"/>
    </font>
    <font>
      <b/>
      <sz val="16"/>
      <color theme="1"/>
      <name val="Arial"/>
      <family val="2"/>
    </font>
    <font>
      <b/>
      <sz val="10"/>
      <color theme="1"/>
      <name val="Arial"/>
      <family val="2"/>
    </font>
    <font>
      <sz val="10"/>
      <color theme="1"/>
      <name val="Arial"/>
      <family val="2"/>
    </font>
    <font>
      <b/>
      <sz val="11"/>
      <color theme="1"/>
      <name val="Arial"/>
      <family val="2"/>
    </font>
    <font>
      <sz val="8"/>
      <color theme="1"/>
      <name val="Arial"/>
      <family val="2"/>
    </font>
    <font>
      <b/>
      <sz val="8"/>
      <color theme="1"/>
      <name val="Arial"/>
      <family val="2"/>
    </font>
    <font>
      <sz val="10"/>
      <color rgb="FF000000"/>
      <name val="Arial"/>
      <family val="2"/>
    </font>
  </fonts>
  <fills count="7">
    <fill>
      <patternFill patternType="none"/>
    </fill>
    <fill>
      <patternFill patternType="gray125"/>
    </fill>
    <fill>
      <patternFill patternType="solid">
        <fgColor rgb="FFA8D08D"/>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2" fontId="0" fillId="0" borderId="0" xfId="0" applyNumberFormat="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1" fontId="4" fillId="0" borderId="2" xfId="0" applyNumberFormat="1" applyFont="1" applyFill="1" applyBorder="1" applyAlignment="1" applyProtection="1">
      <alignment horizontal="left" vertical="center" wrapText="1"/>
      <protection locked="0"/>
    </xf>
    <xf numFmtId="0" fontId="6" fillId="0" borderId="2" xfId="0" applyFont="1" applyBorder="1" applyAlignment="1">
      <alignment horizontal="left" vertical="center" wrapText="1"/>
    </xf>
    <xf numFmtId="0" fontId="2" fillId="0" borderId="7" xfId="0" applyFont="1" applyBorder="1" applyAlignment="1">
      <alignment horizontal="center" vertical="center"/>
    </xf>
    <xf numFmtId="0" fontId="4" fillId="0" borderId="6" xfId="0" applyFont="1" applyBorder="1" applyAlignment="1">
      <alignment horizontal="left" vertical="center" wrapText="1"/>
    </xf>
    <xf numFmtId="1" fontId="4" fillId="0" borderId="6" xfId="0" applyNumberFormat="1" applyFont="1" applyFill="1" applyBorder="1" applyAlignment="1" applyProtection="1">
      <alignment horizontal="left" vertical="center" wrapText="1"/>
      <protection locked="0"/>
    </xf>
    <xf numFmtId="0" fontId="0" fillId="0" borderId="0" xfId="0" applyAlignment="1">
      <alignment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1" fontId="8" fillId="0" borderId="2" xfId="0" applyNumberFormat="1" applyFont="1" applyFill="1" applyBorder="1" applyAlignment="1" applyProtection="1">
      <alignment horizontal="left" vertical="center" wrapText="1"/>
      <protection locked="0"/>
    </xf>
    <xf numFmtId="1" fontId="8" fillId="0" borderId="4" xfId="0" applyNumberFormat="1" applyFont="1" applyFill="1" applyBorder="1" applyAlignment="1" applyProtection="1">
      <alignment horizontal="left" vertical="center" wrapText="1"/>
      <protection locked="0"/>
    </xf>
    <xf numFmtId="1" fontId="8" fillId="0" borderId="6" xfId="0" applyNumberFormat="1" applyFont="1" applyFill="1" applyBorder="1" applyAlignment="1" applyProtection="1">
      <alignment horizontal="left" vertical="center" wrapText="1"/>
      <protection locked="0"/>
    </xf>
    <xf numFmtId="0" fontId="11" fillId="0" borderId="2" xfId="0" applyFont="1" applyFill="1" applyBorder="1" applyAlignment="1">
      <alignment vertical="center"/>
    </xf>
    <xf numFmtId="0" fontId="10" fillId="0" borderId="5" xfId="0" applyFont="1" applyFill="1" applyBorder="1" applyAlignment="1">
      <alignment vertical="center"/>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0" fillId="0" borderId="0" xfId="0" applyFill="1" applyBorder="1" applyAlignment="1" applyProtection="1">
      <alignment horizontal="left" vertical="center"/>
      <protection locked="0"/>
    </xf>
    <xf numFmtId="0" fontId="0" fillId="0" borderId="0" xfId="0" applyFill="1" applyBorder="1" applyProtection="1">
      <protection locked="0"/>
    </xf>
    <xf numFmtId="0" fontId="11" fillId="0" borderId="3" xfId="0" applyFont="1" applyFill="1" applyBorder="1" applyAlignment="1" applyProtection="1">
      <alignment horizontal="center" vertical="center"/>
      <protection locked="0"/>
    </xf>
    <xf numFmtId="0" fontId="14" fillId="2" borderId="29" xfId="0" applyFont="1" applyFill="1" applyBorder="1" applyAlignment="1">
      <alignment horizontal="center" vertical="center" wrapText="1"/>
    </xf>
    <xf numFmtId="2" fontId="14" fillId="2" borderId="23" xfId="0" applyNumberFormat="1" applyFont="1" applyFill="1" applyBorder="1" applyAlignment="1">
      <alignment horizontal="center" vertical="center" wrapText="1"/>
    </xf>
    <xf numFmtId="0" fontId="13" fillId="0" borderId="30" xfId="0" applyFont="1" applyBorder="1" applyAlignment="1">
      <alignment horizontal="center" vertical="center"/>
    </xf>
    <xf numFmtId="0" fontId="11" fillId="0" borderId="5" xfId="0" applyFont="1" applyFill="1" applyBorder="1" applyAlignment="1">
      <alignment vertical="center"/>
    </xf>
    <xf numFmtId="0" fontId="14" fillId="2" borderId="22" xfId="0" applyFont="1" applyFill="1" applyBorder="1" applyAlignment="1">
      <alignment horizontal="center" vertical="center" wrapText="1"/>
    </xf>
    <xf numFmtId="0" fontId="11" fillId="4" borderId="23" xfId="0" applyFont="1" applyFill="1" applyBorder="1" applyAlignment="1">
      <alignment vertical="center"/>
    </xf>
    <xf numFmtId="0" fontId="11" fillId="4" borderId="1" xfId="0" applyFont="1" applyFill="1" applyBorder="1" applyAlignment="1">
      <alignment vertical="center"/>
    </xf>
    <xf numFmtId="0" fontId="11" fillId="4" borderId="22" xfId="0" applyFont="1" applyFill="1" applyBorder="1" applyAlignment="1">
      <alignment vertical="center"/>
    </xf>
    <xf numFmtId="1" fontId="11" fillId="0" borderId="1" xfId="0" applyNumberFormat="1" applyFont="1" applyFill="1" applyBorder="1" applyAlignment="1" applyProtection="1">
      <alignment horizontal="center" vertical="center"/>
      <protection locked="0"/>
    </xf>
    <xf numFmtId="0" fontId="10" fillId="3" borderId="1" xfId="0" applyFont="1" applyFill="1" applyBorder="1" applyAlignment="1" applyProtection="1">
      <alignment horizontal="center" vertical="center"/>
      <protection locked="0"/>
    </xf>
    <xf numFmtId="1" fontId="10" fillId="3" borderId="1" xfId="0" applyNumberFormat="1" applyFont="1" applyFill="1" applyBorder="1" applyAlignment="1" applyProtection="1">
      <alignment horizontal="center" vertical="center"/>
      <protection locked="0"/>
    </xf>
    <xf numFmtId="0" fontId="10" fillId="0" borderId="22" xfId="0" applyFont="1" applyBorder="1" applyAlignment="1" applyProtection="1">
      <alignment horizontal="center" vertical="center"/>
      <protection locked="0"/>
    </xf>
    <xf numFmtId="165" fontId="10" fillId="0" borderId="5" xfId="0" applyNumberFormat="1" applyFont="1" applyBorder="1" applyAlignment="1" applyProtection="1">
      <alignment vertical="center"/>
      <protection locked="0"/>
    </xf>
    <xf numFmtId="0" fontId="11" fillId="0" borderId="1" xfId="0" applyFont="1" applyBorder="1" applyAlignment="1">
      <alignment horizontal="left" vertical="center"/>
    </xf>
    <xf numFmtId="0" fontId="2" fillId="0" borderId="0" xfId="0" applyFont="1" applyAlignment="1" applyProtection="1">
      <alignment horizontal="center" vertical="center"/>
    </xf>
    <xf numFmtId="0" fontId="0" fillId="0" borderId="0" xfId="0" applyAlignment="1" applyProtection="1">
      <alignment horizontal="center" vertical="center"/>
    </xf>
    <xf numFmtId="2" fontId="0" fillId="0" borderId="0" xfId="0" applyNumberFormat="1" applyAlignment="1" applyProtection="1">
      <alignment horizontal="center" vertical="center"/>
    </xf>
    <xf numFmtId="0" fontId="0" fillId="0" borderId="0" xfId="0" applyProtection="1"/>
    <xf numFmtId="0" fontId="11" fillId="0" borderId="2" xfId="0" applyFont="1" applyFill="1" applyBorder="1" applyAlignment="1" applyProtection="1">
      <alignment vertical="center"/>
    </xf>
    <xf numFmtId="0" fontId="10" fillId="0" borderId="5" xfId="0" applyFont="1" applyFill="1" applyBorder="1" applyAlignment="1" applyProtection="1">
      <alignment vertical="center"/>
    </xf>
    <xf numFmtId="0" fontId="11" fillId="0" borderId="5" xfId="0" applyFont="1" applyFill="1" applyBorder="1" applyAlignment="1" applyProtection="1">
      <alignment vertical="center"/>
    </xf>
    <xf numFmtId="0" fontId="11" fillId="4" borderId="23" xfId="0" applyFont="1" applyFill="1" applyBorder="1" applyAlignment="1" applyProtection="1">
      <alignment vertical="center"/>
    </xf>
    <xf numFmtId="0" fontId="11" fillId="4" borderId="1" xfId="0" applyFont="1" applyFill="1" applyBorder="1" applyAlignment="1" applyProtection="1">
      <alignment vertical="center"/>
    </xf>
    <xf numFmtId="0" fontId="11" fillId="4" borderId="22" xfId="0" applyFont="1" applyFill="1" applyBorder="1" applyAlignment="1" applyProtection="1">
      <alignment vertical="center"/>
    </xf>
    <xf numFmtId="0" fontId="3" fillId="0" borderId="0" xfId="0" applyFont="1" applyFill="1" applyBorder="1" applyAlignment="1" applyProtection="1">
      <alignment horizontal="center" vertical="center" wrapText="1"/>
    </xf>
    <xf numFmtId="0" fontId="14" fillId="2" borderId="29"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xf>
    <xf numFmtId="0" fontId="13" fillId="0" borderId="30" xfId="0" applyFont="1" applyBorder="1" applyAlignment="1" applyProtection="1">
      <alignment horizontal="center" vertical="center"/>
    </xf>
    <xf numFmtId="0" fontId="14" fillId="2" borderId="22" xfId="0" applyFont="1" applyFill="1" applyBorder="1" applyAlignment="1" applyProtection="1">
      <alignment horizontal="center" vertical="center" wrapText="1"/>
    </xf>
    <xf numFmtId="2" fontId="14" fillId="2" borderId="23" xfId="0" applyNumberFormat="1"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1" fontId="10" fillId="3" borderId="1" xfId="0" applyNumberFormat="1" applyFont="1" applyFill="1" applyBorder="1" applyAlignment="1" applyProtection="1">
      <alignment horizontal="center" vertical="center"/>
    </xf>
    <xf numFmtId="1" fontId="11" fillId="0" borderId="1" xfId="0" applyNumberFormat="1" applyFont="1" applyFill="1" applyBorder="1" applyAlignment="1" applyProtection="1">
      <alignment horizontal="center" vertical="center"/>
    </xf>
    <xf numFmtId="0" fontId="11" fillId="0" borderId="1" xfId="0" applyFont="1" applyBorder="1" applyAlignment="1" applyProtection="1">
      <alignment horizontal="left" vertical="center"/>
    </xf>
    <xf numFmtId="164" fontId="10" fillId="0" borderId="5" xfId="0" applyNumberFormat="1" applyFont="1" applyFill="1" applyBorder="1" applyAlignment="1">
      <alignment horizontal="left" vertical="center"/>
    </xf>
    <xf numFmtId="164" fontId="10" fillId="0" borderId="12" xfId="0" applyNumberFormat="1" applyFont="1" applyFill="1" applyBorder="1" applyAlignment="1">
      <alignment horizontal="left" vertical="center"/>
    </xf>
    <xf numFmtId="0" fontId="11" fillId="6" borderId="23" xfId="0" applyFont="1" applyFill="1" applyBorder="1" applyAlignment="1">
      <alignment horizontal="left" vertical="top" wrapText="1"/>
    </xf>
    <xf numFmtId="0" fontId="11" fillId="6" borderId="27" xfId="0" applyFont="1" applyFill="1" applyBorder="1" applyAlignment="1">
      <alignment horizontal="left" vertical="top" wrapText="1"/>
    </xf>
    <xf numFmtId="0" fontId="11" fillId="6" borderId="1" xfId="0" applyFont="1" applyFill="1" applyBorder="1" applyAlignment="1">
      <alignment horizontal="left" vertical="top" wrapText="1"/>
    </xf>
    <xf numFmtId="0" fontId="11" fillId="6" borderId="36" xfId="0" applyFont="1" applyFill="1" applyBorder="1" applyAlignment="1">
      <alignment horizontal="left" vertical="top" wrapText="1"/>
    </xf>
    <xf numFmtId="0" fontId="11" fillId="6" borderId="26" xfId="0" applyFont="1" applyFill="1" applyBorder="1" applyAlignment="1">
      <alignment horizontal="left" vertical="top" wrapText="1"/>
    </xf>
    <xf numFmtId="0" fontId="11" fillId="6" borderId="28" xfId="0" applyFont="1" applyFill="1" applyBorder="1" applyAlignment="1">
      <alignment horizontal="left" vertical="top" wrapText="1"/>
    </xf>
    <xf numFmtId="2" fontId="10" fillId="0" borderId="8" xfId="0" applyNumberFormat="1" applyFont="1" applyFill="1" applyBorder="1" applyAlignment="1" applyProtection="1">
      <alignment horizontal="center" vertical="center"/>
      <protection locked="0"/>
    </xf>
    <xf numFmtId="2" fontId="10" fillId="0" borderId="22" xfId="0" applyNumberFormat="1" applyFont="1" applyFill="1" applyBorder="1" applyAlignment="1" applyProtection="1">
      <alignment horizontal="center" vertical="center"/>
      <protection locked="0"/>
    </xf>
    <xf numFmtId="0" fontId="11" fillId="4" borderId="21" xfId="0" applyFont="1" applyFill="1" applyBorder="1" applyAlignment="1">
      <alignment horizontal="left" vertical="center"/>
    </xf>
    <xf numFmtId="0" fontId="11" fillId="4" borderId="22" xfId="0" applyFont="1" applyFill="1" applyBorder="1" applyAlignment="1">
      <alignment horizontal="left" vertical="center"/>
    </xf>
    <xf numFmtId="0" fontId="11" fillId="4" borderId="24" xfId="0" applyFont="1" applyFill="1" applyBorder="1" applyAlignment="1">
      <alignment horizontal="left" vertical="center"/>
    </xf>
    <xf numFmtId="0" fontId="11" fillId="4" borderId="25" xfId="0" applyFont="1" applyFill="1" applyBorder="1" applyAlignment="1">
      <alignment horizontal="left" vertical="center"/>
    </xf>
    <xf numFmtId="0" fontId="10" fillId="0" borderId="8" xfId="0" applyFont="1" applyBorder="1" applyAlignment="1" applyProtection="1">
      <alignment horizontal="left" vertical="center"/>
      <protection locked="0"/>
    </xf>
    <xf numFmtId="0" fontId="10" fillId="0" borderId="22" xfId="0" applyFont="1" applyBorder="1" applyAlignment="1" applyProtection="1">
      <alignment horizontal="left" vertical="center"/>
      <protection locked="0"/>
    </xf>
    <xf numFmtId="10" fontId="10" fillId="0" borderId="2" xfId="1" applyNumberFormat="1" applyFont="1" applyFill="1" applyBorder="1" applyAlignment="1" applyProtection="1">
      <alignment horizontal="center" vertical="center"/>
      <protection locked="0"/>
    </xf>
    <xf numFmtId="10" fontId="10" fillId="0" borderId="3" xfId="1" applyNumberFormat="1" applyFont="1" applyFill="1" applyBorder="1" applyAlignment="1" applyProtection="1">
      <alignment horizontal="center" vertical="center"/>
      <protection locked="0"/>
    </xf>
    <xf numFmtId="0" fontId="10" fillId="0" borderId="13" xfId="0" applyFont="1" applyBorder="1" applyAlignment="1" applyProtection="1">
      <alignment horizontal="center" vertical="center"/>
      <protection locked="0"/>
    </xf>
    <xf numFmtId="0" fontId="10" fillId="0" borderId="14" xfId="0" applyFont="1" applyBorder="1" applyAlignment="1" applyProtection="1">
      <alignment horizontal="center" vertical="center"/>
      <protection locked="0"/>
    </xf>
    <xf numFmtId="0" fontId="10" fillId="0" borderId="25" xfId="0" applyFont="1" applyBorder="1" applyAlignment="1" applyProtection="1">
      <alignment horizontal="center" vertical="center"/>
      <protection locked="0"/>
    </xf>
    <xf numFmtId="0" fontId="10" fillId="0" borderId="8"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5" xfId="0" applyFont="1" applyFill="1" applyBorder="1" applyAlignment="1">
      <alignment horizontal="left" vertical="center"/>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14" fillId="3" borderId="24" xfId="0" applyFont="1" applyFill="1" applyBorder="1" applyAlignment="1">
      <alignment horizontal="right" vertical="center" wrapText="1"/>
    </xf>
    <xf numFmtId="0" fontId="14" fillId="3" borderId="14" xfId="0" applyFont="1" applyFill="1" applyBorder="1" applyAlignment="1">
      <alignment horizontal="right" vertical="center" wrapText="1"/>
    </xf>
    <xf numFmtId="10" fontId="10" fillId="3" borderId="2" xfId="1" applyNumberFormat="1" applyFont="1" applyFill="1" applyBorder="1" applyAlignment="1" applyProtection="1">
      <alignment horizontal="center"/>
      <protection locked="0"/>
    </xf>
    <xf numFmtId="10" fontId="10" fillId="3" borderId="3" xfId="1" applyNumberFormat="1" applyFont="1" applyFill="1" applyBorder="1" applyAlignment="1" applyProtection="1">
      <alignment horizontal="center"/>
      <protection locked="0"/>
    </xf>
    <xf numFmtId="0" fontId="14" fillId="3" borderId="31" xfId="0" applyFont="1" applyFill="1" applyBorder="1" applyAlignment="1">
      <alignment horizontal="right" vertical="center" wrapText="1"/>
    </xf>
    <xf numFmtId="0" fontId="14" fillId="3" borderId="5" xfId="0" applyFont="1" applyFill="1" applyBorder="1" applyAlignment="1">
      <alignment horizontal="right" vertical="center" wrapText="1"/>
    </xf>
    <xf numFmtId="0" fontId="11" fillId="0" borderId="1" xfId="0" applyFont="1" applyBorder="1" applyAlignment="1">
      <alignment horizontal="left" vertical="center" wrapText="1"/>
    </xf>
    <xf numFmtId="1" fontId="11" fillId="0" borderId="2" xfId="0" applyNumberFormat="1" applyFont="1" applyFill="1" applyBorder="1" applyAlignment="1" applyProtection="1">
      <alignment horizontal="left" vertical="center" wrapText="1"/>
      <protection locked="0"/>
    </xf>
    <xf numFmtId="1" fontId="11" fillId="0" borderId="12" xfId="0" applyNumberFormat="1" applyFont="1" applyFill="1" applyBorder="1" applyAlignment="1" applyProtection="1">
      <alignment horizontal="left" vertical="center" wrapText="1"/>
      <protection locked="0"/>
    </xf>
    <xf numFmtId="1" fontId="11" fillId="0" borderId="2" xfId="0" applyNumberFormat="1" applyFont="1" applyFill="1" applyBorder="1" applyAlignment="1" applyProtection="1">
      <alignment horizontal="left" vertical="center"/>
      <protection locked="0"/>
    </xf>
    <xf numFmtId="1" fontId="11" fillId="0" borderId="12"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center" vertical="center"/>
      <protection locked="0"/>
    </xf>
    <xf numFmtId="0" fontId="10" fillId="3" borderId="13" xfId="0" applyFont="1" applyFill="1" applyBorder="1" applyAlignment="1" applyProtection="1">
      <alignment horizontal="center"/>
      <protection locked="0"/>
    </xf>
    <xf numFmtId="0" fontId="10" fillId="3" borderId="25" xfId="0" applyFont="1" applyFill="1" applyBorder="1" applyAlignment="1" applyProtection="1">
      <alignment horizontal="center"/>
      <protection locked="0"/>
    </xf>
    <xf numFmtId="2" fontId="7" fillId="0" borderId="0" xfId="0" applyNumberFormat="1" applyFont="1" applyFill="1" applyBorder="1" applyAlignment="1" applyProtection="1">
      <alignment horizontal="center" vertical="center"/>
      <protection locked="0"/>
    </xf>
    <xf numFmtId="1" fontId="14" fillId="5" borderId="6" xfId="0" applyNumberFormat="1" applyFont="1" applyFill="1" applyBorder="1" applyAlignment="1" applyProtection="1">
      <alignment horizontal="left" vertical="center" wrapText="1"/>
      <protection locked="0"/>
    </xf>
    <xf numFmtId="1" fontId="14" fillId="5" borderId="32" xfId="0" applyNumberFormat="1" applyFont="1" applyFill="1" applyBorder="1" applyAlignment="1" applyProtection="1">
      <alignment horizontal="left" vertical="center"/>
      <protection locked="0"/>
    </xf>
    <xf numFmtId="1" fontId="14" fillId="5" borderId="7" xfId="0" applyNumberFormat="1" applyFont="1" applyFill="1" applyBorder="1" applyAlignment="1" applyProtection="1">
      <alignment horizontal="left" vertical="center"/>
      <protection locked="0"/>
    </xf>
    <xf numFmtId="1" fontId="14" fillId="5" borderId="33" xfId="0" applyNumberFormat="1" applyFont="1" applyFill="1" applyBorder="1" applyAlignment="1" applyProtection="1">
      <alignment horizontal="left" vertical="center"/>
      <protection locked="0"/>
    </xf>
    <xf numFmtId="1" fontId="14" fillId="5" borderId="34" xfId="0" applyNumberFormat="1" applyFont="1" applyFill="1" applyBorder="1" applyAlignment="1" applyProtection="1">
      <alignment horizontal="left" vertical="center"/>
      <protection locked="0"/>
    </xf>
    <xf numFmtId="1" fontId="14" fillId="5" borderId="35" xfId="0" applyNumberFormat="1" applyFont="1" applyFill="1" applyBorder="1" applyAlignment="1" applyProtection="1">
      <alignment horizontal="left" vertical="center"/>
      <protection locked="0"/>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1"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5" fillId="0" borderId="3" xfId="0" applyFont="1" applyBorder="1" applyAlignment="1">
      <alignment horizontal="left" vertical="center" wrapText="1"/>
    </xf>
    <xf numFmtId="1" fontId="11" fillId="0" borderId="2" xfId="0" applyNumberFormat="1" applyFont="1" applyFill="1" applyBorder="1" applyAlignment="1" applyProtection="1">
      <alignment horizontal="left" vertical="top"/>
      <protection locked="0"/>
    </xf>
    <xf numFmtId="1" fontId="11" fillId="0" borderId="12" xfId="0" applyNumberFormat="1" applyFont="1" applyFill="1" applyBorder="1" applyAlignment="1" applyProtection="1">
      <alignment horizontal="left" vertical="top"/>
      <protection locked="0"/>
    </xf>
    <xf numFmtId="0" fontId="14" fillId="2" borderId="8"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38" xfId="0" applyFont="1" applyBorder="1" applyAlignment="1">
      <alignment horizontal="left" vertical="center" wrapText="1"/>
    </xf>
    <xf numFmtId="0" fontId="11" fillId="0" borderId="37" xfId="0" applyFont="1" applyBorder="1" applyAlignment="1">
      <alignment horizontal="left" vertical="center" wrapText="1"/>
    </xf>
    <xf numFmtId="0" fontId="14" fillId="2" borderId="23" xfId="0" applyFont="1" applyFill="1" applyBorder="1" applyAlignment="1">
      <alignment horizontal="center" vertical="center" wrapText="1"/>
    </xf>
    <xf numFmtId="164" fontId="10" fillId="0" borderId="2" xfId="0" applyNumberFormat="1" applyFont="1" applyBorder="1" applyAlignment="1" applyProtection="1">
      <alignment horizontal="left" vertical="center"/>
      <protection locked="0"/>
    </xf>
    <xf numFmtId="164" fontId="10" fillId="0" borderId="3" xfId="0" applyNumberFormat="1" applyFont="1" applyBorder="1" applyAlignment="1" applyProtection="1">
      <alignment horizontal="left" vertical="center"/>
      <protection locked="0"/>
    </xf>
    <xf numFmtId="0" fontId="11" fillId="4" borderId="31" xfId="0" applyFont="1" applyFill="1" applyBorder="1" applyAlignment="1">
      <alignment horizontal="left" vertical="center"/>
    </xf>
    <xf numFmtId="0" fontId="11" fillId="4" borderId="3" xfId="0" applyFont="1" applyFill="1" applyBorder="1" applyAlignment="1">
      <alignment horizontal="left" vertical="center"/>
    </xf>
    <xf numFmtId="0" fontId="9" fillId="0" borderId="16" xfId="0" applyFont="1" applyFill="1" applyBorder="1" applyAlignment="1" applyProtection="1">
      <alignment horizontal="center" vertical="center" wrapText="1"/>
    </xf>
    <xf numFmtId="0" fontId="9" fillId="0" borderId="17" xfId="0" applyFont="1" applyFill="1" applyBorder="1" applyAlignment="1" applyProtection="1">
      <alignment horizontal="center" vertical="center" wrapText="1"/>
    </xf>
    <xf numFmtId="0" fontId="9" fillId="0" borderId="11" xfId="0" applyFont="1" applyFill="1" applyBorder="1" applyAlignment="1" applyProtection="1">
      <alignment horizontal="center" vertical="center" wrapText="1"/>
    </xf>
    <xf numFmtId="0" fontId="9" fillId="0" borderId="18" xfId="0" applyFont="1" applyFill="1" applyBorder="1" applyAlignment="1" applyProtection="1">
      <alignment horizontal="center" vertical="center" wrapText="1"/>
    </xf>
    <xf numFmtId="0" fontId="9" fillId="0" borderId="19" xfId="0" applyFont="1" applyFill="1" applyBorder="1" applyAlignment="1" applyProtection="1">
      <alignment horizontal="center" vertical="center" wrapText="1"/>
    </xf>
    <xf numFmtId="0" fontId="9" fillId="0" borderId="20" xfId="0" applyFont="1" applyFill="1" applyBorder="1" applyAlignment="1" applyProtection="1">
      <alignment horizontal="center" vertical="center" wrapText="1"/>
    </xf>
    <xf numFmtId="0" fontId="10" fillId="0" borderId="8" xfId="0" applyFont="1" applyFill="1" applyBorder="1" applyAlignment="1" applyProtection="1">
      <alignment horizontal="left" vertical="center" wrapText="1"/>
    </xf>
    <xf numFmtId="0" fontId="10" fillId="0" borderId="9" xfId="0" applyFont="1" applyFill="1" applyBorder="1" applyAlignment="1" applyProtection="1">
      <alignment horizontal="left" vertical="center" wrapText="1"/>
    </xf>
    <xf numFmtId="0" fontId="10" fillId="0" borderId="10" xfId="0" applyFont="1" applyFill="1" applyBorder="1" applyAlignment="1" applyProtection="1">
      <alignment horizontal="left" vertical="center" wrapText="1"/>
    </xf>
    <xf numFmtId="0" fontId="12" fillId="0" borderId="13" xfId="0" applyFont="1" applyFill="1" applyBorder="1" applyAlignment="1" applyProtection="1">
      <alignment horizontal="left" vertical="center"/>
    </xf>
    <xf numFmtId="0" fontId="12" fillId="0" borderId="14" xfId="0" applyFont="1" applyFill="1" applyBorder="1" applyAlignment="1" applyProtection="1">
      <alignment horizontal="left" vertical="center"/>
    </xf>
    <xf numFmtId="0" fontId="12" fillId="0" borderId="15" xfId="0" applyFont="1" applyFill="1" applyBorder="1" applyAlignment="1" applyProtection="1">
      <alignment horizontal="left" vertical="center"/>
    </xf>
    <xf numFmtId="0" fontId="11" fillId="4" borderId="21" xfId="0" applyFont="1" applyFill="1" applyBorder="1" applyAlignment="1" applyProtection="1">
      <alignment horizontal="left" vertical="center"/>
    </xf>
    <xf numFmtId="0" fontId="11" fillId="4" borderId="22" xfId="0" applyFont="1" applyFill="1" applyBorder="1" applyAlignment="1" applyProtection="1">
      <alignment horizontal="left" vertical="center"/>
    </xf>
    <xf numFmtId="2" fontId="10" fillId="0" borderId="8" xfId="0" applyNumberFormat="1" applyFont="1" applyFill="1" applyBorder="1" applyAlignment="1" applyProtection="1">
      <alignment horizontal="center" vertical="center"/>
    </xf>
    <xf numFmtId="2" fontId="10" fillId="0" borderId="22" xfId="0" applyNumberFormat="1" applyFont="1" applyFill="1" applyBorder="1" applyAlignment="1" applyProtection="1">
      <alignment horizontal="center" vertical="center"/>
    </xf>
    <xf numFmtId="0" fontId="11" fillId="6" borderId="23" xfId="0" applyFont="1" applyFill="1" applyBorder="1" applyAlignment="1" applyProtection="1">
      <alignment horizontal="left" vertical="top" wrapText="1"/>
    </xf>
    <xf numFmtId="0" fontId="11" fillId="6" borderId="27" xfId="0" applyFont="1" applyFill="1" applyBorder="1" applyAlignment="1" applyProtection="1">
      <alignment horizontal="left" vertical="top" wrapText="1"/>
    </xf>
    <xf numFmtId="0" fontId="11" fillId="6" borderId="1" xfId="0" applyFont="1" applyFill="1" applyBorder="1" applyAlignment="1" applyProtection="1">
      <alignment horizontal="left" vertical="top" wrapText="1"/>
    </xf>
    <xf numFmtId="0" fontId="11" fillId="6" borderId="36" xfId="0" applyFont="1" applyFill="1" applyBorder="1" applyAlignment="1" applyProtection="1">
      <alignment horizontal="left" vertical="top" wrapText="1"/>
    </xf>
    <xf numFmtId="0" fontId="11" fillId="6" borderId="26" xfId="0" applyFont="1" applyFill="1" applyBorder="1" applyAlignment="1" applyProtection="1">
      <alignment horizontal="left" vertical="top" wrapText="1"/>
    </xf>
    <xf numFmtId="0" fontId="11" fillId="6" borderId="28" xfId="0" applyFont="1" applyFill="1" applyBorder="1" applyAlignment="1" applyProtection="1">
      <alignment horizontal="left" vertical="top" wrapText="1"/>
    </xf>
    <xf numFmtId="0" fontId="11" fillId="4" borderId="31" xfId="0" applyFont="1" applyFill="1" applyBorder="1" applyAlignment="1" applyProtection="1">
      <alignment horizontal="left" vertical="center"/>
    </xf>
    <xf numFmtId="0" fontId="11" fillId="4" borderId="3" xfId="0" applyFont="1" applyFill="1" applyBorder="1" applyAlignment="1" applyProtection="1">
      <alignment horizontal="left" vertical="center"/>
    </xf>
    <xf numFmtId="10" fontId="10" fillId="0" borderId="2" xfId="1" applyNumberFormat="1" applyFont="1" applyFill="1" applyBorder="1" applyAlignment="1" applyProtection="1">
      <alignment horizontal="center" vertical="center"/>
    </xf>
    <xf numFmtId="10" fontId="10" fillId="0" borderId="3" xfId="1" applyNumberFormat="1" applyFont="1" applyFill="1" applyBorder="1" applyAlignment="1" applyProtection="1">
      <alignment horizontal="center" vertical="center"/>
    </xf>
    <xf numFmtId="0" fontId="11" fillId="4" borderId="24" xfId="0" applyFont="1" applyFill="1" applyBorder="1" applyAlignment="1" applyProtection="1">
      <alignment horizontal="left" vertical="center"/>
    </xf>
    <xf numFmtId="0" fontId="11" fillId="4" borderId="25" xfId="0" applyFont="1" applyFill="1" applyBorder="1" applyAlignment="1" applyProtection="1">
      <alignment horizontal="left" vertical="center"/>
    </xf>
    <xf numFmtId="164" fontId="10" fillId="0" borderId="5" xfId="0" applyNumberFormat="1" applyFont="1" applyFill="1" applyBorder="1" applyAlignment="1" applyProtection="1">
      <alignment horizontal="left" vertical="center"/>
    </xf>
    <xf numFmtId="164" fontId="10" fillId="0" borderId="12" xfId="0" applyNumberFormat="1" applyFont="1" applyFill="1" applyBorder="1" applyAlignment="1" applyProtection="1">
      <alignment horizontal="left" vertical="center"/>
    </xf>
    <xf numFmtId="0" fontId="14" fillId="2" borderId="23" xfId="0" applyFont="1" applyFill="1" applyBorder="1" applyAlignment="1" applyProtection="1">
      <alignment horizontal="center" vertical="center" wrapText="1"/>
    </xf>
    <xf numFmtId="0" fontId="14" fillId="2" borderId="8"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11" fillId="0" borderId="1" xfId="0" applyFont="1" applyBorder="1" applyAlignment="1" applyProtection="1">
      <alignment horizontal="left" vertical="center" wrapText="1"/>
    </xf>
    <xf numFmtId="0" fontId="11" fillId="0" borderId="2" xfId="0" applyFont="1" applyBorder="1" applyAlignment="1" applyProtection="1">
      <alignment horizontal="left" vertical="center" wrapText="1"/>
    </xf>
    <xf numFmtId="0" fontId="11" fillId="0" borderId="5" xfId="0" applyFont="1" applyBorder="1" applyAlignment="1" applyProtection="1">
      <alignment horizontal="left" vertical="center" wrapText="1"/>
    </xf>
    <xf numFmtId="0" fontId="11" fillId="0" borderId="3" xfId="0" applyFont="1" applyBorder="1" applyAlignment="1" applyProtection="1">
      <alignment horizontal="left" vertical="center" wrapText="1"/>
    </xf>
    <xf numFmtId="0" fontId="11" fillId="0" borderId="4" xfId="0" applyFont="1" applyBorder="1" applyAlignment="1" applyProtection="1">
      <alignment horizontal="left" vertical="center" wrapText="1"/>
    </xf>
    <xf numFmtId="0" fontId="11" fillId="0" borderId="38" xfId="0" applyFont="1" applyBorder="1" applyAlignment="1" applyProtection="1">
      <alignment horizontal="left" vertical="center" wrapText="1"/>
    </xf>
    <xf numFmtId="0" fontId="11" fillId="0" borderId="37" xfId="0" applyFont="1" applyBorder="1" applyAlignment="1" applyProtection="1">
      <alignment horizontal="left" vertical="center" wrapText="1"/>
    </xf>
    <xf numFmtId="0" fontId="14" fillId="2" borderId="9" xfId="0" applyFont="1" applyFill="1" applyBorder="1" applyAlignment="1" applyProtection="1">
      <alignment horizontal="center" vertical="center" wrapText="1"/>
    </xf>
    <xf numFmtId="0" fontId="15" fillId="0" borderId="1" xfId="0" applyFont="1" applyBorder="1" applyAlignment="1" applyProtection="1">
      <alignment horizontal="left" vertical="center" wrapText="1"/>
    </xf>
    <xf numFmtId="0" fontId="15" fillId="0" borderId="2" xfId="0" applyFont="1" applyBorder="1" applyAlignment="1" applyProtection="1">
      <alignment horizontal="left" vertical="center" wrapText="1"/>
    </xf>
    <xf numFmtId="0" fontId="15" fillId="0" borderId="5" xfId="0" applyFont="1" applyBorder="1" applyAlignment="1" applyProtection="1">
      <alignment horizontal="left" vertical="center" wrapText="1"/>
    </xf>
    <xf numFmtId="0" fontId="15" fillId="0" borderId="3" xfId="0" applyFont="1" applyBorder="1" applyAlignment="1" applyProtection="1">
      <alignment horizontal="left" vertical="center" wrapText="1"/>
    </xf>
    <xf numFmtId="0" fontId="14" fillId="3" borderId="24" xfId="0" applyFont="1" applyFill="1" applyBorder="1" applyAlignment="1" applyProtection="1">
      <alignment horizontal="right" vertical="center" wrapText="1"/>
    </xf>
    <xf numFmtId="0" fontId="14" fillId="3" borderId="14" xfId="0" applyFont="1" applyFill="1" applyBorder="1" applyAlignment="1" applyProtection="1">
      <alignment horizontal="right" vertical="center" wrapText="1"/>
    </xf>
    <xf numFmtId="0" fontId="10" fillId="3" borderId="13" xfId="0" applyFont="1" applyFill="1" applyBorder="1" applyAlignment="1" applyProtection="1">
      <alignment horizontal="center"/>
    </xf>
    <xf numFmtId="0" fontId="10" fillId="3" borderId="25" xfId="0" applyFont="1" applyFill="1" applyBorder="1" applyAlignment="1" applyProtection="1">
      <alignment horizontal="center"/>
    </xf>
    <xf numFmtId="0" fontId="14" fillId="3" borderId="31" xfId="0" applyFont="1" applyFill="1" applyBorder="1" applyAlignment="1" applyProtection="1">
      <alignment horizontal="right" vertical="center" wrapText="1"/>
    </xf>
    <xf numFmtId="0" fontId="14" fillId="3" borderId="5" xfId="0" applyFont="1" applyFill="1" applyBorder="1" applyAlignment="1" applyProtection="1">
      <alignment horizontal="right" vertical="center" wrapText="1"/>
    </xf>
    <xf numFmtId="1" fontId="14" fillId="5" borderId="6" xfId="0" applyNumberFormat="1" applyFont="1" applyFill="1" applyBorder="1" applyAlignment="1" applyProtection="1">
      <alignment horizontal="left" vertical="center" wrapText="1"/>
    </xf>
    <xf numFmtId="1" fontId="14" fillId="5" borderId="32" xfId="0" applyNumberFormat="1" applyFont="1" applyFill="1" applyBorder="1" applyAlignment="1" applyProtection="1">
      <alignment horizontal="left" vertical="center"/>
    </xf>
    <xf numFmtId="1" fontId="14" fillId="5" borderId="7" xfId="0" applyNumberFormat="1" applyFont="1" applyFill="1" applyBorder="1" applyAlignment="1" applyProtection="1">
      <alignment horizontal="left" vertical="center"/>
    </xf>
    <xf numFmtId="1" fontId="14" fillId="5" borderId="33" xfId="0" applyNumberFormat="1" applyFont="1" applyFill="1" applyBorder="1" applyAlignment="1" applyProtection="1">
      <alignment horizontal="left" vertical="center"/>
    </xf>
    <xf numFmtId="1" fontId="14" fillId="5" borderId="34" xfId="0" applyNumberFormat="1" applyFont="1" applyFill="1" applyBorder="1" applyAlignment="1" applyProtection="1">
      <alignment horizontal="left" vertical="center"/>
    </xf>
    <xf numFmtId="1" fontId="14" fillId="5" borderId="35" xfId="0" applyNumberFormat="1" applyFont="1" applyFill="1" applyBorder="1" applyAlignment="1" applyProtection="1">
      <alignment horizontal="left" vertical="center"/>
    </xf>
    <xf numFmtId="10" fontId="10" fillId="3" borderId="2" xfId="1" applyNumberFormat="1" applyFont="1" applyFill="1" applyBorder="1" applyAlignment="1" applyProtection="1">
      <alignment horizontal="center"/>
    </xf>
    <xf numFmtId="10" fontId="10" fillId="3" borderId="3" xfId="1" applyNumberFormat="1" applyFont="1" applyFill="1" applyBorder="1" applyAlignment="1" applyProtection="1">
      <alignment horizontal="center"/>
    </xf>
  </cellXfs>
  <cellStyles count="2">
    <cellStyle name="Normal" xfId="0" builtinId="0"/>
    <cellStyle name="Percent" xfId="1" builtinId="5"/>
  </cellStyles>
  <dxfs count="24">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outline="0">
        <left style="thin">
          <color indexed="64"/>
        </left>
        <right/>
        <top/>
        <bottom style="thin">
          <color indexed="64"/>
        </bottom>
      </border>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protection locked="0" hidden="0"/>
    </dxf>
    <dxf>
      <alignment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border outline="0">
        <bottom style="thin">
          <color indexed="64"/>
        </bottom>
      </border>
    </dxf>
    <dxf>
      <font>
        <b/>
        <i val="0"/>
        <color rgb="FFFF0000"/>
      </font>
    </dxf>
    <dxf>
      <font>
        <b/>
        <i val="0"/>
        <color auto="1"/>
      </font>
    </dxf>
    <dxf>
      <font>
        <b/>
        <i val="0"/>
        <color rgb="FFFF0000"/>
      </font>
    </dxf>
    <dxf>
      <font>
        <b/>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38101</xdr:rowOff>
    </xdr:from>
    <xdr:to>
      <xdr:col>2</xdr:col>
      <xdr:colOff>326078</xdr:colOff>
      <xdr:row>3</xdr:row>
      <xdr:rowOff>171450</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333" t="-326" r="23800" b="23669"/>
        <a:stretch/>
      </xdr:blipFill>
      <xdr:spPr>
        <a:xfrm>
          <a:off x="342900" y="228601"/>
          <a:ext cx="630878" cy="523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38101</xdr:rowOff>
    </xdr:from>
    <xdr:to>
      <xdr:col>2</xdr:col>
      <xdr:colOff>326078</xdr:colOff>
      <xdr:row>3</xdr:row>
      <xdr:rowOff>171450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333" t="-326" r="23800" b="23669"/>
        <a:stretch/>
      </xdr:blipFill>
      <xdr:spPr>
        <a:xfrm>
          <a:off x="57150" y="228601"/>
          <a:ext cx="630878" cy="523874"/>
        </a:xfrm>
        <a:prstGeom prst="rect">
          <a:avLst/>
        </a:prstGeom>
      </xdr:spPr>
    </xdr:pic>
    <xdr:clientData/>
  </xdr:twoCellAnchor>
</xdr:wsDr>
</file>

<file path=xl/tables/table1.xml><?xml version="1.0" encoding="utf-8"?>
<table xmlns="http://schemas.openxmlformats.org/spreadsheetml/2006/main" id="1" name="Table1" displayName="Table1" ref="I1:S23" totalsRowShown="0" tableBorderDxfId="19">
  <autoFilter ref="I1:S23">
    <filterColumn colId="10">
      <filters>
        <filter val="11"/>
        <filter val="12"/>
        <filter val="15"/>
        <filter val="29"/>
        <filter val="7"/>
        <filter val="8"/>
      </filters>
    </filterColumn>
  </autoFilter>
  <sortState ref="I2:S23">
    <sortCondition descending="1" ref="S1:S23"/>
  </sortState>
  <tableColumns count="11">
    <tableColumn id="1" name="Req no" dataDxfId="18"/>
    <tableColumn id="2" name="Req" dataDxfId="17"/>
    <tableColumn id="3" name="Packing 1" dataDxfId="16"/>
    <tableColumn id="4" name="Milling" dataDxfId="15"/>
    <tableColumn id="5" name="Screening" dataDxfId="14"/>
    <tableColumn id="6" name="No. of non con"/>
    <tableColumn id="7" name="Packing" dataDxfId="13"/>
    <tableColumn id="8" name="Milling2" dataDxfId="12"/>
    <tableColumn id="9" name="Screening3" dataDxfId="11"/>
    <tableColumn id="10" name="No." dataDxfId="10"/>
    <tableColumn id="11" name="Column1" dataDxfId="9">
      <calculatedColumnFormula>Table1[[#This Row],[No.]]+Table1[[#This Row],[No. of non con]]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23" totalsRowShown="0" headerRowDxfId="8" dataDxfId="7" tableBorderDxfId="6">
  <autoFilter ref="A1:F23"/>
  <sortState ref="A2:F23">
    <sortCondition ref="A1:A23"/>
  </sortState>
  <tableColumns count="6">
    <tableColumn id="1" name="No" dataDxfId="5"/>
    <tableColumn id="2" name="Req" dataDxfId="4"/>
    <tableColumn id="3" name="Packing" dataDxfId="3"/>
    <tableColumn id="4" name="Milling" dataDxfId="2"/>
    <tableColumn id="5" name="Screening" dataDxfId="1"/>
    <tableColumn id="6" name="N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3"/>
  <sheetViews>
    <sheetView showGridLines="0" tabSelected="1" zoomScaleNormal="100" zoomScaleSheetLayoutView="95" workbookViewId="0">
      <selection activeCell="S5" sqref="S5"/>
    </sheetView>
  </sheetViews>
  <sheetFormatPr defaultRowHeight="15" x14ac:dyDescent="0.25"/>
  <cols>
    <col min="1" max="1" width="3.140625" style="2" customWidth="1"/>
    <col min="2" max="3" width="5.42578125" style="2" customWidth="1"/>
    <col min="4" max="4" width="25.5703125" style="2" customWidth="1"/>
    <col min="5" max="5" width="11.28515625" style="2" customWidth="1"/>
    <col min="6" max="6" width="12.28515625" style="2" customWidth="1"/>
    <col min="7" max="7" width="20.5703125" style="2" customWidth="1"/>
    <col min="8" max="8" width="24.5703125" style="2" customWidth="1"/>
    <col min="9" max="9" width="10.5703125" style="1" customWidth="1"/>
    <col min="10" max="10" width="10.5703125" style="3" customWidth="1"/>
    <col min="11" max="11" width="30.42578125" style="3" customWidth="1"/>
    <col min="12" max="12" width="30.42578125" customWidth="1"/>
    <col min="13" max="13" width="4.85546875" customWidth="1"/>
    <col min="14" max="14" width="14" hidden="1" customWidth="1"/>
  </cols>
  <sheetData>
    <row r="1" spans="1:14" ht="15" customHeight="1" thickBot="1" x14ac:dyDescent="0.3"/>
    <row r="2" spans="1:14" ht="15" customHeight="1" x14ac:dyDescent="0.25">
      <c r="B2" s="85"/>
      <c r="C2" s="86"/>
      <c r="D2" s="79" t="s">
        <v>91</v>
      </c>
      <c r="E2" s="80"/>
      <c r="F2" s="80"/>
      <c r="G2" s="80"/>
      <c r="H2" s="80"/>
      <c r="I2" s="80"/>
      <c r="J2" s="80"/>
      <c r="K2" s="80"/>
      <c r="L2" s="81"/>
    </row>
    <row r="3" spans="1:14" ht="15.75" customHeight="1" x14ac:dyDescent="0.25">
      <c r="B3" s="87"/>
      <c r="C3" s="88"/>
      <c r="D3" s="17" t="s">
        <v>173</v>
      </c>
      <c r="E3" s="18" t="s">
        <v>168</v>
      </c>
      <c r="F3" s="27"/>
      <c r="G3" s="27" t="s">
        <v>174</v>
      </c>
      <c r="H3" s="37" t="s">
        <v>92</v>
      </c>
      <c r="I3" s="58">
        <v>43591</v>
      </c>
      <c r="J3" s="58"/>
      <c r="K3" s="58"/>
      <c r="L3" s="59"/>
    </row>
    <row r="4" spans="1:14" ht="20.100000000000001" customHeight="1" thickBot="1" x14ac:dyDescent="0.3">
      <c r="B4" s="89"/>
      <c r="C4" s="90"/>
      <c r="D4" s="82" t="s">
        <v>170</v>
      </c>
      <c r="E4" s="83"/>
      <c r="F4" s="83"/>
      <c r="G4" s="83"/>
      <c r="H4" s="83"/>
      <c r="I4" s="83"/>
      <c r="J4" s="83"/>
      <c r="K4" s="83"/>
      <c r="L4" s="84"/>
    </row>
    <row r="5" spans="1:14" ht="15.75" thickBot="1" x14ac:dyDescent="0.3"/>
    <row r="6" spans="1:14" ht="15" customHeight="1" x14ac:dyDescent="0.25">
      <c r="B6" s="68" t="s">
        <v>7</v>
      </c>
      <c r="C6" s="69"/>
      <c r="D6" s="72"/>
      <c r="E6" s="73"/>
      <c r="F6" s="29" t="s">
        <v>142</v>
      </c>
      <c r="G6" s="35" t="s">
        <v>122</v>
      </c>
      <c r="H6" s="31" t="s">
        <v>127</v>
      </c>
      <c r="I6" s="66" t="str">
        <f>IF(G6="Operation","Monthly", IF(G6="Support","Every 2 Months", IF(G6="Office","Quarterly","")))</f>
        <v>Monthly</v>
      </c>
      <c r="J6" s="67"/>
      <c r="K6" s="60" t="s">
        <v>128</v>
      </c>
      <c r="L6" s="61"/>
    </row>
    <row r="7" spans="1:14" x14ac:dyDescent="0.25">
      <c r="B7" s="130" t="s">
        <v>93</v>
      </c>
      <c r="C7" s="131"/>
      <c r="D7" s="128"/>
      <c r="E7" s="129"/>
      <c r="F7" s="30" t="s">
        <v>9</v>
      </c>
      <c r="G7" s="36"/>
      <c r="H7" s="30" t="s">
        <v>143</v>
      </c>
      <c r="I7" s="74" t="e">
        <f>I32</f>
        <v>#DIV/0!</v>
      </c>
      <c r="J7" s="75"/>
      <c r="K7" s="62"/>
      <c r="L7" s="63"/>
    </row>
    <row r="8" spans="1:14" ht="15.75" thickBot="1" x14ac:dyDescent="0.3">
      <c r="B8" s="70" t="s">
        <v>8</v>
      </c>
      <c r="C8" s="71"/>
      <c r="D8" s="76"/>
      <c r="E8" s="77"/>
      <c r="F8" s="77"/>
      <c r="G8" s="77"/>
      <c r="H8" s="77"/>
      <c r="I8" s="77"/>
      <c r="J8" s="78"/>
      <c r="K8" s="64"/>
      <c r="L8" s="65"/>
      <c r="N8" t="s">
        <v>122</v>
      </c>
    </row>
    <row r="9" spans="1:14" ht="15.75" thickBot="1" x14ac:dyDescent="0.3">
      <c r="N9" t="s">
        <v>124</v>
      </c>
    </row>
    <row r="10" spans="1:14" ht="15" customHeight="1" x14ac:dyDescent="0.25">
      <c r="A10" s="19"/>
      <c r="B10" s="24" t="s">
        <v>0</v>
      </c>
      <c r="C10" s="121" t="s">
        <v>1</v>
      </c>
      <c r="D10" s="123"/>
      <c r="E10" s="127" t="s">
        <v>102</v>
      </c>
      <c r="F10" s="127"/>
      <c r="G10" s="127"/>
      <c r="H10" s="127"/>
      <c r="I10" s="28" t="s">
        <v>24</v>
      </c>
      <c r="J10" s="25" t="s">
        <v>2</v>
      </c>
      <c r="K10" s="121" t="s">
        <v>3</v>
      </c>
      <c r="L10" s="122"/>
      <c r="M10" s="19"/>
      <c r="N10" s="19" t="s">
        <v>144</v>
      </c>
    </row>
    <row r="11" spans="1:14" ht="33" customHeight="1" x14ac:dyDescent="0.25">
      <c r="A11" s="20"/>
      <c r="B11" s="26">
        <v>1</v>
      </c>
      <c r="C11" s="97" t="s">
        <v>129</v>
      </c>
      <c r="D11" s="97"/>
      <c r="E11" s="124" t="s">
        <v>135</v>
      </c>
      <c r="F11" s="125"/>
      <c r="G11" s="125"/>
      <c r="H11" s="126"/>
      <c r="I11" s="23"/>
      <c r="J11" s="32" t="str">
        <f>IF(I11="na","-",IF(I11="","",IF(I11=0,2,IF(I11&lt;3,1,IF(I11&gt;2,0,)))))</f>
        <v/>
      </c>
      <c r="K11" s="98"/>
      <c r="L11" s="99"/>
      <c r="M11" s="21"/>
      <c r="N11" s="21"/>
    </row>
    <row r="12" spans="1:14" ht="29.25" customHeight="1" x14ac:dyDescent="0.25">
      <c r="A12" s="20"/>
      <c r="B12" s="26">
        <v>2</v>
      </c>
      <c r="C12" s="97" t="s">
        <v>94</v>
      </c>
      <c r="D12" s="97"/>
      <c r="E12" s="112" t="s">
        <v>110</v>
      </c>
      <c r="F12" s="113"/>
      <c r="G12" s="113"/>
      <c r="H12" s="114"/>
      <c r="I12" s="23"/>
      <c r="J12" s="32" t="str">
        <f t="shared" ref="J12:J30" si="0">IF(I12="na","-",IF(I12="","",IF(I12=0,2,IF(I12&lt;3,1,IF(I12&gt;2,0,)))))</f>
        <v/>
      </c>
      <c r="K12" s="100"/>
      <c r="L12" s="101"/>
      <c r="M12" s="21"/>
      <c r="N12" s="21"/>
    </row>
    <row r="13" spans="1:14" x14ac:dyDescent="0.25">
      <c r="A13" s="20"/>
      <c r="B13" s="26">
        <v>3</v>
      </c>
      <c r="C13" s="97" t="s">
        <v>130</v>
      </c>
      <c r="D13" s="97"/>
      <c r="E13" s="112" t="s">
        <v>111</v>
      </c>
      <c r="F13" s="113"/>
      <c r="G13" s="113"/>
      <c r="H13" s="114"/>
      <c r="I13" s="23"/>
      <c r="J13" s="32" t="str">
        <f t="shared" si="0"/>
        <v/>
      </c>
      <c r="K13" s="119"/>
      <c r="L13" s="120"/>
      <c r="M13" s="21"/>
      <c r="N13" s="21"/>
    </row>
    <row r="14" spans="1:14" ht="28.5" customHeight="1" x14ac:dyDescent="0.25">
      <c r="A14" s="20"/>
      <c r="B14" s="26">
        <v>4</v>
      </c>
      <c r="C14" s="97" t="s">
        <v>95</v>
      </c>
      <c r="D14" s="97"/>
      <c r="E14" s="112" t="s">
        <v>112</v>
      </c>
      <c r="F14" s="113"/>
      <c r="G14" s="113"/>
      <c r="H14" s="114"/>
      <c r="I14" s="23"/>
      <c r="J14" s="32" t="str">
        <f t="shared" si="0"/>
        <v/>
      </c>
      <c r="K14" s="100"/>
      <c r="L14" s="101"/>
      <c r="M14" s="21"/>
      <c r="N14" s="21"/>
    </row>
    <row r="15" spans="1:14" x14ac:dyDescent="0.25">
      <c r="A15" s="20"/>
      <c r="B15" s="26">
        <v>5</v>
      </c>
      <c r="C15" s="97" t="s">
        <v>96</v>
      </c>
      <c r="D15" s="97"/>
      <c r="E15" s="112" t="s">
        <v>99</v>
      </c>
      <c r="F15" s="113"/>
      <c r="G15" s="113"/>
      <c r="H15" s="114"/>
      <c r="I15" s="23"/>
      <c r="J15" s="32" t="str">
        <f t="shared" si="0"/>
        <v/>
      </c>
      <c r="K15" s="98"/>
      <c r="L15" s="99"/>
      <c r="M15" s="21"/>
      <c r="N15" s="21"/>
    </row>
    <row r="16" spans="1:14" ht="32.25" customHeight="1" x14ac:dyDescent="0.25">
      <c r="A16" s="20"/>
      <c r="B16" s="26">
        <v>6</v>
      </c>
      <c r="C16" s="97" t="s">
        <v>97</v>
      </c>
      <c r="D16" s="97"/>
      <c r="E16" s="112" t="s">
        <v>98</v>
      </c>
      <c r="F16" s="113"/>
      <c r="G16" s="113"/>
      <c r="H16" s="114"/>
      <c r="I16" s="23"/>
      <c r="J16" s="32" t="str">
        <f t="shared" si="0"/>
        <v/>
      </c>
      <c r="K16" s="98"/>
      <c r="L16" s="99"/>
      <c r="M16" s="21"/>
      <c r="N16" s="21"/>
    </row>
    <row r="17" spans="1:14" ht="33" customHeight="1" x14ac:dyDescent="0.25">
      <c r="A17" s="20"/>
      <c r="B17" s="26">
        <v>7</v>
      </c>
      <c r="C17" s="97" t="s">
        <v>100</v>
      </c>
      <c r="D17" s="97"/>
      <c r="E17" s="112" t="s">
        <v>113</v>
      </c>
      <c r="F17" s="113"/>
      <c r="G17" s="113"/>
      <c r="H17" s="114"/>
      <c r="I17" s="23"/>
      <c r="J17" s="32" t="str">
        <f t="shared" si="0"/>
        <v/>
      </c>
      <c r="K17" s="98"/>
      <c r="L17" s="99"/>
      <c r="M17" s="21"/>
      <c r="N17" s="21"/>
    </row>
    <row r="18" spans="1:14" x14ac:dyDescent="0.25">
      <c r="A18" s="20"/>
      <c r="B18" s="26">
        <v>8</v>
      </c>
      <c r="C18" s="97" t="s">
        <v>101</v>
      </c>
      <c r="D18" s="97"/>
      <c r="E18" s="112" t="s">
        <v>114</v>
      </c>
      <c r="F18" s="113"/>
      <c r="G18" s="113"/>
      <c r="H18" s="114"/>
      <c r="I18" s="23"/>
      <c r="J18" s="32" t="str">
        <f t="shared" si="0"/>
        <v/>
      </c>
      <c r="K18" s="100"/>
      <c r="L18" s="101"/>
      <c r="M18" s="21"/>
      <c r="N18" s="21"/>
    </row>
    <row r="19" spans="1:14" ht="43.5" customHeight="1" x14ac:dyDescent="0.25">
      <c r="A19" s="20"/>
      <c r="B19" s="26">
        <v>9</v>
      </c>
      <c r="C19" s="115" t="s">
        <v>134</v>
      </c>
      <c r="D19" s="115"/>
      <c r="E19" s="116" t="s">
        <v>138</v>
      </c>
      <c r="F19" s="117"/>
      <c r="G19" s="117"/>
      <c r="H19" s="118"/>
      <c r="I19" s="23"/>
      <c r="J19" s="32" t="str">
        <f t="shared" si="0"/>
        <v/>
      </c>
      <c r="K19" s="98"/>
      <c r="L19" s="99"/>
      <c r="M19" s="21"/>
      <c r="N19" s="21"/>
    </row>
    <row r="20" spans="1:14" ht="15" customHeight="1" x14ac:dyDescent="0.25">
      <c r="A20" s="20"/>
      <c r="B20" s="26">
        <v>10</v>
      </c>
      <c r="C20" s="115" t="s">
        <v>103</v>
      </c>
      <c r="D20" s="115"/>
      <c r="E20" s="116" t="s">
        <v>132</v>
      </c>
      <c r="F20" s="117"/>
      <c r="G20" s="117"/>
      <c r="H20" s="118"/>
      <c r="I20" s="23"/>
      <c r="J20" s="32" t="str">
        <f t="shared" si="0"/>
        <v/>
      </c>
      <c r="K20" s="98"/>
      <c r="L20" s="99"/>
      <c r="M20" s="21"/>
      <c r="N20" s="21"/>
    </row>
    <row r="21" spans="1:14" ht="30.75" customHeight="1" x14ac:dyDescent="0.25">
      <c r="A21" s="20"/>
      <c r="B21" s="26">
        <v>11</v>
      </c>
      <c r="C21" s="97" t="s">
        <v>139</v>
      </c>
      <c r="D21" s="97"/>
      <c r="E21" s="112" t="s">
        <v>140</v>
      </c>
      <c r="F21" s="113"/>
      <c r="G21" s="113"/>
      <c r="H21" s="114"/>
      <c r="I21" s="23"/>
      <c r="J21" s="32" t="str">
        <f t="shared" si="0"/>
        <v/>
      </c>
      <c r="K21" s="100"/>
      <c r="L21" s="101"/>
      <c r="M21" s="21"/>
      <c r="N21" s="21"/>
    </row>
    <row r="22" spans="1:14" x14ac:dyDescent="0.25">
      <c r="A22" s="20"/>
      <c r="B22" s="26">
        <v>12</v>
      </c>
      <c r="C22" s="97" t="s">
        <v>104</v>
      </c>
      <c r="D22" s="97"/>
      <c r="E22" s="112" t="s">
        <v>115</v>
      </c>
      <c r="F22" s="113"/>
      <c r="G22" s="113"/>
      <c r="H22" s="114"/>
      <c r="I22" s="23"/>
      <c r="J22" s="32" t="str">
        <f t="shared" si="0"/>
        <v/>
      </c>
      <c r="K22" s="100"/>
      <c r="L22" s="101"/>
      <c r="M22" s="21"/>
      <c r="N22" s="21"/>
    </row>
    <row r="23" spans="1:14" ht="15" customHeight="1" x14ac:dyDescent="0.25">
      <c r="A23" s="20"/>
      <c r="B23" s="26">
        <v>13</v>
      </c>
      <c r="C23" s="97" t="s">
        <v>116</v>
      </c>
      <c r="D23" s="97"/>
      <c r="E23" s="112" t="s">
        <v>117</v>
      </c>
      <c r="F23" s="113"/>
      <c r="G23" s="113"/>
      <c r="H23" s="114"/>
      <c r="I23" s="23"/>
      <c r="J23" s="32" t="str">
        <f t="shared" si="0"/>
        <v/>
      </c>
      <c r="K23" s="100"/>
      <c r="L23" s="101"/>
      <c r="M23" s="21"/>
      <c r="N23" s="21"/>
    </row>
    <row r="24" spans="1:14" x14ac:dyDescent="0.25">
      <c r="A24" s="20"/>
      <c r="B24" s="26">
        <v>14</v>
      </c>
      <c r="C24" s="97" t="s">
        <v>105</v>
      </c>
      <c r="D24" s="97"/>
      <c r="E24" s="112" t="s">
        <v>136</v>
      </c>
      <c r="F24" s="113"/>
      <c r="G24" s="113"/>
      <c r="H24" s="114"/>
      <c r="I24" s="23"/>
      <c r="J24" s="32" t="str">
        <f t="shared" si="0"/>
        <v/>
      </c>
      <c r="K24" s="100"/>
      <c r="L24" s="101"/>
      <c r="M24" s="21"/>
      <c r="N24" s="21"/>
    </row>
    <row r="25" spans="1:14" ht="29.25" customHeight="1" x14ac:dyDescent="0.25">
      <c r="A25" s="20"/>
      <c r="B25" s="26">
        <v>15</v>
      </c>
      <c r="C25" s="97" t="s">
        <v>106</v>
      </c>
      <c r="D25" s="97"/>
      <c r="E25" s="112" t="s">
        <v>118</v>
      </c>
      <c r="F25" s="113"/>
      <c r="G25" s="113"/>
      <c r="H25" s="114"/>
      <c r="I25" s="23"/>
      <c r="J25" s="32" t="str">
        <f t="shared" si="0"/>
        <v/>
      </c>
      <c r="K25" s="98"/>
      <c r="L25" s="99"/>
      <c r="M25" s="21"/>
      <c r="N25" s="21"/>
    </row>
    <row r="26" spans="1:14" ht="46.5" customHeight="1" x14ac:dyDescent="0.25">
      <c r="A26" s="20"/>
      <c r="B26" s="26">
        <v>16</v>
      </c>
      <c r="C26" s="97" t="s">
        <v>126</v>
      </c>
      <c r="D26" s="97"/>
      <c r="E26" s="112" t="s">
        <v>119</v>
      </c>
      <c r="F26" s="113"/>
      <c r="G26" s="113"/>
      <c r="H26" s="114"/>
      <c r="I26" s="23"/>
      <c r="J26" s="32" t="str">
        <f t="shared" si="0"/>
        <v/>
      </c>
      <c r="K26" s="98"/>
      <c r="L26" s="99"/>
      <c r="M26" s="21"/>
      <c r="N26" s="21"/>
    </row>
    <row r="27" spans="1:14" x14ac:dyDescent="0.25">
      <c r="A27" s="20"/>
      <c r="B27" s="26">
        <v>17</v>
      </c>
      <c r="C27" s="97" t="s">
        <v>107</v>
      </c>
      <c r="D27" s="97"/>
      <c r="E27" s="112" t="s">
        <v>131</v>
      </c>
      <c r="F27" s="113"/>
      <c r="G27" s="113"/>
      <c r="H27" s="114"/>
      <c r="I27" s="23"/>
      <c r="J27" s="32" t="str">
        <f t="shared" si="0"/>
        <v/>
      </c>
      <c r="K27" s="98"/>
      <c r="L27" s="99"/>
      <c r="M27" s="21"/>
      <c r="N27" s="21"/>
    </row>
    <row r="28" spans="1:14" x14ac:dyDescent="0.25">
      <c r="A28" s="20"/>
      <c r="B28" s="26">
        <v>18</v>
      </c>
      <c r="C28" s="97" t="s">
        <v>137</v>
      </c>
      <c r="D28" s="97"/>
      <c r="E28" s="112" t="s">
        <v>120</v>
      </c>
      <c r="F28" s="113"/>
      <c r="G28" s="113"/>
      <c r="H28" s="114"/>
      <c r="I28" s="23"/>
      <c r="J28" s="32" t="str">
        <f t="shared" si="0"/>
        <v/>
      </c>
      <c r="K28" s="100"/>
      <c r="L28" s="101"/>
      <c r="M28" s="21"/>
      <c r="N28" s="21"/>
    </row>
    <row r="29" spans="1:14" x14ac:dyDescent="0.25">
      <c r="A29" s="20"/>
      <c r="B29" s="26">
        <v>19</v>
      </c>
      <c r="C29" s="97" t="s">
        <v>108</v>
      </c>
      <c r="D29" s="97"/>
      <c r="E29" s="112" t="s">
        <v>121</v>
      </c>
      <c r="F29" s="113"/>
      <c r="G29" s="113"/>
      <c r="H29" s="114"/>
      <c r="I29" s="23"/>
      <c r="J29" s="32" t="str">
        <f t="shared" si="0"/>
        <v/>
      </c>
      <c r="K29" s="98"/>
      <c r="L29" s="99"/>
      <c r="M29" s="21"/>
      <c r="N29" s="21"/>
    </row>
    <row r="30" spans="1:14" ht="27.75" customHeight="1" x14ac:dyDescent="0.25">
      <c r="A30" s="20"/>
      <c r="B30" s="26">
        <v>20</v>
      </c>
      <c r="C30" s="97" t="s">
        <v>109</v>
      </c>
      <c r="D30" s="97"/>
      <c r="E30" s="112" t="s">
        <v>133</v>
      </c>
      <c r="F30" s="113"/>
      <c r="G30" s="113"/>
      <c r="H30" s="114"/>
      <c r="I30" s="23"/>
      <c r="J30" s="32" t="str">
        <f t="shared" si="0"/>
        <v/>
      </c>
      <c r="K30" s="100"/>
      <c r="L30" s="101"/>
      <c r="M30" s="21"/>
      <c r="N30" s="21"/>
    </row>
    <row r="31" spans="1:14" ht="15" customHeight="1" x14ac:dyDescent="0.25">
      <c r="A31" s="20"/>
      <c r="B31" s="95" t="s">
        <v>4</v>
      </c>
      <c r="C31" s="96"/>
      <c r="D31" s="96"/>
      <c r="E31" s="96"/>
      <c r="F31" s="96"/>
      <c r="G31" s="96"/>
      <c r="H31" s="96"/>
      <c r="I31" s="33">
        <f>((COUNT(I11:I30)*2))</f>
        <v>0</v>
      </c>
      <c r="J31" s="34">
        <f>SUM(J11:J30)</f>
        <v>0</v>
      </c>
      <c r="K31" s="106" t="s">
        <v>125</v>
      </c>
      <c r="L31" s="107"/>
      <c r="M31" s="22"/>
      <c r="N31" s="22"/>
    </row>
    <row r="32" spans="1:14" ht="15" customHeight="1" x14ac:dyDescent="0.25">
      <c r="A32" s="20"/>
      <c r="B32" s="95" t="s">
        <v>5</v>
      </c>
      <c r="C32" s="96"/>
      <c r="D32" s="96"/>
      <c r="E32" s="96"/>
      <c r="F32" s="96"/>
      <c r="G32" s="96"/>
      <c r="H32" s="96"/>
      <c r="I32" s="93" t="e">
        <f>(J31/I31)</f>
        <v>#DIV/0!</v>
      </c>
      <c r="J32" s="94"/>
      <c r="K32" s="108"/>
      <c r="L32" s="109"/>
      <c r="M32" s="102"/>
      <c r="N32" s="102"/>
    </row>
    <row r="33" spans="1:14" ht="15" customHeight="1" thickBot="1" x14ac:dyDescent="0.3">
      <c r="A33" s="20"/>
      <c r="B33" s="91" t="s">
        <v>6</v>
      </c>
      <c r="C33" s="92"/>
      <c r="D33" s="92"/>
      <c r="E33" s="92"/>
      <c r="F33" s="92"/>
      <c r="G33" s="92"/>
      <c r="H33" s="92"/>
      <c r="I33" s="103" t="e">
        <f>IF(I32&gt;=85%,"PASSED","FAILED")</f>
        <v>#DIV/0!</v>
      </c>
      <c r="J33" s="104"/>
      <c r="K33" s="110"/>
      <c r="L33" s="111"/>
      <c r="M33" s="105"/>
      <c r="N33" s="105"/>
    </row>
  </sheetData>
  <sheetProtection selectLockedCells="1"/>
  <mergeCells count="84">
    <mergeCell ref="E30:H30"/>
    <mergeCell ref="D7:E7"/>
    <mergeCell ref="E27:H27"/>
    <mergeCell ref="E26:H26"/>
    <mergeCell ref="E25:H25"/>
    <mergeCell ref="E28:H28"/>
    <mergeCell ref="E29:H29"/>
    <mergeCell ref="C25:D25"/>
    <mergeCell ref="B7:C7"/>
    <mergeCell ref="K10:L10"/>
    <mergeCell ref="K11:L11"/>
    <mergeCell ref="K12:L12"/>
    <mergeCell ref="C10:D10"/>
    <mergeCell ref="C11:D11"/>
    <mergeCell ref="C12:D12"/>
    <mergeCell ref="E11:H11"/>
    <mergeCell ref="E12:H12"/>
    <mergeCell ref="E10:H10"/>
    <mergeCell ref="K13:L13"/>
    <mergeCell ref="K14:L14"/>
    <mergeCell ref="K15:L15"/>
    <mergeCell ref="C13:D13"/>
    <mergeCell ref="C14:D14"/>
    <mergeCell ref="C15:D15"/>
    <mergeCell ref="E13:H13"/>
    <mergeCell ref="E15:H15"/>
    <mergeCell ref="E14:H14"/>
    <mergeCell ref="K16:L16"/>
    <mergeCell ref="K17:L17"/>
    <mergeCell ref="K18:L18"/>
    <mergeCell ref="C16:D16"/>
    <mergeCell ref="C17:D17"/>
    <mergeCell ref="C18:D18"/>
    <mergeCell ref="E18:H18"/>
    <mergeCell ref="E17:H17"/>
    <mergeCell ref="E16:H16"/>
    <mergeCell ref="K19:L19"/>
    <mergeCell ref="K20:L20"/>
    <mergeCell ref="K21:L21"/>
    <mergeCell ref="C19:D19"/>
    <mergeCell ref="C20:D20"/>
    <mergeCell ref="C21:D21"/>
    <mergeCell ref="E20:H20"/>
    <mergeCell ref="E19:H19"/>
    <mergeCell ref="E21:H21"/>
    <mergeCell ref="K22:L22"/>
    <mergeCell ref="K23:L23"/>
    <mergeCell ref="K24:L24"/>
    <mergeCell ref="C22:D22"/>
    <mergeCell ref="C23:D23"/>
    <mergeCell ref="C24:D24"/>
    <mergeCell ref="E24:H24"/>
    <mergeCell ref="E23:H23"/>
    <mergeCell ref="E22:H22"/>
    <mergeCell ref="M32:N32"/>
    <mergeCell ref="I33:J33"/>
    <mergeCell ref="M33:N33"/>
    <mergeCell ref="K31:L33"/>
    <mergeCell ref="K29:L29"/>
    <mergeCell ref="K30:L30"/>
    <mergeCell ref="D2:L2"/>
    <mergeCell ref="D4:L4"/>
    <mergeCell ref="B2:C4"/>
    <mergeCell ref="B33:H33"/>
    <mergeCell ref="I32:J32"/>
    <mergeCell ref="B31:H31"/>
    <mergeCell ref="B32:H32"/>
    <mergeCell ref="C29:D29"/>
    <mergeCell ref="C30:D30"/>
    <mergeCell ref="K26:L26"/>
    <mergeCell ref="K27:L27"/>
    <mergeCell ref="K28:L28"/>
    <mergeCell ref="C26:D26"/>
    <mergeCell ref="C27:D27"/>
    <mergeCell ref="C28:D28"/>
    <mergeCell ref="K25:L25"/>
    <mergeCell ref="I3:L3"/>
    <mergeCell ref="K6:L8"/>
    <mergeCell ref="I6:J6"/>
    <mergeCell ref="B6:C6"/>
    <mergeCell ref="B8:C8"/>
    <mergeCell ref="D6:E6"/>
    <mergeCell ref="I7:J7"/>
    <mergeCell ref="D8:J8"/>
  </mergeCells>
  <conditionalFormatting sqref="I33:J33">
    <cfRule type="containsText" dxfId="23" priority="1" operator="containsText" text="PASSED">
      <formula>NOT(ISERROR(SEARCH("PASSED",I33)))</formula>
    </cfRule>
    <cfRule type="containsText" dxfId="22" priority="2" operator="containsText" text="FAILED">
      <formula>NOT(ISERROR(SEARCH("FAILED",I33)))</formula>
    </cfRule>
  </conditionalFormatting>
  <dataValidations count="1">
    <dataValidation type="list" allowBlank="1" showInputMessage="1" showErrorMessage="1" sqref="G6">
      <formula1>$N$8:$N$10</formula1>
    </dataValidation>
  </dataValidations>
  <pageMargins left="0.25" right="0.25" top="0.5" bottom="0.75" header="0.3" footer="0.3"/>
  <pageSetup scale="7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
  <sheetViews>
    <sheetView showGridLines="0" zoomScaleNormal="100" zoomScaleSheetLayoutView="95" workbookViewId="0">
      <selection activeCell="H9" sqref="H9"/>
    </sheetView>
  </sheetViews>
  <sheetFormatPr defaultRowHeight="15" x14ac:dyDescent="0.25"/>
  <cols>
    <col min="1" max="1" width="3.140625" style="2" customWidth="1"/>
    <col min="2" max="3" width="5.42578125" style="2" customWidth="1"/>
    <col min="4" max="4" width="20.28515625" style="2" customWidth="1"/>
    <col min="5" max="5" width="11.28515625" style="2" customWidth="1"/>
    <col min="6" max="6" width="12.28515625" style="2" customWidth="1"/>
    <col min="7" max="7" width="20.5703125" style="2" customWidth="1"/>
    <col min="8" max="8" width="24.5703125" style="2" customWidth="1"/>
    <col min="9" max="9" width="10.5703125" style="1" customWidth="1"/>
    <col min="10" max="10" width="10.5703125" style="3" customWidth="1"/>
    <col min="11" max="11" width="30.42578125" style="3" customWidth="1"/>
    <col min="12" max="12" width="30.42578125" customWidth="1"/>
    <col min="13" max="13" width="4.85546875" customWidth="1"/>
    <col min="14" max="14" width="14" hidden="1" customWidth="1"/>
  </cols>
  <sheetData>
    <row r="1" spans="1:14" s="41" customFormat="1" ht="15" customHeight="1" thickBot="1" x14ac:dyDescent="0.3">
      <c r="A1" s="38"/>
      <c r="B1" s="38"/>
      <c r="C1" s="38"/>
      <c r="D1" s="38"/>
      <c r="E1" s="38"/>
      <c r="F1" s="38"/>
      <c r="G1" s="38"/>
      <c r="H1" s="38"/>
      <c r="I1" s="39"/>
      <c r="J1" s="40"/>
      <c r="K1" s="40"/>
    </row>
    <row r="2" spans="1:14" s="41" customFormat="1" ht="15" customHeight="1" x14ac:dyDescent="0.25">
      <c r="A2" s="38"/>
      <c r="B2" s="132"/>
      <c r="C2" s="133"/>
      <c r="D2" s="138" t="s">
        <v>91</v>
      </c>
      <c r="E2" s="139"/>
      <c r="F2" s="139"/>
      <c r="G2" s="139"/>
      <c r="H2" s="139"/>
      <c r="I2" s="139"/>
      <c r="J2" s="139"/>
      <c r="K2" s="139"/>
      <c r="L2" s="140"/>
    </row>
    <row r="3" spans="1:14" s="41" customFormat="1" ht="15.75" customHeight="1" x14ac:dyDescent="0.25">
      <c r="A3" s="38"/>
      <c r="B3" s="134"/>
      <c r="C3" s="135"/>
      <c r="D3" s="42" t="s">
        <v>173</v>
      </c>
      <c r="E3" s="43" t="s">
        <v>169</v>
      </c>
      <c r="F3" s="44"/>
      <c r="G3" s="44" t="s">
        <v>175</v>
      </c>
      <c r="H3" s="57" t="s">
        <v>92</v>
      </c>
      <c r="I3" s="160">
        <v>43591</v>
      </c>
      <c r="J3" s="160"/>
      <c r="K3" s="160"/>
      <c r="L3" s="161"/>
    </row>
    <row r="4" spans="1:14" s="41" customFormat="1" ht="20.100000000000001" customHeight="1" thickBot="1" x14ac:dyDescent="0.3">
      <c r="A4" s="38"/>
      <c r="B4" s="136"/>
      <c r="C4" s="137"/>
      <c r="D4" s="141" t="s">
        <v>171</v>
      </c>
      <c r="E4" s="142"/>
      <c r="F4" s="142"/>
      <c r="G4" s="142"/>
      <c r="H4" s="142"/>
      <c r="I4" s="142"/>
      <c r="J4" s="142"/>
      <c r="K4" s="142"/>
      <c r="L4" s="143"/>
    </row>
    <row r="5" spans="1:14" s="41" customFormat="1" ht="15.75" thickBot="1" x14ac:dyDescent="0.3">
      <c r="A5" s="38"/>
      <c r="B5" s="38"/>
      <c r="C5" s="38"/>
      <c r="D5" s="38"/>
      <c r="E5" s="38"/>
      <c r="F5" s="38"/>
      <c r="G5" s="38"/>
      <c r="H5" s="38"/>
      <c r="I5" s="39"/>
      <c r="J5" s="40"/>
      <c r="K5" s="40"/>
    </row>
    <row r="6" spans="1:14" ht="15" customHeight="1" x14ac:dyDescent="0.25">
      <c r="A6" s="38"/>
      <c r="B6" s="144" t="s">
        <v>7</v>
      </c>
      <c r="C6" s="145"/>
      <c r="D6" s="72"/>
      <c r="E6" s="73"/>
      <c r="F6" s="45" t="s">
        <v>142</v>
      </c>
      <c r="G6" s="35" t="s">
        <v>141</v>
      </c>
      <c r="H6" s="47" t="s">
        <v>127</v>
      </c>
      <c r="I6" s="146" t="s">
        <v>123</v>
      </c>
      <c r="J6" s="147"/>
      <c r="K6" s="148" t="s">
        <v>128</v>
      </c>
      <c r="L6" s="149"/>
    </row>
    <row r="7" spans="1:14" x14ac:dyDescent="0.25">
      <c r="A7" s="38"/>
      <c r="B7" s="154" t="s">
        <v>93</v>
      </c>
      <c r="C7" s="155"/>
      <c r="D7" s="128"/>
      <c r="E7" s="129"/>
      <c r="F7" s="46" t="s">
        <v>9</v>
      </c>
      <c r="G7" s="36"/>
      <c r="H7" s="46" t="s">
        <v>143</v>
      </c>
      <c r="I7" s="156" t="e">
        <f>I24</f>
        <v>#DIV/0!</v>
      </c>
      <c r="J7" s="157"/>
      <c r="K7" s="150"/>
      <c r="L7" s="151"/>
    </row>
    <row r="8" spans="1:14" ht="15.75" thickBot="1" x14ac:dyDescent="0.3">
      <c r="A8" s="38"/>
      <c r="B8" s="158" t="s">
        <v>8</v>
      </c>
      <c r="C8" s="159"/>
      <c r="D8" s="76"/>
      <c r="E8" s="77"/>
      <c r="F8" s="77"/>
      <c r="G8" s="77"/>
      <c r="H8" s="77"/>
      <c r="I8" s="77"/>
      <c r="J8" s="78"/>
      <c r="K8" s="152"/>
      <c r="L8" s="153"/>
      <c r="N8" t="s">
        <v>122</v>
      </c>
    </row>
    <row r="9" spans="1:14" s="41" customFormat="1" ht="15.75" thickBot="1" x14ac:dyDescent="0.3">
      <c r="A9" s="38"/>
      <c r="B9" s="38"/>
      <c r="C9" s="38"/>
      <c r="D9" s="38"/>
      <c r="E9" s="38"/>
      <c r="F9" s="38"/>
      <c r="G9" s="38"/>
      <c r="H9" s="38"/>
      <c r="I9" s="39"/>
      <c r="J9" s="40"/>
      <c r="K9" s="40"/>
      <c r="N9" s="41" t="s">
        <v>124</v>
      </c>
    </row>
    <row r="10" spans="1:14" ht="15" customHeight="1" x14ac:dyDescent="0.25">
      <c r="A10" s="48"/>
      <c r="B10" s="49" t="s">
        <v>0</v>
      </c>
      <c r="C10" s="163" t="s">
        <v>1</v>
      </c>
      <c r="D10" s="172"/>
      <c r="E10" s="162" t="s">
        <v>102</v>
      </c>
      <c r="F10" s="162"/>
      <c r="G10" s="162"/>
      <c r="H10" s="162"/>
      <c r="I10" s="52" t="s">
        <v>24</v>
      </c>
      <c r="J10" s="53" t="s">
        <v>2</v>
      </c>
      <c r="K10" s="163" t="s">
        <v>3</v>
      </c>
      <c r="L10" s="164"/>
      <c r="M10" s="19"/>
      <c r="N10" s="19" t="s">
        <v>144</v>
      </c>
    </row>
    <row r="11" spans="1:14" ht="33" customHeight="1" x14ac:dyDescent="0.25">
      <c r="A11" s="50"/>
      <c r="B11" s="51">
        <v>1</v>
      </c>
      <c r="C11" s="165" t="s">
        <v>145</v>
      </c>
      <c r="D11" s="165"/>
      <c r="E11" s="169" t="s">
        <v>166</v>
      </c>
      <c r="F11" s="170"/>
      <c r="G11" s="170"/>
      <c r="H11" s="171"/>
      <c r="I11" s="23"/>
      <c r="J11" s="56" t="str">
        <f>IF(I11="na","-",IF(I11="","",IF(I11=0,2,IF(I11&lt;3,1,IF(I11&gt;2,0,)))))</f>
        <v/>
      </c>
      <c r="K11" s="98"/>
      <c r="L11" s="99"/>
      <c r="M11" s="21"/>
      <c r="N11" s="21"/>
    </row>
    <row r="12" spans="1:14" x14ac:dyDescent="0.25">
      <c r="A12" s="50"/>
      <c r="B12" s="51">
        <v>2</v>
      </c>
      <c r="C12" s="165" t="s">
        <v>146</v>
      </c>
      <c r="D12" s="165"/>
      <c r="E12" s="166" t="s">
        <v>147</v>
      </c>
      <c r="F12" s="167"/>
      <c r="G12" s="167"/>
      <c r="H12" s="168"/>
      <c r="I12" s="23"/>
      <c r="J12" s="56" t="str">
        <f t="shared" ref="J12:J22" si="0">IF(I12="na","-",IF(I12="","",IF(I12=0,2,IF(I12&lt;3,1,IF(I12&gt;2,0,)))))</f>
        <v/>
      </c>
      <c r="K12" s="100"/>
      <c r="L12" s="101"/>
      <c r="M12" s="21"/>
      <c r="N12" s="21"/>
    </row>
    <row r="13" spans="1:14" x14ac:dyDescent="0.25">
      <c r="A13" s="50"/>
      <c r="B13" s="51">
        <v>3</v>
      </c>
      <c r="C13" s="165" t="s">
        <v>148</v>
      </c>
      <c r="D13" s="165"/>
      <c r="E13" s="166" t="s">
        <v>149</v>
      </c>
      <c r="F13" s="167"/>
      <c r="G13" s="167"/>
      <c r="H13" s="168"/>
      <c r="I13" s="23"/>
      <c r="J13" s="56" t="str">
        <f t="shared" si="0"/>
        <v/>
      </c>
      <c r="K13" s="119"/>
      <c r="L13" s="120"/>
      <c r="M13" s="21"/>
      <c r="N13" s="21"/>
    </row>
    <row r="14" spans="1:14" x14ac:dyDescent="0.25">
      <c r="A14" s="50"/>
      <c r="B14" s="51">
        <v>4</v>
      </c>
      <c r="C14" s="165" t="s">
        <v>150</v>
      </c>
      <c r="D14" s="165"/>
      <c r="E14" s="166" t="s">
        <v>151</v>
      </c>
      <c r="F14" s="167"/>
      <c r="G14" s="167"/>
      <c r="H14" s="168"/>
      <c r="I14" s="23"/>
      <c r="J14" s="56" t="str">
        <f t="shared" si="0"/>
        <v/>
      </c>
      <c r="K14" s="100"/>
      <c r="L14" s="101"/>
      <c r="M14" s="21"/>
      <c r="N14" s="21"/>
    </row>
    <row r="15" spans="1:14" ht="30.75" customHeight="1" x14ac:dyDescent="0.25">
      <c r="A15" s="50"/>
      <c r="B15" s="51">
        <v>5</v>
      </c>
      <c r="C15" s="165" t="s">
        <v>152</v>
      </c>
      <c r="D15" s="165"/>
      <c r="E15" s="166" t="s">
        <v>153</v>
      </c>
      <c r="F15" s="167"/>
      <c r="G15" s="167"/>
      <c r="H15" s="168"/>
      <c r="I15" s="23"/>
      <c r="J15" s="56" t="str">
        <f t="shared" si="0"/>
        <v/>
      </c>
      <c r="K15" s="98"/>
      <c r="L15" s="99"/>
      <c r="M15" s="21"/>
      <c r="N15" s="21"/>
    </row>
    <row r="16" spans="1:14" x14ac:dyDescent="0.25">
      <c r="A16" s="50"/>
      <c r="B16" s="51">
        <v>6</v>
      </c>
      <c r="C16" s="165" t="s">
        <v>154</v>
      </c>
      <c r="D16" s="165"/>
      <c r="E16" s="166" t="s">
        <v>155</v>
      </c>
      <c r="F16" s="167"/>
      <c r="G16" s="167"/>
      <c r="H16" s="168"/>
      <c r="I16" s="23"/>
      <c r="J16" s="56" t="str">
        <f t="shared" si="0"/>
        <v/>
      </c>
      <c r="K16" s="98"/>
      <c r="L16" s="99"/>
      <c r="M16" s="21"/>
      <c r="N16" s="21"/>
    </row>
    <row r="17" spans="1:14" ht="33" customHeight="1" x14ac:dyDescent="0.25">
      <c r="A17" s="50"/>
      <c r="B17" s="51">
        <v>7</v>
      </c>
      <c r="C17" s="165" t="s">
        <v>156</v>
      </c>
      <c r="D17" s="165"/>
      <c r="E17" s="166" t="s">
        <v>157</v>
      </c>
      <c r="F17" s="167"/>
      <c r="G17" s="167"/>
      <c r="H17" s="168"/>
      <c r="I17" s="23"/>
      <c r="J17" s="56" t="str">
        <f t="shared" si="0"/>
        <v/>
      </c>
      <c r="K17" s="98"/>
      <c r="L17" s="99"/>
      <c r="M17" s="21"/>
      <c r="N17" s="21"/>
    </row>
    <row r="18" spans="1:14" x14ac:dyDescent="0.25">
      <c r="A18" s="50"/>
      <c r="B18" s="51">
        <v>8</v>
      </c>
      <c r="C18" s="165" t="s">
        <v>158</v>
      </c>
      <c r="D18" s="165"/>
      <c r="E18" s="166" t="s">
        <v>159</v>
      </c>
      <c r="F18" s="167"/>
      <c r="G18" s="167"/>
      <c r="H18" s="168"/>
      <c r="I18" s="23"/>
      <c r="J18" s="56" t="str">
        <f t="shared" si="0"/>
        <v/>
      </c>
      <c r="K18" s="100"/>
      <c r="L18" s="101"/>
      <c r="M18" s="21"/>
      <c r="N18" s="21"/>
    </row>
    <row r="19" spans="1:14" ht="31.5" customHeight="1" x14ac:dyDescent="0.25">
      <c r="A19" s="50"/>
      <c r="B19" s="51">
        <v>9</v>
      </c>
      <c r="C19" s="173" t="s">
        <v>160</v>
      </c>
      <c r="D19" s="173"/>
      <c r="E19" s="174" t="s">
        <v>161</v>
      </c>
      <c r="F19" s="175"/>
      <c r="G19" s="175"/>
      <c r="H19" s="176"/>
      <c r="I19" s="23"/>
      <c r="J19" s="56" t="str">
        <f t="shared" si="0"/>
        <v/>
      </c>
      <c r="K19" s="98"/>
      <c r="L19" s="99"/>
      <c r="M19" s="21"/>
      <c r="N19" s="21"/>
    </row>
    <row r="20" spans="1:14" ht="15" customHeight="1" x14ac:dyDescent="0.25">
      <c r="A20" s="50"/>
      <c r="B20" s="51">
        <v>10</v>
      </c>
      <c r="C20" s="173" t="s">
        <v>162</v>
      </c>
      <c r="D20" s="173"/>
      <c r="E20" s="174" t="s">
        <v>163</v>
      </c>
      <c r="F20" s="175"/>
      <c r="G20" s="175"/>
      <c r="H20" s="176"/>
      <c r="I20" s="23"/>
      <c r="J20" s="56" t="str">
        <f t="shared" si="0"/>
        <v/>
      </c>
      <c r="K20" s="98"/>
      <c r="L20" s="99"/>
      <c r="M20" s="21"/>
      <c r="N20" s="21"/>
    </row>
    <row r="21" spans="1:14" ht="30.75" customHeight="1" x14ac:dyDescent="0.25">
      <c r="A21" s="50"/>
      <c r="B21" s="51">
        <v>11</v>
      </c>
      <c r="C21" s="165" t="s">
        <v>95</v>
      </c>
      <c r="D21" s="165"/>
      <c r="E21" s="166" t="s">
        <v>164</v>
      </c>
      <c r="F21" s="167"/>
      <c r="G21" s="167"/>
      <c r="H21" s="168"/>
      <c r="I21" s="23"/>
      <c r="J21" s="56" t="str">
        <f t="shared" si="0"/>
        <v/>
      </c>
      <c r="K21" s="100"/>
      <c r="L21" s="101"/>
      <c r="M21" s="21"/>
      <c r="N21" s="21"/>
    </row>
    <row r="22" spans="1:14" x14ac:dyDescent="0.25">
      <c r="A22" s="50"/>
      <c r="B22" s="51">
        <v>12</v>
      </c>
      <c r="C22" s="165" t="s">
        <v>165</v>
      </c>
      <c r="D22" s="165"/>
      <c r="E22" s="166" t="s">
        <v>167</v>
      </c>
      <c r="F22" s="167"/>
      <c r="G22" s="167"/>
      <c r="H22" s="168"/>
      <c r="I22" s="23"/>
      <c r="J22" s="56" t="str">
        <f t="shared" si="0"/>
        <v/>
      </c>
      <c r="K22" s="100"/>
      <c r="L22" s="101"/>
      <c r="M22" s="21"/>
      <c r="N22" s="21"/>
    </row>
    <row r="23" spans="1:14" ht="15" customHeight="1" x14ac:dyDescent="0.25">
      <c r="A23" s="50"/>
      <c r="B23" s="181" t="s">
        <v>172</v>
      </c>
      <c r="C23" s="182"/>
      <c r="D23" s="182"/>
      <c r="E23" s="182"/>
      <c r="F23" s="182"/>
      <c r="G23" s="182"/>
      <c r="H23" s="182"/>
      <c r="I23" s="54">
        <f>((COUNT(I11:I22)*2))</f>
        <v>0</v>
      </c>
      <c r="J23" s="55">
        <f>SUM(J11:J22)</f>
        <v>0</v>
      </c>
      <c r="K23" s="183" t="s">
        <v>125</v>
      </c>
      <c r="L23" s="184"/>
      <c r="M23" s="22"/>
      <c r="N23" s="22"/>
    </row>
    <row r="24" spans="1:14" ht="15" customHeight="1" x14ac:dyDescent="0.25">
      <c r="A24" s="50"/>
      <c r="B24" s="181" t="s">
        <v>5</v>
      </c>
      <c r="C24" s="182"/>
      <c r="D24" s="182"/>
      <c r="E24" s="182"/>
      <c r="F24" s="182"/>
      <c r="G24" s="182"/>
      <c r="H24" s="182"/>
      <c r="I24" s="189" t="e">
        <f>(J23/I23)</f>
        <v>#DIV/0!</v>
      </c>
      <c r="J24" s="190"/>
      <c r="K24" s="185"/>
      <c r="L24" s="186"/>
      <c r="M24" s="102"/>
      <c r="N24" s="102"/>
    </row>
    <row r="25" spans="1:14" ht="15" customHeight="1" thickBot="1" x14ac:dyDescent="0.3">
      <c r="A25" s="50"/>
      <c r="B25" s="177" t="s">
        <v>6</v>
      </c>
      <c r="C25" s="178"/>
      <c r="D25" s="178"/>
      <c r="E25" s="178"/>
      <c r="F25" s="178"/>
      <c r="G25" s="178"/>
      <c r="H25" s="178"/>
      <c r="I25" s="179" t="e">
        <f>IF(I24&gt;=85%,"PASSED","FAILED")</f>
        <v>#DIV/0!</v>
      </c>
      <c r="J25" s="180"/>
      <c r="K25" s="187"/>
      <c r="L25" s="188"/>
      <c r="M25" s="105"/>
      <c r="N25" s="105"/>
    </row>
  </sheetData>
  <sheetProtection selectLockedCells="1"/>
  <mergeCells count="60">
    <mergeCell ref="M24:N24"/>
    <mergeCell ref="B25:H25"/>
    <mergeCell ref="I25:J25"/>
    <mergeCell ref="M25:N25"/>
    <mergeCell ref="B23:H23"/>
    <mergeCell ref="K23:L25"/>
    <mergeCell ref="B24:H24"/>
    <mergeCell ref="I24:J24"/>
    <mergeCell ref="C19:D19"/>
    <mergeCell ref="E19:H19"/>
    <mergeCell ref="K19:L19"/>
    <mergeCell ref="C22:D22"/>
    <mergeCell ref="E22:H22"/>
    <mergeCell ref="K22:L22"/>
    <mergeCell ref="C20:D20"/>
    <mergeCell ref="E20:H20"/>
    <mergeCell ref="K20:L20"/>
    <mergeCell ref="C21:D21"/>
    <mergeCell ref="E21:H21"/>
    <mergeCell ref="K21:L21"/>
    <mergeCell ref="C17:D17"/>
    <mergeCell ref="E17:H17"/>
    <mergeCell ref="K17:L17"/>
    <mergeCell ref="C18:D18"/>
    <mergeCell ref="E18:H18"/>
    <mergeCell ref="K18:L18"/>
    <mergeCell ref="C15:D15"/>
    <mergeCell ref="E15:H15"/>
    <mergeCell ref="K15:L15"/>
    <mergeCell ref="C16:D16"/>
    <mergeCell ref="E16:H16"/>
    <mergeCell ref="K16:L16"/>
    <mergeCell ref="C13:D13"/>
    <mergeCell ref="E13:H13"/>
    <mergeCell ref="K13:L13"/>
    <mergeCell ref="C14:D14"/>
    <mergeCell ref="E14:H14"/>
    <mergeCell ref="K14:L14"/>
    <mergeCell ref="E10:H10"/>
    <mergeCell ref="K10:L10"/>
    <mergeCell ref="C12:D12"/>
    <mergeCell ref="E12:H12"/>
    <mergeCell ref="K12:L12"/>
    <mergeCell ref="C11:D11"/>
    <mergeCell ref="E11:H11"/>
    <mergeCell ref="K11:L11"/>
    <mergeCell ref="C10:D10"/>
    <mergeCell ref="B2:C4"/>
    <mergeCell ref="D2:L2"/>
    <mergeCell ref="D4:L4"/>
    <mergeCell ref="B6:C6"/>
    <mergeCell ref="D6:E6"/>
    <mergeCell ref="I6:J6"/>
    <mergeCell ref="K6:L8"/>
    <mergeCell ref="B7:C7"/>
    <mergeCell ref="D7:E7"/>
    <mergeCell ref="I7:J7"/>
    <mergeCell ref="B8:C8"/>
    <mergeCell ref="D8:J8"/>
    <mergeCell ref="I3:L3"/>
  </mergeCells>
  <conditionalFormatting sqref="I25:J25">
    <cfRule type="containsText" dxfId="21" priority="1" operator="containsText" text="PASSED">
      <formula>NOT(ISERROR(SEARCH("PASSED",I25)))</formula>
    </cfRule>
    <cfRule type="containsText" dxfId="20" priority="2" operator="containsText" text="FAILED">
      <formula>NOT(ISERROR(SEARCH("FAILED",I25)))</formula>
    </cfRule>
  </conditionalFormatting>
  <pageMargins left="0.25" right="0.25" top="0.75" bottom="0.75" header="0.3" footer="0.3"/>
  <pageSetup scale="73"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I1:S24"/>
  <sheetViews>
    <sheetView topLeftCell="H1" zoomScale="85" zoomScaleNormal="85" workbookViewId="0">
      <selection activeCell="P6" sqref="P6"/>
    </sheetView>
  </sheetViews>
  <sheetFormatPr defaultRowHeight="15" x14ac:dyDescent="0.25"/>
  <cols>
    <col min="10" max="10" width="30.140625" customWidth="1"/>
    <col min="11" max="11" width="31.42578125" customWidth="1"/>
    <col min="12" max="12" width="37.7109375" customWidth="1"/>
    <col min="13" max="13" width="39.85546875" customWidth="1"/>
    <col min="15" max="15" width="36.85546875" customWidth="1"/>
  </cols>
  <sheetData>
    <row r="1" spans="9:19" ht="39.950000000000003" customHeight="1" x14ac:dyDescent="0.25">
      <c r="I1" t="s">
        <v>80</v>
      </c>
      <c r="J1" t="s">
        <v>79</v>
      </c>
      <c r="K1" t="s">
        <v>81</v>
      </c>
      <c r="L1" t="s">
        <v>82</v>
      </c>
      <c r="M1" t="s">
        <v>83</v>
      </c>
      <c r="N1" t="s">
        <v>84</v>
      </c>
      <c r="O1" s="11" t="s">
        <v>86</v>
      </c>
      <c r="P1" s="11" t="s">
        <v>89</v>
      </c>
      <c r="Q1" s="11" t="s">
        <v>90</v>
      </c>
      <c r="R1" s="11" t="s">
        <v>87</v>
      </c>
      <c r="S1" t="s">
        <v>33</v>
      </c>
    </row>
    <row r="2" spans="9:19" ht="60" customHeight="1" x14ac:dyDescent="0.25">
      <c r="I2" s="4">
        <v>9</v>
      </c>
      <c r="J2" s="7" t="s">
        <v>15</v>
      </c>
      <c r="K2" s="6" t="s">
        <v>37</v>
      </c>
      <c r="L2" s="6" t="s">
        <v>50</v>
      </c>
      <c r="M2" s="6" t="s">
        <v>68</v>
      </c>
      <c r="N2">
        <v>16</v>
      </c>
      <c r="O2" s="6" t="s">
        <v>46</v>
      </c>
      <c r="P2" s="6" t="s">
        <v>88</v>
      </c>
      <c r="Q2" s="6" t="s">
        <v>74</v>
      </c>
      <c r="R2" s="15">
        <v>13</v>
      </c>
      <c r="S2" s="15">
        <f>Table1[[#This Row],[No.]]+Table1[[#This Row],[No. of non con]]</f>
        <v>29</v>
      </c>
    </row>
    <row r="3" spans="9:19" ht="60" customHeight="1" x14ac:dyDescent="0.25">
      <c r="I3" s="4">
        <v>10</v>
      </c>
      <c r="J3" s="7" t="s">
        <v>25</v>
      </c>
      <c r="K3" s="6" t="s">
        <v>40</v>
      </c>
      <c r="L3" s="6" t="s">
        <v>51</v>
      </c>
      <c r="M3" s="6" t="s">
        <v>69</v>
      </c>
      <c r="N3">
        <v>6</v>
      </c>
      <c r="O3" s="6" t="s">
        <v>45</v>
      </c>
      <c r="P3" s="6" t="s">
        <v>58</v>
      </c>
      <c r="Q3" s="6" t="s">
        <v>75</v>
      </c>
      <c r="R3" s="14">
        <v>9</v>
      </c>
      <c r="S3" s="14">
        <f>Table1[[#This Row],[No.]]+Table1[[#This Row],[No. of non con]]</f>
        <v>15</v>
      </c>
    </row>
    <row r="4" spans="9:19" ht="60" customHeight="1" x14ac:dyDescent="0.25">
      <c r="I4" s="4">
        <v>7</v>
      </c>
      <c r="J4" s="5" t="s">
        <v>32</v>
      </c>
      <c r="K4" s="6" t="s">
        <v>35</v>
      </c>
      <c r="L4" s="6" t="s">
        <v>49</v>
      </c>
      <c r="M4" s="6" t="s">
        <v>66</v>
      </c>
      <c r="N4">
        <v>7</v>
      </c>
      <c r="O4" s="6" t="s">
        <v>44</v>
      </c>
      <c r="P4" s="6" t="s">
        <v>57</v>
      </c>
      <c r="Q4" s="6"/>
      <c r="R4" s="14">
        <v>5</v>
      </c>
      <c r="S4" s="14">
        <f>Table1[[#This Row],[No.]]+Table1[[#This Row],[No. of non con]]</f>
        <v>12</v>
      </c>
    </row>
    <row r="5" spans="9:19" ht="60" customHeight="1" x14ac:dyDescent="0.25">
      <c r="I5" s="4">
        <v>1</v>
      </c>
      <c r="J5" s="5" t="s">
        <v>12</v>
      </c>
      <c r="K5" s="6" t="s">
        <v>34</v>
      </c>
      <c r="L5" s="6" t="s">
        <v>48</v>
      </c>
      <c r="M5" s="6" t="s">
        <v>63</v>
      </c>
      <c r="N5">
        <v>7</v>
      </c>
      <c r="O5" s="6" t="s">
        <v>43</v>
      </c>
      <c r="P5" s="6" t="s">
        <v>55</v>
      </c>
      <c r="Q5" s="6" t="s">
        <v>72</v>
      </c>
      <c r="R5" s="14">
        <v>4</v>
      </c>
      <c r="S5" s="14">
        <f>Table1[[#This Row],[No.]]+Table1[[#This Row],[No. of non con]]</f>
        <v>11</v>
      </c>
    </row>
    <row r="6" spans="9:19" ht="60" customHeight="1" x14ac:dyDescent="0.25">
      <c r="I6" s="4">
        <v>15</v>
      </c>
      <c r="J6" s="5" t="s">
        <v>27</v>
      </c>
      <c r="K6" s="6" t="s">
        <v>38</v>
      </c>
      <c r="L6" s="6" t="s">
        <v>59</v>
      </c>
      <c r="M6" s="6"/>
      <c r="N6">
        <v>7</v>
      </c>
      <c r="O6" s="6"/>
      <c r="P6" s="6" t="s">
        <v>60</v>
      </c>
      <c r="Q6" s="6"/>
      <c r="R6" s="14">
        <v>1</v>
      </c>
      <c r="S6" s="14">
        <f>Table1[[#This Row],[No.]]+Table1[[#This Row],[No. of non con]]</f>
        <v>8</v>
      </c>
    </row>
    <row r="7" spans="9:19" ht="60" customHeight="1" x14ac:dyDescent="0.25">
      <c r="I7" s="4">
        <v>21</v>
      </c>
      <c r="J7" s="5" t="s">
        <v>22</v>
      </c>
      <c r="K7" s="6" t="s">
        <v>42</v>
      </c>
      <c r="L7" s="6" t="s">
        <v>54</v>
      </c>
      <c r="M7" s="6" t="s">
        <v>71</v>
      </c>
      <c r="N7">
        <v>4</v>
      </c>
      <c r="O7" s="6" t="s">
        <v>47</v>
      </c>
      <c r="P7" s="6" t="s">
        <v>62</v>
      </c>
      <c r="Q7" s="6" t="s">
        <v>78</v>
      </c>
      <c r="R7" s="14">
        <v>4</v>
      </c>
      <c r="S7" s="14">
        <f>Table1[[#This Row],[No.]]+Table1[[#This Row],[No. of non con]]</f>
        <v>8</v>
      </c>
    </row>
    <row r="8" spans="9:19" ht="60" customHeight="1" x14ac:dyDescent="0.25">
      <c r="I8" s="4">
        <v>16</v>
      </c>
      <c r="J8" s="5" t="s">
        <v>31</v>
      </c>
      <c r="K8" s="6" t="s">
        <v>41</v>
      </c>
      <c r="L8" s="6" t="s">
        <v>52</v>
      </c>
      <c r="M8" s="6"/>
      <c r="N8">
        <v>4</v>
      </c>
      <c r="O8" s="6"/>
      <c r="P8" s="6" t="s">
        <v>61</v>
      </c>
      <c r="Q8" s="6"/>
      <c r="R8" s="14">
        <v>3</v>
      </c>
      <c r="S8" s="14">
        <f>Table1[[#This Row],[No.]]+Table1[[#This Row],[No. of non con]]</f>
        <v>7</v>
      </c>
    </row>
    <row r="9" spans="9:19" ht="60" hidden="1" customHeight="1" x14ac:dyDescent="0.25">
      <c r="I9" s="4">
        <v>8</v>
      </c>
      <c r="J9" s="5" t="s">
        <v>29</v>
      </c>
      <c r="K9" s="6" t="s">
        <v>36</v>
      </c>
      <c r="L9" s="6"/>
      <c r="M9" s="6" t="s">
        <v>67</v>
      </c>
      <c r="N9">
        <v>5</v>
      </c>
      <c r="O9" s="6"/>
      <c r="P9" s="6"/>
      <c r="Q9" s="6"/>
      <c r="R9" s="14">
        <v>0</v>
      </c>
      <c r="S9" s="14">
        <f>Table1[[#This Row],[No.]]+Table1[[#This Row],[No. of non con]]</f>
        <v>5</v>
      </c>
    </row>
    <row r="10" spans="9:19" ht="60" hidden="1" customHeight="1" x14ac:dyDescent="0.25">
      <c r="I10" s="4">
        <v>18</v>
      </c>
      <c r="J10" s="5" t="s">
        <v>19</v>
      </c>
      <c r="K10" s="6"/>
      <c r="L10" s="6" t="s">
        <v>53</v>
      </c>
      <c r="M10" s="6" t="s">
        <v>70</v>
      </c>
      <c r="N10">
        <v>4</v>
      </c>
      <c r="O10" s="6"/>
      <c r="P10" s="6"/>
      <c r="Q10" s="6" t="s">
        <v>77</v>
      </c>
      <c r="R10" s="14">
        <v>1</v>
      </c>
      <c r="S10" s="14">
        <f>Table1[[#This Row],[No.]]+Table1[[#This Row],[No. of non con]]</f>
        <v>5</v>
      </c>
    </row>
    <row r="11" spans="9:19" ht="60" hidden="1" customHeight="1" x14ac:dyDescent="0.25">
      <c r="I11" s="4">
        <v>4</v>
      </c>
      <c r="J11" s="5" t="s">
        <v>13</v>
      </c>
      <c r="K11" s="6"/>
      <c r="L11" s="6"/>
      <c r="M11" s="6" t="s">
        <v>65</v>
      </c>
      <c r="N11">
        <v>1</v>
      </c>
      <c r="O11" s="6"/>
      <c r="P11" s="6"/>
      <c r="Q11" s="6" t="s">
        <v>65</v>
      </c>
      <c r="R11" s="14">
        <v>1</v>
      </c>
      <c r="S11" s="14">
        <f>Table1[[#This Row],[No.]]+Table1[[#This Row],[No. of non con]]</f>
        <v>2</v>
      </c>
    </row>
    <row r="12" spans="9:19" ht="60" hidden="1" customHeight="1" x14ac:dyDescent="0.25">
      <c r="I12" s="4">
        <v>13</v>
      </c>
      <c r="J12" s="5" t="s">
        <v>17</v>
      </c>
      <c r="K12" s="6"/>
      <c r="L12" s="6"/>
      <c r="M12" s="6"/>
      <c r="N12">
        <v>0</v>
      </c>
      <c r="O12" s="6"/>
      <c r="P12" s="6"/>
      <c r="Q12" s="6" t="s">
        <v>76</v>
      </c>
      <c r="R12" s="14">
        <v>2</v>
      </c>
      <c r="S12" s="14">
        <f>Table1[[#This Row],[No.]]+Table1[[#This Row],[No. of non con]]</f>
        <v>2</v>
      </c>
    </row>
    <row r="13" spans="9:19" ht="60" hidden="1" customHeight="1" x14ac:dyDescent="0.25">
      <c r="I13" s="4">
        <v>3</v>
      </c>
      <c r="J13" s="5" t="s">
        <v>11</v>
      </c>
      <c r="K13" s="6"/>
      <c r="L13" s="6"/>
      <c r="M13" s="6" t="s">
        <v>64</v>
      </c>
      <c r="N13">
        <v>1</v>
      </c>
      <c r="O13" s="6"/>
      <c r="P13" s="6"/>
      <c r="Q13" s="6"/>
      <c r="R13" s="14">
        <v>0</v>
      </c>
      <c r="S13" s="14">
        <f>Table1[[#This Row],[No.]]+Table1[[#This Row],[No. of non con]]</f>
        <v>1</v>
      </c>
    </row>
    <row r="14" spans="9:19" ht="60" hidden="1" customHeight="1" x14ac:dyDescent="0.25">
      <c r="I14" s="4">
        <v>5</v>
      </c>
      <c r="J14" s="5" t="s">
        <v>14</v>
      </c>
      <c r="K14" s="6"/>
      <c r="L14" s="6"/>
      <c r="M14" s="6"/>
      <c r="N14">
        <v>0</v>
      </c>
      <c r="O14" s="6"/>
      <c r="P14" s="6"/>
      <c r="Q14" s="6" t="s">
        <v>73</v>
      </c>
      <c r="R14" s="14">
        <v>1</v>
      </c>
      <c r="S14" s="14">
        <f>Table1[[#This Row],[No.]]+Table1[[#This Row],[No. of non con]]</f>
        <v>1</v>
      </c>
    </row>
    <row r="15" spans="9:19" ht="60" hidden="1" customHeight="1" x14ac:dyDescent="0.25">
      <c r="I15" s="4">
        <v>6</v>
      </c>
      <c r="J15" s="5" t="s">
        <v>30</v>
      </c>
      <c r="K15" s="6"/>
      <c r="L15" s="6"/>
      <c r="M15" s="6"/>
      <c r="N15">
        <v>0</v>
      </c>
      <c r="O15" s="6"/>
      <c r="P15" s="6" t="s">
        <v>56</v>
      </c>
      <c r="Q15" s="6"/>
      <c r="R15" s="14">
        <v>1</v>
      </c>
      <c r="S15" s="14">
        <f>Table1[[#This Row],[No.]]+Table1[[#This Row],[No. of non con]]</f>
        <v>1</v>
      </c>
    </row>
    <row r="16" spans="9:19" ht="60" hidden="1" customHeight="1" x14ac:dyDescent="0.25">
      <c r="I16" s="4">
        <v>11</v>
      </c>
      <c r="J16" s="5" t="s">
        <v>16</v>
      </c>
      <c r="K16" s="6" t="s">
        <v>39</v>
      </c>
      <c r="L16" s="6"/>
      <c r="M16" s="6"/>
      <c r="N16">
        <v>1</v>
      </c>
      <c r="O16" s="6"/>
      <c r="P16" s="6"/>
      <c r="Q16" s="6"/>
      <c r="R16" s="14">
        <v>0</v>
      </c>
      <c r="S16" s="14">
        <f>Table1[[#This Row],[No.]]+Table1[[#This Row],[No. of non con]]</f>
        <v>1</v>
      </c>
    </row>
    <row r="17" spans="9:19" ht="60" hidden="1" customHeight="1" x14ac:dyDescent="0.25">
      <c r="I17" s="4">
        <v>2</v>
      </c>
      <c r="J17" s="5" t="s">
        <v>10</v>
      </c>
      <c r="K17" s="6"/>
      <c r="L17" s="6"/>
      <c r="M17" s="6"/>
      <c r="N17">
        <v>0</v>
      </c>
      <c r="O17" s="6"/>
      <c r="P17" s="6"/>
      <c r="Q17" s="6"/>
      <c r="R17" s="14">
        <v>0</v>
      </c>
      <c r="S17" s="14">
        <f>Table1[[#This Row],[No.]]+Table1[[#This Row],[No. of non con]]</f>
        <v>0</v>
      </c>
    </row>
    <row r="18" spans="9:19" ht="60" hidden="1" customHeight="1" x14ac:dyDescent="0.25">
      <c r="I18" s="4">
        <v>12</v>
      </c>
      <c r="J18" s="5" t="s">
        <v>26</v>
      </c>
      <c r="K18" s="6"/>
      <c r="L18" s="6"/>
      <c r="M18" s="6"/>
      <c r="N18">
        <v>0</v>
      </c>
      <c r="O18" s="6"/>
      <c r="P18" s="6"/>
      <c r="Q18" s="6"/>
      <c r="R18" s="14">
        <v>0</v>
      </c>
      <c r="S18" s="14">
        <f>Table1[[#This Row],[No.]]+Table1[[#This Row],[No. of non con]]</f>
        <v>0</v>
      </c>
    </row>
    <row r="19" spans="9:19" ht="60" hidden="1" customHeight="1" x14ac:dyDescent="0.25">
      <c r="I19" s="4">
        <v>14</v>
      </c>
      <c r="J19" s="5" t="s">
        <v>18</v>
      </c>
      <c r="K19" s="6"/>
      <c r="L19" s="6"/>
      <c r="M19" s="6"/>
      <c r="N19">
        <v>0</v>
      </c>
      <c r="O19" s="6"/>
      <c r="P19" s="6"/>
      <c r="Q19" s="6"/>
      <c r="R19" s="14">
        <v>0</v>
      </c>
      <c r="S19" s="14">
        <f>Table1[[#This Row],[No.]]+Table1[[#This Row],[No. of non con]]</f>
        <v>0</v>
      </c>
    </row>
    <row r="20" spans="9:19" ht="60" hidden="1" customHeight="1" x14ac:dyDescent="0.25">
      <c r="I20" s="4">
        <v>17</v>
      </c>
      <c r="J20" s="5" t="s">
        <v>28</v>
      </c>
      <c r="K20" s="6"/>
      <c r="L20" s="6"/>
      <c r="M20" s="6"/>
      <c r="O20" s="6"/>
      <c r="P20" s="6"/>
      <c r="Q20" s="6"/>
      <c r="R20" s="14">
        <v>0</v>
      </c>
      <c r="S20" s="14">
        <f>Table1[[#This Row],[No.]]+Table1[[#This Row],[No. of non con]]</f>
        <v>0</v>
      </c>
    </row>
    <row r="21" spans="9:19" ht="60" hidden="1" customHeight="1" x14ac:dyDescent="0.25">
      <c r="I21" s="4">
        <v>19</v>
      </c>
      <c r="J21" s="5" t="s">
        <v>20</v>
      </c>
      <c r="K21" s="6"/>
      <c r="L21" s="6"/>
      <c r="M21" s="6"/>
      <c r="N21">
        <v>0</v>
      </c>
      <c r="O21" s="6"/>
      <c r="P21" s="6"/>
      <c r="Q21" s="6"/>
      <c r="R21" s="14">
        <v>0</v>
      </c>
      <c r="S21" s="14">
        <f>Table1[[#This Row],[No.]]+Table1[[#This Row],[No. of non con]]</f>
        <v>0</v>
      </c>
    </row>
    <row r="22" spans="9:19" ht="60" hidden="1" customHeight="1" x14ac:dyDescent="0.25">
      <c r="I22" s="4">
        <v>20</v>
      </c>
      <c r="J22" s="5" t="s">
        <v>21</v>
      </c>
      <c r="K22" s="6"/>
      <c r="L22" s="6"/>
      <c r="M22" s="6"/>
      <c r="N22">
        <v>0</v>
      </c>
      <c r="O22" s="6"/>
      <c r="P22" s="6"/>
      <c r="Q22" s="6"/>
      <c r="R22" s="14">
        <v>0</v>
      </c>
      <c r="S22" s="14">
        <f>Table1[[#This Row],[No.]]+Table1[[#This Row],[No. of non con]]</f>
        <v>0</v>
      </c>
    </row>
    <row r="23" spans="9:19" ht="60" hidden="1" customHeight="1" x14ac:dyDescent="0.25">
      <c r="I23" s="8">
        <v>22</v>
      </c>
      <c r="J23" s="9" t="s">
        <v>23</v>
      </c>
      <c r="K23" s="10"/>
      <c r="L23" s="10"/>
      <c r="M23" s="10"/>
      <c r="O23" s="10"/>
      <c r="P23" s="10"/>
      <c r="Q23" s="10"/>
      <c r="R23" s="16">
        <v>0</v>
      </c>
      <c r="S23" s="16">
        <f>Table1[[#This Row],[No.]]+Table1[[#This Row],[No. of non con]]</f>
        <v>0</v>
      </c>
    </row>
    <row r="24" spans="9:19" ht="40.5" customHeight="1" x14ac:dyDescent="0.2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4" sqref="E4"/>
    </sheetView>
  </sheetViews>
  <sheetFormatPr defaultRowHeight="15" x14ac:dyDescent="0.25"/>
  <cols>
    <col min="1" max="1" width="7" style="11" customWidth="1"/>
    <col min="2" max="5" width="44.28515625" style="11" customWidth="1"/>
  </cols>
  <sheetData>
    <row r="1" spans="1:6" x14ac:dyDescent="0.25">
      <c r="A1" s="11" t="s">
        <v>85</v>
      </c>
      <c r="B1" s="11" t="s">
        <v>79</v>
      </c>
      <c r="C1" s="11" t="s">
        <v>86</v>
      </c>
      <c r="D1" s="11" t="s">
        <v>82</v>
      </c>
      <c r="E1" s="11" t="s">
        <v>83</v>
      </c>
      <c r="F1" s="11" t="s">
        <v>87</v>
      </c>
    </row>
    <row r="2" spans="1:6" ht="60" customHeight="1" x14ac:dyDescent="0.25">
      <c r="A2" s="12">
        <v>1</v>
      </c>
      <c r="B2" s="5" t="s">
        <v>12</v>
      </c>
      <c r="C2" s="6" t="s">
        <v>43</v>
      </c>
      <c r="D2" s="6" t="s">
        <v>55</v>
      </c>
      <c r="E2" s="6" t="s">
        <v>72</v>
      </c>
      <c r="F2" s="15">
        <v>4</v>
      </c>
    </row>
    <row r="3" spans="1:6" ht="60" customHeight="1" x14ac:dyDescent="0.25">
      <c r="A3" s="12">
        <v>2</v>
      </c>
      <c r="B3" s="5" t="s">
        <v>10</v>
      </c>
      <c r="C3" s="6"/>
      <c r="D3" s="6"/>
      <c r="E3" s="6"/>
      <c r="F3" s="14">
        <v>0</v>
      </c>
    </row>
    <row r="4" spans="1:6" ht="60" customHeight="1" x14ac:dyDescent="0.25">
      <c r="A4" s="12">
        <v>3</v>
      </c>
      <c r="B4" s="5" t="s">
        <v>11</v>
      </c>
      <c r="C4" s="6"/>
      <c r="D4" s="6"/>
      <c r="E4" s="6"/>
      <c r="F4" s="14">
        <v>0</v>
      </c>
    </row>
    <row r="5" spans="1:6" ht="60" customHeight="1" x14ac:dyDescent="0.25">
      <c r="A5" s="12">
        <v>4</v>
      </c>
      <c r="B5" s="5" t="s">
        <v>13</v>
      </c>
      <c r="C5" s="6"/>
      <c r="D5" s="6"/>
      <c r="E5" s="6" t="s">
        <v>65</v>
      </c>
      <c r="F5" s="14">
        <v>1</v>
      </c>
    </row>
    <row r="6" spans="1:6" ht="60" customHeight="1" x14ac:dyDescent="0.25">
      <c r="A6" s="12">
        <v>5</v>
      </c>
      <c r="B6" s="5" t="s">
        <v>14</v>
      </c>
      <c r="C6" s="6"/>
      <c r="D6" s="6"/>
      <c r="E6" s="6" t="s">
        <v>73</v>
      </c>
      <c r="F6" s="14">
        <v>1</v>
      </c>
    </row>
    <row r="7" spans="1:6" ht="60" customHeight="1" x14ac:dyDescent="0.25">
      <c r="A7" s="12">
        <v>6</v>
      </c>
      <c r="B7" s="5" t="s">
        <v>30</v>
      </c>
      <c r="C7" s="6"/>
      <c r="D7" s="6" t="s">
        <v>56</v>
      </c>
      <c r="E7" s="6"/>
      <c r="F7" s="14">
        <v>1</v>
      </c>
    </row>
    <row r="8" spans="1:6" ht="60" customHeight="1" x14ac:dyDescent="0.25">
      <c r="A8" s="12">
        <v>7</v>
      </c>
      <c r="B8" s="5" t="s">
        <v>32</v>
      </c>
      <c r="C8" s="6" t="s">
        <v>44</v>
      </c>
      <c r="D8" s="6" t="s">
        <v>57</v>
      </c>
      <c r="E8" s="6"/>
      <c r="F8" s="14">
        <v>5</v>
      </c>
    </row>
    <row r="9" spans="1:6" ht="60" customHeight="1" x14ac:dyDescent="0.25">
      <c r="A9" s="12">
        <v>8</v>
      </c>
      <c r="B9" s="5" t="s">
        <v>29</v>
      </c>
      <c r="C9" s="6"/>
      <c r="D9" s="6"/>
      <c r="E9" s="6"/>
      <c r="F9" s="14">
        <v>0</v>
      </c>
    </row>
    <row r="10" spans="1:6" ht="60" customHeight="1" x14ac:dyDescent="0.25">
      <c r="A10" s="12">
        <v>9</v>
      </c>
      <c r="B10" s="7" t="s">
        <v>15</v>
      </c>
      <c r="C10" s="6" t="s">
        <v>46</v>
      </c>
      <c r="D10" s="6" t="s">
        <v>88</v>
      </c>
      <c r="E10" s="6" t="s">
        <v>74</v>
      </c>
      <c r="F10" s="14">
        <v>13</v>
      </c>
    </row>
    <row r="11" spans="1:6" ht="60" customHeight="1" x14ac:dyDescent="0.25">
      <c r="A11" s="12">
        <v>10</v>
      </c>
      <c r="B11" s="7" t="s">
        <v>25</v>
      </c>
      <c r="C11" s="6" t="s">
        <v>45</v>
      </c>
      <c r="D11" s="6" t="s">
        <v>58</v>
      </c>
      <c r="E11" s="6" t="s">
        <v>75</v>
      </c>
      <c r="F11" s="14">
        <v>9</v>
      </c>
    </row>
    <row r="12" spans="1:6" ht="60" customHeight="1" x14ac:dyDescent="0.25">
      <c r="A12" s="12">
        <v>11</v>
      </c>
      <c r="B12" s="5" t="s">
        <v>16</v>
      </c>
      <c r="C12" s="6"/>
      <c r="D12" s="6"/>
      <c r="E12" s="6"/>
      <c r="F12" s="14">
        <v>0</v>
      </c>
    </row>
    <row r="13" spans="1:6" ht="60" customHeight="1" x14ac:dyDescent="0.25">
      <c r="A13" s="12">
        <v>12</v>
      </c>
      <c r="B13" s="5" t="s">
        <v>26</v>
      </c>
      <c r="C13" s="6"/>
      <c r="D13" s="6"/>
      <c r="E13" s="6"/>
      <c r="F13" s="14">
        <v>0</v>
      </c>
    </row>
    <row r="14" spans="1:6" ht="60" customHeight="1" x14ac:dyDescent="0.25">
      <c r="A14" s="12">
        <v>13</v>
      </c>
      <c r="B14" s="5" t="s">
        <v>17</v>
      </c>
      <c r="C14" s="6"/>
      <c r="D14" s="6"/>
      <c r="E14" s="6" t="s">
        <v>76</v>
      </c>
      <c r="F14" s="14">
        <v>2</v>
      </c>
    </row>
    <row r="15" spans="1:6" ht="60" customHeight="1" x14ac:dyDescent="0.25">
      <c r="A15" s="12">
        <v>14</v>
      </c>
      <c r="B15" s="5" t="s">
        <v>18</v>
      </c>
      <c r="C15" s="6"/>
      <c r="D15" s="6"/>
      <c r="E15" s="6"/>
      <c r="F15" s="14">
        <v>0</v>
      </c>
    </row>
    <row r="16" spans="1:6" ht="60" customHeight="1" x14ac:dyDescent="0.25">
      <c r="A16" s="12">
        <v>15</v>
      </c>
      <c r="B16" s="5" t="s">
        <v>27</v>
      </c>
      <c r="C16" s="6"/>
      <c r="D16" s="6" t="s">
        <v>60</v>
      </c>
      <c r="E16" s="6"/>
      <c r="F16" s="14">
        <v>1</v>
      </c>
    </row>
    <row r="17" spans="1:6" ht="60" customHeight="1" x14ac:dyDescent="0.25">
      <c r="A17" s="12">
        <v>16</v>
      </c>
      <c r="B17" s="5" t="s">
        <v>31</v>
      </c>
      <c r="C17" s="6"/>
      <c r="D17" s="6" t="s">
        <v>61</v>
      </c>
      <c r="E17" s="6"/>
      <c r="F17" s="14">
        <v>3</v>
      </c>
    </row>
    <row r="18" spans="1:6" ht="60" customHeight="1" x14ac:dyDescent="0.25">
      <c r="A18" s="12">
        <v>17</v>
      </c>
      <c r="B18" s="5" t="s">
        <v>28</v>
      </c>
      <c r="C18" s="6"/>
      <c r="D18" s="6"/>
      <c r="E18" s="6"/>
      <c r="F18" s="14">
        <v>0</v>
      </c>
    </row>
    <row r="19" spans="1:6" ht="60" customHeight="1" x14ac:dyDescent="0.25">
      <c r="A19" s="12">
        <v>18</v>
      </c>
      <c r="B19" s="5" t="s">
        <v>19</v>
      </c>
      <c r="C19" s="6"/>
      <c r="D19" s="6"/>
      <c r="E19" s="6" t="s">
        <v>77</v>
      </c>
      <c r="F19" s="14">
        <v>1</v>
      </c>
    </row>
    <row r="20" spans="1:6" ht="60" customHeight="1" x14ac:dyDescent="0.25">
      <c r="A20" s="12">
        <v>19</v>
      </c>
      <c r="B20" s="5" t="s">
        <v>20</v>
      </c>
      <c r="C20" s="6"/>
      <c r="D20" s="6"/>
      <c r="E20" s="6"/>
      <c r="F20" s="14">
        <v>0</v>
      </c>
    </row>
    <row r="21" spans="1:6" ht="60" customHeight="1" x14ac:dyDescent="0.25">
      <c r="A21" s="12">
        <v>20</v>
      </c>
      <c r="B21" s="5" t="s">
        <v>21</v>
      </c>
      <c r="C21" s="6"/>
      <c r="D21" s="6"/>
      <c r="E21" s="6"/>
      <c r="F21" s="14">
        <v>0</v>
      </c>
    </row>
    <row r="22" spans="1:6" ht="60" customHeight="1" x14ac:dyDescent="0.25">
      <c r="A22" s="12">
        <v>21</v>
      </c>
      <c r="B22" s="5" t="s">
        <v>22</v>
      </c>
      <c r="C22" s="6" t="s">
        <v>47</v>
      </c>
      <c r="D22" s="6" t="s">
        <v>62</v>
      </c>
      <c r="E22" s="6" t="s">
        <v>78</v>
      </c>
      <c r="F22" s="14">
        <v>4</v>
      </c>
    </row>
    <row r="23" spans="1:6" ht="60" customHeight="1" x14ac:dyDescent="0.25">
      <c r="A23" s="13">
        <v>22</v>
      </c>
      <c r="B23" s="9" t="s">
        <v>23</v>
      </c>
      <c r="C23" s="10"/>
      <c r="D23" s="10"/>
      <c r="E23" s="10"/>
      <c r="F23" s="16">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Checklist</vt:lpstr>
      <vt:lpstr>Perimeter</vt:lpstr>
      <vt:lpstr>Mill 1 Top</vt:lpstr>
      <vt:lpstr>Mill 2 Top</vt:lpstr>
      <vt:lpstr>Checklist!Print_Area</vt:lpstr>
      <vt:lpstr>Perimeter!Print_Area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 del Rosario</dc:creator>
  <cp:lastModifiedBy>Miko Del Rosario</cp:lastModifiedBy>
  <cp:lastPrinted>2019-05-14T01:17:13Z</cp:lastPrinted>
  <dcterms:created xsi:type="dcterms:W3CDTF">2018-01-25T05:37:42Z</dcterms:created>
  <dcterms:modified xsi:type="dcterms:W3CDTF">2020-08-10T00:41:37Z</dcterms:modified>
</cp:coreProperties>
</file>